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icegov-my.sharepoint.com/personal/0769169999_ice_dhs_gov/Documents/Desktop/STU- Local/ice.gov practice/20240506/Final/"/>
    </mc:Choice>
  </mc:AlternateContent>
  <xr:revisionPtr revIDLastSave="6" documentId="8_{A5F71320-98F0-4557-9FBC-8E4EB14C11F1}" xr6:coauthVersionLast="47" xr6:coauthVersionMax="47" xr10:uidLastSave="{BA685781-04A8-4326-BBCC-096D6A5FF09A}"/>
  <bookViews>
    <workbookView xWindow="-28920" yWindow="-120" windowWidth="29040" windowHeight="15840" firstSheet="6" activeTab="11" xr2:uid="{580E4643-A6CA-45D3-A141-0D705EBF7F6F}"/>
  </bookViews>
  <sheets>
    <sheet name="Header" sheetId="3" r:id="rId1"/>
    <sheet name="ATD FY24 YTD" sheetId="4" r:id="rId2"/>
    <sheet name="ATD EOFY23 " sheetId="5" r:id="rId3"/>
    <sheet name="Detention FY24" sheetId="11" r:id="rId4"/>
    <sheet name=" ICLOS and Detainees" sheetId="12" r:id="rId5"/>
    <sheet name="Monthly Bond Statistics" sheetId="13" r:id="rId6"/>
    <sheet name="Semiannual" sheetId="14" r:id="rId7"/>
    <sheet name="Facilities FY24" sheetId="10" r:id="rId8"/>
    <sheet name="Trans. Detainee Pop." sheetId="7" r:id="rId9"/>
    <sheet name="Vulnerable &amp; Special Population" sheetId="8" r:id="rId10"/>
    <sheet name="Monthly Segregation" sheetId="9" r:id="rId11"/>
    <sheet name="Footnotes" sheetId="15" r:id="rId12"/>
    <sheet name="Sheet1" sheetId="2" state="hidden" r:id="rId13"/>
  </sheets>
  <definedNames>
    <definedName name="_xlnm._FilterDatabase" localSheetId="6" hidden="1">Semiannual!$A$94:$F$110</definedName>
    <definedName name="_xlnm.Print_Area" localSheetId="3">'Detention FY24'!$A$1:$V$131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13" l="1"/>
  <c r="O6" i="13"/>
  <c r="N6" i="13"/>
  <c r="M6" i="13"/>
  <c r="L6" i="13"/>
  <c r="K6" i="13"/>
  <c r="J6" i="13"/>
  <c r="I6" i="13"/>
  <c r="H6" i="13"/>
  <c r="G6" i="13"/>
  <c r="F6" i="13"/>
  <c r="E6" i="13"/>
  <c r="D6" i="13"/>
  <c r="C6" i="13"/>
  <c r="B6" i="13"/>
  <c r="AG33" i="12"/>
  <c r="AF33" i="12"/>
  <c r="AE33" i="12"/>
  <c r="AD33" i="12"/>
  <c r="AC33" i="12"/>
  <c r="AB33" i="12"/>
  <c r="AA33" i="12"/>
  <c r="Z33" i="12"/>
  <c r="Y33" i="12"/>
  <c r="X33" i="12"/>
  <c r="W33" i="12"/>
  <c r="V33" i="12"/>
  <c r="U33" i="12"/>
  <c r="T33" i="12"/>
  <c r="S33" i="12"/>
  <c r="R33" i="12"/>
  <c r="Q33" i="12"/>
  <c r="P33" i="12"/>
  <c r="O33" i="12"/>
  <c r="N33" i="12"/>
  <c r="M33" i="12"/>
  <c r="L33" i="12"/>
  <c r="K33" i="12"/>
  <c r="J33" i="12"/>
  <c r="I33" i="12"/>
  <c r="H33" i="12"/>
  <c r="G33" i="12"/>
  <c r="F33" i="12"/>
  <c r="E33" i="12"/>
  <c r="D33" i="12"/>
  <c r="C33" i="12"/>
  <c r="B33" i="12"/>
  <c r="AG32" i="12"/>
  <c r="AF32" i="12"/>
  <c r="AE32" i="12"/>
  <c r="AD32" i="12"/>
  <c r="AC32" i="12"/>
  <c r="AB32" i="12"/>
  <c r="AA32" i="12"/>
  <c r="Z32" i="12"/>
  <c r="Y32" i="12"/>
  <c r="X32" i="12"/>
  <c r="W32" i="12"/>
  <c r="V32" i="12"/>
  <c r="U32" i="12"/>
  <c r="T32" i="12"/>
  <c r="S32" i="12"/>
  <c r="R32" i="12"/>
  <c r="Q32" i="12"/>
  <c r="P32" i="12"/>
  <c r="O32" i="12"/>
  <c r="N32" i="12"/>
  <c r="M32" i="12"/>
  <c r="L32" i="12"/>
  <c r="K32" i="12"/>
  <c r="J32" i="12"/>
  <c r="I32" i="12"/>
  <c r="H32" i="12"/>
  <c r="G32" i="12"/>
  <c r="F32" i="12"/>
  <c r="E32" i="12"/>
  <c r="D32" i="12"/>
  <c r="C32" i="12"/>
  <c r="B32" i="12"/>
  <c r="AG31" i="12"/>
  <c r="AF31" i="12"/>
  <c r="AE31" i="12"/>
  <c r="AD31" i="12"/>
  <c r="AC31" i="12"/>
  <c r="AB31" i="12"/>
  <c r="AA31" i="12"/>
  <c r="Z31" i="12"/>
  <c r="Y31" i="12"/>
  <c r="X31" i="12"/>
  <c r="W31" i="12"/>
  <c r="V31" i="12"/>
  <c r="U31" i="12"/>
  <c r="T31" i="12"/>
  <c r="S31" i="12"/>
  <c r="R31" i="12"/>
  <c r="Q31" i="12"/>
  <c r="P31" i="12"/>
  <c r="O31" i="12"/>
  <c r="N31" i="12"/>
  <c r="M31" i="12"/>
  <c r="L31" i="12"/>
  <c r="K31" i="12"/>
  <c r="J31" i="12"/>
  <c r="I31" i="12"/>
  <c r="H31" i="12"/>
  <c r="G31" i="12"/>
  <c r="F31" i="12"/>
  <c r="E31" i="12"/>
  <c r="D31" i="12"/>
  <c r="C31" i="12"/>
  <c r="B31" i="12"/>
  <c r="AG30" i="12"/>
  <c r="AG34" i="12" s="1"/>
  <c r="AF30" i="12"/>
  <c r="AF34" i="12" s="1"/>
  <c r="AE30" i="12"/>
  <c r="AE34" i="12" s="1"/>
  <c r="AD30" i="12"/>
  <c r="AD34" i="12" s="1"/>
  <c r="AC30" i="12"/>
  <c r="AC34" i="12" s="1"/>
  <c r="AB30" i="12"/>
  <c r="AB34" i="12" s="1"/>
  <c r="AA30" i="12"/>
  <c r="AA34" i="12" s="1"/>
  <c r="Z30" i="12"/>
  <c r="Z34" i="12" s="1"/>
  <c r="Y30" i="12"/>
  <c r="Y34" i="12" s="1"/>
  <c r="X30" i="12"/>
  <c r="X34" i="12" s="1"/>
  <c r="W30" i="12"/>
  <c r="W34" i="12" s="1"/>
  <c r="V30" i="12"/>
  <c r="V34" i="12" s="1"/>
  <c r="U30" i="12"/>
  <c r="U34" i="12" s="1"/>
  <c r="T30" i="12"/>
  <c r="T34" i="12" s="1"/>
  <c r="S30" i="12"/>
  <c r="S34" i="12" s="1"/>
  <c r="R30" i="12"/>
  <c r="R34" i="12" s="1"/>
  <c r="Q30" i="12"/>
  <c r="Q34" i="12" s="1"/>
  <c r="P30" i="12"/>
  <c r="P34" i="12" s="1"/>
  <c r="O30" i="12"/>
  <c r="O34" i="12" s="1"/>
  <c r="N30" i="12"/>
  <c r="N34" i="12" s="1"/>
  <c r="M30" i="12"/>
  <c r="M34" i="12" s="1"/>
  <c r="L30" i="12"/>
  <c r="L34" i="12" s="1"/>
  <c r="K30" i="12"/>
  <c r="K34" i="12" s="1"/>
  <c r="J30" i="12"/>
  <c r="J34" i="12" s="1"/>
  <c r="I30" i="12"/>
  <c r="I34" i="12" s="1"/>
  <c r="H30" i="12"/>
  <c r="H34" i="12" s="1"/>
  <c r="G30" i="12"/>
  <c r="G34" i="12" s="1"/>
  <c r="F30" i="12"/>
  <c r="F34" i="12" s="1"/>
  <c r="E30" i="12"/>
  <c r="E34" i="12" s="1"/>
  <c r="D30" i="12"/>
  <c r="D34" i="12" s="1"/>
  <c r="C30" i="12"/>
  <c r="C34" i="12" s="1"/>
  <c r="B30" i="12"/>
  <c r="B34" i="12" s="1"/>
  <c r="C158" i="11"/>
  <c r="O152" i="11"/>
  <c r="O151" i="11"/>
  <c r="O150" i="11"/>
  <c r="O149" i="11"/>
  <c r="O148" i="11"/>
  <c r="O147" i="11"/>
  <c r="N143" i="11"/>
  <c r="N142" i="11"/>
  <c r="N141" i="11"/>
  <c r="O85" i="11"/>
  <c r="O84" i="11"/>
  <c r="O83" i="11"/>
  <c r="N82" i="11"/>
  <c r="M82" i="11"/>
  <c r="L82" i="11"/>
  <c r="K82" i="11"/>
  <c r="J82" i="11"/>
  <c r="I82" i="11"/>
  <c r="H82" i="11"/>
  <c r="G82" i="11"/>
  <c r="F82" i="11"/>
  <c r="O82" i="11" s="1"/>
  <c r="E82" i="11"/>
  <c r="D82" i="11"/>
  <c r="C82" i="11"/>
  <c r="O81" i="11"/>
  <c r="O80" i="11"/>
  <c r="O79" i="11"/>
  <c r="N78" i="11"/>
  <c r="M78" i="11"/>
  <c r="L78" i="11"/>
  <c r="K78" i="11"/>
  <c r="J78" i="11"/>
  <c r="I78" i="11"/>
  <c r="H78" i="11"/>
  <c r="G78" i="11"/>
  <c r="F78" i="11"/>
  <c r="O78" i="11" s="1"/>
  <c r="E78" i="11"/>
  <c r="D78" i="11"/>
  <c r="C78" i="11"/>
  <c r="O77" i="11"/>
  <c r="O76" i="11"/>
  <c r="O75" i="11"/>
  <c r="N74" i="11"/>
  <c r="M74" i="11"/>
  <c r="L74" i="11"/>
  <c r="K74" i="11"/>
  <c r="J74" i="11"/>
  <c r="I74" i="11"/>
  <c r="H74" i="11"/>
  <c r="G74" i="11"/>
  <c r="F74" i="11"/>
  <c r="O74" i="11" s="1"/>
  <c r="E74" i="11"/>
  <c r="D74" i="11"/>
  <c r="C74" i="11"/>
  <c r="O73" i="11"/>
  <c r="O72" i="11"/>
  <c r="O71" i="11"/>
  <c r="N70" i="11"/>
  <c r="M70" i="11"/>
  <c r="L70" i="11"/>
  <c r="K70" i="11"/>
  <c r="J70" i="11"/>
  <c r="I70" i="11"/>
  <c r="H70" i="11"/>
  <c r="G70" i="11"/>
  <c r="F70" i="11"/>
  <c r="O70" i="11" s="1"/>
  <c r="E70" i="11"/>
  <c r="D70" i="11"/>
  <c r="C70" i="11"/>
  <c r="O69" i="11"/>
  <c r="O68" i="11"/>
  <c r="O67" i="11"/>
  <c r="N66" i="11"/>
  <c r="M66" i="11"/>
  <c r="L66" i="11"/>
  <c r="K66" i="11"/>
  <c r="J66" i="11"/>
  <c r="I66" i="11"/>
  <c r="H66" i="11"/>
  <c r="G66" i="11"/>
  <c r="F66" i="11"/>
  <c r="O66" i="11" s="1"/>
  <c r="E66" i="11"/>
  <c r="D66" i="11"/>
  <c r="C66" i="11"/>
  <c r="O65" i="11"/>
  <c r="O64" i="11"/>
  <c r="O63" i="11"/>
  <c r="N62" i="11"/>
  <c r="M62" i="11"/>
  <c r="L62" i="11"/>
  <c r="K62" i="11"/>
  <c r="J62" i="11"/>
  <c r="I62" i="11"/>
  <c r="H62" i="11"/>
  <c r="G62" i="11"/>
  <c r="F62" i="11"/>
  <c r="O62" i="11" s="1"/>
  <c r="E62" i="11"/>
  <c r="D62" i="11"/>
  <c r="C62" i="11"/>
  <c r="O61" i="11"/>
  <c r="O60" i="11"/>
  <c r="O59" i="11"/>
  <c r="N58" i="11"/>
  <c r="M58" i="11"/>
  <c r="L58" i="11"/>
  <c r="K58" i="11"/>
  <c r="J58" i="11"/>
  <c r="I58" i="11"/>
  <c r="H58" i="11"/>
  <c r="G58" i="11"/>
  <c r="F58" i="11"/>
  <c r="O58" i="11" s="1"/>
  <c r="E58" i="11"/>
  <c r="D58" i="11"/>
  <c r="C58" i="11"/>
  <c r="O57" i="11"/>
  <c r="O56" i="11"/>
  <c r="O55" i="11"/>
  <c r="N54" i="11"/>
  <c r="M54" i="11"/>
  <c r="L54" i="11"/>
  <c r="K54" i="11"/>
  <c r="J54" i="11"/>
  <c r="I54" i="11"/>
  <c r="H54" i="11"/>
  <c r="G54" i="11"/>
  <c r="F54" i="11"/>
  <c r="O54" i="11" s="1"/>
  <c r="E54" i="11"/>
  <c r="D54" i="11"/>
  <c r="C54" i="11"/>
  <c r="O53" i="11"/>
  <c r="O52" i="11"/>
  <c r="O51" i="11"/>
  <c r="N50" i="11"/>
  <c r="M50" i="11"/>
  <c r="L50" i="11"/>
  <c r="K50" i="11"/>
  <c r="J50" i="11"/>
  <c r="I50" i="11"/>
  <c r="H50" i="11"/>
  <c r="G50" i="11"/>
  <c r="F50" i="11"/>
  <c r="O50" i="11" s="1"/>
  <c r="E50" i="11"/>
  <c r="D50" i="11"/>
  <c r="C50" i="11"/>
  <c r="O49" i="11"/>
  <c r="O48" i="11"/>
  <c r="O47" i="11"/>
  <c r="N46" i="11"/>
  <c r="M46" i="11"/>
  <c r="L46" i="11"/>
  <c r="K46" i="11"/>
  <c r="J46" i="11"/>
  <c r="I46" i="11"/>
  <c r="H46" i="11"/>
  <c r="G46" i="11"/>
  <c r="F46" i="11"/>
  <c r="O46" i="11" s="1"/>
  <c r="E46" i="11"/>
  <c r="D46" i="11"/>
  <c r="C46" i="11"/>
  <c r="O45" i="11"/>
  <c r="O44" i="11"/>
  <c r="O43" i="11"/>
  <c r="N42" i="11"/>
  <c r="M42" i="11"/>
  <c r="L42" i="11"/>
  <c r="K42" i="11"/>
  <c r="J42" i="11"/>
  <c r="I42" i="11"/>
  <c r="H42" i="11"/>
  <c r="G42" i="11"/>
  <c r="F42" i="11"/>
  <c r="O42" i="11" s="1"/>
  <c r="E42" i="11"/>
  <c r="D42" i="11"/>
  <c r="C42" i="11"/>
  <c r="O41" i="11"/>
  <c r="O40" i="11"/>
  <c r="O39" i="11"/>
  <c r="N38" i="11"/>
  <c r="N37" i="11" s="1"/>
  <c r="M38" i="11"/>
  <c r="L38" i="11"/>
  <c r="K38" i="11"/>
  <c r="J38" i="11"/>
  <c r="J37" i="11" s="1"/>
  <c r="I38" i="11"/>
  <c r="I37" i="11" s="1"/>
  <c r="H38" i="11"/>
  <c r="H37" i="11" s="1"/>
  <c r="G38" i="11"/>
  <c r="G37" i="11" s="1"/>
  <c r="F38" i="11"/>
  <c r="F37" i="11" s="1"/>
  <c r="E38" i="11"/>
  <c r="D38" i="11"/>
  <c r="C38" i="11"/>
  <c r="M37" i="11"/>
  <c r="L37" i="11"/>
  <c r="K37" i="11"/>
  <c r="E37" i="11"/>
  <c r="D37" i="11"/>
  <c r="C37" i="11"/>
  <c r="E30" i="11"/>
  <c r="J29" i="11"/>
  <c r="D29" i="11"/>
  <c r="C29" i="11"/>
  <c r="B29" i="11"/>
  <c r="E29" i="11" s="1"/>
  <c r="F23" i="11"/>
  <c r="C23" i="11" s="1"/>
  <c r="E23" i="11"/>
  <c r="V22" i="11"/>
  <c r="F22" i="11"/>
  <c r="E22" i="11"/>
  <c r="C22" i="11"/>
  <c r="V21" i="11"/>
  <c r="F21" i="11"/>
  <c r="C21" i="11" s="1"/>
  <c r="E21" i="11"/>
  <c r="U20" i="11"/>
  <c r="T20" i="11"/>
  <c r="S20" i="11"/>
  <c r="R20" i="11"/>
  <c r="Q20" i="11"/>
  <c r="P20" i="11"/>
  <c r="O20" i="11"/>
  <c r="N20" i="11"/>
  <c r="M20" i="11"/>
  <c r="L20" i="11"/>
  <c r="K20" i="11"/>
  <c r="J20" i="11"/>
  <c r="V20" i="11" s="1"/>
  <c r="F20" i="11"/>
  <c r="E20" i="11"/>
  <c r="D20" i="11"/>
  <c r="B20" i="11"/>
  <c r="C20" i="11" s="1"/>
  <c r="C14" i="11"/>
  <c r="C13" i="11"/>
  <c r="C12" i="11"/>
  <c r="C11" i="11"/>
  <c r="C10" i="11" s="1"/>
  <c r="O10" i="11"/>
  <c r="B10" i="11"/>
  <c r="O37" i="11" l="1"/>
  <c r="O38" i="11"/>
  <c r="A26" i="5" l="1"/>
  <c r="A26" i="4"/>
</calcChain>
</file>

<file path=xl/sharedStrings.xml><?xml version="1.0" encoding="utf-8"?>
<sst xmlns="http://schemas.openxmlformats.org/spreadsheetml/2006/main" count="3951" uniqueCount="1454">
  <si>
    <t>These statistics are made available to the public pursuant to H.R. 1158 Sec. 218 - Department of Homeland Security Appropriations Act, 2020. ) *The information in this report is subject to change.</t>
  </si>
  <si>
    <t>Facility Average Length of Stay</t>
  </si>
  <si>
    <t>Contract Facility Inspections Information</t>
  </si>
  <si>
    <t>Name</t>
  </si>
  <si>
    <t>Address</t>
  </si>
  <si>
    <t>City</t>
  </si>
  <si>
    <t>State</t>
  </si>
  <si>
    <t>Zip</t>
  </si>
  <si>
    <t>AOR</t>
  </si>
  <si>
    <t>Type Detailed</t>
  </si>
  <si>
    <t>Male/Female</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</si>
  <si>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</si>
  <si>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</si>
  <si>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</si>
  <si>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</si>
  <si>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</si>
  <si>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</si>
  <si>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</si>
  <si>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</si>
  <si>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</si>
  <si>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</si>
  <si>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</si>
  <si>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</si>
  <si>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</si>
  <si>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</si>
  <si>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</si>
  <si>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TX</t>
  </si>
  <si>
    <t>SNA</t>
  </si>
  <si>
    <t>CDF</t>
  </si>
  <si>
    <t>Female/Male</t>
  </si>
  <si>
    <t>PBNDS 2011 - 2016 Revised</t>
  </si>
  <si>
    <t>GA</t>
  </si>
  <si>
    <t>ATL</t>
  </si>
  <si>
    <t>DIGSA</t>
  </si>
  <si>
    <t>LA</t>
  </si>
  <si>
    <t>NOL</t>
  </si>
  <si>
    <t>Male</t>
  </si>
  <si>
    <t>AZ</t>
  </si>
  <si>
    <t>PHO</t>
  </si>
  <si>
    <t>HOU</t>
  </si>
  <si>
    <t>CA</t>
  </si>
  <si>
    <t>SND</t>
  </si>
  <si>
    <t>PA</t>
  </si>
  <si>
    <t>PHI</t>
  </si>
  <si>
    <t>MS</t>
  </si>
  <si>
    <t>HLG</t>
  </si>
  <si>
    <t>SPC</t>
  </si>
  <si>
    <t>CO</t>
  </si>
  <si>
    <t>DEN</t>
  </si>
  <si>
    <t>WA</t>
  </si>
  <si>
    <t>SEA</t>
  </si>
  <si>
    <t>NM</t>
  </si>
  <si>
    <t>ELP</t>
  </si>
  <si>
    <t>NDS 2019</t>
  </si>
  <si>
    <t>IGSA</t>
  </si>
  <si>
    <t>PBNDS 2011 - 2013 Errata</t>
  </si>
  <si>
    <t>DAL</t>
  </si>
  <si>
    <t>FL</t>
  </si>
  <si>
    <t>MIA</t>
  </si>
  <si>
    <t>USMS IGA</t>
  </si>
  <si>
    <t>PBNDS 2008</t>
  </si>
  <si>
    <t>NY</t>
  </si>
  <si>
    <t>BUF</t>
  </si>
  <si>
    <t>USMS CDF</t>
  </si>
  <si>
    <t>STAGING</t>
  </si>
  <si>
    <t>VA</t>
  </si>
  <si>
    <t>WAS</t>
  </si>
  <si>
    <t>LOS</t>
  </si>
  <si>
    <t>NJ</t>
  </si>
  <si>
    <t>NEW</t>
  </si>
  <si>
    <t>SFR</t>
  </si>
  <si>
    <t>NDS 2000</t>
  </si>
  <si>
    <t>KY</t>
  </si>
  <si>
    <t>CHI</t>
  </si>
  <si>
    <t>NV</t>
  </si>
  <si>
    <t>SLC</t>
  </si>
  <si>
    <t>WI</t>
  </si>
  <si>
    <t>MA</t>
  </si>
  <si>
    <t>BOS</t>
  </si>
  <si>
    <t>MN</t>
  </si>
  <si>
    <t>SPM</t>
  </si>
  <si>
    <t>MI</t>
  </si>
  <si>
    <t>DET</t>
  </si>
  <si>
    <t>NYC</t>
  </si>
  <si>
    <t>KS</t>
  </si>
  <si>
    <t>OK</t>
  </si>
  <si>
    <t>NH</t>
  </si>
  <si>
    <t>RI</t>
  </si>
  <si>
    <t>OH</t>
  </si>
  <si>
    <t>IN</t>
  </si>
  <si>
    <t>IA</t>
  </si>
  <si>
    <t>NC</t>
  </si>
  <si>
    <t>AL</t>
  </si>
  <si>
    <t>ORSA</t>
  </si>
  <si>
    <t>NE</t>
  </si>
  <si>
    <t>HI</t>
  </si>
  <si>
    <t>BOP</t>
  </si>
  <si>
    <t>GU</t>
  </si>
  <si>
    <t>UT</t>
  </si>
  <si>
    <t>MP</t>
  </si>
  <si>
    <t>ODO</t>
  </si>
  <si>
    <t>Eloy Federal Contract Facility</t>
  </si>
  <si>
    <t>Jackson Parish Correctional Center</t>
  </si>
  <si>
    <t>Bluebonnet Detention Facility</t>
  </si>
  <si>
    <t>Broward Transitional Center</t>
  </si>
  <si>
    <t>Prairieland Detention Facility</t>
  </si>
  <si>
    <t>Rio Grande Detention Center</t>
  </si>
  <si>
    <t>River Correctional Center</t>
  </si>
  <si>
    <t>Caroline Detention Facility</t>
  </si>
  <si>
    <t>Plymouth County Correctional Facility</t>
  </si>
  <si>
    <t>Boone County Jail</t>
  </si>
  <si>
    <t>Allen Parish Public Safety Complex</t>
  </si>
  <si>
    <t>San Luis Regional Detention Center</t>
  </si>
  <si>
    <t>Seneca County Jail</t>
  </si>
  <si>
    <t>Pottawattamie County Jail</t>
  </si>
  <si>
    <t>ID</t>
  </si>
  <si>
    <t>Pass</t>
  </si>
  <si>
    <t>Fail</t>
  </si>
  <si>
    <t>ORSA NDS 2019</t>
  </si>
  <si>
    <t>ICE FACILITIES DATA, FY24</t>
  </si>
  <si>
    <t>ICE Enforcement and Removal Operations Data, FY2024</t>
  </si>
  <si>
    <t>20 Hobo Fork Rd.</t>
  </si>
  <si>
    <t>Natchez</t>
  </si>
  <si>
    <t>10250 Rancho Road</t>
  </si>
  <si>
    <t>Adelanto</t>
  </si>
  <si>
    <t>Alamance County Detention Facility</t>
  </si>
  <si>
    <t>109 South Maple Street</t>
  </si>
  <si>
    <t>Graham</t>
  </si>
  <si>
    <t>7340 Highway 26 West</t>
  </si>
  <si>
    <t>Oberlin</t>
  </si>
  <si>
    <t>1 Sheriff Office Drive</t>
  </si>
  <si>
    <t>Macclenny</t>
  </si>
  <si>
    <t>South Louisiana Detention Center</t>
  </si>
  <si>
    <t>3843 Stagg Avenue</t>
  </si>
  <si>
    <t>Basile</t>
  </si>
  <si>
    <t>400 2nd Street</t>
  </si>
  <si>
    <t>Anson</t>
  </si>
  <si>
    <t>3020 Conrad Lane</t>
  </si>
  <si>
    <t>Burlington</t>
  </si>
  <si>
    <t>Honolulu Federal Detention Center</t>
  </si>
  <si>
    <t>351 Elliott St.</t>
  </si>
  <si>
    <t>Honolulu</t>
  </si>
  <si>
    <t>4250 Federal Drive</t>
  </si>
  <si>
    <t>Batavia</t>
  </si>
  <si>
    <t>425 Golden State Ave</t>
  </si>
  <si>
    <t>Bakersfield</t>
  </si>
  <si>
    <t>Desert View Annex</t>
  </si>
  <si>
    <t>10450 Rancho Road</t>
  </si>
  <si>
    <t>Calhoun County Correctional Center</t>
  </si>
  <si>
    <t>185 East Michigan Avenue</t>
  </si>
  <si>
    <t>Battle Creek</t>
  </si>
  <si>
    <t>11093 S.w. Lewis Memorial Drive</t>
  </si>
  <si>
    <t>Bowling Green</t>
  </si>
  <si>
    <t>1100 Bowling Road</t>
  </si>
  <si>
    <t>Florence</t>
  </si>
  <si>
    <t>T Don Hutto Detention Center</t>
  </si>
  <si>
    <t>1001 Welch Street</t>
  </si>
  <si>
    <t>Taylor</t>
  </si>
  <si>
    <t>Otay Mesa Detention Center</t>
  </si>
  <si>
    <t>7488 Calzada De La Fuente</t>
  </si>
  <si>
    <t>San Diego</t>
  </si>
  <si>
    <t>Chase County Jail</t>
  </si>
  <si>
    <t>301 South Walnut Street</t>
  </si>
  <si>
    <t>Cottonwood Fall</t>
  </si>
  <si>
    <t>325 Court Street</t>
  </si>
  <si>
    <t>Sault Sainte Marie</t>
  </si>
  <si>
    <t>Cibola County Correctional Center</t>
  </si>
  <si>
    <t>2000 Cibola Loop</t>
  </si>
  <si>
    <t>Milan</t>
  </si>
  <si>
    <t>Clay County Jail</t>
  </si>
  <si>
    <t>611 East Jackson Street</t>
  </si>
  <si>
    <t>Brazil</t>
  </si>
  <si>
    <t>Clinton County Jail</t>
  </si>
  <si>
    <t>25 Mccarthy Drive</t>
  </si>
  <si>
    <t>Plattsburgh</t>
  </si>
  <si>
    <t>Clinton County Correctional Facility</t>
  </si>
  <si>
    <t>Collier County Naples Jail Center</t>
  </si>
  <si>
    <t>3319 Tamiami Trail East</t>
  </si>
  <si>
    <t>Naples</t>
  </si>
  <si>
    <t>1623 E. J Street</t>
  </si>
  <si>
    <t>Tacoma</t>
  </si>
  <si>
    <t>Denver Contract Detention Facility</t>
  </si>
  <si>
    <t>3130 N. Oakland St.</t>
  </si>
  <si>
    <t>Aurora</t>
  </si>
  <si>
    <t>Dodge County Jail</t>
  </si>
  <si>
    <t>215 West Central Street</t>
  </si>
  <si>
    <t>Juneau</t>
  </si>
  <si>
    <t>1705 East Hanna Rd.</t>
  </si>
  <si>
    <t>Eloy</t>
  </si>
  <si>
    <t>702 E Broadway St</t>
  </si>
  <si>
    <t>Eden</t>
  </si>
  <si>
    <t>El Valle Detention Facility</t>
  </si>
  <si>
    <t>1800 Industrial Drive</t>
  </si>
  <si>
    <t>Raymondville</t>
  </si>
  <si>
    <t>625 Evans Street</t>
  </si>
  <si>
    <t>Elizabeth</t>
  </si>
  <si>
    <t>8915 Montana Ave.</t>
  </si>
  <si>
    <t>El Paso</t>
  </si>
  <si>
    <t>3424 Highway 252 East</t>
  </si>
  <si>
    <t>Folkston</t>
  </si>
  <si>
    <t>3026 Hwy 252 East</t>
  </si>
  <si>
    <t>3250 North Pinal Parkway</t>
  </si>
  <si>
    <t>Freeborn County Adult Detention Center</t>
  </si>
  <si>
    <t>411 South Broadway Avenue</t>
  </si>
  <si>
    <t>Albert Lea</t>
  </si>
  <si>
    <t>508 Waterworks Road</t>
  </si>
  <si>
    <t>Farmville</t>
  </si>
  <si>
    <t>Florence Staging Facility</t>
  </si>
  <si>
    <t>Geauga County Jail</t>
  </si>
  <si>
    <t>12450 Merritt Dr</t>
  </si>
  <si>
    <t>Chardon</t>
  </si>
  <si>
    <t>Golden State Annex</t>
  </si>
  <si>
    <t>611 Frontage Rd</t>
  </si>
  <si>
    <t>Mcfarland</t>
  </si>
  <si>
    <t>Department Of Corrections Hagatna</t>
  </si>
  <si>
    <t>203 Aspinall Avenue</t>
  </si>
  <si>
    <t>Hagatna</t>
  </si>
  <si>
    <t>Henderson Detention</t>
  </si>
  <si>
    <t>18 E Basic Road</t>
  </si>
  <si>
    <t>Henderson</t>
  </si>
  <si>
    <t>Houston</t>
  </si>
  <si>
    <t>Houston Contract Detention Facility</t>
  </si>
  <si>
    <t>15850 Export Plaza Drive</t>
  </si>
  <si>
    <t>Imperial Regional Detention Facility</t>
  </si>
  <si>
    <t>1572 Gateway</t>
  </si>
  <si>
    <t>Calexico</t>
  </si>
  <si>
    <t>500 Hilbig Rd</t>
  </si>
  <si>
    <t>Conroe</t>
  </si>
  <si>
    <t>830 Pinehill Road</t>
  </si>
  <si>
    <t>Jena</t>
  </si>
  <si>
    <t>Alexandria Staging Facility</t>
  </si>
  <si>
    <t>96 George Thompson Drive</t>
  </si>
  <si>
    <t>Alexandria</t>
  </si>
  <si>
    <t>327 Industrial Drive</t>
  </si>
  <si>
    <t>Jonesboro</t>
  </si>
  <si>
    <t>Kandiyohi County Jail</t>
  </si>
  <si>
    <t>2201 23rd St Ne</t>
  </si>
  <si>
    <t>Willmar</t>
  </si>
  <si>
    <t>Kay Co Justice Facility</t>
  </si>
  <si>
    <t>1101 West Dry Road</t>
  </si>
  <si>
    <t>Newkirk</t>
  </si>
  <si>
    <t>Karnes County Immigration Processing Center</t>
  </si>
  <si>
    <t>409 Fm 1144</t>
  </si>
  <si>
    <t>Karnes City</t>
  </si>
  <si>
    <t>Krome North Service Processing Center</t>
  </si>
  <si>
    <t>18201 Southwest 12th Street</t>
  </si>
  <si>
    <t>Miami</t>
  </si>
  <si>
    <t>Winn Correctional Center</t>
  </si>
  <si>
    <t>560 Gum Spring Road</t>
  </si>
  <si>
    <t>Winnfield</t>
  </si>
  <si>
    <t>Limestone County Detention Center</t>
  </si>
  <si>
    <t>910 North Tyus Street</t>
  </si>
  <si>
    <t>Groesbeck</t>
  </si>
  <si>
    <t>Laredo Processing Center</t>
  </si>
  <si>
    <t>4702 East Saunders Street</t>
  </si>
  <si>
    <t>Laredo</t>
  </si>
  <si>
    <t>7000 East Dunbar Road</t>
  </si>
  <si>
    <t>Monroe</t>
  </si>
  <si>
    <t>Tekken St., Susupe Village</t>
  </si>
  <si>
    <t>Saipan</t>
  </si>
  <si>
    <t>Moshannon Valley Processing Center</t>
  </si>
  <si>
    <t>555 Geo Drive</t>
  </si>
  <si>
    <t>Philipsburg</t>
  </si>
  <si>
    <t>806 Hilbig Rd</t>
  </si>
  <si>
    <t>Nevada Southern Detention Center</t>
  </si>
  <si>
    <t>2190 East Mesquite Avenue</t>
  </si>
  <si>
    <t>Pahrump</t>
  </si>
  <si>
    <t>1520 E. Basin Road</t>
  </si>
  <si>
    <t>Orange County Jail</t>
  </si>
  <si>
    <t>110 Wells Farm Road</t>
  </si>
  <si>
    <t>Goshen</t>
  </si>
  <si>
    <t>Otero County Processing Center</t>
  </si>
  <si>
    <t>26 Mcgregor Range Road</t>
  </si>
  <si>
    <t>Chaparral</t>
  </si>
  <si>
    <t>188 Cemetery St</t>
  </si>
  <si>
    <t>Carrollton</t>
  </si>
  <si>
    <t>Phelps County Jail</t>
  </si>
  <si>
    <t>715 5th Avenue</t>
  </si>
  <si>
    <t>Holdrege</t>
  </si>
  <si>
    <t>27991 Buena Vista Boulevard</t>
  </si>
  <si>
    <t>Los Fresnos</t>
  </si>
  <si>
    <t>Pike County Correctional Facility</t>
  </si>
  <si>
    <t>175 Pike County Boulevard</t>
  </si>
  <si>
    <t>Lords Valley</t>
  </si>
  <si>
    <t>26 Long Pond Road</t>
  </si>
  <si>
    <t>Plymouth</t>
  </si>
  <si>
    <t>3400 Fm 350 South</t>
  </si>
  <si>
    <t>Livingston</t>
  </si>
  <si>
    <t>Polk County Jail</t>
  </si>
  <si>
    <t>1985 Ne 51st Place</t>
  </si>
  <si>
    <t>Des Moines</t>
  </si>
  <si>
    <t>1400 Big Lake Road</t>
  </si>
  <si>
    <t>Council Bluffs</t>
  </si>
  <si>
    <t>1209 Sunflower Ln</t>
  </si>
  <si>
    <t>Alvarado</t>
  </si>
  <si>
    <t>1001 San Rio Boulevard</t>
  </si>
  <si>
    <t>26362 Highway 15</t>
  </si>
  <si>
    <t>Ferriday</t>
  </si>
  <si>
    <t>Richwood Correctional Center</t>
  </si>
  <si>
    <t>180 Pine Bayou Circle</t>
  </si>
  <si>
    <t>Richwood</t>
  </si>
  <si>
    <t>3040 South State Highway 100</t>
  </si>
  <si>
    <t>Tiffin</t>
  </si>
  <si>
    <t>Sherburne County Jail</t>
  </si>
  <si>
    <t>13880 Business Center Drive</t>
  </si>
  <si>
    <t>Elk River</t>
  </si>
  <si>
    <t>406 North Avenue D</t>
  </si>
  <si>
    <t>San Luis</t>
  </si>
  <si>
    <t>Salt Lake County Metro Jail</t>
  </si>
  <si>
    <t>3415 South 900 West</t>
  </si>
  <si>
    <t>Salt Lake City</t>
  </si>
  <si>
    <t>566 Veterans Drive</t>
  </si>
  <si>
    <t>Pearsall</t>
  </si>
  <si>
    <t>St. Clair County Jail</t>
  </si>
  <si>
    <t>1170 Michigan Road</t>
  </si>
  <si>
    <t>Port Huron</t>
  </si>
  <si>
    <t>South Texas Fam Residential Center</t>
  </si>
  <si>
    <t>300 El Rancho Way</t>
  </si>
  <si>
    <t>Dilley</t>
  </si>
  <si>
    <t>Strafford County Corrections</t>
  </si>
  <si>
    <t>266 County Farm Road</t>
  </si>
  <si>
    <t>Dover</t>
  </si>
  <si>
    <t>Stewart Detention Center</t>
  </si>
  <si>
    <t>146 Cca Road</t>
  </si>
  <si>
    <t>Lumpkin</t>
  </si>
  <si>
    <t>209 County Road 49</t>
  </si>
  <si>
    <t>Estancia</t>
  </si>
  <si>
    <t>300 North Denver Avenue</t>
  </si>
  <si>
    <t>Tulsa</t>
  </si>
  <si>
    <t>Washoe County Jail</t>
  </si>
  <si>
    <t>911 Parr Boulevard</t>
  </si>
  <si>
    <t>Reno</t>
  </si>
  <si>
    <t>3900 North Powerline Road</t>
  </si>
  <si>
    <t>Pompano Beach</t>
  </si>
  <si>
    <t>9998 South Highway 83</t>
  </si>
  <si>
    <t>Wyatt Detention Center</t>
  </si>
  <si>
    <t>950 High Street</t>
  </si>
  <si>
    <t>Central Falls</t>
  </si>
  <si>
    <t>FY24 ADP: Detainee Classification Level</t>
  </si>
  <si>
    <t>FY24 ADP: Criminality</t>
  </si>
  <si>
    <t>FY24 ADP: ICE Threat Level</t>
  </si>
  <si>
    <t>FY24 ADP: Mandatory</t>
  </si>
  <si>
    <t>FY24 ALOS</t>
  </si>
  <si>
    <t>FRS</t>
  </si>
  <si>
    <t>3855 South John Young Parkway</t>
  </si>
  <si>
    <t>Orlando</t>
  </si>
  <si>
    <t>1133 Hampton Dupre Road</t>
  </si>
  <si>
    <t>Pine Prairie</t>
  </si>
  <si>
    <t>South Central Regional Jail</t>
  </si>
  <si>
    <t>1001 Centre Way</t>
  </si>
  <si>
    <t>Charleston</t>
  </si>
  <si>
    <t>WV</t>
  </si>
  <si>
    <t>Cumberland County Jail</t>
  </si>
  <si>
    <t>50 County Way</t>
  </si>
  <si>
    <t>Portland</t>
  </si>
  <si>
    <t>ME</t>
  </si>
  <si>
    <t>Lovejoy</t>
  </si>
  <si>
    <t>Baker County Sheriff's Office</t>
  </si>
  <si>
    <t>Knox County Detention Facility</t>
  </si>
  <si>
    <t>5001 Maloneyville Rd</t>
  </si>
  <si>
    <t>Knoxville</t>
  </si>
  <si>
    <t>TN</t>
  </si>
  <si>
    <t>Robert A Deyton Detention</t>
  </si>
  <si>
    <t>11866 Hastings Bridge Road P.o. Box 429</t>
  </si>
  <si>
    <t>58 Pine Mountain Rd.</t>
  </si>
  <si>
    <t>Mcelhattan</t>
  </si>
  <si>
    <t>Adams County Det Center</t>
  </si>
  <si>
    <t>Eden Detention Ctr</t>
  </si>
  <si>
    <t>Joe Corley Processing Ctr</t>
  </si>
  <si>
    <t>Pickens County Det Ctr</t>
  </si>
  <si>
    <t>Jefferson County Jail</t>
  </si>
  <si>
    <t>200 Courthouse Way</t>
  </si>
  <si>
    <t>Rigby</t>
  </si>
  <si>
    <t>PR</t>
  </si>
  <si>
    <t>Hwy 28 Intsect Of Road 165</t>
  </si>
  <si>
    <t>San Juan</t>
  </si>
  <si>
    <t>Hancock County Public Safety Complex</t>
  </si>
  <si>
    <t>8450 Highway 90</t>
  </si>
  <si>
    <t>Bay St. Louis</t>
  </si>
  <si>
    <t>Chittenden Regional Correctional Facility</t>
  </si>
  <si>
    <t>7 Farrell Street</t>
  </si>
  <si>
    <t>South Burlington</t>
  </si>
  <si>
    <t>VT</t>
  </si>
  <si>
    <t>Northwest State Correctional Center</t>
  </si>
  <si>
    <t>3649 Lower Newton Road</t>
  </si>
  <si>
    <t>Swanton</t>
  </si>
  <si>
    <t>Dallas County Jail - Lew Sterrett Justice Center</t>
  </si>
  <si>
    <t>111 West Commerce Street</t>
  </si>
  <si>
    <t>Dallas</t>
  </si>
  <si>
    <t>Lexington County Jail</t>
  </si>
  <si>
    <t>521 Gibson Road</t>
  </si>
  <si>
    <t>Lexington</t>
  </si>
  <si>
    <t>SC</t>
  </si>
  <si>
    <t>Washington County Detention Center</t>
  </si>
  <si>
    <t>1155 West Clydesdale Drive</t>
  </si>
  <si>
    <t>Fayetteville</t>
  </si>
  <si>
    <t>AR</t>
  </si>
  <si>
    <t xml:space="preserve">This list is limited to facilities that have a population count of greater than or equal to 1 as the time of the data pull.  This list does not include HOLD, HOSPITAL, HOTEL, ORR, or MIRP facilities.  </t>
  </si>
  <si>
    <t>East Hidalgo Detention Center</t>
  </si>
  <si>
    <t>1330 Highway 107</t>
  </si>
  <si>
    <t>La Villa</t>
  </si>
  <si>
    <t>Minicassia Detention Center</t>
  </si>
  <si>
    <t>1415 Albion Avenue</t>
  </si>
  <si>
    <t>Burley</t>
  </si>
  <si>
    <t>DETLOC</t>
  </si>
  <si>
    <t>Facility Name</t>
  </si>
  <si>
    <t>STATE_ABBREVIATION</t>
  </si>
  <si>
    <t>Zip Code</t>
  </si>
  <si>
    <t>Field Office</t>
  </si>
  <si>
    <t>FACILITY_TYPE_DETAILED</t>
  </si>
  <si>
    <t>GENDER</t>
  </si>
  <si>
    <t>CurrFYALOS</t>
  </si>
  <si>
    <t>ADPDetClassLevelA</t>
  </si>
  <si>
    <t>ADPDetClassLevelB</t>
  </si>
  <si>
    <t>ADPDetClassLevelC</t>
  </si>
  <si>
    <t>ADPDetClassLevelD</t>
  </si>
  <si>
    <t>MaleCrimADP</t>
  </si>
  <si>
    <t>MaleNonCrimADP</t>
  </si>
  <si>
    <t>FemaleCrimADP</t>
  </si>
  <si>
    <t>FemaleNonCrimADP</t>
  </si>
  <si>
    <t>ADPThreatLevel1</t>
  </si>
  <si>
    <t>ADPThreatLevel2</t>
  </si>
  <si>
    <t>ADPThreatLevel3</t>
  </si>
  <si>
    <t>ADPThreatLevelNone</t>
  </si>
  <si>
    <t>MandatoryADP</t>
  </si>
  <si>
    <t>POP_GUARANTEED_MINIMUM</t>
  </si>
  <si>
    <t>Inspection Type</t>
  </si>
  <si>
    <t>Last Inspection Date</t>
  </si>
  <si>
    <t>Inspection Standard</t>
  </si>
  <si>
    <t>Inspection Rating</t>
  </si>
  <si>
    <t>APPSCLA</t>
  </si>
  <si>
    <t>70655</t>
  </si>
  <si>
    <t>ADAMSMS</t>
  </si>
  <si>
    <t>39120</t>
  </si>
  <si>
    <t>ADLNTCA</t>
  </si>
  <si>
    <t>Adelanto Ice Processing Center</t>
  </si>
  <si>
    <t>92301</t>
  </si>
  <si>
    <t>ALAMCNC</t>
  </si>
  <si>
    <t>27253</t>
  </si>
  <si>
    <t>BAKERFL</t>
  </si>
  <si>
    <t>32063</t>
  </si>
  <si>
    <t>BALDWAL</t>
  </si>
  <si>
    <t>Baldwin County Correctional Center</t>
  </si>
  <si>
    <t>200 Hand Ave.</t>
  </si>
  <si>
    <t>Bay Minette</t>
  </si>
  <si>
    <t>36507</t>
  </si>
  <si>
    <t>BASILLA</t>
  </si>
  <si>
    <t>70515</t>
  </si>
  <si>
    <t>BLBNATX</t>
  </si>
  <si>
    <t>79501</t>
  </si>
  <si>
    <t>BOONEKY</t>
  </si>
  <si>
    <t>41005</t>
  </si>
  <si>
    <t>BOPGUA</t>
  </si>
  <si>
    <t>Guaynabo Mdc (san Juan)</t>
  </si>
  <si>
    <t>939</t>
  </si>
  <si>
    <t/>
  </si>
  <si>
    <t>BOPHON</t>
  </si>
  <si>
    <t>96819</t>
  </si>
  <si>
    <t>BTV</t>
  </si>
  <si>
    <t>Buffalo Spc</t>
  </si>
  <si>
    <t>14020</t>
  </si>
  <si>
    <t>CACFMES</t>
  </si>
  <si>
    <t>Mesa Verde Ice Processing Center</t>
  </si>
  <si>
    <t>93301</t>
  </si>
  <si>
    <t>CADESVI</t>
  </si>
  <si>
    <t>CALHOMI</t>
  </si>
  <si>
    <t>49014</t>
  </si>
  <si>
    <t>CARDFVA</t>
  </si>
  <si>
    <t>22427</t>
  </si>
  <si>
    <t>CBENDTX</t>
  </si>
  <si>
    <t>Coastal Bend Detention Facility</t>
  </si>
  <si>
    <t>4909 Fm 2826</t>
  </si>
  <si>
    <t>Robstown</t>
  </si>
  <si>
    <t>78380</t>
  </si>
  <si>
    <t>CCAFLAZ</t>
  </si>
  <si>
    <t>Cca, Florence Correctional Center</t>
  </si>
  <si>
    <t>85232</t>
  </si>
  <si>
    <t>CCAHUTX</t>
  </si>
  <si>
    <t>76574</t>
  </si>
  <si>
    <t>CCASDCA</t>
  </si>
  <si>
    <t>92154</t>
  </si>
  <si>
    <t>CHASEKS</t>
  </si>
  <si>
    <t>66845</t>
  </si>
  <si>
    <t>CHIPPMI</t>
  </si>
  <si>
    <t>Chippewa County Ssm</t>
  </si>
  <si>
    <t>49783</t>
  </si>
  <si>
    <t>CIBOCNM</t>
  </si>
  <si>
    <t>87021</t>
  </si>
  <si>
    <t>CLAYCIN</t>
  </si>
  <si>
    <t>47834</t>
  </si>
  <si>
    <t>CLICONY</t>
  </si>
  <si>
    <t>12901</t>
  </si>
  <si>
    <t>CLINTPA</t>
  </si>
  <si>
    <t>17748</t>
  </si>
  <si>
    <t>COLLIFL</t>
  </si>
  <si>
    <t>34112</t>
  </si>
  <si>
    <t>CSCNWWA</t>
  </si>
  <si>
    <t>Tacoma Ice Processing Center (northwest Det Ctr)</t>
  </si>
  <si>
    <t>98421</t>
  </si>
  <si>
    <t>CUMBEME</t>
  </si>
  <si>
    <t>4102</t>
  </si>
  <si>
    <t>DALCOTX</t>
  </si>
  <si>
    <t>75202</t>
  </si>
  <si>
    <t>DENICDF</t>
  </si>
  <si>
    <t>80010</t>
  </si>
  <si>
    <t>DODGEWI</t>
  </si>
  <si>
    <t>53039</t>
  </si>
  <si>
    <t>EAZ</t>
  </si>
  <si>
    <t>85131</t>
  </si>
  <si>
    <t>EDNDCTX</t>
  </si>
  <si>
    <t>76837</t>
  </si>
  <si>
    <t>EHDLGTX</t>
  </si>
  <si>
    <t>78562</t>
  </si>
  <si>
    <t>ELVDFTX</t>
  </si>
  <si>
    <t>78580</t>
  </si>
  <si>
    <t>ELZICDF</t>
  </si>
  <si>
    <t>Elizabeth Contract D.f.</t>
  </si>
  <si>
    <t>7201</t>
  </si>
  <si>
    <t>EPC</t>
  </si>
  <si>
    <t>El Paso Spc</t>
  </si>
  <si>
    <t>79925</t>
  </si>
  <si>
    <t>FIPCAGA</t>
  </si>
  <si>
    <t>Folkston Annex Ipc</t>
  </si>
  <si>
    <t>31537</t>
  </si>
  <si>
    <t>FIPCMGA</t>
  </si>
  <si>
    <t>Folkston Main Ipc</t>
  </si>
  <si>
    <t>FLO</t>
  </si>
  <si>
    <t>Florence Spc</t>
  </si>
  <si>
    <t>85132</t>
  </si>
  <si>
    <t>FREEBMN</t>
  </si>
  <si>
    <t>56007</t>
  </si>
  <si>
    <t>FRMVLVA</t>
  </si>
  <si>
    <t>Prince Edward County (farmville)</t>
  </si>
  <si>
    <t>23901</t>
  </si>
  <si>
    <t>FSF</t>
  </si>
  <si>
    <t>GEAUGOH</t>
  </si>
  <si>
    <t>44024</t>
  </si>
  <si>
    <t>GLDSACA</t>
  </si>
  <si>
    <t>93250</t>
  </si>
  <si>
    <t>GUDOCHG</t>
  </si>
  <si>
    <t>96910</t>
  </si>
  <si>
    <t>HCPSCMS</t>
  </si>
  <si>
    <t>39520</t>
  </si>
  <si>
    <t>HENDENV</t>
  </si>
  <si>
    <t>89015</t>
  </si>
  <si>
    <t>HOUICDF</t>
  </si>
  <si>
    <t>77032</t>
  </si>
  <si>
    <t>IRADFCA</t>
  </si>
  <si>
    <t>92231</t>
  </si>
  <si>
    <t>JCRLYTX</t>
  </si>
  <si>
    <t>77301</t>
  </si>
  <si>
    <t>JEFFEID</t>
  </si>
  <si>
    <t>83442</t>
  </si>
  <si>
    <t>JENADLA</t>
  </si>
  <si>
    <t>Central Louisiana Ice Processing Center (clipc)</t>
  </si>
  <si>
    <t>71342</t>
  </si>
  <si>
    <t>JENATLA</t>
  </si>
  <si>
    <t>71303</t>
  </si>
  <si>
    <t>JKPCCLA</t>
  </si>
  <si>
    <t>71251</t>
  </si>
  <si>
    <t>KANDIMN</t>
  </si>
  <si>
    <t>56201</t>
  </si>
  <si>
    <t>KCOJFOK</t>
  </si>
  <si>
    <t>74647</t>
  </si>
  <si>
    <t>KNXDFTN</t>
  </si>
  <si>
    <t>37918</t>
  </si>
  <si>
    <t>KRNRCTX</t>
  </si>
  <si>
    <t>78118</t>
  </si>
  <si>
    <t>KRO</t>
  </si>
  <si>
    <t>33194</t>
  </si>
  <si>
    <t>LAWINCI</t>
  </si>
  <si>
    <t>71483</t>
  </si>
  <si>
    <t>LEXINSC</t>
  </si>
  <si>
    <t>29072</t>
  </si>
  <si>
    <t>LIMESTX</t>
  </si>
  <si>
    <t>76642</t>
  </si>
  <si>
    <t>LRDICDF</t>
  </si>
  <si>
    <t>78041</t>
  </si>
  <si>
    <t>MADISMS</t>
  </si>
  <si>
    <t>Madison County Jail</t>
  </si>
  <si>
    <t>2935 Highway 51</t>
  </si>
  <si>
    <t>Canton</t>
  </si>
  <si>
    <t>39046</t>
  </si>
  <si>
    <t>MINICID</t>
  </si>
  <si>
    <t>83318</t>
  </si>
  <si>
    <t>MONROMI</t>
  </si>
  <si>
    <t>Monroe County Detention-dorm</t>
  </si>
  <si>
    <t>48161</t>
  </si>
  <si>
    <t>MPSIPAN</t>
  </si>
  <si>
    <t>Saipan Department Of Corrections (susupe)</t>
  </si>
  <si>
    <t>96950</t>
  </si>
  <si>
    <t>MSVPCPA</t>
  </si>
  <si>
    <t>16866</t>
  </si>
  <si>
    <t>MTGPCTX</t>
  </si>
  <si>
    <t>Montgomery Ice Processing Center</t>
  </si>
  <si>
    <t>NVSDCNV</t>
  </si>
  <si>
    <t>89060</t>
  </si>
  <si>
    <t>NYEPANV</t>
  </si>
  <si>
    <t>Nye County Sheriff-pahrump</t>
  </si>
  <si>
    <t>ORANGFL</t>
  </si>
  <si>
    <t>32839</t>
  </si>
  <si>
    <t>ORANGNY</t>
  </si>
  <si>
    <t>10924</t>
  </si>
  <si>
    <t>OTRPCNM</t>
  </si>
  <si>
    <t>88081</t>
  </si>
  <si>
    <t>PCKNSAL</t>
  </si>
  <si>
    <t>35447</t>
  </si>
  <si>
    <t>PHELPNE</t>
  </si>
  <si>
    <t>68949</t>
  </si>
  <si>
    <t>PIC</t>
  </si>
  <si>
    <t>Port Isabel Spc</t>
  </si>
  <si>
    <t>78566</t>
  </si>
  <si>
    <t>PIKCOPA</t>
  </si>
  <si>
    <t>18428</t>
  </si>
  <si>
    <t>PINELFL</t>
  </si>
  <si>
    <t>Pinellas County Jail</t>
  </si>
  <si>
    <t>14400 49th Street North</t>
  </si>
  <si>
    <t>Clearwater</t>
  </si>
  <si>
    <t>33762</t>
  </si>
  <si>
    <t>PINEPLA</t>
  </si>
  <si>
    <t>Pine Prairie Ice Processing Center</t>
  </si>
  <si>
    <t>70576</t>
  </si>
  <si>
    <t>PLYMOMA</t>
  </si>
  <si>
    <t>2360</t>
  </si>
  <si>
    <t>POLKCTX</t>
  </si>
  <si>
    <t>Iah Secure Adult Detention Facility (polk)</t>
  </si>
  <si>
    <t>77351</t>
  </si>
  <si>
    <t>POLKJIA</t>
  </si>
  <si>
    <t>50313</t>
  </si>
  <si>
    <t>POTTAIA</t>
  </si>
  <si>
    <t>51501</t>
  </si>
  <si>
    <t>PRLDCTX</t>
  </si>
  <si>
    <t>76009</t>
  </si>
  <si>
    <t>RADDFGA</t>
  </si>
  <si>
    <t>30250</t>
  </si>
  <si>
    <t>RGRNDTX</t>
  </si>
  <si>
    <t>78046</t>
  </si>
  <si>
    <t>RVRCCLA</t>
  </si>
  <si>
    <t>71334</t>
  </si>
  <si>
    <t>RWCCMLA</t>
  </si>
  <si>
    <t>71202</t>
  </si>
  <si>
    <t>SENECOH</t>
  </si>
  <si>
    <t>44883</t>
  </si>
  <si>
    <t>SHERBMN</t>
  </si>
  <si>
    <t>55330</t>
  </si>
  <si>
    <t>SLRDCAZ</t>
  </si>
  <si>
    <t>85349</t>
  </si>
  <si>
    <t>SLSLCUT</t>
  </si>
  <si>
    <t>84119</t>
  </si>
  <si>
    <t>STCDFTX</t>
  </si>
  <si>
    <t>South Texas Ice Processing Center</t>
  </si>
  <si>
    <t>78061</t>
  </si>
  <si>
    <t>STCLAMI</t>
  </si>
  <si>
    <t>48060</t>
  </si>
  <si>
    <t>STFRCTX</t>
  </si>
  <si>
    <t>78017</t>
  </si>
  <si>
    <t>STRAFNH</t>
  </si>
  <si>
    <t>3820</t>
  </si>
  <si>
    <t>STWRTGA</t>
  </si>
  <si>
    <t>31815</t>
  </si>
  <si>
    <t>TOORANM</t>
  </si>
  <si>
    <t>Torrance/estancia, Nm</t>
  </si>
  <si>
    <t>87016</t>
  </si>
  <si>
    <t>TULCOOK</t>
  </si>
  <si>
    <t>Tulsa County Jail (david L. Moss Justice Ctr)</t>
  </si>
  <si>
    <t>74103</t>
  </si>
  <si>
    <t>VTCHTDN</t>
  </si>
  <si>
    <t>5403</t>
  </si>
  <si>
    <t>VTSTALB</t>
  </si>
  <si>
    <t>5488</t>
  </si>
  <si>
    <t>WASHIAR</t>
  </si>
  <si>
    <t>72701</t>
  </si>
  <si>
    <t>WASHONV</t>
  </si>
  <si>
    <t>89512</t>
  </si>
  <si>
    <t>WCCPBFL</t>
  </si>
  <si>
    <t>33073</t>
  </si>
  <si>
    <t>WEBDCTX</t>
  </si>
  <si>
    <t>Webb County Detention Center (cca)</t>
  </si>
  <si>
    <t>WVSCENT</t>
  </si>
  <si>
    <t>25309</t>
  </si>
  <si>
    <t>WYATTRI</t>
  </si>
  <si>
    <t>2863</t>
  </si>
  <si>
    <t>ADAMS COUNTY DET CENTER</t>
  </si>
  <si>
    <t>ADELANTO ICE PROCESSING CENTER</t>
  </si>
  <si>
    <t>ALAMANCE COUNTY DETENTION FACILITY</t>
  </si>
  <si>
    <t>ALLEN PARISH PUBLIC SAFETY COMPLEX</t>
  </si>
  <si>
    <t>BAKER COUNTY SHERIFF'S OFFICE</t>
  </si>
  <si>
    <t>BALDWIN COUNTY CORRECTIONAL CENTER</t>
  </si>
  <si>
    <t>SOUTH LOUISIANA DETENTION CENTER</t>
  </si>
  <si>
    <t>BLUEBONNET DETENTION FACILITY</t>
  </si>
  <si>
    <t>BOONE COUNTY JAIL</t>
  </si>
  <si>
    <t>GUAYNABO MDC (SAN JUAN)</t>
  </si>
  <si>
    <t>HONOLULU FEDERAL DETENTION CENTER</t>
  </si>
  <si>
    <t>BUFFALO SPC</t>
  </si>
  <si>
    <t>MESA VERDE ICE PROCESSING CENTER</t>
  </si>
  <si>
    <t>DESERT VIEW ANNEX</t>
  </si>
  <si>
    <t>CALHOUN COUNTY CORRECTIONAL CENTER</t>
  </si>
  <si>
    <t>CAROLINE DETENTION FACILITY</t>
  </si>
  <si>
    <t>COASTAL BEND DETENTION FACILITY</t>
  </si>
  <si>
    <t>CCA, FLORENCE CORRECTIONAL CENTER</t>
  </si>
  <si>
    <t>T DON HUTTO DETENTION CENTER</t>
  </si>
  <si>
    <t>OTAY MESA DETENTION CENTER</t>
  </si>
  <si>
    <t>CHASE COUNTY JAIL</t>
  </si>
  <si>
    <t>CHIPPEWA COUNTY SSM</t>
  </si>
  <si>
    <t>CIBOLA COUNTY CORRECTIONAL CENTER</t>
  </si>
  <si>
    <t>CLAY COUNTY JAIL</t>
  </si>
  <si>
    <t>CLINTON COUNTY JAIL</t>
  </si>
  <si>
    <t>CLINTON COUNTY CORRECTIONAL FACILITY</t>
  </si>
  <si>
    <t>COLLIER COUNTY NAPLES JAIL CENTER</t>
  </si>
  <si>
    <t>TACOMA ICE PROCESSING CENTER (NORTHWEST DET CTR)</t>
  </si>
  <si>
    <t>CUMBERLAND COUNTY JAIL</t>
  </si>
  <si>
    <t>DALLAS COUNTY JAIL - LEW STERRETT JUSTICE CENTER</t>
  </si>
  <si>
    <t>DENVER CONTRACT DETENTION FACILITY</t>
  </si>
  <si>
    <t>DODGE COUNTY JAIL</t>
  </si>
  <si>
    <t>ELOY FEDERAL CONTRACT FACILITY</t>
  </si>
  <si>
    <t>EDEN DETENTION CTR</t>
  </si>
  <si>
    <t>EAST HIDALGO DETENTION CENTER</t>
  </si>
  <si>
    <t>EL VALLE DETENTION FACILITY</t>
  </si>
  <si>
    <t>ELIZABETH CONTRACT D.F.</t>
  </si>
  <si>
    <t>EL PASO SPC</t>
  </si>
  <si>
    <t>FOLKSTON ANNEX IPC</t>
  </si>
  <si>
    <t>FOLKSTON MAIN IPC</t>
  </si>
  <si>
    <t>FLORENCE SPC</t>
  </si>
  <si>
    <t>FREEBORN COUNTY ADULT DETENTION CENTER</t>
  </si>
  <si>
    <t>FLORENCE STAGING FACILITY</t>
  </si>
  <si>
    <t>GEAUGA COUNTY JAIL</t>
  </si>
  <si>
    <t>GOLDEN STATE ANNEX</t>
  </si>
  <si>
    <t>GRAYSON COUNTY JAIL</t>
  </si>
  <si>
    <t>DEPARTMENT OF CORRECTIONS HAGATNA</t>
  </si>
  <si>
    <t>HANCOCK COUNTY PUBLIC SAFETY COMPLEX</t>
  </si>
  <si>
    <t>HENDERSON DETENTION</t>
  </si>
  <si>
    <t>HOUSTON CONTRACT DETENTION FACILITY</t>
  </si>
  <si>
    <t>IMPERIAL REGIONAL DETENTION FACILITY</t>
  </si>
  <si>
    <t>JOE CORLEY PROCESSING CTR</t>
  </si>
  <si>
    <t>JEFFERSON COUNTY JAIL</t>
  </si>
  <si>
    <t>CENTRAL LOUISIANA ICE PROCESSING CENTER (CLIPC)</t>
  </si>
  <si>
    <t>ALEXANDRIA STAGING FACILITY</t>
  </si>
  <si>
    <t>JACKSON PARISH CORRECTIONAL CENTER</t>
  </si>
  <si>
    <t>KANDIYOHI COUNTY JAIL</t>
  </si>
  <si>
    <t>KAY CO JUSTICE FACILITY</t>
  </si>
  <si>
    <t>KARNES COUNTY IMMIGRATION PROCESSING CENTER</t>
  </si>
  <si>
    <t>KROME NORTH SERVICE PROCESSING CENTER</t>
  </si>
  <si>
    <t>WINN CORRECTIONAL CENTER</t>
  </si>
  <si>
    <t>LIMESTONE COUNTY DETENTION CENTER</t>
  </si>
  <si>
    <t>LAREDO PROCESSING CENTER</t>
  </si>
  <si>
    <t>MADISON COUNTY JAIL</t>
  </si>
  <si>
    <t>MINICASSIA DETENTION CENTER</t>
  </si>
  <si>
    <t>MONROE COUNTY DETENTION-DORM</t>
  </si>
  <si>
    <t>SAIPAN DEPARTMENT OF CORRECTIONS (SUSUPE)</t>
  </si>
  <si>
    <t>MOSHANNON VALLEY PROCESSING CENTER</t>
  </si>
  <si>
    <t>MONTGOMERY ICE PROCESSING CENTER</t>
  </si>
  <si>
    <t>NEVADA SOUTHERN DETENTION CENTER</t>
  </si>
  <si>
    <t>NYE COUNTY SHERIFF-PAHRUMP</t>
  </si>
  <si>
    <t>ORANGE COUNTY JAIL</t>
  </si>
  <si>
    <t>OTERO COUNTY PROCESSING CENTER</t>
  </si>
  <si>
    <t>PICKENS COUNTY DET CTR</t>
  </si>
  <si>
    <t>PHELPS COUNTY JAIL</t>
  </si>
  <si>
    <t>PORT ISABEL SPC</t>
  </si>
  <si>
    <t>PIKE COUNTY CORRECTIONAL FACILITY</t>
  </si>
  <si>
    <t>PINELLAS COUNTY JAIL</t>
  </si>
  <si>
    <t>PINE PRAIRIE ICE PROCESSING CENTER</t>
  </si>
  <si>
    <t>PLYMOUTH COUNTY CORRECTIONAL FACILITY</t>
  </si>
  <si>
    <t>IAH SECURE ADULT DETENTION FACILITY (POLK)</t>
  </si>
  <si>
    <t>POLK COUNTY JAIL</t>
  </si>
  <si>
    <t>POTTAWATTAMIE COUNTY JAIL</t>
  </si>
  <si>
    <t>PRAIRIELAND DETENTION FACILITY</t>
  </si>
  <si>
    <t>ROBERT A DEYTON DETENTION</t>
  </si>
  <si>
    <t>RIO GRANDE DETENTION CENTER</t>
  </si>
  <si>
    <t>RANDALL COUNTY JAIL</t>
  </si>
  <si>
    <t>RIVER CORRECTIONAL CENTER</t>
  </si>
  <si>
    <t>RICHWOOD CORRECTIONAL CENTER</t>
  </si>
  <si>
    <t>SENECA COUNTY JAIL</t>
  </si>
  <si>
    <t>SHERBURNE COUNTY JAIL</t>
  </si>
  <si>
    <t>SAN JUAN STAGING</t>
  </si>
  <si>
    <t>SAN LUIS REGIONAL DETENTION CENTER</t>
  </si>
  <si>
    <t>SALT LAKE COUNTY METRO JAIL</t>
  </si>
  <si>
    <t>SOUTH TEXAS ICE PROCESSING CENTER</t>
  </si>
  <si>
    <t>ST. CLAIR COUNTY JAIL</t>
  </si>
  <si>
    <t>SOUTH TEXAS FAM RESIDENTIAL CENTER</t>
  </si>
  <si>
    <t>STRAFFORD COUNTY CORRECTIONS</t>
  </si>
  <si>
    <t>STEWART DETENTION CENTER</t>
  </si>
  <si>
    <t>TORRANCE/ESTANCIA, NM</t>
  </si>
  <si>
    <t>TULSA COUNTY JAIL (DAVID L. MOSS JUSTICE CTR)</t>
  </si>
  <si>
    <t>CHITTENDEN REGIONAL CORRECTIONAL FACILITY</t>
  </si>
  <si>
    <t>NORTHWEST STATE CORRECTIONAL CENTER</t>
  </si>
  <si>
    <t>WASHINGTON COUNTY DETENTION CENTER</t>
  </si>
  <si>
    <t>WASHOE COUNTY JAIL</t>
  </si>
  <si>
    <t>BROWARD TRANSITIONAL CENTER</t>
  </si>
  <si>
    <t>WEBB COUNTY DETENTION CENTER (CCA)</t>
  </si>
  <si>
    <t>SOUTH CENTRAL REGIONAL JAIL</t>
  </si>
  <si>
    <t>WYATT DETENTION CENTER</t>
  </si>
  <si>
    <t>NATCHEZ</t>
  </si>
  <si>
    <t>ADELANTO</t>
  </si>
  <si>
    <t>GRAHAM</t>
  </si>
  <si>
    <t>OBERLIN</t>
  </si>
  <si>
    <t>MACCLENNY</t>
  </si>
  <si>
    <t>BAY MINETTE</t>
  </si>
  <si>
    <t>BASILE</t>
  </si>
  <si>
    <t>ANSON</t>
  </si>
  <si>
    <t>BURLINGTON</t>
  </si>
  <si>
    <t>SAN JUAN</t>
  </si>
  <si>
    <t>HONOLULU</t>
  </si>
  <si>
    <t>BATAVIA</t>
  </si>
  <si>
    <t>BAKERSFIELD</t>
  </si>
  <si>
    <t>BATTLE CREEK</t>
  </si>
  <si>
    <t>BOWLING GREEN</t>
  </si>
  <si>
    <t>ROBSTOWN</t>
  </si>
  <si>
    <t>FLORENCE</t>
  </si>
  <si>
    <t>TAYLOR</t>
  </si>
  <si>
    <t>SAN DIEGO</t>
  </si>
  <si>
    <t>COTTONWOOD FALL</t>
  </si>
  <si>
    <t>SAULT SAINTE MARIE</t>
  </si>
  <si>
    <t>MILAN</t>
  </si>
  <si>
    <t>BRAZIL</t>
  </si>
  <si>
    <t>PLATTSBURGH</t>
  </si>
  <si>
    <t>MCELHATTAN</t>
  </si>
  <si>
    <t>NAPLES</t>
  </si>
  <si>
    <t>TACOMA</t>
  </si>
  <si>
    <t>PORTLAND</t>
  </si>
  <si>
    <t>DALLAS</t>
  </si>
  <si>
    <t>AURORA</t>
  </si>
  <si>
    <t>JUNEAU</t>
  </si>
  <si>
    <t>ELOY</t>
  </si>
  <si>
    <t>EDEN</t>
  </si>
  <si>
    <t>LA VILLA</t>
  </si>
  <si>
    <t>RAYMONDVILLE</t>
  </si>
  <si>
    <t>ELIZABETH</t>
  </si>
  <si>
    <t>EL PASO</t>
  </si>
  <si>
    <t>FOLKSTON</t>
  </si>
  <si>
    <t>ALBERT LEA</t>
  </si>
  <si>
    <t>FARMVILLE</t>
  </si>
  <si>
    <t>CHARDON</t>
  </si>
  <si>
    <t>MCFARLAND</t>
  </si>
  <si>
    <t>LEITCHFIELD</t>
  </si>
  <si>
    <t>HAGATNA</t>
  </si>
  <si>
    <t>BAY ST. LOUIS</t>
  </si>
  <si>
    <t>HENDERSON</t>
  </si>
  <si>
    <t>HOUSTON</t>
  </si>
  <si>
    <t>CALEXICO</t>
  </si>
  <si>
    <t>CONROE</t>
  </si>
  <si>
    <t>RIGBY</t>
  </si>
  <si>
    <t>JENA</t>
  </si>
  <si>
    <t>ALEXANDRIA</t>
  </si>
  <si>
    <t>JONESBORO</t>
  </si>
  <si>
    <t>WILLMAR</t>
  </si>
  <si>
    <t>NEWKIRK</t>
  </si>
  <si>
    <t>KARNES CITY</t>
  </si>
  <si>
    <t>MIAMI</t>
  </si>
  <si>
    <t>WINNFIELD</t>
  </si>
  <si>
    <t>GROESBECK</t>
  </si>
  <si>
    <t>LAREDO</t>
  </si>
  <si>
    <t>CANTON</t>
  </si>
  <si>
    <t>BURLEY</t>
  </si>
  <si>
    <t>MONROE</t>
  </si>
  <si>
    <t>SAIPAN</t>
  </si>
  <si>
    <t>PHILIPSBURG</t>
  </si>
  <si>
    <t>PAHRUMP</t>
  </si>
  <si>
    <t>ORLANDO</t>
  </si>
  <si>
    <t>GOSHEN</t>
  </si>
  <si>
    <t>CHAPARRAL</t>
  </si>
  <si>
    <t>CARROLLTON</t>
  </si>
  <si>
    <t>HOLDREGE</t>
  </si>
  <si>
    <t>LOS FRESNOS</t>
  </si>
  <si>
    <t>LORDS VALLEY</t>
  </si>
  <si>
    <t>CLEARWATER</t>
  </si>
  <si>
    <t>PINE PRAIRIE</t>
  </si>
  <si>
    <t>PLYMOUTH</t>
  </si>
  <si>
    <t>LIVINGSTON</t>
  </si>
  <si>
    <t>DES MOINES</t>
  </si>
  <si>
    <t>COUNCIL BLUFFS</t>
  </si>
  <si>
    <t>ALVARADO</t>
  </si>
  <si>
    <t>LOVEJOY</t>
  </si>
  <si>
    <t>AMARILLO</t>
  </si>
  <si>
    <t>FERRIDAY</t>
  </si>
  <si>
    <t>RICHWOOD</t>
  </si>
  <si>
    <t>TIFFIN</t>
  </si>
  <si>
    <t>ELK RIVER</t>
  </si>
  <si>
    <t>GUAYNABO</t>
  </si>
  <si>
    <t>SAN LUIS</t>
  </si>
  <si>
    <t>SALT LAKE CITY</t>
  </si>
  <si>
    <t>PEARSALL</t>
  </si>
  <si>
    <t>PORT HURON</t>
  </si>
  <si>
    <t>DILLEY</t>
  </si>
  <si>
    <t>DOVER</t>
  </si>
  <si>
    <t>LUMPKIN</t>
  </si>
  <si>
    <t>ESTANCIA</t>
  </si>
  <si>
    <t>TULSA</t>
  </si>
  <si>
    <t>SOUTH BURLINGTON</t>
  </si>
  <si>
    <t>SWANTON</t>
  </si>
  <si>
    <t>FAYETTEVILLE</t>
  </si>
  <si>
    <t>RENO</t>
  </si>
  <si>
    <t>POMPANO BEACH</t>
  </si>
  <si>
    <t>CHARLESTON</t>
  </si>
  <si>
    <t>CENTRAL FALLS</t>
  </si>
  <si>
    <t>20 HOBO FORK RD.</t>
  </si>
  <si>
    <t>10250 RANCHO ROAD</t>
  </si>
  <si>
    <t>109 SOUTH MAPLE STREET</t>
  </si>
  <si>
    <t>7340 HIGHWAY 26 WEST</t>
  </si>
  <si>
    <t>1 SHERIFF OFFICE DRIVE</t>
  </si>
  <si>
    <t>200 HAND AVE.</t>
  </si>
  <si>
    <t>3843 STAGG AVENUE</t>
  </si>
  <si>
    <t>400 2ND STREET</t>
  </si>
  <si>
    <t>3020 CONRAD LANE</t>
  </si>
  <si>
    <t>HWY 28 INTSECT OF ROAD 165</t>
  </si>
  <si>
    <t>351 ELLIOTT ST.</t>
  </si>
  <si>
    <t>4250 FEDERAL DRIVE</t>
  </si>
  <si>
    <t>425 GOLDEN STATE AVE</t>
  </si>
  <si>
    <t>10450 RANCHO ROAD</t>
  </si>
  <si>
    <t>185 EAST MICHIGAN AVENUE</t>
  </si>
  <si>
    <t>11093 S.W. LEWIS MEMORIAL DRIVE</t>
  </si>
  <si>
    <t>4909 FM 2826</t>
  </si>
  <si>
    <t>1100 BOWLING ROAD</t>
  </si>
  <si>
    <t>1001 WELCH STREET</t>
  </si>
  <si>
    <t>7488 CALZADA DE LA FUENTE</t>
  </si>
  <si>
    <t>301 SOUTH WALNUT STREET</t>
  </si>
  <si>
    <t>325 COURT STREET</t>
  </si>
  <si>
    <t>2000 CIBOLA LOOP</t>
  </si>
  <si>
    <t>611 EAST JACKSON STREET</t>
  </si>
  <si>
    <t>25 MCCARTHY DRIVE</t>
  </si>
  <si>
    <t>58 PINE MOUNTAIN RD.</t>
  </si>
  <si>
    <t>3319 TAMIAMI TRAIL EAST</t>
  </si>
  <si>
    <t>1623 E. J STREET</t>
  </si>
  <si>
    <t>50 COUNTY WAY</t>
  </si>
  <si>
    <t>111 WEST COMMERCE STREET</t>
  </si>
  <si>
    <t>3130 N. OAKLAND ST.</t>
  </si>
  <si>
    <t>215 WEST CENTRAL STREET</t>
  </si>
  <si>
    <t>1705 EAST HANNA RD.</t>
  </si>
  <si>
    <t>702 E BROADWAY ST</t>
  </si>
  <si>
    <t>1330 HIGHWAY 107</t>
  </si>
  <si>
    <t>1800 INDUSTRIAL DRIVE</t>
  </si>
  <si>
    <t>625 EVANS STREET</t>
  </si>
  <si>
    <t>8915 MONTANA AVE.</t>
  </si>
  <si>
    <t>3424 HIGHWAY 252 EAST</t>
  </si>
  <si>
    <t>3026 HWY 252 EAST</t>
  </si>
  <si>
    <t>3250 NORTH PINAL PARKWAY</t>
  </si>
  <si>
    <t>411 SOUTH BROADWAY AVENUE</t>
  </si>
  <si>
    <t>508 WATERWORKS ROAD</t>
  </si>
  <si>
    <t>12450 MERRITT DR</t>
  </si>
  <si>
    <t>611 FRONTAGE RD</t>
  </si>
  <si>
    <t>320 SHAW STATION ROAD</t>
  </si>
  <si>
    <t>203 ASPINALL AVENUE</t>
  </si>
  <si>
    <t>8450 HIGHWAY 90</t>
  </si>
  <si>
    <t>18 E BASIC ROAD</t>
  </si>
  <si>
    <t>15850 EXPORT PLAZA DRIVE</t>
  </si>
  <si>
    <t>1572 GATEWAY</t>
  </si>
  <si>
    <t>500 HILBIG RD</t>
  </si>
  <si>
    <t>200 COURTHOUSE WAY</t>
  </si>
  <si>
    <t>830 PINEHILL ROAD</t>
  </si>
  <si>
    <t>96 GEORGE THOMPSON DRIVE</t>
  </si>
  <si>
    <t>327 INDUSTRIAL DRIVE</t>
  </si>
  <si>
    <t>2201 23RD ST NE</t>
  </si>
  <si>
    <t>1101 WEST DRY ROAD</t>
  </si>
  <si>
    <t>409 FM 1144</t>
  </si>
  <si>
    <t>18201 SOUTHWEST 12TH STREET</t>
  </si>
  <si>
    <t>560 GUM SPRING ROAD</t>
  </si>
  <si>
    <t>910 NORTH TYUS STREET</t>
  </si>
  <si>
    <t>4702 EAST SAUNDERS STREET</t>
  </si>
  <si>
    <t>2935 HIGHWAY 51</t>
  </si>
  <si>
    <t>1415 ALBION AVENUE</t>
  </si>
  <si>
    <t>7000 EAST DUNBAR ROAD</t>
  </si>
  <si>
    <t>TEKKEN ST., SUSUPE VILLAGE</t>
  </si>
  <si>
    <t>555 GEO DRIVE</t>
  </si>
  <si>
    <t>806 HILBIG RD</t>
  </si>
  <si>
    <t>2190 EAST MESQUITE AVENUE</t>
  </si>
  <si>
    <t>1520 E. BASIN ROAD</t>
  </si>
  <si>
    <t>3855 SOUTH JOHN YOUNG PARKWAY</t>
  </si>
  <si>
    <t>110 WELLS FARM ROAD</t>
  </si>
  <si>
    <t>26 MCGREGOR RANGE ROAD</t>
  </si>
  <si>
    <t>188 CEMETERY ST</t>
  </si>
  <si>
    <t>715 5TH AVENUE</t>
  </si>
  <si>
    <t>27991 BUENA VISTA BOULEVARD</t>
  </si>
  <si>
    <t>175 PIKE COUNTY BOULEVARD</t>
  </si>
  <si>
    <t>14400 49TH STREET NORTH</t>
  </si>
  <si>
    <t>1133 HAMPTON DUPRE ROAD</t>
  </si>
  <si>
    <t>26 LONG POND ROAD</t>
  </si>
  <si>
    <t>3400 FM 350 SOUTH</t>
  </si>
  <si>
    <t>1985 NE 51ST PLACE</t>
  </si>
  <si>
    <t>1400 BIG LAKE ROAD</t>
  </si>
  <si>
    <t>1209 SUNFLOWER LN</t>
  </si>
  <si>
    <t>11866 HASTINGS BRIDGE ROAD P.O. BOX 429</t>
  </si>
  <si>
    <t>1001 SAN RIO BOULEVARD</t>
  </si>
  <si>
    <t>9100 SOUTH GEORGIA STREET</t>
  </si>
  <si>
    <t>26362 HIGHWAY 15</t>
  </si>
  <si>
    <t>180 PINE BAYOU CIRCLE</t>
  </si>
  <si>
    <t>3040 SOUTH STATE HIGHWAY 100</t>
  </si>
  <si>
    <t>13880 BUSINESS CENTER DRIVE</t>
  </si>
  <si>
    <t>651 FEDERAL DRIVE, SUITE 104</t>
  </si>
  <si>
    <t>406 NORTH AVENUE D</t>
  </si>
  <si>
    <t>3415 SOUTH 900 WEST</t>
  </si>
  <si>
    <t>566 VETERANS DRIVE</t>
  </si>
  <si>
    <t>1170 MICHIGAN ROAD</t>
  </si>
  <si>
    <t>300 EL RANCHO WAY</t>
  </si>
  <si>
    <t>266 COUNTY FARM ROAD</t>
  </si>
  <si>
    <t>146 CCA ROAD</t>
  </si>
  <si>
    <t>209 COUNTY ROAD 49</t>
  </si>
  <si>
    <t>300 NORTH DENVER AVENUE</t>
  </si>
  <si>
    <t>7 FARRELL STREET</t>
  </si>
  <si>
    <t>3649 LOWER NEWTON ROAD</t>
  </si>
  <si>
    <t>1155 WEST CLYDESDALE DRIVE</t>
  </si>
  <si>
    <t>911 PARR BOULEVARD</t>
  </si>
  <si>
    <t>3900 NORTH POWERLINE ROAD</t>
  </si>
  <si>
    <t>9998 SOUTH HIGHWAY 83</t>
  </si>
  <si>
    <t>1001 CENTRE WAY</t>
  </si>
  <si>
    <t>950 HIGH STREET</t>
  </si>
  <si>
    <t>Data Source: ICE Integrated Decision Support (IIDS), 04/29/2024</t>
  </si>
  <si>
    <t>Last Inspection End Date</t>
  </si>
  <si>
    <t>Last Inspection Standard</t>
  </si>
  <si>
    <t>Last Final Rating</t>
  </si>
  <si>
    <t>N/A</t>
  </si>
  <si>
    <t>Pending FY24 Inspection</t>
  </si>
  <si>
    <t>Pending Final Report</t>
  </si>
  <si>
    <t xml:space="preserve">ICE confirms the integrity of the data as published on this site and cannot attest to subsequent transmissions.  Data fluctuate until “locked” at the conclusion of the fiscal year. </t>
  </si>
  <si>
    <t>Records related to credible fear are USCIS records, and are provided to ICE by USCIS.</t>
  </si>
  <si>
    <t xml:space="preserve">ICE provides the following Detention and Alternatives to Detention (ATD) statistics, which may be downloaded by clicking below. The data tables are searchable and sortable, and worksheets are protected to ensure their accuracy and reliability. </t>
  </si>
  <si>
    <t>These statistics are made available to the public pursuant to the Fiscal Year 2020 Department of Homeland Security Appropriations Bill.</t>
  </si>
  <si>
    <t>ICE Detention Statistics</t>
  </si>
  <si>
    <t>Wristworn</t>
  </si>
  <si>
    <t>Ankle Monitor</t>
  </si>
  <si>
    <t>Dual Tech</t>
  </si>
  <si>
    <t>SmartLINK</t>
  </si>
  <si>
    <t>Washington DC</t>
  </si>
  <si>
    <t>VoiceID</t>
  </si>
  <si>
    <t>No Tech</t>
  </si>
  <si>
    <t>St Paul</t>
  </si>
  <si>
    <t>Seattle</t>
  </si>
  <si>
    <t>San Francisco</t>
  </si>
  <si>
    <t>San Antonio</t>
  </si>
  <si>
    <t>Phoenix</t>
  </si>
  <si>
    <t>Philadelphia</t>
  </si>
  <si>
    <t>Newark</t>
  </si>
  <si>
    <t>New York</t>
  </si>
  <si>
    <t>New Orleans</t>
  </si>
  <si>
    <t>Los Angeles</t>
  </si>
  <si>
    <t>Harlingen</t>
  </si>
  <si>
    <t>Detroit</t>
  </si>
  <si>
    <t>Denver</t>
  </si>
  <si>
    <t>Chicago</t>
  </si>
  <si>
    <t>Buffalo</t>
  </si>
  <si>
    <t>Boston</t>
  </si>
  <si>
    <t>Baltimore</t>
  </si>
  <si>
    <t>Atlanta</t>
  </si>
  <si>
    <t>Total</t>
  </si>
  <si>
    <t>Average Length in Program</t>
  </si>
  <si>
    <t>Count</t>
  </si>
  <si>
    <t>AOR/Technology</t>
  </si>
  <si>
    <t>Active ATD Participants and Average Length in Program, FY24,  as of 05/04/2024, by AOR and Technology</t>
  </si>
  <si>
    <t>Data from OBP Report, 05.02.2024</t>
  </si>
  <si>
    <t>*Only Participants with court tracking assigned</t>
  </si>
  <si>
    <t>Court Data from BI Inc.</t>
  </si>
  <si>
    <t>ECMS-Single Adult</t>
  </si>
  <si>
    <t>Single Adult</t>
  </si>
  <si>
    <t>Failed to Attend</t>
  </si>
  <si>
    <t>ECMS-FAMU</t>
  </si>
  <si>
    <t>Attended</t>
  </si>
  <si>
    <t>FAMU</t>
  </si>
  <si>
    <t>%</t>
  </si>
  <si>
    <t>Metric</t>
  </si>
  <si>
    <t>ALIP</t>
  </si>
  <si>
    <t>FAMU Status</t>
  </si>
  <si>
    <t>FY24 thru March Court Appearance: Final Hearings*</t>
  </si>
  <si>
    <t>ATD Active Population by Status, Extended Case Management Service, Count and ALIP, FY24</t>
  </si>
  <si>
    <t>Costs listed above are only related to technology costs, and do not include other associated contract and case management costs that are a part of the ATD program. Average daily participant cost is greater than those listed in the table above.</t>
  </si>
  <si>
    <t>Data from BI Inc. Participants Report, 05.04.2024</t>
  </si>
  <si>
    <t xml:space="preserve">Court Data from BI Inc. </t>
  </si>
  <si>
    <t>FY24 thru April Court Appearance: Total Hearings*</t>
  </si>
  <si>
    <t>Daily Tech Cost</t>
  </si>
  <si>
    <t>Technology</t>
  </si>
  <si>
    <t>ATD Active Population Counts and Daily Cost by Technology</t>
  </si>
  <si>
    <t>ICE ALTERNATIVES TO DETENTION DATA, FY24</t>
  </si>
  <si>
    <t>U.S. Immigration and Customs Enforcement</t>
  </si>
  <si>
    <t>GPS</t>
  </si>
  <si>
    <t>VeriWatch</t>
  </si>
  <si>
    <t>Active ATD Participants and Average Length in Program, FY23,  as of 9/30/2023, by AOR and Technology</t>
  </si>
  <si>
    <t>Data from OBP Report, 9.24.2023</t>
  </si>
  <si>
    <t>Court Data from BI Inc. as of 9/30/2023</t>
  </si>
  <si>
    <t>FY23 Year End Court Appearance: Final Hearings*</t>
  </si>
  <si>
    <t>ATD Active Population by Status, Extended Case Management Service, Count and ALIP, FY23</t>
  </si>
  <si>
    <t>Data from BI Inc. Participants Report, 9.30.2023</t>
  </si>
  <si>
    <t>Dual Technology</t>
  </si>
  <si>
    <t>No Technology</t>
  </si>
  <si>
    <t>Veriwatch</t>
  </si>
  <si>
    <t>FY23 Year End Court Appearance: Total Hearings*</t>
  </si>
  <si>
    <t>ICE ALTERNATIVES TO DETENTION DATA, FY23</t>
  </si>
  <si>
    <t>ICE Detention data excludes ORR transfers/facilities, as well as U.S. Marshals Service Prisoners.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</si>
  <si>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</si>
  <si>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The CBP Arresting Agency includes the following programs:  Border Patrol, Inspections, Inspections-Air, Inspections-Land, and Inspections-Sea.</t>
  </si>
  <si>
    <t>Other Programs include Adjudications, Asylum, and PICS Default Value - for user initialization only; these are included in the CAP Program Counts.</t>
  </si>
  <si>
    <t>HSI Programs include HSI Criminal Arrest Only, Intelligence, Joint Terrorism Task Force, Non-User Fee Investigations, Quick Response Team, and User Fee Investigations.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</si>
  <si>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</si>
  <si>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The "ICE" Arresting Agency includes ERO, HSI, and Other programs.</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</si>
  <si>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</si>
  <si>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</si>
  <si>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ICE Currently Detained Population Breakdown</t>
  </si>
  <si>
    <t>ICE Removal Data Include Returns.  Returns include Voluntary Returns, Voluntary Departures and Withdrawals Under Docket Control.</t>
  </si>
  <si>
    <t>ICE Detention data exclude ORR transfers/facilities, and U.S. Marshals Service prisoners.</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</si>
  <si>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</si>
  <si>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</si>
  <si>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ICE Detention data exclude ORR transfers/facilities, as well as U.S. Marshals Service Prisoners.</t>
  </si>
  <si>
    <t>Length of Program = 1/31/2020 ATD Original Start Date +1</t>
  </si>
  <si>
    <t>Average Length in Program is calculated for active participants only.</t>
  </si>
  <si>
    <t>Family Unit (FAMU) subject apprehensions represent all OPB apprehensions of adults (18 years old and over) with a FAMU classification who were subsequently enrolled in ATD.</t>
  </si>
  <si>
    <t>FY2019 ICE Alternatives to Detention</t>
  </si>
  <si>
    <t>U.S. Citizenship and Immigration Services</t>
  </si>
  <si>
    <t>USCIS</t>
  </si>
  <si>
    <t>USMS IGA (USMS Intergovernmental Agreement): A USMS Intergovernmental Agreement in which ICE agrees to utilize an already established US Marshal Service contract.</t>
  </si>
  <si>
    <t>USMS (United States Marshals Service): A facility primarily contracted with the USMS for housing of USMS detainees, in which ICE contracts with the USMS for bed space.</t>
  </si>
  <si>
    <t>SPC (Service Processing Center): A facility owned by the government and staffed by a combination of federal and contract employees.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</si>
  <si>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</si>
  <si>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</si>
  <si>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BOP (Federal Bureau of Prisons): A facility operated by the Federal Bureau of Prisons</t>
  </si>
  <si>
    <t>ICE holds detainees in several different types of facilities, listed below:</t>
  </si>
  <si>
    <t>Type--Detailed</t>
  </si>
  <si>
    <t>Telephonic reporting</t>
  </si>
  <si>
    <t>TR</t>
  </si>
  <si>
    <t>Online tracking device using smart phone or tablet</t>
  </si>
  <si>
    <t>SmartLink</t>
  </si>
  <si>
    <t>The second to last date the facility was inspected.</t>
  </si>
  <si>
    <t>Second to Last Inspection Date</t>
  </si>
  <si>
    <t>The final inspection rating a facility received after the second to last inspection.</t>
  </si>
  <si>
    <t>Second to Last Rating</t>
  </si>
  <si>
    <t>The inspection standard the facility was inspected against during the second to the last inspection.</t>
  </si>
  <si>
    <t>Second to Last Inspection Standard</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</si>
  <si>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</si>
  <si>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</si>
  <si>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</si>
  <si>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Order of Supervision-No SLRFF</t>
  </si>
  <si>
    <t xml:space="preserve">A pre-final order alien is released because he/she is not a detention priority. </t>
  </si>
  <si>
    <t>Order of Recognizance</t>
  </si>
  <si>
    <t>The average daily population of detainees who are subject to mandatory detention.</t>
  </si>
  <si>
    <t>Mandatory (ADP)</t>
  </si>
  <si>
    <t>This indicates the gender(s) of detainees at a facility. M indicates male population, and F indicates female population. Where limited data is available, the default value is M, F.</t>
  </si>
  <si>
    <t>The inspection standard the facility was last inspected against.</t>
  </si>
  <si>
    <t>The most recent finalized inspection rating the facility received.</t>
  </si>
  <si>
    <t>Last Inspection Rating-Final</t>
  </si>
  <si>
    <t>The date the facility was last inspected.</t>
  </si>
  <si>
    <t>ICE detention facilities are inspected and rated using a Pass/Fail grading system. Annual or biennial inspections, which measure a facility’s program performance and compliance to ICE detention standards over time, will result in ratings.</t>
  </si>
  <si>
    <t>Inspection Ratings</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</si>
  <si>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</si>
  <si>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ICE Threat Level (ADP)</t>
  </si>
  <si>
    <t xml:space="preserve">Immigration and Customs Enforcement </t>
  </si>
  <si>
    <t>ICE</t>
  </si>
  <si>
    <t>Parent or legal guardian of a non-U.S. citizen child or children under the age of 18.</t>
  </si>
  <si>
    <t>Head of Household</t>
  </si>
  <si>
    <t>Global positioning system tracking device</t>
  </si>
  <si>
    <t>Family Unit</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</si>
  <si>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</si>
  <si>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</si>
  <si>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Facilities Adhering to ICE National Detention Standards (NDS) 2000:</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</si>
  <si>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</si>
  <si>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</si>
  <si>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Facilities Adhering to ICE Performance Based National Detention Standards (PBNDS2011, PBNDS 2008, and NDS 2019)</t>
  </si>
  <si>
    <t>Family Case Management Program</t>
  </si>
  <si>
    <t>FCMP</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</si>
  <si>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</si>
  <si>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Credible Fear</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</si>
  <si>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</si>
  <si>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Classification Level (ADP)</t>
  </si>
  <si>
    <t>Customs and Border Protection</t>
  </si>
  <si>
    <t>CBP</t>
  </si>
  <si>
    <t>An alien is bonded out due to decision by the Immigration Judge</t>
  </si>
  <si>
    <t>Bonded Out-IJ</t>
  </si>
  <si>
    <t>An alien is bonded out due to decision by the Field Office</t>
  </si>
  <si>
    <t>Bonded Out-FO</t>
  </si>
  <si>
    <t>Alternatives to Detention</t>
  </si>
  <si>
    <t>ATD</t>
  </si>
  <si>
    <t>Area of Responsibility</t>
  </si>
  <si>
    <t>Average length of stay</t>
  </si>
  <si>
    <t>ALOS</t>
  </si>
  <si>
    <t>Average length in program</t>
  </si>
  <si>
    <t>Average daily population</t>
  </si>
  <si>
    <t>ADP</t>
  </si>
  <si>
    <t>Definition</t>
  </si>
  <si>
    <t>Term</t>
  </si>
  <si>
    <t>ICE FOOTNOTES</t>
  </si>
  <si>
    <t>* Data are based on an individual's self-identification as transgender.</t>
  </si>
  <si>
    <t>Boston Area of Responsibility</t>
  </si>
  <si>
    <t>Salt Lake City Area of Responsibility</t>
  </si>
  <si>
    <t>Seattle Area of Responsibility</t>
  </si>
  <si>
    <t>Houston Area of Responsibility</t>
  </si>
  <si>
    <t>St. Paul Area of Responsibility</t>
  </si>
  <si>
    <t>Buffalo Area of Responsibility</t>
  </si>
  <si>
    <t>San Antonio Area of Responsibility</t>
  </si>
  <si>
    <t>Washington Area of Responsibility</t>
  </si>
  <si>
    <t>Miami Area of Responsibility</t>
  </si>
  <si>
    <t>El Paso Area of Responsibility</t>
  </si>
  <si>
    <t>Denver Area of Responsibility</t>
  </si>
  <si>
    <t>New Orleans Area of Responsibility</t>
  </si>
  <si>
    <t>Current in ICE Custody without Final Order</t>
  </si>
  <si>
    <t>Current in ICE Custody with Final Order</t>
  </si>
  <si>
    <t xml:space="preserve">Total Current In ICE Custody Location/Area of Responsibility </t>
  </si>
  <si>
    <t>Total Book-Ins for FY24</t>
  </si>
  <si>
    <t>FY 2024</t>
  </si>
  <si>
    <t>ICE Transgender Detainee Population FY 2024 YTD:  as of 5/5/2024*</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</si>
  <si>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</si>
  <si>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</si>
  <si>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</si>
  <si>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</si>
  <si>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431 unique detainees. Some detainees have multiple placements within FY24 Q1 (497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</si>
  <si>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</si>
  <si>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</si>
  <si>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</si>
  <si>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</si>
  <si>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</si>
  <si>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</si>
  <si>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</si>
  <si>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</si>
  <si>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</si>
  <si>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</si>
  <si>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2024 Quarter 1 Data</t>
  </si>
  <si>
    <t>*Data represents 288 unique detainees. Some detainees have multiple placements within FY23 Q4 (351 total placements).</t>
  </si>
  <si>
    <t>Fiscal Year (FY) 2023 Quarter 4 Data</t>
  </si>
  <si>
    <t>*Data represents 358 unique detainees. Some detainees have multiple placements within FY23 Q3 (418 total placements).</t>
  </si>
  <si>
    <t>Fiscal Year (FY) 2023 Quarter 3 Data</t>
  </si>
  <si>
    <t>*Data represents 335 unique detainees. Some detainees have multiple placements within FY23 Q2 (373 total placements).</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</si>
  <si>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</si>
  <si>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</si>
  <si>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</si>
  <si>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</si>
  <si>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</si>
  <si>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</si>
  <si>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</si>
  <si>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</si>
  <si>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</si>
  <si>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</si>
  <si>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</si>
  <si>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</si>
  <si>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r>
      <t xml:space="preserve">*Consistent with ICE Policy 11065.1: </t>
    </r>
    <r>
      <rPr>
        <i/>
        <sz val="10"/>
        <color theme="1"/>
        <rFont val="Calibri"/>
        <family val="2"/>
        <scheme val="minor"/>
      </rPr>
      <t>Review of the Use of Segregation for ICE Detainees</t>
    </r>
    <r>
      <rPr>
        <sz val="10"/>
        <color theme="1"/>
        <rFont val="Calibri"/>
        <family val="2"/>
        <scheme val="minor"/>
      </rPr>
      <t>, mandatory reporting in SRMS includes any instance in which a detainee identified as having a special vulnerability is placed in segregation, or instances in which a detainee is segregated for a period of 14 consecutive days or 14 days out of a 21-day period. 
This SRMS data represents the total reported number of individuals who served one or more days in segregation during the calendar month. The initial placement date may have occurred in a previous month, but their length of stay extended into the current reporting period.</t>
    </r>
  </si>
  <si>
    <t>`</t>
  </si>
  <si>
    <t>PRINCE EDWARD COUNTY (FARMVILLE)</t>
  </si>
  <si>
    <t>Placement Count</t>
  </si>
  <si>
    <t>Facilities</t>
  </si>
  <si>
    <t>ICE Segregation Population* for April 2024. Data extracted from ICE's Segregation Review Management System (SRMS) as of 5/8/2024.</t>
  </si>
  <si>
    <t>Scheduled</t>
  </si>
  <si>
    <t>ICE DETENTION DATA, FY2024</t>
  </si>
  <si>
    <t>ICE Currently Detained by Processing Disposition: FY2024</t>
  </si>
  <si>
    <t>Average Time from USCIS Fear Decision Service Date to ICE Release (In Days)</t>
  </si>
  <si>
    <t>Noncitizens with USCIS-Established Fear Decisions in an ICE Detention Facility: FY2024</t>
  </si>
  <si>
    <t>Processing Disposition</t>
  </si>
  <si>
    <t>Adult</t>
  </si>
  <si>
    <t>ICE Release Fiscal Year</t>
  </si>
  <si>
    <t>Detention Facility Type</t>
  </si>
  <si>
    <t>Total Detained</t>
  </si>
  <si>
    <t>FY2024</t>
  </si>
  <si>
    <t>Expedited Removal (I-860)</t>
  </si>
  <si>
    <t>Notice to Appear (I-862)</t>
  </si>
  <si>
    <t>Reinstatement of Deport Order (I-871)</t>
  </si>
  <si>
    <t>Other</t>
  </si>
  <si>
    <t>ICE Currently Detained by Criminality and Arresting Agency: FY2024</t>
  </si>
  <si>
    <t>ICE Initial Book-Ins by Arresting Agency and Month: FY2024</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</si>
  <si>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</si>
  <si>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</si>
  <si>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</si>
  <si>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</si>
  <si>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</si>
  <si>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</si>
  <si>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</si>
  <si>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</si>
  <si>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</si>
  <si>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</si>
  <si>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</si>
  <si>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</si>
  <si>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</si>
  <si>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</si>
  <si>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</si>
  <si>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</si>
  <si>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</si>
  <si>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</si>
  <si>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</si>
  <si>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</si>
  <si>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r>
      <t>ICE Initial Book-Ins by</t>
    </r>
    <r>
      <rPr>
        <b/>
        <strike/>
        <sz val="9"/>
        <color theme="1"/>
        <rFont val="Calibri"/>
        <family val="2"/>
        <scheme val="minor"/>
      </rPr>
      <t xml:space="preserve"> </t>
    </r>
    <r>
      <rPr>
        <b/>
        <sz val="9"/>
        <color theme="1"/>
        <rFont val="Calibri"/>
        <family val="2"/>
        <scheme val="minor"/>
      </rPr>
      <t>Criminality: FY2024</t>
    </r>
  </si>
  <si>
    <t>ICE Final Book Outs : FY2024</t>
  </si>
  <si>
    <t>ICE Removals: FY2024</t>
  </si>
  <si>
    <t>Facility Type</t>
  </si>
  <si>
    <t>Removals</t>
  </si>
  <si>
    <t>Removals with a FAMU Identifier</t>
  </si>
  <si>
    <t>ICE Final Book Outs by Release Reason, Month and Criminality: FY2024</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</si>
  <si>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</si>
  <si>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</si>
  <si>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</si>
  <si>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</si>
  <si>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</si>
  <si>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</si>
  <si>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</si>
  <si>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</si>
  <si>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</si>
  <si>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</si>
  <si>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FY2024</t>
  </si>
  <si>
    <t>FY Overall</t>
  </si>
  <si>
    <t>CBP Average</t>
  </si>
  <si>
    <t xml:space="preserve">ICE Average  </t>
  </si>
  <si>
    <t xml:space="preserve">Average </t>
  </si>
  <si>
    <t>ICE Average Length of Stay by Arresting Agency, Month and Criminality: FY2024</t>
  </si>
  <si>
    <t>ICE Average Daily Population by Month: FY2024</t>
  </si>
  <si>
    <t>ICE Average Length of Stay by Month: FY2024</t>
  </si>
  <si>
    <t>ICE Average Length of Stay Adult Facility Type by Month and Arresting Agency: FY2024</t>
  </si>
  <si>
    <t>Arresting Agency</t>
  </si>
  <si>
    <t>Individuals with Positive Credible Fear Determination Parole Requested: FY2022 - FY2024</t>
  </si>
  <si>
    <t>Fiscal Year</t>
  </si>
  <si>
    <t>FY2023</t>
  </si>
  <si>
    <t>FY2022</t>
  </si>
  <si>
    <t>Individuals with Positive Credible Fear Determination Parole Status: FY2022 - FY2024</t>
  </si>
  <si>
    <t>Parole Status</t>
  </si>
  <si>
    <t>Parole Granted</t>
  </si>
  <si>
    <t>Parole Denied</t>
  </si>
  <si>
    <t>ICE Currently Detained of Stateless Noncitizens by Detention Facility</t>
  </si>
  <si>
    <t>Detention Facility</t>
  </si>
  <si>
    <t>Detention Facility Code</t>
  </si>
  <si>
    <t>CENTRAL LOUISIANA ICE PROC CTR</t>
  </si>
  <si>
    <t>MONTGOMERY PROCESSING CTR</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</si>
  <si>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</si>
  <si>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</si>
  <si>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</si>
  <si>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</si>
  <si>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</si>
  <si>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</si>
  <si>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</si>
  <si>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</si>
  <si>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</si>
  <si>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</si>
  <si>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</si>
  <si>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</si>
  <si>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</si>
  <si>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</si>
  <si>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</si>
  <si>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</si>
  <si>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</si>
  <si>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</si>
  <si>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</si>
  <si>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</si>
  <si>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</si>
  <si>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</si>
  <si>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FY2024 Bonded Out Book Outs/Releases Count and ALOS - Prior 12 months plus Current Month</t>
  </si>
  <si>
    <t>Total ICE Final Book Outs/ ICE Final Releases</t>
  </si>
  <si>
    <t>ICE Final Book Outs/ ICE Final Releases with Bond Posted</t>
  </si>
  <si>
    <t>Bond Posted Book Outs/Releases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</si>
  <si>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</si>
  <si>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</si>
  <si>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FY2024 YTD. These tables will not be updated until the end of the fiscal year. </t>
  </si>
  <si>
    <t>United States Armed Forces Noncitizen Arrests FY2018 - FY2024</t>
  </si>
  <si>
    <t>Arrests</t>
  </si>
  <si>
    <t>FY2018</t>
  </si>
  <si>
    <t>FY2019</t>
  </si>
  <si>
    <t>FY2020</t>
  </si>
  <si>
    <t>FY2021</t>
  </si>
  <si>
    <t xml:space="preserve">FY2022 </t>
  </si>
  <si>
    <t>United States Armed Forces Noncitizen Bookins FY2018 - FY2024</t>
  </si>
  <si>
    <t>Bookins</t>
  </si>
  <si>
    <t>United States Armed Forces Noncitizen Removals FY2018 - FY2024</t>
  </si>
  <si>
    <t>United States Citizen Arrests FY2018 - FY2024</t>
  </si>
  <si>
    <t>United States Citizens Bookins FY2018 - FY2024</t>
  </si>
  <si>
    <t>United States Citizens Removals FY2018 - FY2024</t>
  </si>
  <si>
    <t>Parents of USC Arrests FY2018 - FY2024</t>
  </si>
  <si>
    <t>Parents of USC Bookins FY2018 - FY2024</t>
  </si>
  <si>
    <t>Parents of USC Removals FY2018 - FY2024</t>
  </si>
  <si>
    <t>Temporary Protected Status Countries Arrests FY2018 - 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</si>
  <si>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</si>
  <si>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</si>
  <si>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</si>
  <si>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</si>
  <si>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</si>
  <si>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</si>
  <si>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</si>
  <si>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</si>
  <si>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</si>
  <si>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</si>
  <si>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</si>
  <si>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</si>
  <si>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</si>
  <si>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</si>
  <si>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</si>
  <si>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</si>
  <si>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</si>
  <si>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FY2024</t>
  </si>
  <si>
    <t>Temporary Protected Status Countries Removals FY2018 - FY2024</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</si>
  <si>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</si>
  <si>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FY2024 ICE Average Daily Population and ICE Average Length of Stay</t>
  </si>
  <si>
    <t>FY2024 YTD ICE Detention data are updated through 05/04/2024 (IIDS Run Date 05/06/2024; EID as of 05/04/2024).</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</si>
  <si>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</si>
  <si>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</si>
  <si>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</si>
  <si>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FY2024 ICE Final Book Outs</t>
  </si>
  <si>
    <t>FY2024 YTD ICE Final Book Outs data are updated through 05/04/2024 (IIDS Run Date 05/06/2024; EID as of 05/04/2024).</t>
  </si>
  <si>
    <t>In FY2024 ICE began tracking Final Bookouts in lieu of Final Releases due to a change in methodology.  Prior year data reflects ICE Final Releases.</t>
  </si>
  <si>
    <t>An ICE Final Book Out is defined as a Final Bookout that reflects one of the following release reasons: Bonded Out, Order of Recognizance, Order of Supervision, Paroled, Relief Granted by IJ, Proceedings Terminated, Release to Remove, Transferred, Transfer to U.S. Marshals or other agency,  or Other(Died, Escaped, ORR-Runaway, Processing Disposition Changed Locally). All Case Statuses are included.</t>
  </si>
  <si>
    <t>FY2023 ICE Final Releases</t>
  </si>
  <si>
    <t>FY2023 ICE Final Releases data is historic and remains static.</t>
  </si>
  <si>
    <t>An ICE Final Release is defined as a Final Release that reflects one of the following release reasons: Bonded Out, Order of Recognizance, Order of Supervision or Paroled.  All Case Statuses are included.</t>
  </si>
  <si>
    <t>A Non-Citizen may have multiple releases; only the most recent release is included in this report.</t>
  </si>
  <si>
    <t>FY2024 ICE Removals</t>
  </si>
  <si>
    <t>FY2024 YTD ICE Removals data are updated through 05/04/2024 (IIDS Run Date 05/06/2024; EID as of 05/04/2024).</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</si>
  <si>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</si>
  <si>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</si>
  <si>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</si>
  <si>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National Docket data are a snapshot as of 05/05/2024 (IIDS Run Date 05/06/2024; EID as of 05/05/2024).</t>
  </si>
  <si>
    <t>Processing dispositions of Other may include, but are not limited to, Non Citizens processed under Administrative Removal, Visa Waiver Program Removal, Stowaway or Crewmember.</t>
  </si>
  <si>
    <t>A stateless person is someone who, under national laws, does not enjoy citizenship – the legal bond between a government and an individual – in any country.</t>
  </si>
  <si>
    <t>FY2024 ICE Initial Book-Ins</t>
  </si>
  <si>
    <t>FY2024 YTD ICE Book-ins data is updated through 05/04/2024 (IIDS Run Date 05/06/2024; EID as of 05/04/2024).</t>
  </si>
  <si>
    <t>USCIS Average Time from USCIS Fear Decision Service Date to ICE Release (In Days) &amp; Non-Citizens with USCIS-Established Fear Decisions in an ICE Detention Facility</t>
  </si>
  <si>
    <t>Non Citizens Currently in ICE Detention Facilities data are a snapshot as 05/05/2024 (IIDS Run Date 05/06/2024; EID as of 05/05/2024).</t>
  </si>
  <si>
    <t>FY2024 YTD ICE Final Releases data are updated through 05/04/2024 (IIDS Run Date 05/06/2024; EID as of 05/04/2024).</t>
  </si>
  <si>
    <t>USCIS provided data containing APSO (Asylum Pre Screening Officer) cases clocked during FY2022 - FY2024. Data were received on 05/06/2024.</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</si>
  <si>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</si>
  <si>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</si>
  <si>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375,596 records in the USCIS provided data, the breakdown of the fear screening determinations is as follows; 181,059 positive fear screening determinations, 125,829 negative fear screening determinations and 68,705 without an identified determination. Of the 181,059 with positive fear screening determinations; 111,635 have Persecution Claim Established and 69,424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</si>
  <si>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</si>
  <si>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375,596 unique fear determinations and 26,839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</si>
  <si>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</si>
  <si>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</si>
  <si>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</si>
  <si>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</si>
  <si>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</si>
  <si>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</si>
  <si>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05/07/2024 (IIDS Run Date 05/08/2024; EID as of 05/07/2024).</t>
  </si>
  <si>
    <t>Monthly Bond Statistics</t>
  </si>
  <si>
    <t>FY2024 YTD ICE Final Book Out data are updated through 05/04/2024 (IIDS Run Date 05/06/2024; EID as of 05/04/2024).</t>
  </si>
  <si>
    <t>An ICE Final Release is defined as a Final Release that reflects one of the following release reasons: Bonded Out, Order of Recognizance, Order of Supervision, Paroled, or Prosecutorial Discretion. All Case Statuses are included.</t>
  </si>
  <si>
    <t>BMU provided data containing Bonds Posted cases recorded from 04/01/2023 - 05/06/2024 . Data were received on 05/07/2024.</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</si>
  <si>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</si>
  <si>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</si>
  <si>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</si>
  <si>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</si>
  <si>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</si>
  <si>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FY2024 YTD Encounters data is updated through 05/07/2024 (IIDS Run Date 05/08/2024; EID as of 05/07/2024).</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</si>
  <si>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</si>
  <si>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</si>
  <si>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</si>
  <si>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</si>
  <si>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</si>
  <si>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</si>
  <si>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FY2024 YTD ICE Arrests data are updated through 04/22/2024 (IIDS Run Date 04/23/2024; EID as of 04/22/2024).</t>
  </si>
  <si>
    <t>FY2024 YTD ICE Detention data are updated through 04/22/2024 (IIDS Run Date 04/23/2024; EID as of 04/22/2024).</t>
  </si>
  <si>
    <t>FY2024 YTD ICE Removals data are updated through 04/22/2024 (IIDS Run Date 04/23/2024; EID as of 04/22/2024).</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</si>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</sst>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00000"/>
    <numFmt numFmtId="165" formatCode="dd\-mmm\-yy"/>
    <numFmt numFmtId="166" formatCode="0.0%"/>
    <numFmt numFmtId="167" formatCode="_(* #,##0_);_(* \(#,##0\);_(* &quot;-&quot;??_);_(@_)"/>
    <numFmt numFmtId="168" formatCode="#,##0.0"/>
    <numFmt numFmtId="169" formatCode="_(* #,##0.0_);_(* \(#,##0.0\);_(* &quot;-&quot;_);_(@_)"/>
    <numFmt numFmtId="170" formatCode="&quot;$&quot;#,##0.00"/>
    <numFmt numFmtId="171" formatCode="0.0"/>
    <numFmt numFmtId="172" formatCode="_(* #,##0.0_);_(* \(#,##0.0\);_(* &quot;-&quot;?_);_(@_)"/>
    <numFmt numFmtId="173" formatCode="mmm\-yyyy"/>
    <numFmt numFmtId="174" formatCode="_(* #,##0_);_(* \(#,##0\);_(* &quot;-&quot;?_);_(@_)"/>
  </numFmts>
  <fonts count="54" x14ac:knownFonts="1">
    <font>
      <sz val="11"/>
      <color theme="1"/>
      <name val="Calibri"/>
      <family val="2"/>
      <scheme val="minor"/>
    </font>
    <font>
      <sz val="11"/>
      <color theme="1"/>
      <name val="Calibri"/>
      <family val="2"/>
      <scheme val="minor"/>
    </font>
    <font>
      <sz val="12"/>
      <color theme="1"/>
      <name val="Times New Roman"/>
      <family val="2"/>
    </font>
    <font>
      <b/>
      <sz val="12"/>
      <color theme="4" tint="-0.499984740745262"/>
      <name val="Times New Roman"/>
      <family val="1"/>
    </font>
    <font>
      <sz val="10"/>
      <name val="Arial"/>
      <family val="2"/>
    </font>
    <font>
      <b/>
      <sz val="12"/>
      <color indexed="18"/>
      <name val="Times New Roman"/>
      <family val="1"/>
    </font>
    <font>
      <sz val="12"/>
      <color theme="1"/>
      <name val="Times New Roman"/>
      <family val="1"/>
    </font>
    <font>
      <b/>
      <sz val="12"/>
      <color theme="3" tint="-0.499984740745262"/>
      <name val="Times New Roman"/>
      <family val="1"/>
    </font>
    <font>
      <sz val="10"/>
      <color indexed="72"/>
      <name val="MS Sans Serif"/>
      <family val="2"/>
    </font>
    <font>
      <b/>
      <sz val="12"/>
      <color theme="0"/>
      <name val="Times New Roman"/>
      <family val="1"/>
    </font>
    <font>
      <b/>
      <sz val="12"/>
      <name val="Times New Roman"/>
      <family val="1"/>
    </font>
    <font>
      <sz val="12"/>
      <color indexed="8"/>
      <name val="Calibri"/>
      <family val="2"/>
      <scheme val="minor"/>
    </font>
    <font>
      <sz val="12"/>
      <color theme="1"/>
      <name val="Calibri"/>
      <family val="2"/>
      <scheme val="minor"/>
    </font>
    <font>
      <sz val="12"/>
      <name val="Calibri"/>
      <family val="2"/>
      <scheme val="minor"/>
    </font>
    <font>
      <sz val="10"/>
      <color rgb="FF000000"/>
      <name val="Arial"/>
      <family val="2"/>
    </font>
    <font>
      <sz val="11"/>
      <color indexed="8"/>
      <name val="Calibri"/>
      <family val="2"/>
    </font>
    <font>
      <sz val="10"/>
      <color indexed="8"/>
      <name val="Arial"/>
      <family val="2"/>
    </font>
    <font>
      <sz val="12"/>
      <name val="Times New Roman"/>
      <family val="1"/>
    </font>
    <font>
      <b/>
      <sz val="11"/>
      <color theme="0"/>
      <name val="Calibri"/>
      <family val="2"/>
      <scheme val="minor"/>
    </font>
    <font>
      <b/>
      <sz val="11"/>
      <color theme="1"/>
      <name val="Calibri"/>
      <family val="2"/>
      <scheme val="minor"/>
    </font>
    <font>
      <b/>
      <sz val="12"/>
      <color theme="4" tint="-0.499984740745262"/>
      <name val="Calibri"/>
      <family val="2"/>
      <scheme val="minor"/>
    </font>
    <font>
      <b/>
      <sz val="24"/>
      <color theme="4" tint="-0.499984740745262"/>
      <name val="Calibri"/>
      <family val="2"/>
      <scheme val="minor"/>
    </font>
    <font>
      <b/>
      <sz val="12"/>
      <color theme="1"/>
      <name val="Times New Roman"/>
      <family val="1"/>
    </font>
    <font>
      <b/>
      <sz val="12"/>
      <color indexed="8"/>
      <name val="Times New Roman"/>
      <family val="1"/>
    </font>
    <font>
      <b/>
      <sz val="10"/>
      <name val="Calibri"/>
      <family val="2"/>
    </font>
    <font>
      <sz val="8"/>
      <name val="Calibri"/>
      <family val="2"/>
    </font>
    <font>
      <sz val="8"/>
      <color theme="1"/>
      <name val="Calibri"/>
      <family val="2"/>
      <scheme val="minor"/>
    </font>
    <font>
      <b/>
      <sz val="11"/>
      <color rgb="FF000000"/>
      <name val="Calibri"/>
      <family val="2"/>
    </font>
    <font>
      <sz val="11"/>
      <color rgb="FF000000"/>
      <name val="Calibri"/>
      <family val="2"/>
    </font>
    <font>
      <b/>
      <sz val="11"/>
      <color theme="0"/>
      <name val="Calibri"/>
      <family val="2"/>
    </font>
    <font>
      <b/>
      <sz val="12"/>
      <color rgb="FFFF0000"/>
      <name val="Times New Roman"/>
      <family val="1"/>
    </font>
    <font>
      <b/>
      <sz val="10"/>
      <color theme="1"/>
      <name val="Calibri"/>
      <family val="2"/>
      <scheme val="minor"/>
    </font>
    <font>
      <b/>
      <sz val="20"/>
      <color theme="4" tint="-0.499984740745262"/>
      <name val="Calibri"/>
      <family val="2"/>
      <scheme val="minor"/>
    </font>
    <font>
      <sz val="14"/>
      <color theme="0"/>
      <name val="Times New Roman"/>
      <family val="1"/>
    </font>
    <font>
      <sz val="9"/>
      <color theme="1"/>
      <name val="Calibri"/>
      <family val="2"/>
      <scheme val="minor"/>
    </font>
    <font>
      <i/>
      <sz val="11"/>
      <color theme="1"/>
      <name val="Calibri"/>
      <family val="2"/>
      <scheme val="minor"/>
    </font>
    <font>
      <b/>
      <sz val="9"/>
      <color theme="0"/>
      <name val="Calibri"/>
      <family val="2"/>
      <scheme val="minor"/>
    </font>
    <font>
      <b/>
      <sz val="9"/>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0"/>
      <color theme="1"/>
      <name val="Calibri"/>
      <family val="2"/>
      <scheme val="minor"/>
    </font>
    <font>
      <i/>
      <sz val="10"/>
      <color theme="1"/>
      <name val="Calibri"/>
      <family val="2"/>
      <scheme val="minor"/>
    </font>
    <font>
      <b/>
      <sz val="10"/>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strike/>
      <sz val="9"/>
      <color theme="1"/>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8">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indexed="22"/>
        <bgColor indexed="0"/>
      </patternFill>
    </fill>
    <fill>
      <patternFill patternType="solid">
        <fgColor theme="4" tint="0.79998168889431442"/>
        <bgColor indexed="64"/>
      </patternFill>
    </fill>
    <fill>
      <patternFill patternType="solid">
        <fgColor rgb="FFD9D9D9"/>
        <bgColor indexed="64"/>
      </patternFill>
    </fill>
    <fill>
      <patternFill patternType="solid">
        <fgColor theme="4" tint="-0.499984740745262"/>
        <bgColor indexed="64"/>
      </patternFill>
    </fill>
    <fill>
      <patternFill patternType="solid">
        <fgColor rgb="FFD9E1F2"/>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1"/>
        <bgColor indexed="64"/>
      </patternFill>
    </fill>
  </fills>
  <borders count="59">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style="thin">
        <color auto="1"/>
      </top>
      <bottom style="medium">
        <color auto="1"/>
      </bottom>
      <diagonal/>
    </border>
    <border>
      <left/>
      <right/>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s>
  <cellStyleXfs count="9">
    <xf numFmtId="0" fontId="0" fillId="0" borderId="0"/>
    <xf numFmtId="43" fontId="1" fillId="0" borderId="0" applyFont="0" applyFill="0" applyBorder="0" applyAlignment="0" applyProtection="0"/>
    <xf numFmtId="0" fontId="2" fillId="0" borderId="0"/>
    <xf numFmtId="0" fontId="4" fillId="0" borderId="0"/>
    <xf numFmtId="0" fontId="8" fillId="0" borderId="0"/>
    <xf numFmtId="0" fontId="14" fillId="0" borderId="0"/>
    <xf numFmtId="0" fontId="16" fillId="0" borderId="0"/>
    <xf numFmtId="44" fontId="1" fillId="0" borderId="0" applyFont="0" applyFill="0" applyBorder="0" applyAlignment="0" applyProtection="0"/>
    <xf numFmtId="9" fontId="1" fillId="0" borderId="0" applyFont="0" applyFill="0" applyBorder="0" applyAlignment="0" applyProtection="0"/>
  </cellStyleXfs>
  <cellXfs count="489">
    <xf numFmtId="0" fontId="0" fillId="0" borderId="0" xfId="0"/>
    <xf numFmtId="0" fontId="5" fillId="2" borderId="0" xfId="3" applyFont="1" applyFill="1" applyAlignment="1">
      <alignment vertical="center" wrapText="1"/>
    </xf>
    <xf numFmtId="1" fontId="5" fillId="2" borderId="0" xfId="3" applyNumberFormat="1" applyFont="1" applyFill="1" applyAlignment="1">
      <alignment vertical="center" wrapText="1"/>
    </xf>
    <xf numFmtId="14" fontId="5" fillId="0" borderId="0" xfId="3" applyNumberFormat="1" applyFont="1" applyAlignment="1">
      <alignment vertical="center" wrapText="1"/>
    </xf>
    <xf numFmtId="0" fontId="5" fillId="0" borderId="0" xfId="3" applyFont="1" applyAlignment="1">
      <alignment vertical="center" wrapText="1"/>
    </xf>
    <xf numFmtId="0" fontId="6" fillId="0" borderId="0" xfId="0" applyFont="1"/>
    <xf numFmtId="0" fontId="7" fillId="4" borderId="1" xfId="0" applyFont="1" applyFill="1" applyBorder="1" applyAlignment="1">
      <alignment vertical="center"/>
    </xf>
    <xf numFmtId="0" fontId="7" fillId="4" borderId="0" xfId="0" applyFont="1" applyFill="1" applyAlignment="1">
      <alignment vertical="center"/>
    </xf>
    <xf numFmtId="0" fontId="9" fillId="5" borderId="2" xfId="4" applyFont="1" applyFill="1" applyBorder="1" applyAlignment="1">
      <alignment vertical="top" wrapText="1"/>
    </xf>
    <xf numFmtId="3" fontId="9" fillId="5" borderId="2" xfId="1" applyNumberFormat="1" applyFont="1" applyFill="1" applyBorder="1" applyAlignment="1">
      <alignment vertical="top" wrapText="1"/>
    </xf>
    <xf numFmtId="0" fontId="9" fillId="5" borderId="3" xfId="4" applyFont="1" applyFill="1" applyBorder="1" applyAlignment="1">
      <alignment horizontal="left" vertical="top" wrapText="1"/>
    </xf>
    <xf numFmtId="0" fontId="9" fillId="5" borderId="3" xfId="4" applyFont="1" applyFill="1" applyBorder="1" applyAlignment="1">
      <alignment vertical="top" wrapText="1"/>
    </xf>
    <xf numFmtId="3" fontId="9" fillId="5" borderId="3" xfId="1" applyNumberFormat="1" applyFont="1" applyFill="1" applyBorder="1" applyAlignment="1">
      <alignment horizontal="left" vertical="top" wrapText="1"/>
    </xf>
    <xf numFmtId="3" fontId="9" fillId="5" borderId="3" xfId="1" applyNumberFormat="1" applyFont="1" applyFill="1" applyBorder="1" applyAlignment="1">
      <alignment vertical="top" wrapText="1"/>
    </xf>
    <xf numFmtId="1" fontId="9" fillId="5" borderId="3" xfId="1" applyNumberFormat="1" applyFont="1" applyFill="1" applyBorder="1" applyAlignment="1">
      <alignment horizontal="left" vertical="top" wrapText="1"/>
    </xf>
    <xf numFmtId="3" fontId="9" fillId="5" borderId="3" xfId="1" applyNumberFormat="1" applyFont="1" applyFill="1" applyBorder="1" applyAlignment="1">
      <alignment horizontal="right" wrapText="1"/>
    </xf>
    <xf numFmtId="1" fontId="10" fillId="6" borderId="4" xfId="0" applyNumberFormat="1" applyFont="1" applyFill="1" applyBorder="1" applyAlignment="1">
      <alignment horizontal="left" wrapText="1"/>
    </xf>
    <xf numFmtId="1" fontId="10" fillId="6" borderId="4" xfId="4" applyNumberFormat="1" applyFont="1" applyFill="1" applyBorder="1" applyAlignment="1">
      <alignment horizontal="left" wrapText="1"/>
    </xf>
    <xf numFmtId="1" fontId="10" fillId="6" borderId="4" xfId="0" applyNumberFormat="1" applyFont="1" applyFill="1" applyBorder="1" applyAlignment="1">
      <alignment horizontal="left" vertical="top" wrapText="1"/>
    </xf>
    <xf numFmtId="14" fontId="10" fillId="6" borderId="4" xfId="0" applyNumberFormat="1" applyFont="1" applyFill="1" applyBorder="1" applyAlignment="1">
      <alignment vertical="top" wrapText="1"/>
    </xf>
    <xf numFmtId="14" fontId="6" fillId="0" borderId="0" xfId="0" applyNumberFormat="1" applyFont="1"/>
    <xf numFmtId="164" fontId="5" fillId="2" borderId="0" xfId="3" applyNumberFormat="1" applyFont="1" applyFill="1" applyAlignment="1">
      <alignment vertical="center" wrapText="1"/>
    </xf>
    <xf numFmtId="164" fontId="7" fillId="4" borderId="0" xfId="0" applyNumberFormat="1" applyFont="1" applyFill="1" applyAlignment="1">
      <alignment vertical="center"/>
    </xf>
    <xf numFmtId="164" fontId="9" fillId="5" borderId="2" xfId="4" applyNumberFormat="1" applyFont="1" applyFill="1" applyBorder="1" applyAlignment="1">
      <alignment vertical="top" wrapText="1"/>
    </xf>
    <xf numFmtId="164" fontId="9" fillId="5" borderId="3" xfId="4" applyNumberFormat="1" applyFont="1" applyFill="1" applyBorder="1" applyAlignment="1">
      <alignment horizontal="left" vertical="top" wrapText="1"/>
    </xf>
    <xf numFmtId="164" fontId="6" fillId="0" borderId="0" xfId="0" applyNumberFormat="1" applyFont="1"/>
    <xf numFmtId="164" fontId="10" fillId="6" borderId="4" xfId="0" applyNumberFormat="1" applyFont="1" applyFill="1" applyBorder="1" applyAlignment="1">
      <alignment horizontal="left" wrapText="1"/>
    </xf>
    <xf numFmtId="0" fontId="11" fillId="0" borderId="2" xfId="0" applyFont="1" applyBorder="1" applyAlignment="1">
      <alignment vertical="center"/>
    </xf>
    <xf numFmtId="164" fontId="11" fillId="0" borderId="2" xfId="0" applyNumberFormat="1" applyFont="1" applyBorder="1" applyAlignment="1">
      <alignment vertical="center"/>
    </xf>
    <xf numFmtId="3" fontId="11" fillId="0" borderId="2" xfId="1" applyNumberFormat="1" applyFont="1" applyFill="1" applyBorder="1" applyAlignment="1">
      <alignment vertical="center"/>
    </xf>
    <xf numFmtId="3" fontId="11" fillId="0" borderId="2" xfId="0" applyNumberFormat="1" applyFont="1" applyBorder="1" applyAlignment="1">
      <alignment horizontal="right" vertical="center"/>
    </xf>
    <xf numFmtId="3" fontId="12" fillId="0" borderId="2" xfId="0" applyNumberFormat="1" applyFont="1" applyBorder="1" applyAlignment="1">
      <alignment horizontal="right" vertical="center"/>
    </xf>
    <xf numFmtId="14" fontId="13" fillId="0" borderId="2" xfId="0" applyNumberFormat="1" applyFont="1" applyBorder="1" applyAlignment="1">
      <alignment horizontal="right"/>
    </xf>
    <xf numFmtId="3" fontId="13" fillId="0" borderId="2" xfId="0" applyNumberFormat="1" applyFont="1" applyBorder="1" applyAlignment="1">
      <alignment horizontal="right" vertical="center"/>
    </xf>
    <xf numFmtId="0" fontId="13" fillId="0" borderId="2" xfId="0" applyFont="1" applyBorder="1" applyAlignment="1">
      <alignment horizontal="right"/>
    </xf>
    <xf numFmtId="0" fontId="15" fillId="7" borderId="6" xfId="6" applyFont="1" applyFill="1" applyBorder="1" applyAlignment="1">
      <alignment horizontal="center"/>
    </xf>
    <xf numFmtId="0" fontId="15" fillId="0" borderId="7" xfId="6" applyFont="1" applyBorder="1" applyAlignment="1">
      <alignment wrapText="1"/>
    </xf>
    <xf numFmtId="0" fontId="15" fillId="0" borderId="7" xfId="6" applyFont="1" applyBorder="1" applyAlignment="1">
      <alignment horizontal="right" wrapText="1"/>
    </xf>
    <xf numFmtId="165" fontId="15" fillId="0" borderId="7" xfId="6" applyNumberFormat="1" applyFont="1" applyBorder="1" applyAlignment="1">
      <alignment horizontal="right" wrapText="1"/>
    </xf>
    <xf numFmtId="0" fontId="16" fillId="0" borderId="0" xfId="6"/>
    <xf numFmtId="0" fontId="11" fillId="0" borderId="3" xfId="0" applyFont="1" applyBorder="1" applyAlignment="1">
      <alignment vertical="center"/>
    </xf>
    <xf numFmtId="164" fontId="11" fillId="0" borderId="3" xfId="0" applyNumberFormat="1" applyFont="1" applyBorder="1" applyAlignment="1">
      <alignment vertical="center"/>
    </xf>
    <xf numFmtId="3" fontId="11" fillId="0" borderId="3" xfId="1" applyNumberFormat="1" applyFont="1" applyFill="1" applyBorder="1" applyAlignment="1">
      <alignment vertical="center"/>
    </xf>
    <xf numFmtId="3" fontId="11" fillId="0" borderId="3" xfId="0" applyNumberFormat="1" applyFont="1" applyBorder="1" applyAlignment="1">
      <alignment horizontal="right" vertical="center"/>
    </xf>
    <xf numFmtId="3" fontId="12" fillId="0" borderId="3" xfId="0" applyNumberFormat="1" applyFont="1" applyBorder="1" applyAlignment="1">
      <alignment horizontal="right" vertical="center"/>
    </xf>
    <xf numFmtId="0" fontId="13" fillId="0" borderId="3" xfId="0" applyFont="1" applyBorder="1" applyAlignment="1">
      <alignment horizontal="right"/>
    </xf>
    <xf numFmtId="0" fontId="13" fillId="0" borderId="2" xfId="0" applyFont="1" applyBorder="1" applyAlignment="1">
      <alignment horizontal="left" vertical="center"/>
    </xf>
    <xf numFmtId="0" fontId="13" fillId="0" borderId="2" xfId="0" applyFont="1" applyBorder="1" applyAlignment="1">
      <alignment vertical="center"/>
    </xf>
    <xf numFmtId="0" fontId="20" fillId="2" borderId="4" xfId="3" applyFont="1" applyFill="1" applyBorder="1" applyAlignment="1">
      <alignment vertical="center" wrapText="1"/>
    </xf>
    <xf numFmtId="0" fontId="21" fillId="2" borderId="3" xfId="3" applyFont="1" applyFill="1" applyBorder="1" applyAlignment="1">
      <alignment vertical="center" wrapText="1"/>
    </xf>
    <xf numFmtId="166" fontId="0" fillId="0" borderId="0" xfId="8" applyNumberFormat="1" applyFont="1" applyBorder="1"/>
    <xf numFmtId="167" fontId="0" fillId="0" borderId="0" xfId="1" applyNumberFormat="1" applyFont="1" applyBorder="1"/>
    <xf numFmtId="2" fontId="0" fillId="0" borderId="8" xfId="0" applyNumberFormat="1" applyBorder="1"/>
    <xf numFmtId="0" fontId="0" fillId="0" borderId="8" xfId="0" applyBorder="1"/>
    <xf numFmtId="0" fontId="0" fillId="0" borderId="8" xfId="0" applyBorder="1" applyAlignment="1">
      <alignment horizontal="left" indent="1"/>
    </xf>
    <xf numFmtId="2" fontId="6" fillId="0" borderId="8" xfId="0" applyNumberFormat="1" applyFont="1" applyBorder="1"/>
    <xf numFmtId="0" fontId="6" fillId="0" borderId="8" xfId="0" applyFont="1" applyBorder="1"/>
    <xf numFmtId="0" fontId="6" fillId="0" borderId="8" xfId="0" applyFont="1" applyBorder="1" applyAlignment="1">
      <alignment horizontal="left" indent="1"/>
    </xf>
    <xf numFmtId="168" fontId="22" fillId="8" borderId="8" xfId="0" applyNumberFormat="1" applyFont="1" applyFill="1" applyBorder="1"/>
    <xf numFmtId="3" fontId="22" fillId="8" borderId="8" xfId="0" applyNumberFormat="1" applyFont="1" applyFill="1" applyBorder="1"/>
    <xf numFmtId="0" fontId="22" fillId="8" borderId="8" xfId="0" applyFont="1" applyFill="1" applyBorder="1" applyAlignment="1">
      <alignment horizontal="left"/>
    </xf>
    <xf numFmtId="168" fontId="6" fillId="0" borderId="8" xfId="0" applyNumberFormat="1" applyFont="1" applyBorder="1"/>
    <xf numFmtId="3" fontId="6" fillId="0" borderId="8" xfId="0" applyNumberFormat="1" applyFont="1" applyBorder="1"/>
    <xf numFmtId="168" fontId="6" fillId="0" borderId="8" xfId="0" applyNumberFormat="1" applyFont="1" applyBorder="1" applyAlignment="1">
      <alignment vertical="center"/>
    </xf>
    <xf numFmtId="3" fontId="6" fillId="0" borderId="8" xfId="0" applyNumberFormat="1" applyFont="1" applyBorder="1" applyAlignment="1">
      <alignment vertical="center"/>
    </xf>
    <xf numFmtId="0" fontId="6" fillId="0" borderId="8" xfId="0" applyFont="1" applyBorder="1" applyAlignment="1">
      <alignment horizontal="left" vertical="center" indent="1"/>
    </xf>
    <xf numFmtId="2" fontId="0" fillId="0" borderId="0" xfId="0" applyNumberFormat="1"/>
    <xf numFmtId="167" fontId="5" fillId="2" borderId="0" xfId="1" applyNumberFormat="1" applyFont="1" applyFill="1" applyBorder="1" applyAlignment="1">
      <alignment vertical="center" wrapText="1"/>
    </xf>
    <xf numFmtId="166" fontId="5" fillId="2" borderId="0" xfId="8" applyNumberFormat="1" applyFont="1" applyFill="1" applyBorder="1" applyAlignment="1">
      <alignment vertical="center" wrapText="1"/>
    </xf>
    <xf numFmtId="168" fontId="22" fillId="8" borderId="8" xfId="0" applyNumberFormat="1" applyFont="1" applyFill="1" applyBorder="1" applyAlignment="1">
      <alignment vertical="center"/>
    </xf>
    <xf numFmtId="3" fontId="22" fillId="8" borderId="8" xfId="0" applyNumberFormat="1" applyFont="1" applyFill="1" applyBorder="1" applyAlignment="1">
      <alignment vertical="center"/>
    </xf>
    <xf numFmtId="0" fontId="22" fillId="8" borderId="8" xfId="0" applyFont="1" applyFill="1" applyBorder="1" applyAlignment="1">
      <alignment vertical="center"/>
    </xf>
    <xf numFmtId="0" fontId="22" fillId="8" borderId="8" xfId="0" applyFont="1" applyFill="1" applyBorder="1"/>
    <xf numFmtId="3" fontId="0" fillId="0" borderId="0" xfId="0" applyNumberFormat="1"/>
    <xf numFmtId="168" fontId="6" fillId="8" borderId="8" xfId="0" applyNumberFormat="1" applyFont="1" applyFill="1" applyBorder="1"/>
    <xf numFmtId="3" fontId="6" fillId="8" borderId="8" xfId="0" applyNumberFormat="1" applyFont="1" applyFill="1" applyBorder="1"/>
    <xf numFmtId="169" fontId="23" fillId="6" borderId="8" xfId="0" applyNumberFormat="1" applyFont="1" applyFill="1" applyBorder="1" applyAlignment="1">
      <alignment horizontal="center"/>
    </xf>
    <xf numFmtId="41" fontId="23" fillId="6" borderId="8" xfId="0" applyNumberFormat="1" applyFont="1" applyFill="1" applyBorder="1" applyAlignment="1">
      <alignment horizontal="center"/>
    </xf>
    <xf numFmtId="0" fontId="22" fillId="6" borderId="8" xfId="0" applyFont="1" applyFill="1" applyBorder="1"/>
    <xf numFmtId="0" fontId="9" fillId="5" borderId="8" xfId="0" applyFont="1" applyFill="1" applyBorder="1" applyAlignment="1">
      <alignment horizontal="center" vertical="center" wrapText="1"/>
    </xf>
    <xf numFmtId="0" fontId="24" fillId="4" borderId="0" xfId="0" applyFont="1" applyFill="1" applyAlignment="1">
      <alignment horizontal="left" vertical="center" wrapText="1"/>
    </xf>
    <xf numFmtId="166" fontId="0" fillId="0" borderId="0" xfId="8" applyNumberFormat="1" applyFont="1"/>
    <xf numFmtId="167" fontId="0" fillId="0" borderId="0" xfId="1" applyNumberFormat="1" applyFont="1"/>
    <xf numFmtId="3" fontId="5" fillId="2" borderId="0" xfId="3" applyNumberFormat="1" applyFont="1" applyFill="1" applyAlignment="1">
      <alignment vertical="center" wrapText="1"/>
    </xf>
    <xf numFmtId="0" fontId="25" fillId="4" borderId="0" xfId="0" applyFont="1" applyFill="1" applyAlignment="1">
      <alignment horizontal="left" vertical="center" wrapText="1"/>
    </xf>
    <xf numFmtId="167" fontId="24" fillId="4" borderId="0" xfId="1" applyNumberFormat="1" applyFont="1" applyFill="1" applyBorder="1" applyAlignment="1">
      <alignment horizontal="left" vertical="center" wrapText="1"/>
    </xf>
    <xf numFmtId="0" fontId="26" fillId="0" borderId="0" xfId="0" applyFont="1" applyAlignment="1">
      <alignment horizontal="left"/>
    </xf>
    <xf numFmtId="168" fontId="27" fillId="9" borderId="2" xfId="0" applyNumberFormat="1" applyFont="1" applyFill="1" applyBorder="1" applyAlignment="1">
      <alignment vertical="center"/>
    </xf>
    <xf numFmtId="3" fontId="27" fillId="9" borderId="2" xfId="0" applyNumberFormat="1" applyFont="1" applyFill="1" applyBorder="1" applyAlignment="1">
      <alignment vertical="center"/>
    </xf>
    <xf numFmtId="0" fontId="27" fillId="9" borderId="2" xfId="0" applyFont="1" applyFill="1" applyBorder="1" applyAlignment="1">
      <alignment vertical="center"/>
    </xf>
    <xf numFmtId="168" fontId="0" fillId="0" borderId="2" xfId="0" applyNumberFormat="1" applyBorder="1"/>
    <xf numFmtId="0" fontId="28" fillId="0" borderId="2" xfId="0" applyFont="1" applyBorder="1" applyAlignment="1">
      <alignment vertical="center"/>
    </xf>
    <xf numFmtId="166" fontId="27" fillId="9" borderId="2" xfId="8" applyNumberFormat="1" applyFont="1" applyFill="1" applyBorder="1" applyAlignment="1">
      <alignment vertical="center"/>
    </xf>
    <xf numFmtId="167" fontId="27" fillId="9" borderId="2" xfId="1" applyNumberFormat="1" applyFont="1" applyFill="1" applyBorder="1" applyAlignment="1">
      <alignment vertical="center"/>
    </xf>
    <xf numFmtId="3" fontId="0" fillId="0" borderId="2" xfId="0" applyNumberFormat="1" applyBorder="1"/>
    <xf numFmtId="166" fontId="0" fillId="0" borderId="2" xfId="8" applyNumberFormat="1" applyFont="1" applyBorder="1" applyAlignment="1">
      <alignment horizontal="right"/>
    </xf>
    <xf numFmtId="167" fontId="0" fillId="0" borderId="2" xfId="1" applyNumberFormat="1" applyFont="1" applyBorder="1" applyAlignment="1">
      <alignment horizontal="right"/>
    </xf>
    <xf numFmtId="0" fontId="0" fillId="0" borderId="2" xfId="0" applyBorder="1" applyAlignment="1">
      <alignment horizontal="left"/>
    </xf>
    <xf numFmtId="168" fontId="28" fillId="0" borderId="2" xfId="0" applyNumberFormat="1" applyFont="1" applyBorder="1" applyAlignment="1">
      <alignment vertical="center"/>
    </xf>
    <xf numFmtId="3" fontId="28" fillId="0" borderId="2" xfId="0" applyNumberFormat="1" applyFont="1" applyBorder="1" applyAlignment="1">
      <alignment vertical="center"/>
    </xf>
    <xf numFmtId="166" fontId="18" fillId="10" borderId="2" xfId="8" applyNumberFormat="1" applyFont="1" applyFill="1" applyBorder="1" applyAlignment="1">
      <alignment horizontal="right"/>
    </xf>
    <xf numFmtId="167" fontId="18" fillId="10" borderId="2" xfId="1" applyNumberFormat="1" applyFont="1" applyFill="1" applyBorder="1" applyAlignment="1">
      <alignment horizontal="right"/>
    </xf>
    <xf numFmtId="0" fontId="18" fillId="10" borderId="2" xfId="0" applyFont="1" applyFill="1" applyBorder="1" applyAlignment="1">
      <alignment horizontal="left"/>
    </xf>
    <xf numFmtId="0" fontId="29" fillId="10" borderId="2" xfId="0" applyFont="1" applyFill="1" applyBorder="1" applyAlignment="1">
      <alignment horizontal="left" vertical="top"/>
    </xf>
    <xf numFmtId="170" fontId="27" fillId="9" borderId="2" xfId="7" applyNumberFormat="1" applyFont="1" applyFill="1" applyBorder="1" applyAlignment="1">
      <alignment vertical="center"/>
    </xf>
    <xf numFmtId="170" fontId="28" fillId="0" borderId="2" xfId="7" applyNumberFormat="1" applyFont="1" applyBorder="1" applyAlignment="1">
      <alignment vertical="center"/>
    </xf>
    <xf numFmtId="0" fontId="30" fillId="2" borderId="0" xfId="3" applyFont="1" applyFill="1" applyAlignment="1">
      <alignment vertical="center" wrapText="1"/>
    </xf>
    <xf numFmtId="170" fontId="0" fillId="0" borderId="2" xfId="0" applyNumberFormat="1" applyBorder="1"/>
    <xf numFmtId="166" fontId="1" fillId="0" borderId="2" xfId="8" applyNumberFormat="1" applyFont="1" applyFill="1" applyBorder="1" applyAlignment="1">
      <alignment horizontal="right"/>
    </xf>
    <xf numFmtId="167" fontId="0" fillId="0" borderId="2" xfId="1" applyNumberFormat="1" applyFont="1" applyFill="1" applyBorder="1" applyAlignment="1">
      <alignment horizontal="right"/>
    </xf>
    <xf numFmtId="166" fontId="18" fillId="10" borderId="2" xfId="8" applyNumberFormat="1" applyFont="1" applyFill="1" applyBorder="1" applyAlignment="1">
      <alignment horizontal="left"/>
    </xf>
    <xf numFmtId="167" fontId="18" fillId="10" borderId="2" xfId="1" applyNumberFormat="1" applyFont="1" applyFill="1" applyBorder="1" applyAlignment="1">
      <alignment horizontal="left"/>
    </xf>
    <xf numFmtId="0" fontId="5" fillId="4" borderId="0" xfId="3" applyFont="1" applyFill="1" applyAlignment="1">
      <alignment vertical="center" wrapText="1"/>
    </xf>
    <xf numFmtId="0" fontId="32" fillId="3" borderId="0" xfId="2" applyFont="1" applyFill="1" applyAlignment="1">
      <alignment horizontal="left" vertical="top"/>
    </xf>
    <xf numFmtId="2" fontId="12" fillId="0" borderId="8" xfId="0" applyNumberFormat="1" applyFont="1" applyBorder="1"/>
    <xf numFmtId="0" fontId="12" fillId="0" borderId="8" xfId="0" applyFont="1" applyBorder="1"/>
    <xf numFmtId="0" fontId="12" fillId="0" borderId="8" xfId="0" applyFont="1" applyBorder="1" applyAlignment="1">
      <alignment horizontal="left" indent="1"/>
    </xf>
    <xf numFmtId="0" fontId="0" fillId="0" borderId="0" xfId="0" applyAlignment="1">
      <alignment horizontal="left" vertical="top"/>
    </xf>
    <xf numFmtId="49" fontId="17" fillId="4" borderId="11" xfId="0" applyNumberFormat="1" applyFont="1" applyFill="1" applyBorder="1" applyAlignment="1">
      <alignment vertical="top" wrapText="1"/>
    </xf>
    <xf numFmtId="49" fontId="17" fillId="0" borderId="11" xfId="0" applyNumberFormat="1" applyFont="1" applyBorder="1" applyAlignment="1">
      <alignment vertical="top" wrapText="1"/>
    </xf>
    <xf numFmtId="0" fontId="6" fillId="0" borderId="11" xfId="0" applyFont="1" applyBorder="1" applyAlignment="1">
      <alignment horizontal="left" vertical="top" wrapText="1"/>
    </xf>
    <xf numFmtId="0" fontId="6" fillId="4" borderId="11" xfId="0" applyFont="1" applyFill="1" applyBorder="1" applyAlignment="1">
      <alignment horizontal="left" vertical="top" wrapText="1"/>
    </xf>
    <xf numFmtId="0" fontId="6" fillId="0" borderId="17" xfId="0" applyFont="1" applyBorder="1" applyAlignment="1">
      <alignment horizontal="left" vertical="top" wrapText="1"/>
    </xf>
    <xf numFmtId="0" fontId="33" fillId="5" borderId="18" xfId="0" applyFont="1" applyFill="1" applyBorder="1" applyAlignment="1">
      <alignment horizontal="left" vertical="top" wrapText="1"/>
    </xf>
    <xf numFmtId="0" fontId="33" fillId="5" borderId="19" xfId="0" applyFont="1" applyFill="1" applyBorder="1" applyAlignment="1">
      <alignment horizontal="left" vertical="top" wrapText="1"/>
    </xf>
    <xf numFmtId="0" fontId="4" fillId="0" borderId="0" xfId="4" applyFont="1" applyAlignment="1">
      <alignment horizontal="left" vertical="center"/>
    </xf>
    <xf numFmtId="0" fontId="32" fillId="3" borderId="0" xfId="2" applyFont="1" applyFill="1" applyAlignment="1">
      <alignment vertical="top"/>
    </xf>
    <xf numFmtId="0" fontId="0" fillId="0" borderId="20" xfId="0" applyBorder="1"/>
    <xf numFmtId="0" fontId="35" fillId="0" borderId="20" xfId="0" applyFont="1" applyBorder="1" applyAlignment="1">
      <alignment horizontal="left"/>
    </xf>
    <xf numFmtId="1" fontId="0" fillId="0" borderId="20" xfId="0" applyNumberFormat="1" applyBorder="1"/>
    <xf numFmtId="0" fontId="35" fillId="0" borderId="20" xfId="0" applyFont="1" applyBorder="1" applyAlignment="1">
      <alignment horizontal="left" vertical="center" wrapText="1"/>
    </xf>
    <xf numFmtId="167" fontId="0" fillId="4" borderId="21" xfId="1" applyNumberFormat="1" applyFont="1" applyFill="1" applyBorder="1" applyAlignment="1">
      <alignment horizontal="left"/>
    </xf>
    <xf numFmtId="167" fontId="35" fillId="4" borderId="22" xfId="1" applyNumberFormat="1" applyFont="1" applyFill="1" applyBorder="1" applyAlignment="1">
      <alignment horizontal="right"/>
    </xf>
    <xf numFmtId="167" fontId="0" fillId="0" borderId="0" xfId="0" applyNumberFormat="1"/>
    <xf numFmtId="167" fontId="0" fillId="4" borderId="23" xfId="1" applyNumberFormat="1" applyFont="1" applyFill="1" applyBorder="1" applyAlignment="1">
      <alignment horizontal="left"/>
    </xf>
    <xf numFmtId="167" fontId="35" fillId="4" borderId="24" xfId="1" applyNumberFormat="1" applyFont="1" applyFill="1" applyBorder="1" applyAlignment="1">
      <alignment horizontal="right"/>
    </xf>
    <xf numFmtId="167" fontId="19" fillId="3" borderId="9" xfId="1" applyNumberFormat="1" applyFont="1" applyFill="1" applyBorder="1" applyAlignment="1">
      <alignment horizontal="left"/>
    </xf>
    <xf numFmtId="167" fontId="19" fillId="3" borderId="25" xfId="1" applyNumberFormat="1" applyFont="1" applyFill="1" applyBorder="1" applyAlignment="1">
      <alignment horizontal="left" vertical="center"/>
    </xf>
    <xf numFmtId="167" fontId="19" fillId="0" borderId="9" xfId="1" applyNumberFormat="1" applyFont="1" applyFill="1" applyBorder="1"/>
    <xf numFmtId="0" fontId="19" fillId="0" borderId="25" xfId="0" applyFont="1" applyBorder="1" applyAlignment="1">
      <alignment horizontal="left" vertical="center"/>
    </xf>
    <xf numFmtId="0" fontId="36" fillId="5" borderId="18" xfId="0" applyFont="1" applyFill="1" applyBorder="1" applyAlignment="1">
      <alignment horizontal="center" vertical="center" wrapText="1"/>
    </xf>
    <xf numFmtId="0" fontId="36" fillId="5" borderId="19" xfId="0" applyFont="1" applyFill="1" applyBorder="1" applyAlignment="1">
      <alignment horizontal="center" vertical="center" wrapText="1"/>
    </xf>
    <xf numFmtId="0" fontId="37" fillId="4" borderId="0" xfId="0" applyFont="1" applyFill="1" applyAlignment="1">
      <alignment horizontal="left" vertical="center" wrapText="1"/>
    </xf>
    <xf numFmtId="0" fontId="31" fillId="4" borderId="0" xfId="0" applyFont="1" applyFill="1" applyAlignment="1">
      <alignment horizontal="left" vertical="center" wrapText="1"/>
    </xf>
    <xf numFmtId="0" fontId="0" fillId="0" borderId="0" xfId="0" applyAlignment="1">
      <alignment vertical="center" wrapText="1"/>
    </xf>
    <xf numFmtId="0" fontId="38" fillId="0" borderId="0" xfId="0" applyFont="1" applyAlignment="1">
      <alignment horizontal="left" vertical="top" wrapText="1"/>
    </xf>
    <xf numFmtId="0" fontId="0" fillId="0" borderId="0" xfId="0" applyAlignment="1">
      <alignment horizontal="left" vertical="top" wrapText="1"/>
    </xf>
    <xf numFmtId="0" fontId="0" fillId="0" borderId="15" xfId="0" applyBorder="1" applyAlignment="1">
      <alignment horizontal="left" vertical="top" wrapText="1"/>
    </xf>
    <xf numFmtId="0" fontId="35" fillId="0" borderId="0" xfId="0" applyFont="1"/>
    <xf numFmtId="2" fontId="39" fillId="11" borderId="26" xfId="0" applyNumberFormat="1" applyFont="1" applyFill="1" applyBorder="1" applyAlignment="1">
      <alignment horizontal="right" vertical="center"/>
    </xf>
    <xf numFmtId="0" fontId="39" fillId="11" borderId="26" xfId="0" applyFont="1" applyFill="1" applyBorder="1" applyAlignment="1">
      <alignment horizontal="right" vertical="center"/>
    </xf>
    <xf numFmtId="0" fontId="39" fillId="11" borderId="27" xfId="0" applyFont="1" applyFill="1" applyBorder="1" applyAlignment="1">
      <alignment vertical="center"/>
    </xf>
    <xf numFmtId="2" fontId="40" fillId="0" borderId="26" xfId="0" applyNumberFormat="1" applyFont="1" applyBorder="1" applyAlignment="1">
      <alignment horizontal="right" vertical="center"/>
    </xf>
    <xf numFmtId="0" fontId="40" fillId="0" borderId="26" xfId="0" applyFont="1" applyBorder="1" applyAlignment="1">
      <alignment horizontal="right" vertical="center"/>
    </xf>
    <xf numFmtId="0" fontId="40" fillId="0" borderId="27" xfId="0" applyFont="1" applyBorder="1" applyAlignment="1">
      <alignment vertical="center"/>
    </xf>
    <xf numFmtId="0" fontId="40" fillId="0" borderId="27" xfId="0" applyFont="1" applyBorder="1" applyAlignment="1">
      <alignment vertical="center" wrapText="1"/>
    </xf>
    <xf numFmtId="0" fontId="39" fillId="11" borderId="28" xfId="0" applyFont="1" applyFill="1" applyBorder="1" applyAlignment="1">
      <alignment vertical="center" wrapText="1"/>
    </xf>
    <xf numFmtId="0" fontId="39" fillId="11" borderId="8" xfId="0" applyFont="1" applyFill="1" applyBorder="1" applyAlignment="1">
      <alignment vertical="center"/>
    </xf>
    <xf numFmtId="0" fontId="35" fillId="0" borderId="0" xfId="0" applyFont="1" applyAlignment="1">
      <alignment horizontal="left" vertical="center"/>
    </xf>
    <xf numFmtId="0" fontId="0" fillId="0" borderId="15" xfId="0" applyBorder="1"/>
    <xf numFmtId="0" fontId="39" fillId="0" borderId="0" xfId="0" applyFont="1" applyAlignment="1">
      <alignment horizontal="left" vertical="center"/>
    </xf>
    <xf numFmtId="0" fontId="39" fillId="0" borderId="15" xfId="0" applyFont="1" applyBorder="1" applyAlignment="1">
      <alignment horizontal="left" vertical="center"/>
    </xf>
    <xf numFmtId="0" fontId="0" fillId="0" borderId="0" xfId="0" applyAlignment="1">
      <alignment vertical="center"/>
    </xf>
    <xf numFmtId="0" fontId="39" fillId="11" borderId="28" xfId="0" applyFont="1" applyFill="1" applyBorder="1" applyAlignment="1">
      <alignment vertical="center"/>
    </xf>
    <xf numFmtId="0" fontId="39" fillId="11" borderId="29" xfId="0" applyFont="1" applyFill="1" applyBorder="1" applyAlignment="1">
      <alignment vertical="center"/>
    </xf>
    <xf numFmtId="0" fontId="19" fillId="12" borderId="31" xfId="0" applyFont="1" applyFill="1" applyBorder="1"/>
    <xf numFmtId="0" fontId="0" fillId="0" borderId="2" xfId="0" applyBorder="1"/>
    <xf numFmtId="0" fontId="43" fillId="12" borderId="18" xfId="0" applyFont="1" applyFill="1" applyBorder="1" applyAlignment="1">
      <alignment horizontal="center" vertical="center" wrapText="1"/>
    </xf>
    <xf numFmtId="0" fontId="43" fillId="12" borderId="19" xfId="0" applyFont="1" applyFill="1" applyBorder="1" applyAlignment="1">
      <alignment horizontal="center" vertical="center" wrapText="1"/>
    </xf>
    <xf numFmtId="0" fontId="32" fillId="0" borderId="0" xfId="2" applyFont="1" applyAlignment="1">
      <alignment vertical="top"/>
    </xf>
    <xf numFmtId="0" fontId="13" fillId="0" borderId="5" xfId="0" applyFont="1" applyBorder="1" applyAlignment="1">
      <alignment horizontal="right"/>
    </xf>
    <xf numFmtId="14" fontId="13" fillId="0" borderId="3" xfId="0" applyNumberFormat="1" applyFont="1" applyBorder="1" applyAlignment="1">
      <alignment horizontal="right"/>
    </xf>
    <xf numFmtId="0" fontId="13" fillId="0" borderId="3" xfId="0" applyFont="1" applyBorder="1" applyAlignment="1">
      <alignment horizontal="left" vertical="center"/>
    </xf>
    <xf numFmtId="0" fontId="24" fillId="4" borderId="0" xfId="0" applyFont="1" applyFill="1" applyAlignment="1">
      <alignment horizontal="left" wrapText="1"/>
    </xf>
    <xf numFmtId="0" fontId="19" fillId="0" borderId="0" xfId="0" applyFont="1" applyAlignment="1">
      <alignment horizontal="center" wrapText="1"/>
    </xf>
    <xf numFmtId="0" fontId="19" fillId="0" borderId="0" xfId="0" applyFont="1" applyAlignment="1">
      <alignment horizontal="center"/>
    </xf>
    <xf numFmtId="0" fontId="26" fillId="0" borderId="0" xfId="0" applyFont="1" applyAlignment="1">
      <alignment horizontal="left"/>
    </xf>
    <xf numFmtId="0" fontId="24" fillId="4" borderId="0" xfId="0" applyFont="1" applyFill="1" applyAlignment="1">
      <alignment horizontal="left" vertical="center" wrapText="1"/>
    </xf>
    <xf numFmtId="0" fontId="25" fillId="4" borderId="0" xfId="0" applyFont="1" applyFill="1" applyAlignment="1">
      <alignment horizontal="left" vertical="center" wrapText="1"/>
    </xf>
    <xf numFmtId="0" fontId="32" fillId="0" borderId="0" xfId="2" applyFont="1" applyAlignment="1">
      <alignment horizontal="center" vertical="top"/>
    </xf>
    <xf numFmtId="0" fontId="20" fillId="2" borderId="0" xfId="3" applyFont="1" applyFill="1" applyAlignment="1">
      <alignment horizontal="center" vertical="center" wrapText="1"/>
    </xf>
    <xf numFmtId="0" fontId="32" fillId="3" borderId="0" xfId="2" applyFont="1" applyFill="1" applyAlignment="1">
      <alignment horizontal="center" vertical="top"/>
    </xf>
    <xf numFmtId="0" fontId="31" fillId="0" borderId="0" xfId="0" applyFont="1" applyAlignment="1">
      <alignment horizontal="center"/>
    </xf>
    <xf numFmtId="0" fontId="3" fillId="2" borderId="0" xfId="3" applyFont="1" applyFill="1" applyAlignment="1">
      <alignment horizontal="left" vertical="center" wrapText="1"/>
    </xf>
    <xf numFmtId="0" fontId="3" fillId="3" borderId="0" xfId="2" applyFont="1" applyFill="1" applyAlignment="1">
      <alignment horizontal="left" vertical="top"/>
    </xf>
    <xf numFmtId="0" fontId="9" fillId="5" borderId="2" xfId="4" applyFont="1" applyFill="1" applyBorder="1" applyAlignment="1">
      <alignment horizontal="left" vertical="top" wrapText="1"/>
    </xf>
    <xf numFmtId="3" fontId="9" fillId="5" borderId="2" xfId="1" applyNumberFormat="1" applyFont="1" applyFill="1" applyBorder="1" applyAlignment="1">
      <alignment horizontal="left" vertical="top" wrapText="1"/>
    </xf>
    <xf numFmtId="0" fontId="32" fillId="0" borderId="0" xfId="2" applyFont="1" applyAlignment="1">
      <alignment horizontal="left" vertical="top"/>
    </xf>
    <xf numFmtId="0" fontId="34" fillId="0" borderId="0" xfId="0" applyFont="1" applyAlignment="1">
      <alignment vertical="top" wrapText="1"/>
    </xf>
    <xf numFmtId="0" fontId="39" fillId="11" borderId="30" xfId="0" applyFont="1" applyFill="1" applyBorder="1" applyAlignment="1">
      <alignment horizontal="center" vertical="center"/>
    </xf>
    <xf numFmtId="0" fontId="39" fillId="11" borderId="29" xfId="0" applyFont="1" applyFill="1" applyBorder="1" applyAlignment="1">
      <alignment horizontal="center" vertical="center"/>
    </xf>
    <xf numFmtId="0" fontId="39" fillId="11" borderId="28" xfId="0" applyFont="1" applyFill="1" applyBorder="1" applyAlignment="1">
      <alignment horizontal="center" vertical="center"/>
    </xf>
    <xf numFmtId="0" fontId="0" fillId="0" borderId="30" xfId="0" applyBorder="1" applyAlignment="1">
      <alignment horizontal="left" vertical="top" wrapText="1"/>
    </xf>
    <xf numFmtId="0" fontId="0" fillId="0" borderId="29" xfId="0" applyBorder="1" applyAlignment="1">
      <alignment horizontal="left" vertical="top" wrapText="1"/>
    </xf>
    <xf numFmtId="0" fontId="0" fillId="0" borderId="28" xfId="0" applyBorder="1" applyAlignment="1">
      <alignment horizontal="left" vertical="top" wrapText="1"/>
    </xf>
    <xf numFmtId="0" fontId="35" fillId="0" borderId="0" xfId="0" applyFont="1" applyAlignment="1">
      <alignment horizontal="left" vertical="center"/>
    </xf>
    <xf numFmtId="0" fontId="38" fillId="0" borderId="15" xfId="0" applyFont="1" applyBorder="1" applyAlignment="1">
      <alignment horizontal="left" vertical="top" wrapText="1"/>
    </xf>
    <xf numFmtId="0" fontId="38" fillId="0" borderId="0" xfId="0" applyFont="1" applyAlignment="1">
      <alignment horizontal="left" vertical="top" wrapText="1"/>
    </xf>
    <xf numFmtId="0" fontId="39" fillId="11" borderId="15" xfId="0" applyFont="1" applyFill="1" applyBorder="1" applyAlignment="1">
      <alignment horizontal="center" vertical="center"/>
    </xf>
    <xf numFmtId="0" fontId="39" fillId="11" borderId="0" xfId="0" applyFont="1" applyFill="1" applyAlignment="1">
      <alignment horizontal="center" vertical="center"/>
    </xf>
    <xf numFmtId="0" fontId="0" fillId="0" borderId="15" xfId="0" applyBorder="1" applyAlignment="1">
      <alignment horizontal="left" vertical="top" wrapText="1"/>
    </xf>
    <xf numFmtId="0" fontId="0" fillId="0" borderId="0" xfId="0" applyAlignment="1">
      <alignment horizontal="left" vertical="top" wrapText="1"/>
    </xf>
    <xf numFmtId="0" fontId="41" fillId="0" borderId="30" xfId="0" applyFont="1" applyBorder="1" applyAlignment="1">
      <alignment horizontal="left" vertical="top" wrapText="1"/>
    </xf>
    <xf numFmtId="0" fontId="41" fillId="0" borderId="29" xfId="0" applyFont="1" applyBorder="1" applyAlignment="1">
      <alignment horizontal="left" vertical="top" wrapText="1"/>
    </xf>
    <xf numFmtId="0" fontId="41" fillId="0" borderId="28" xfId="0" applyFont="1" applyBorder="1" applyAlignment="1">
      <alignment horizontal="left" vertical="top" wrapText="1"/>
    </xf>
    <xf numFmtId="0" fontId="31" fillId="4" borderId="30" xfId="0" applyFont="1" applyFill="1" applyBorder="1" applyAlignment="1">
      <alignment horizontal="left" vertical="top" wrapText="1"/>
    </xf>
    <xf numFmtId="0" fontId="31" fillId="4" borderId="28" xfId="0" applyFont="1" applyFill="1" applyBorder="1" applyAlignment="1">
      <alignment horizontal="left" vertical="top" wrapText="1"/>
    </xf>
    <xf numFmtId="0" fontId="32" fillId="0" borderId="32" xfId="2" applyFont="1" applyBorder="1" applyAlignment="1">
      <alignment horizontal="center" vertical="top"/>
    </xf>
    <xf numFmtId="0" fontId="6" fillId="0" borderId="13" xfId="0" applyFont="1" applyBorder="1" applyAlignment="1">
      <alignment horizontal="center" vertical="top" wrapText="1"/>
    </xf>
    <xf numFmtId="0" fontId="6" fillId="0" borderId="12" xfId="0" applyFont="1" applyBorder="1" applyAlignment="1">
      <alignment horizontal="center" vertical="top" wrapText="1"/>
    </xf>
    <xf numFmtId="0" fontId="6" fillId="0" borderId="17" xfId="0" applyFont="1" applyBorder="1" applyAlignment="1">
      <alignment horizontal="left" vertical="top" wrapText="1"/>
    </xf>
    <xf numFmtId="0" fontId="20" fillId="2" borderId="0" xfId="3" applyFont="1" applyFill="1" applyAlignment="1">
      <alignment horizontal="left" vertical="center" wrapText="1"/>
    </xf>
    <xf numFmtId="0" fontId="34" fillId="4" borderId="0" xfId="0" applyFont="1" applyFill="1"/>
    <xf numFmtId="0" fontId="20" fillId="2" borderId="0" xfId="3" applyFont="1" applyFill="1" applyAlignment="1">
      <alignment vertical="center" wrapText="1"/>
    </xf>
    <xf numFmtId="0" fontId="34" fillId="0" borderId="0" xfId="0" applyFont="1"/>
    <xf numFmtId="0" fontId="32" fillId="3" borderId="0" xfId="2" applyFont="1" applyFill="1" applyAlignment="1">
      <alignment horizontal="left" vertical="top"/>
    </xf>
    <xf numFmtId="0" fontId="5" fillId="3" borderId="0" xfId="3" applyFont="1" applyFill="1" applyAlignment="1">
      <alignment vertical="center" wrapText="1"/>
    </xf>
    <xf numFmtId="0" fontId="44" fillId="4" borderId="0" xfId="0" applyFont="1" applyFill="1" applyAlignment="1">
      <alignment horizontal="left" vertical="center"/>
    </xf>
    <xf numFmtId="0" fontId="45" fillId="4" borderId="0" xfId="0" applyFont="1" applyFill="1"/>
    <xf numFmtId="0" fontId="46" fillId="4" borderId="0" xfId="0" applyFont="1" applyFill="1" applyAlignment="1">
      <alignment horizontal="center"/>
    </xf>
    <xf numFmtId="0" fontId="46" fillId="0" borderId="0" xfId="0" applyFont="1" applyAlignment="1">
      <alignment horizontal="center"/>
    </xf>
    <xf numFmtId="0" fontId="46" fillId="6" borderId="19" xfId="0" applyFont="1" applyFill="1" applyBorder="1" applyAlignment="1">
      <alignment horizontal="center" vertical="center"/>
    </xf>
    <xf numFmtId="0" fontId="46" fillId="6" borderId="34" xfId="0" applyFont="1" applyFill="1" applyBorder="1" applyAlignment="1">
      <alignment horizontal="center" vertical="center"/>
    </xf>
    <xf numFmtId="0" fontId="46" fillId="6" borderId="18" xfId="0" applyFont="1" applyFill="1" applyBorder="1" applyAlignment="1">
      <alignment horizontal="center" vertical="center"/>
    </xf>
    <xf numFmtId="0" fontId="37" fillId="4" borderId="15" xfId="0" applyFont="1" applyFill="1" applyBorder="1" applyAlignment="1">
      <alignment horizontal="center" vertical="center"/>
    </xf>
    <xf numFmtId="0" fontId="37" fillId="4" borderId="0" xfId="0" applyFont="1" applyFill="1" applyAlignment="1">
      <alignment horizontal="center" vertical="center"/>
    </xf>
    <xf numFmtId="0" fontId="37" fillId="4" borderId="0" xfId="0" applyFont="1" applyFill="1" applyAlignment="1">
      <alignment horizontal="center" vertical="center" wrapText="1"/>
    </xf>
    <xf numFmtId="0" fontId="37" fillId="4" borderId="35" xfId="0" applyFont="1" applyFill="1" applyBorder="1" applyAlignment="1">
      <alignment horizontal="center" vertical="center"/>
    </xf>
    <xf numFmtId="0" fontId="37" fillId="4" borderId="0" xfId="0" applyFont="1" applyFill="1" applyAlignment="1">
      <alignment horizontal="center"/>
    </xf>
    <xf numFmtId="0" fontId="37" fillId="4" borderId="15" xfId="0" applyFont="1" applyFill="1" applyBorder="1" applyAlignment="1">
      <alignment horizontal="left" vertical="center" wrapText="1"/>
    </xf>
    <xf numFmtId="0" fontId="37" fillId="4" borderId="0" xfId="0" applyFont="1" applyFill="1" applyAlignment="1">
      <alignment horizontal="left" vertical="center" wrapText="1"/>
    </xf>
    <xf numFmtId="0" fontId="34" fillId="4" borderId="0" xfId="0" applyFont="1" applyFill="1" applyAlignment="1">
      <alignment horizontal="left"/>
    </xf>
    <xf numFmtId="0" fontId="37" fillId="4" borderId="0" xfId="0" applyFont="1" applyFill="1" applyAlignment="1">
      <alignment horizontal="left" vertical="center"/>
    </xf>
    <xf numFmtId="0" fontId="37" fillId="4" borderId="35" xfId="0" applyFont="1" applyFill="1" applyBorder="1" applyAlignment="1">
      <alignment horizontal="left" vertical="center"/>
    </xf>
    <xf numFmtId="0" fontId="37" fillId="4" borderId="0" xfId="0" applyFont="1" applyFill="1" applyAlignment="1">
      <alignment horizontal="left"/>
    </xf>
    <xf numFmtId="3" fontId="34" fillId="4" borderId="0" xfId="0" applyNumberFormat="1" applyFont="1" applyFill="1" applyAlignment="1">
      <alignment horizontal="left"/>
    </xf>
    <xf numFmtId="0" fontId="36" fillId="5" borderId="12" xfId="0" applyFont="1" applyFill="1" applyBorder="1" applyAlignment="1">
      <alignment horizontal="center" vertical="center" wrapText="1"/>
    </xf>
    <xf numFmtId="0" fontId="36" fillId="5" borderId="2" xfId="0" applyFont="1" applyFill="1" applyBorder="1" applyAlignment="1">
      <alignment horizontal="center" vertical="center" wrapText="1"/>
    </xf>
    <xf numFmtId="0" fontId="36" fillId="5" borderId="36" xfId="0" applyFont="1" applyFill="1" applyBorder="1" applyAlignment="1">
      <alignment horizontal="center" vertical="center" wrapText="1"/>
    </xf>
    <xf numFmtId="0" fontId="36" fillId="5" borderId="37" xfId="0" applyFont="1" applyFill="1" applyBorder="1" applyAlignment="1">
      <alignment horizontal="center" vertical="center" wrapText="1"/>
    </xf>
    <xf numFmtId="171" fontId="36" fillId="5" borderId="2" xfId="0" applyNumberFormat="1" applyFont="1" applyFill="1" applyBorder="1" applyAlignment="1">
      <alignment horizontal="center" vertical="center" wrapText="1"/>
    </xf>
    <xf numFmtId="171" fontId="36" fillId="0" borderId="0" xfId="0" applyNumberFormat="1" applyFont="1" applyAlignment="1">
      <alignment horizontal="center" vertical="center" wrapText="1"/>
    </xf>
    <xf numFmtId="0" fontId="36" fillId="5" borderId="2" xfId="0" applyFont="1" applyFill="1" applyBorder="1" applyAlignment="1">
      <alignment vertical="center" wrapText="1"/>
    </xf>
    <xf numFmtId="3" fontId="34" fillId="4" borderId="0" xfId="0" applyNumberFormat="1" applyFont="1" applyFill="1"/>
    <xf numFmtId="0" fontId="34" fillId="3" borderId="38" xfId="0" applyFont="1" applyFill="1" applyBorder="1"/>
    <xf numFmtId="167" fontId="34" fillId="3" borderId="39" xfId="1" applyNumberFormat="1" applyFont="1" applyFill="1" applyBorder="1"/>
    <xf numFmtId="0" fontId="34" fillId="4" borderId="2" xfId="0" applyFont="1" applyFill="1" applyBorder="1"/>
    <xf numFmtId="171" fontId="34" fillId="0" borderId="2" xfId="1" applyNumberFormat="1" applyFont="1" applyFill="1" applyBorder="1"/>
    <xf numFmtId="171" fontId="34" fillId="0" borderId="0" xfId="1" applyNumberFormat="1" applyFont="1" applyFill="1" applyBorder="1"/>
    <xf numFmtId="0" fontId="34" fillId="3" borderId="36" xfId="0" applyFont="1" applyFill="1" applyBorder="1" applyAlignment="1">
      <alignment horizontal="left"/>
    </xf>
    <xf numFmtId="0" fontId="34" fillId="3" borderId="37" xfId="0" applyFont="1" applyFill="1" applyBorder="1" applyAlignment="1">
      <alignment horizontal="left"/>
    </xf>
    <xf numFmtId="41" fontId="34" fillId="3" borderId="40" xfId="0" applyNumberFormat="1" applyFont="1" applyFill="1" applyBorder="1"/>
    <xf numFmtId="3" fontId="37" fillId="4" borderId="0" xfId="0" applyNumberFormat="1" applyFont="1" applyFill="1" applyAlignment="1">
      <alignment horizontal="center"/>
    </xf>
    <xf numFmtId="167" fontId="34" fillId="4" borderId="14" xfId="1" applyNumberFormat="1" applyFont="1" applyFill="1" applyBorder="1" applyAlignment="1">
      <alignment horizontal="left"/>
    </xf>
    <xf numFmtId="41" fontId="34" fillId="0" borderId="2" xfId="1" applyNumberFormat="1" applyFont="1" applyFill="1" applyBorder="1" applyAlignment="1">
      <alignment horizontal="right"/>
    </xf>
    <xf numFmtId="41" fontId="34" fillId="4" borderId="2" xfId="1" applyNumberFormat="1" applyFont="1" applyFill="1" applyBorder="1" applyAlignment="1">
      <alignment horizontal="right"/>
    </xf>
    <xf numFmtId="0" fontId="34" fillId="4" borderId="0" xfId="0" applyFont="1" applyFill="1"/>
    <xf numFmtId="0" fontId="34" fillId="4" borderId="33" xfId="0" applyFont="1" applyFill="1" applyBorder="1"/>
    <xf numFmtId="171" fontId="34" fillId="4" borderId="0" xfId="1" applyNumberFormat="1" applyFont="1" applyFill="1" applyBorder="1"/>
    <xf numFmtId="167" fontId="34" fillId="4" borderId="36" xfId="1" applyNumberFormat="1" applyFont="1" applyFill="1" applyBorder="1" applyAlignment="1">
      <alignment horizontal="left"/>
    </xf>
    <xf numFmtId="167" fontId="34" fillId="4" borderId="37" xfId="1" applyNumberFormat="1" applyFont="1" applyFill="1" applyBorder="1" applyAlignment="1">
      <alignment horizontal="left"/>
    </xf>
    <xf numFmtId="167" fontId="34" fillId="0" borderId="2" xfId="1" applyNumberFormat="1" applyFont="1" applyFill="1" applyBorder="1" applyAlignment="1"/>
    <xf numFmtId="167" fontId="34" fillId="4" borderId="17" xfId="1" applyNumberFormat="1" applyFont="1" applyFill="1" applyBorder="1" applyAlignment="1">
      <alignment horizontal="left"/>
    </xf>
    <xf numFmtId="167" fontId="34" fillId="4" borderId="0" xfId="1" applyNumberFormat="1" applyFont="1" applyFill="1" applyBorder="1" applyAlignment="1">
      <alignment horizontal="left"/>
    </xf>
    <xf numFmtId="167" fontId="34" fillId="0" borderId="0" xfId="1" applyNumberFormat="1" applyFont="1" applyFill="1" applyBorder="1" applyAlignment="1"/>
    <xf numFmtId="3" fontId="37" fillId="4" borderId="1" xfId="0" applyNumberFormat="1" applyFont="1" applyFill="1" applyBorder="1" applyAlignment="1">
      <alignment horizontal="center"/>
    </xf>
    <xf numFmtId="0" fontId="37" fillId="4" borderId="1" xfId="0" applyFont="1" applyFill="1" applyBorder="1" applyAlignment="1">
      <alignment horizontal="center"/>
    </xf>
    <xf numFmtId="167" fontId="34" fillId="4" borderId="15" xfId="1" applyNumberFormat="1" applyFont="1" applyFill="1" applyBorder="1" applyAlignment="1">
      <alignment horizontal="left"/>
    </xf>
    <xf numFmtId="167" fontId="34" fillId="4" borderId="0" xfId="1" applyNumberFormat="1" applyFont="1" applyFill="1" applyBorder="1" applyAlignment="1">
      <alignment horizontal="left"/>
    </xf>
    <xf numFmtId="0" fontId="37" fillId="6" borderId="41" xfId="0" applyFont="1" applyFill="1" applyBorder="1" applyAlignment="1">
      <alignment horizontal="center" vertical="center"/>
    </xf>
    <xf numFmtId="0" fontId="37" fillId="6" borderId="42" xfId="0" applyFont="1" applyFill="1" applyBorder="1" applyAlignment="1">
      <alignment horizontal="center" vertical="center"/>
    </xf>
    <xf numFmtId="0" fontId="37" fillId="0" borderId="15" xfId="0" applyFont="1" applyBorder="1" applyAlignment="1">
      <alignment horizontal="left" vertical="center" wrapText="1"/>
    </xf>
    <xf numFmtId="0" fontId="37" fillId="0" borderId="0" xfId="0" applyFont="1" applyAlignment="1">
      <alignment horizontal="left" vertical="center" wrapText="1"/>
    </xf>
    <xf numFmtId="0" fontId="34" fillId="4" borderId="0" xfId="0" applyFont="1" applyFill="1" applyAlignment="1">
      <alignment wrapText="1"/>
    </xf>
    <xf numFmtId="0" fontId="37" fillId="4" borderId="0" xfId="0" applyFont="1" applyFill="1" applyAlignment="1">
      <alignment horizontal="left" vertical="center"/>
    </xf>
    <xf numFmtId="0" fontId="37" fillId="4" borderId="35" xfId="0" applyFont="1" applyFill="1" applyBorder="1" applyAlignment="1">
      <alignment horizontal="left" vertical="center"/>
    </xf>
    <xf numFmtId="0" fontId="37" fillId="4" borderId="0" xfId="0" applyFont="1" applyFill="1" applyAlignment="1">
      <alignment horizontal="center" wrapText="1"/>
    </xf>
    <xf numFmtId="0" fontId="37" fillId="0" borderId="0" xfId="0" applyFont="1" applyAlignment="1">
      <alignment horizontal="center"/>
    </xf>
    <xf numFmtId="16" fontId="37" fillId="0" borderId="0" xfId="0" applyNumberFormat="1" applyFont="1" applyAlignment="1">
      <alignment horizontal="center"/>
    </xf>
    <xf numFmtId="16" fontId="37" fillId="4" borderId="0" xfId="0" applyNumberFormat="1" applyFont="1" applyFill="1" applyAlignment="1">
      <alignment horizontal="center" wrapText="1"/>
    </xf>
    <xf numFmtId="16" fontId="34" fillId="4" borderId="0" xfId="0" applyNumberFormat="1" applyFont="1" applyFill="1" applyAlignment="1">
      <alignment wrapText="1"/>
    </xf>
    <xf numFmtId="16" fontId="34" fillId="0" borderId="0" xfId="0" applyNumberFormat="1" applyFont="1"/>
    <xf numFmtId="3" fontId="34" fillId="0" borderId="0" xfId="0" applyNumberFormat="1" applyFont="1"/>
    <xf numFmtId="9" fontId="34" fillId="3" borderId="39" xfId="8" applyFont="1" applyFill="1" applyBorder="1"/>
    <xf numFmtId="0" fontId="34" fillId="3" borderId="39" xfId="0" applyFont="1" applyFill="1" applyBorder="1"/>
    <xf numFmtId="41" fontId="34" fillId="3" borderId="39" xfId="1" applyNumberFormat="1" applyFont="1" applyFill="1" applyBorder="1"/>
    <xf numFmtId="41" fontId="34" fillId="3" borderId="39" xfId="0" applyNumberFormat="1" applyFont="1" applyFill="1" applyBorder="1"/>
    <xf numFmtId="41" fontId="34" fillId="3" borderId="43" xfId="1" applyNumberFormat="1" applyFont="1" applyFill="1" applyBorder="1"/>
    <xf numFmtId="167" fontId="34" fillId="0" borderId="44" xfId="1" applyNumberFormat="1" applyFont="1" applyFill="1" applyBorder="1" applyAlignment="1">
      <alignment horizontal="left"/>
    </xf>
    <xf numFmtId="9" fontId="34" fillId="4" borderId="44" xfId="8" applyFont="1" applyFill="1" applyBorder="1" applyAlignment="1">
      <alignment horizontal="right"/>
    </xf>
    <xf numFmtId="167" fontId="34" fillId="4" borderId="44" xfId="1" applyNumberFormat="1" applyFont="1" applyFill="1" applyBorder="1" applyAlignment="1">
      <alignment horizontal="left"/>
    </xf>
    <xf numFmtId="41" fontId="34" fillId="0" borderId="44" xfId="1" applyNumberFormat="1" applyFont="1" applyFill="1" applyBorder="1" applyAlignment="1">
      <alignment horizontal="left"/>
    </xf>
    <xf numFmtId="41" fontId="34" fillId="4" borderId="45" xfId="1" applyNumberFormat="1" applyFont="1" applyFill="1" applyBorder="1" applyAlignment="1">
      <alignment horizontal="left"/>
    </xf>
    <xf numFmtId="3" fontId="37" fillId="0" borderId="0" xfId="0" applyNumberFormat="1" applyFont="1" applyAlignment="1">
      <alignment horizontal="center"/>
    </xf>
    <xf numFmtId="167" fontId="34" fillId="0" borderId="2" xfId="1" applyNumberFormat="1" applyFont="1" applyFill="1" applyBorder="1" applyAlignment="1">
      <alignment horizontal="left"/>
    </xf>
    <xf numFmtId="9" fontId="34" fillId="4" borderId="2" xfId="8" applyFont="1" applyFill="1" applyBorder="1" applyAlignment="1">
      <alignment horizontal="right"/>
    </xf>
    <xf numFmtId="167" fontId="34" fillId="4" borderId="2" xfId="1" applyNumberFormat="1" applyFont="1" applyFill="1" applyBorder="1" applyAlignment="1">
      <alignment horizontal="left"/>
    </xf>
    <xf numFmtId="41" fontId="34" fillId="0" borderId="2" xfId="1" applyNumberFormat="1" applyFont="1" applyFill="1" applyBorder="1" applyAlignment="1">
      <alignment horizontal="left"/>
    </xf>
    <xf numFmtId="41" fontId="34" fillId="4" borderId="11" xfId="1" applyNumberFormat="1" applyFont="1" applyFill="1" applyBorder="1" applyAlignment="1">
      <alignment horizontal="left"/>
    </xf>
    <xf numFmtId="0" fontId="37" fillId="4" borderId="35" xfId="0" applyFont="1" applyFill="1" applyBorder="1" applyAlignment="1">
      <alignment horizontal="center"/>
    </xf>
    <xf numFmtId="0" fontId="34" fillId="0" borderId="15" xfId="0" applyFont="1" applyBorder="1"/>
    <xf numFmtId="0" fontId="37" fillId="6" borderId="46" xfId="0" applyFont="1" applyFill="1" applyBorder="1" applyAlignment="1">
      <alignment horizontal="center" vertical="center"/>
    </xf>
    <xf numFmtId="0" fontId="37" fillId="4" borderId="15" xfId="0" applyFont="1" applyFill="1" applyBorder="1" applyAlignment="1">
      <alignment vertical="center" wrapText="1"/>
    </xf>
    <xf numFmtId="0" fontId="37" fillId="4" borderId="0" xfId="0" applyFont="1" applyFill="1" applyAlignment="1">
      <alignment vertical="center" wrapText="1"/>
    </xf>
    <xf numFmtId="0" fontId="37" fillId="4" borderId="0" xfId="0" applyFont="1" applyFill="1" applyAlignment="1">
      <alignment vertical="center" wrapText="1"/>
    </xf>
    <xf numFmtId="0" fontId="37" fillId="0" borderId="0" xfId="0" applyFont="1" applyAlignment="1">
      <alignment vertical="center" wrapText="1"/>
    </xf>
    <xf numFmtId="0" fontId="37" fillId="4" borderId="35" xfId="0" applyFont="1" applyFill="1" applyBorder="1"/>
    <xf numFmtId="0" fontId="37" fillId="4" borderId="0" xfId="0" applyFont="1" applyFill="1"/>
    <xf numFmtId="16" fontId="37" fillId="4" borderId="0" xfId="0" applyNumberFormat="1" applyFont="1" applyFill="1"/>
    <xf numFmtId="16" fontId="34" fillId="4" borderId="0" xfId="0" applyNumberFormat="1" applyFont="1" applyFill="1"/>
    <xf numFmtId="0" fontId="36" fillId="5" borderId="2" xfId="0" applyFont="1" applyFill="1" applyBorder="1" applyAlignment="1">
      <alignment horizontal="center" vertical="center" wrapText="1"/>
    </xf>
    <xf numFmtId="0" fontId="36" fillId="5" borderId="47" xfId="0" applyFont="1" applyFill="1" applyBorder="1" applyAlignment="1">
      <alignment horizontal="center" vertical="center" wrapText="1"/>
    </xf>
    <xf numFmtId="0" fontId="36" fillId="5" borderId="48" xfId="0" applyFont="1" applyFill="1" applyBorder="1" applyAlignment="1">
      <alignment horizontal="center" vertical="center" wrapText="1"/>
    </xf>
    <xf numFmtId="0" fontId="36" fillId="5" borderId="49" xfId="0" applyFont="1" applyFill="1" applyBorder="1" applyAlignment="1">
      <alignment vertical="center" wrapText="1"/>
    </xf>
    <xf numFmtId="0" fontId="37" fillId="0" borderId="35" xfId="0" applyFont="1" applyBorder="1" applyAlignment="1">
      <alignment horizontal="center"/>
    </xf>
    <xf numFmtId="0" fontId="34" fillId="3" borderId="39" xfId="0" applyFont="1" applyFill="1" applyBorder="1" applyAlignment="1">
      <alignment horizontal="left"/>
    </xf>
    <xf numFmtId="167" fontId="34" fillId="6" borderId="50" xfId="1" applyNumberFormat="1" applyFont="1" applyFill="1" applyBorder="1" applyAlignment="1"/>
    <xf numFmtId="0" fontId="34" fillId="3" borderId="51" xfId="0" applyFont="1" applyFill="1" applyBorder="1" applyAlignment="1">
      <alignment horizontal="center"/>
    </xf>
    <xf numFmtId="0" fontId="34" fillId="3" borderId="50" xfId="0" applyFont="1" applyFill="1" applyBorder="1" applyAlignment="1">
      <alignment horizontal="center"/>
    </xf>
    <xf numFmtId="167" fontId="34" fillId="0" borderId="50" xfId="1" applyNumberFormat="1" applyFont="1" applyFill="1" applyBorder="1" applyAlignment="1"/>
    <xf numFmtId="3" fontId="37" fillId="0" borderId="35" xfId="0" applyNumberFormat="1" applyFont="1" applyBorder="1" applyAlignment="1">
      <alignment horizontal="center"/>
    </xf>
    <xf numFmtId="167" fontId="34" fillId="4" borderId="2" xfId="1" applyNumberFormat="1" applyFont="1" applyFill="1" applyBorder="1" applyAlignment="1">
      <alignment horizontal="left"/>
    </xf>
    <xf numFmtId="167" fontId="34" fillId="0" borderId="37" xfId="1" applyNumberFormat="1" applyFont="1" applyFill="1" applyBorder="1" applyAlignment="1"/>
    <xf numFmtId="0" fontId="37" fillId="4" borderId="52" xfId="0" applyFont="1" applyFill="1" applyBorder="1" applyAlignment="1">
      <alignment horizontal="center"/>
    </xf>
    <xf numFmtId="16" fontId="37" fillId="4" borderId="0" xfId="0" applyNumberFormat="1" applyFont="1" applyFill="1" applyAlignment="1">
      <alignment horizontal="center"/>
    </xf>
    <xf numFmtId="0" fontId="34" fillId="4" borderId="35" xfId="0" applyFont="1" applyFill="1" applyBorder="1"/>
    <xf numFmtId="0" fontId="36" fillId="5" borderId="17" xfId="0" applyFont="1" applyFill="1" applyBorder="1" applyAlignment="1">
      <alignment horizontal="center" vertical="center" wrapText="1"/>
    </xf>
    <xf numFmtId="0" fontId="37" fillId="3" borderId="38" xfId="0" applyFont="1" applyFill="1" applyBorder="1"/>
    <xf numFmtId="41" fontId="34" fillId="3" borderId="39" xfId="0" applyNumberFormat="1" applyFont="1" applyFill="1" applyBorder="1" applyAlignment="1">
      <alignment horizontal="right"/>
    </xf>
    <xf numFmtId="167" fontId="34" fillId="3" borderId="39" xfId="1" applyNumberFormat="1" applyFont="1" applyFill="1" applyBorder="1" applyAlignment="1">
      <alignment horizontal="right"/>
    </xf>
    <xf numFmtId="3" fontId="34" fillId="4" borderId="35" xfId="0" applyNumberFormat="1" applyFont="1" applyFill="1" applyBorder="1"/>
    <xf numFmtId="167" fontId="37" fillId="13" borderId="44" xfId="1" applyNumberFormat="1" applyFont="1" applyFill="1" applyBorder="1" applyAlignment="1">
      <alignment horizontal="left"/>
    </xf>
    <xf numFmtId="167" fontId="34" fillId="13" borderId="44" xfId="1" applyNumberFormat="1" applyFont="1" applyFill="1" applyBorder="1" applyAlignment="1">
      <alignment horizontal="right"/>
    </xf>
    <xf numFmtId="167" fontId="34" fillId="4" borderId="0" xfId="0" applyNumberFormat="1" applyFont="1" applyFill="1"/>
    <xf numFmtId="167" fontId="34" fillId="0" borderId="44" xfId="1" applyNumberFormat="1" applyFont="1" applyFill="1" applyBorder="1" applyAlignment="1">
      <alignment horizontal="right"/>
    </xf>
    <xf numFmtId="167" fontId="34" fillId="0" borderId="2" xfId="1" applyNumberFormat="1" applyFont="1" applyFill="1" applyBorder="1" applyAlignment="1">
      <alignment horizontal="right"/>
    </xf>
    <xf numFmtId="167" fontId="34" fillId="4" borderId="44" xfId="1" applyNumberFormat="1" applyFont="1" applyFill="1" applyBorder="1" applyAlignment="1">
      <alignment horizontal="right"/>
    </xf>
    <xf numFmtId="167" fontId="48" fillId="13" borderId="2" xfId="1" applyNumberFormat="1" applyFont="1" applyFill="1" applyBorder="1" applyAlignment="1">
      <alignment horizontal="right"/>
    </xf>
    <xf numFmtId="167" fontId="37" fillId="13" borderId="2" xfId="1" applyNumberFormat="1" applyFont="1" applyFill="1" applyBorder="1" applyAlignment="1">
      <alignment horizontal="left"/>
    </xf>
    <xf numFmtId="167" fontId="34" fillId="13" borderId="2" xfId="1" applyNumberFormat="1" applyFont="1" applyFill="1" applyBorder="1" applyAlignment="1">
      <alignment horizontal="right"/>
    </xf>
    <xf numFmtId="167" fontId="49" fillId="4" borderId="2" xfId="1" applyNumberFormat="1" applyFont="1" applyFill="1" applyBorder="1" applyAlignment="1">
      <alignment horizontal="right"/>
    </xf>
    <xf numFmtId="167" fontId="34" fillId="4" borderId="2" xfId="1" applyNumberFormat="1" applyFont="1" applyFill="1" applyBorder="1" applyAlignment="1">
      <alignment horizontal="right"/>
    </xf>
    <xf numFmtId="0" fontId="37" fillId="4" borderId="53" xfId="0" applyFont="1" applyFill="1" applyBorder="1" applyAlignment="1">
      <alignment horizontal="center"/>
    </xf>
    <xf numFmtId="0" fontId="34" fillId="6" borderId="36" xfId="0" applyFont="1" applyFill="1" applyBorder="1" applyAlignment="1">
      <alignment horizontal="center" vertical="center"/>
    </xf>
    <xf numFmtId="0" fontId="34" fillId="6" borderId="42" xfId="0" applyFont="1" applyFill="1" applyBorder="1" applyAlignment="1">
      <alignment horizontal="center" vertical="center"/>
    </xf>
    <xf numFmtId="0" fontId="34" fillId="6" borderId="37" xfId="0" applyFont="1" applyFill="1" applyBorder="1" applyAlignment="1">
      <alignment horizontal="center" vertical="center"/>
    </xf>
    <xf numFmtId="0" fontId="37" fillId="0" borderId="16" xfId="0" applyFont="1" applyBorder="1" applyAlignment="1">
      <alignment horizontal="left" vertical="center"/>
    </xf>
    <xf numFmtId="0" fontId="37" fillId="0" borderId="48" xfId="0" applyFont="1" applyBorder="1" applyAlignment="1">
      <alignment horizontal="left" vertical="center"/>
    </xf>
    <xf numFmtId="16" fontId="37" fillId="4" borderId="35" xfId="0" applyNumberFormat="1" applyFont="1" applyFill="1" applyBorder="1" applyAlignment="1">
      <alignment horizontal="center"/>
    </xf>
    <xf numFmtId="0" fontId="34" fillId="3" borderId="17" xfId="0" applyFont="1" applyFill="1" applyBorder="1"/>
    <xf numFmtId="41" fontId="34" fillId="9" borderId="2" xfId="1" applyNumberFormat="1" applyFont="1" applyFill="1" applyBorder="1"/>
    <xf numFmtId="41" fontId="34" fillId="9" borderId="2" xfId="0" applyNumberFormat="1" applyFont="1" applyFill="1" applyBorder="1" applyAlignment="1">
      <alignment horizontal="right" vertical="top"/>
    </xf>
    <xf numFmtId="41" fontId="34" fillId="9" borderId="2" xfId="1" applyNumberFormat="1" applyFont="1" applyFill="1" applyBorder="1" applyAlignment="1">
      <alignment horizontal="right" vertical="top"/>
    </xf>
    <xf numFmtId="41" fontId="37" fillId="4" borderId="0" xfId="0" applyNumberFormat="1" applyFont="1" applyFill="1" applyAlignment="1">
      <alignment horizontal="center"/>
    </xf>
    <xf numFmtId="4" fontId="37" fillId="4" borderId="0" xfId="0" applyNumberFormat="1" applyFont="1" applyFill="1" applyAlignment="1">
      <alignment horizontal="center"/>
    </xf>
    <xf numFmtId="4" fontId="37" fillId="4" borderId="35" xfId="0" applyNumberFormat="1" applyFont="1" applyFill="1" applyBorder="1" applyAlignment="1">
      <alignment horizontal="center"/>
    </xf>
    <xf numFmtId="4" fontId="37" fillId="0" borderId="0" xfId="0" applyNumberFormat="1" applyFont="1" applyAlignment="1">
      <alignment horizontal="center"/>
    </xf>
    <xf numFmtId="4" fontId="34" fillId="0" borderId="0" xfId="0" applyNumberFormat="1" applyFont="1"/>
    <xf numFmtId="167" fontId="34" fillId="4" borderId="14" xfId="1" applyNumberFormat="1" applyFont="1" applyFill="1" applyBorder="1" applyAlignment="1">
      <alignment horizontal="right"/>
    </xf>
    <xf numFmtId="41" fontId="34" fillId="0" borderId="2" xfId="1" applyNumberFormat="1" applyFont="1" applyFill="1" applyBorder="1" applyAlignment="1">
      <alignment horizontal="right" vertical="top"/>
    </xf>
    <xf numFmtId="167" fontId="34" fillId="4" borderId="17" xfId="1" applyNumberFormat="1" applyFont="1" applyFill="1" applyBorder="1" applyAlignment="1">
      <alignment horizontal="right"/>
    </xf>
    <xf numFmtId="4" fontId="37" fillId="0" borderId="0" xfId="0" applyNumberFormat="1" applyFont="1"/>
    <xf numFmtId="0" fontId="37" fillId="0" borderId="0" xfId="0" applyFont="1"/>
    <xf numFmtId="0" fontId="34" fillId="6" borderId="41" xfId="0" applyFont="1" applyFill="1" applyBorder="1" applyAlignment="1">
      <alignment horizontal="center" vertical="center"/>
    </xf>
    <xf numFmtId="0" fontId="34" fillId="6" borderId="46" xfId="0" applyFont="1" applyFill="1" applyBorder="1" applyAlignment="1">
      <alignment horizontal="center" vertical="center"/>
    </xf>
    <xf numFmtId="169" fontId="34" fillId="9" borderId="2" xfId="1" applyNumberFormat="1" applyFont="1" applyFill="1" applyBorder="1"/>
    <xf numFmtId="169" fontId="34" fillId="9" borderId="2" xfId="0" applyNumberFormat="1" applyFont="1" applyFill="1" applyBorder="1" applyAlignment="1">
      <alignment horizontal="right" vertical="top"/>
    </xf>
    <xf numFmtId="169" fontId="34" fillId="9" borderId="2" xfId="1" applyNumberFormat="1" applyFont="1" applyFill="1" applyBorder="1" applyAlignment="1">
      <alignment horizontal="right" vertical="top"/>
    </xf>
    <xf numFmtId="169" fontId="34" fillId="0" borderId="2" xfId="1" applyNumberFormat="1" applyFont="1" applyFill="1" applyBorder="1" applyAlignment="1">
      <alignment horizontal="left"/>
    </xf>
    <xf numFmtId="169" fontId="34" fillId="0" borderId="2" xfId="1" applyNumberFormat="1" applyFont="1" applyFill="1" applyBorder="1" applyAlignment="1">
      <alignment horizontal="right" vertical="top"/>
    </xf>
    <xf numFmtId="0" fontId="37" fillId="4" borderId="15" xfId="0" applyFont="1" applyFill="1" applyBorder="1" applyAlignment="1">
      <alignment horizontal="left" vertical="center"/>
    </xf>
    <xf numFmtId="4" fontId="34" fillId="0" borderId="0" xfId="0" applyNumberFormat="1" applyFont="1" applyAlignment="1">
      <alignment horizontal="center" wrapText="1"/>
    </xf>
    <xf numFmtId="0" fontId="34" fillId="0" borderId="0" xfId="0" applyFont="1" applyAlignment="1">
      <alignment horizontal="center" wrapText="1"/>
    </xf>
    <xf numFmtId="4" fontId="34" fillId="4" borderId="35" xfId="0" applyNumberFormat="1" applyFont="1" applyFill="1" applyBorder="1"/>
    <xf numFmtId="4" fontId="34" fillId="4" borderId="0" xfId="0" applyNumberFormat="1" applyFont="1" applyFill="1"/>
    <xf numFmtId="16" fontId="34" fillId="0" borderId="35" xfId="0" applyNumberFormat="1" applyFont="1" applyBorder="1"/>
    <xf numFmtId="169" fontId="34" fillId="4" borderId="0" xfId="1" applyNumberFormat="1" applyFont="1" applyFill="1" applyBorder="1" applyAlignment="1">
      <alignment horizontal="left"/>
    </xf>
    <xf numFmtId="0" fontId="34" fillId="0" borderId="35" xfId="0" applyFont="1" applyBorder="1"/>
    <xf numFmtId="16" fontId="0" fillId="0" borderId="0" xfId="0" applyNumberFormat="1"/>
    <xf numFmtId="41" fontId="34" fillId="4" borderId="0" xfId="1" applyNumberFormat="1" applyFont="1" applyFill="1" applyBorder="1" applyAlignment="1">
      <alignment horizontal="right"/>
    </xf>
    <xf numFmtId="172" fontId="34" fillId="4" borderId="0" xfId="1" applyNumberFormat="1" applyFont="1" applyFill="1" applyBorder="1" applyAlignment="1">
      <alignment horizontal="left"/>
    </xf>
    <xf numFmtId="167" fontId="37" fillId="0" borderId="0" xfId="1" applyNumberFormat="1" applyFont="1" applyFill="1" applyBorder="1" applyAlignment="1">
      <alignment horizontal="left"/>
    </xf>
    <xf numFmtId="0" fontId="36" fillId="5" borderId="3" xfId="0" applyFont="1" applyFill="1" applyBorder="1" applyAlignment="1">
      <alignment horizontal="center" vertical="center" wrapText="1"/>
    </xf>
    <xf numFmtId="167" fontId="34" fillId="4" borderId="3" xfId="1" applyNumberFormat="1" applyFont="1" applyFill="1" applyBorder="1" applyAlignment="1">
      <alignment vertical="center"/>
    </xf>
    <xf numFmtId="167" fontId="34" fillId="4" borderId="2" xfId="1" applyNumberFormat="1" applyFont="1" applyFill="1" applyBorder="1" applyAlignment="1">
      <alignment vertical="center"/>
    </xf>
    <xf numFmtId="167" fontId="34" fillId="4" borderId="0" xfId="1" applyNumberFormat="1" applyFont="1" applyFill="1" applyBorder="1" applyAlignment="1">
      <alignment horizontal="center" vertical="center"/>
    </xf>
    <xf numFmtId="41" fontId="34" fillId="4" borderId="0" xfId="1" applyNumberFormat="1" applyFont="1" applyFill="1" applyBorder="1" applyAlignment="1">
      <alignment horizontal="left"/>
    </xf>
    <xf numFmtId="167" fontId="34" fillId="4" borderId="3" xfId="1" applyNumberFormat="1" applyFont="1" applyFill="1" applyBorder="1" applyAlignment="1">
      <alignment horizontal="left" vertical="center"/>
    </xf>
    <xf numFmtId="41" fontId="34" fillId="3" borderId="2" xfId="1" applyNumberFormat="1" applyFont="1" applyFill="1" applyBorder="1" applyAlignment="1">
      <alignment horizontal="left"/>
    </xf>
    <xf numFmtId="167" fontId="34" fillId="4" borderId="44" xfId="1" applyNumberFormat="1" applyFont="1" applyFill="1" applyBorder="1" applyAlignment="1">
      <alignment horizontal="left" vertical="center"/>
    </xf>
    <xf numFmtId="0" fontId="34" fillId="6" borderId="54" xfId="0" applyFont="1" applyFill="1" applyBorder="1" applyAlignment="1">
      <alignment horizontal="center" vertical="center"/>
    </xf>
    <xf numFmtId="0" fontId="34" fillId="6" borderId="55" xfId="0" applyFont="1" applyFill="1" applyBorder="1" applyAlignment="1">
      <alignment horizontal="center" vertical="center"/>
    </xf>
    <xf numFmtId="4" fontId="0" fillId="0" borderId="0" xfId="0" applyNumberFormat="1"/>
    <xf numFmtId="0" fontId="37" fillId="0" borderId="0" xfId="0" applyFont="1" applyAlignment="1">
      <alignment horizontal="left" vertical="center"/>
    </xf>
    <xf numFmtId="0" fontId="36" fillId="5" borderId="34" xfId="0" applyFont="1" applyFill="1" applyBorder="1" applyAlignment="1">
      <alignment horizontal="center" vertical="center" wrapText="1"/>
    </xf>
    <xf numFmtId="16" fontId="36" fillId="5" borderId="18" xfId="0" applyNumberFormat="1" applyFont="1" applyFill="1" applyBorder="1" applyAlignment="1">
      <alignment horizontal="center" vertical="center" wrapText="1"/>
    </xf>
    <xf numFmtId="167" fontId="37" fillId="6" borderId="38" xfId="1" applyNumberFormat="1" applyFont="1" applyFill="1" applyBorder="1" applyAlignment="1">
      <alignment horizontal="left"/>
    </xf>
    <xf numFmtId="167" fontId="37" fillId="6" borderId="39" xfId="1" applyNumberFormat="1" applyFont="1" applyFill="1" applyBorder="1" applyAlignment="1">
      <alignment horizontal="left"/>
    </xf>
    <xf numFmtId="167" fontId="37" fillId="6" borderId="43" xfId="1" applyNumberFormat="1" applyFont="1" applyFill="1" applyBorder="1" applyAlignment="1">
      <alignment horizontal="left"/>
    </xf>
    <xf numFmtId="167" fontId="34" fillId="0" borderId="14" xfId="1" applyNumberFormat="1" applyFont="1" applyFill="1" applyBorder="1" applyAlignment="1">
      <alignment horizontal="left"/>
    </xf>
    <xf numFmtId="167" fontId="34" fillId="0" borderId="45" xfId="1" applyNumberFormat="1" applyFont="1" applyFill="1" applyBorder="1" applyAlignment="1">
      <alignment horizontal="left"/>
    </xf>
    <xf numFmtId="167" fontId="34" fillId="0" borderId="17" xfId="1" applyNumberFormat="1" applyFont="1" applyFill="1" applyBorder="1" applyAlignment="1">
      <alignment horizontal="left"/>
    </xf>
    <xf numFmtId="167" fontId="34" fillId="0" borderId="11" xfId="1" applyNumberFormat="1" applyFont="1" applyFill="1" applyBorder="1" applyAlignment="1">
      <alignment horizontal="left"/>
    </xf>
    <xf numFmtId="0" fontId="34" fillId="0" borderId="17" xfId="0" applyFont="1" applyBorder="1" applyAlignment="1">
      <alignment horizontal="left"/>
    </xf>
    <xf numFmtId="0" fontId="34" fillId="0" borderId="2" xfId="0" applyFont="1" applyBorder="1"/>
    <xf numFmtId="0" fontId="34" fillId="0" borderId="11" xfId="0" applyFont="1" applyBorder="1"/>
    <xf numFmtId="0" fontId="34" fillId="0" borderId="13" xfId="0" applyFont="1" applyBorder="1" applyAlignment="1">
      <alignment horizontal="left"/>
    </xf>
    <xf numFmtId="0" fontId="34" fillId="0" borderId="3" xfId="0" applyFont="1" applyBorder="1"/>
    <xf numFmtId="0" fontId="34" fillId="0" borderId="56" xfId="0" applyFont="1" applyBorder="1"/>
    <xf numFmtId="0" fontId="34" fillId="0" borderId="25" xfId="0" applyFont="1" applyBorder="1" applyAlignment="1">
      <alignment horizontal="left"/>
    </xf>
    <xf numFmtId="0" fontId="34" fillId="0" borderId="31" xfId="0" applyFont="1" applyBorder="1"/>
    <xf numFmtId="0" fontId="34" fillId="0" borderId="9" xfId="0" applyFont="1" applyBorder="1"/>
    <xf numFmtId="0" fontId="22" fillId="0" borderId="0" xfId="0" applyFont="1"/>
    <xf numFmtId="0" fontId="50" fillId="6" borderId="2" xfId="0" applyFont="1" applyFill="1" applyBorder="1" applyAlignment="1">
      <alignment horizontal="center" vertical="center"/>
    </xf>
    <xf numFmtId="0" fontId="51" fillId="14" borderId="36" xfId="0" applyFont="1" applyFill="1" applyBorder="1"/>
    <xf numFmtId="0" fontId="51" fillId="14" borderId="42" xfId="0" applyFont="1" applyFill="1" applyBorder="1"/>
    <xf numFmtId="0" fontId="51" fillId="14" borderId="37" xfId="0" applyFont="1" applyFill="1" applyBorder="1"/>
    <xf numFmtId="0" fontId="51" fillId="15" borderId="42" xfId="0" applyFont="1" applyFill="1" applyBorder="1"/>
    <xf numFmtId="0" fontId="51" fillId="15" borderId="37" xfId="0" applyFont="1" applyFill="1" applyBorder="1"/>
    <xf numFmtId="0" fontId="51" fillId="14" borderId="47" xfId="0" applyFont="1" applyFill="1" applyBorder="1" applyAlignment="1">
      <alignment horizontal="center"/>
    </xf>
    <xf numFmtId="0" fontId="51" fillId="14" borderId="49" xfId="0" applyFont="1" applyFill="1" applyBorder="1" applyAlignment="1">
      <alignment horizontal="center"/>
    </xf>
    <xf numFmtId="0" fontId="51" fillId="15" borderId="47" xfId="0" applyFont="1" applyFill="1" applyBorder="1" applyAlignment="1">
      <alignment horizontal="center"/>
    </xf>
    <xf numFmtId="0" fontId="51" fillId="15" borderId="49" xfId="0" applyFont="1" applyFill="1" applyBorder="1" applyAlignment="1">
      <alignment horizontal="center"/>
    </xf>
    <xf numFmtId="0" fontId="51" fillId="14" borderId="2" xfId="0" applyFont="1" applyFill="1" applyBorder="1" applyAlignment="1">
      <alignment horizontal="center"/>
    </xf>
    <xf numFmtId="0" fontId="51" fillId="15" borderId="2" xfId="0" applyFont="1" applyFill="1" applyBorder="1" applyAlignment="1">
      <alignment horizontal="center"/>
    </xf>
    <xf numFmtId="0" fontId="51" fillId="0" borderId="2" xfId="0" applyFont="1" applyBorder="1"/>
    <xf numFmtId="172" fontId="52" fillId="4" borderId="2" xfId="1" applyNumberFormat="1" applyFont="1" applyFill="1" applyBorder="1" applyAlignment="1">
      <alignment horizontal="left"/>
    </xf>
    <xf numFmtId="0" fontId="50" fillId="3" borderId="44" xfId="0" applyFont="1" applyFill="1" applyBorder="1"/>
    <xf numFmtId="172" fontId="52" fillId="4" borderId="44" xfId="1" applyNumberFormat="1" applyFont="1" applyFill="1" applyBorder="1" applyAlignment="1">
      <alignment horizontal="left"/>
    </xf>
    <xf numFmtId="0" fontId="19" fillId="0" borderId="0" xfId="0" applyFont="1"/>
    <xf numFmtId="0" fontId="50" fillId="3" borderId="2" xfId="0" applyFont="1" applyFill="1" applyBorder="1" applyAlignment="1">
      <alignment horizontal="center" vertical="center"/>
    </xf>
    <xf numFmtId="0" fontId="50" fillId="3" borderId="0" xfId="0" applyFont="1" applyFill="1"/>
    <xf numFmtId="0" fontId="51" fillId="3" borderId="0" xfId="0" applyFont="1" applyFill="1"/>
    <xf numFmtId="167" fontId="52" fillId="4" borderId="2" xfId="1" applyNumberFormat="1" applyFont="1" applyFill="1" applyBorder="1" applyAlignment="1">
      <alignment horizontal="left"/>
    </xf>
    <xf numFmtId="167" fontId="52" fillId="4" borderId="31" xfId="1" applyNumberFormat="1" applyFont="1" applyFill="1" applyBorder="1" applyAlignment="1">
      <alignment horizontal="left"/>
    </xf>
    <xf numFmtId="167" fontId="52" fillId="4" borderId="44" xfId="1" applyNumberFormat="1" applyFont="1" applyFill="1" applyBorder="1" applyAlignment="1">
      <alignment horizontal="left"/>
    </xf>
    <xf numFmtId="0" fontId="9" fillId="5" borderId="19" xfId="0" applyFont="1" applyFill="1" applyBorder="1" applyAlignment="1">
      <alignment horizontal="center" vertical="center" wrapText="1"/>
    </xf>
    <xf numFmtId="173" fontId="9" fillId="5" borderId="34" xfId="0" applyNumberFormat="1" applyFont="1" applyFill="1" applyBorder="1" applyAlignment="1">
      <alignment horizontal="center" vertical="center" wrapText="1"/>
    </xf>
    <xf numFmtId="173" fontId="9" fillId="5" borderId="18" xfId="0" applyNumberFormat="1" applyFont="1" applyFill="1" applyBorder="1" applyAlignment="1">
      <alignment horizontal="center" vertical="center" wrapText="1"/>
    </xf>
    <xf numFmtId="173" fontId="9" fillId="16" borderId="57" xfId="0" applyNumberFormat="1" applyFont="1" applyFill="1" applyBorder="1" applyAlignment="1">
      <alignment horizontal="center" vertical="center" wrapText="1"/>
    </xf>
    <xf numFmtId="173" fontId="9" fillId="16" borderId="34" xfId="0" applyNumberFormat="1" applyFont="1" applyFill="1" applyBorder="1" applyAlignment="1">
      <alignment horizontal="center" vertical="center" wrapText="1"/>
    </xf>
    <xf numFmtId="173" fontId="9" fillId="16" borderId="18" xfId="0" applyNumberFormat="1" applyFont="1" applyFill="1" applyBorder="1" applyAlignment="1">
      <alignment horizontal="center" vertical="center" wrapText="1"/>
    </xf>
    <xf numFmtId="167" fontId="22" fillId="13" borderId="17" xfId="1" applyNumberFormat="1" applyFont="1" applyFill="1" applyBorder="1" applyAlignment="1">
      <alignment horizontal="left"/>
    </xf>
    <xf numFmtId="41" fontId="6" fillId="4" borderId="2" xfId="1" applyNumberFormat="1" applyFont="1" applyFill="1" applyBorder="1" applyAlignment="1">
      <alignment horizontal="right"/>
    </xf>
    <xf numFmtId="41" fontId="6" fillId="4" borderId="11" xfId="1" applyNumberFormat="1" applyFont="1" applyFill="1" applyBorder="1" applyAlignment="1">
      <alignment horizontal="right"/>
    </xf>
    <xf numFmtId="41" fontId="6" fillId="4" borderId="37" xfId="1" applyNumberFormat="1" applyFont="1" applyFill="1" applyBorder="1" applyAlignment="1">
      <alignment horizontal="right"/>
    </xf>
    <xf numFmtId="166" fontId="6" fillId="4" borderId="2" xfId="1" applyNumberFormat="1" applyFont="1" applyFill="1" applyBorder="1" applyAlignment="1">
      <alignment horizontal="right"/>
    </xf>
    <xf numFmtId="166" fontId="6" fillId="4" borderId="11" xfId="1" applyNumberFormat="1" applyFont="1" applyFill="1" applyBorder="1" applyAlignment="1">
      <alignment horizontal="right"/>
    </xf>
    <xf numFmtId="166" fontId="6" fillId="4" borderId="37" xfId="1" applyNumberFormat="1" applyFont="1" applyFill="1" applyBorder="1" applyAlignment="1">
      <alignment horizontal="right"/>
    </xf>
    <xf numFmtId="174" fontId="6" fillId="4" borderId="2" xfId="1" applyNumberFormat="1" applyFont="1" applyFill="1" applyBorder="1" applyAlignment="1">
      <alignment horizontal="right"/>
    </xf>
    <xf numFmtId="174" fontId="6" fillId="4" borderId="11" xfId="1" applyNumberFormat="1" applyFont="1" applyFill="1" applyBorder="1" applyAlignment="1">
      <alignment horizontal="right"/>
    </xf>
    <xf numFmtId="174" fontId="6" fillId="4" borderId="37" xfId="1" applyNumberFormat="1" applyFont="1" applyFill="1" applyBorder="1" applyAlignment="1">
      <alignment horizontal="right"/>
    </xf>
    <xf numFmtId="167" fontId="22" fillId="13" borderId="25" xfId="1" applyNumberFormat="1" applyFont="1" applyFill="1" applyBorder="1" applyAlignment="1">
      <alignment horizontal="left"/>
    </xf>
    <xf numFmtId="172" fontId="6" fillId="4" borderId="31" xfId="1" applyNumberFormat="1" applyFont="1" applyFill="1" applyBorder="1" applyAlignment="1">
      <alignment horizontal="right"/>
    </xf>
    <xf numFmtId="172" fontId="6" fillId="4" borderId="9" xfId="1" applyNumberFormat="1" applyFont="1" applyFill="1" applyBorder="1" applyAlignment="1">
      <alignment horizontal="right"/>
    </xf>
    <xf numFmtId="172" fontId="6" fillId="4" borderId="58" xfId="1" applyNumberFormat="1" applyFont="1" applyFill="1" applyBorder="1" applyAlignment="1">
      <alignment horizontal="right"/>
    </xf>
    <xf numFmtId="0" fontId="53" fillId="0" borderId="0" xfId="0" applyFont="1" applyAlignment="1">
      <alignment wrapText="1"/>
    </xf>
    <xf numFmtId="0" fontId="22" fillId="0" borderId="0" xfId="0" applyFont="1" applyAlignment="1">
      <alignment wrapText="1"/>
    </xf>
    <xf numFmtId="3" fontId="6" fillId="4" borderId="11" xfId="1" applyNumberFormat="1" applyFont="1" applyFill="1" applyBorder="1" applyAlignment="1">
      <alignment horizontal="right"/>
    </xf>
    <xf numFmtId="3" fontId="6" fillId="4" borderId="9" xfId="1" applyNumberFormat="1" applyFont="1" applyFill="1" applyBorder="1" applyAlignment="1">
      <alignment horizontal="right"/>
    </xf>
    <xf numFmtId="167" fontId="22" fillId="13" borderId="13" xfId="1" applyNumberFormat="1" applyFont="1" applyFill="1" applyBorder="1" applyAlignment="1">
      <alignment horizontal="left"/>
    </xf>
    <xf numFmtId="3" fontId="6" fillId="4" borderId="56" xfId="1" applyNumberFormat="1" applyFont="1" applyFill="1" applyBorder="1" applyAlignment="1">
      <alignment horizontal="right"/>
    </xf>
    <xf numFmtId="3" fontId="6" fillId="4" borderId="0" xfId="1" applyNumberFormat="1" applyFont="1" applyFill="1" applyBorder="1" applyAlignment="1">
      <alignment horizontal="right"/>
    </xf>
    <xf numFmtId="41" fontId="6" fillId="4" borderId="9" xfId="1" applyNumberFormat="1" applyFont="1" applyFill="1" applyBorder="1" applyAlignment="1">
      <alignment horizontal="right"/>
    </xf>
    <xf numFmtId="41" fontId="6" fillId="17" borderId="2" xfId="1" applyNumberFormat="1" applyFont="1" applyFill="1" applyBorder="1" applyAlignment="1">
      <alignment horizontal="right"/>
    </xf>
    <xf numFmtId="41" fontId="6" fillId="4" borderId="31" xfId="1" applyNumberFormat="1" applyFont="1" applyFill="1" applyBorder="1" applyAlignment="1">
      <alignment horizontal="right"/>
    </xf>
    <xf numFmtId="167" fontId="22" fillId="0" borderId="0" xfId="1" applyNumberFormat="1" applyFont="1" applyFill="1" applyBorder="1" applyAlignment="1">
      <alignment horizontal="left"/>
    </xf>
    <xf numFmtId="41" fontId="6" fillId="4" borderId="0" xfId="1" applyNumberFormat="1" applyFont="1" applyFill="1" applyBorder="1" applyAlignment="1">
      <alignment horizontal="right"/>
    </xf>
    <xf numFmtId="0" fontId="32" fillId="3" borderId="32" xfId="2" applyFont="1" applyFill="1" applyBorder="1" applyAlignment="1">
      <alignment horizontal="center" vertical="top"/>
    </xf>
    <xf numFmtId="0" fontId="6" fillId="0" borderId="35" xfId="0" applyFont="1" applyBorder="1" applyAlignment="1">
      <alignment vertical="center"/>
    </xf>
    <xf numFmtId="0" fontId="6" fillId="0" borderId="2" xfId="0" applyFont="1" applyBorder="1" applyAlignment="1">
      <alignment vertical="center" wrapText="1"/>
    </xf>
    <xf numFmtId="0" fontId="6" fillId="0" borderId="2" xfId="0" applyFont="1" applyBorder="1"/>
    <xf numFmtId="0" fontId="6" fillId="0" borderId="2" xfId="0" applyFont="1" applyBorder="1" applyAlignment="1">
      <alignment wrapText="1"/>
    </xf>
    <xf numFmtId="0" fontId="6" fillId="0" borderId="35" xfId="0" applyFont="1" applyBorder="1" applyAlignment="1">
      <alignment vertical="center" wrapText="1"/>
    </xf>
    <xf numFmtId="0" fontId="6" fillId="0" borderId="17" xfId="0" applyFont="1" applyBorder="1" applyAlignment="1">
      <alignment horizontal="center" vertical="top" wrapText="1"/>
    </xf>
    <xf numFmtId="0" fontId="6" fillId="0" borderId="17" xfId="0" applyFont="1" applyBorder="1" applyAlignment="1">
      <alignment horizontal="center" vertical="top"/>
    </xf>
    <xf numFmtId="0" fontId="6" fillId="4" borderId="17" xfId="0" applyFont="1" applyFill="1" applyBorder="1" applyAlignment="1">
      <alignment horizontal="center" vertical="top" wrapText="1"/>
    </xf>
    <xf numFmtId="0" fontId="6" fillId="0" borderId="11" xfId="0" applyFont="1" applyBorder="1" applyAlignment="1">
      <alignment vertical="center"/>
    </xf>
    <xf numFmtId="49" fontId="17" fillId="0" borderId="11" xfId="0" applyNumberFormat="1" applyFont="1" applyBorder="1" applyAlignment="1">
      <alignment horizontal="left" vertical="top" wrapText="1"/>
    </xf>
    <xf numFmtId="0" fontId="6" fillId="0" borderId="11" xfId="0" applyFont="1" applyBorder="1" applyAlignment="1">
      <alignment wrapText="1"/>
    </xf>
    <xf numFmtId="0" fontId="6" fillId="0" borderId="11" xfId="0" applyFont="1" applyBorder="1" applyAlignment="1">
      <alignment vertical="center" wrapText="1"/>
    </xf>
    <xf numFmtId="0" fontId="51" fillId="0" borderId="13" xfId="0" applyFont="1" applyBorder="1" applyAlignment="1">
      <alignment horizontal="center" vertical="top" wrapText="1"/>
    </xf>
    <xf numFmtId="0" fontId="51" fillId="0" borderId="12" xfId="0" applyFont="1" applyBorder="1" applyAlignment="1">
      <alignment horizontal="center" vertical="top" wrapText="1"/>
    </xf>
    <xf numFmtId="0" fontId="6" fillId="4" borderId="56" xfId="0" applyFont="1" applyFill="1" applyBorder="1" applyAlignment="1">
      <alignment horizontal="left" vertical="top" wrapText="1"/>
    </xf>
    <xf numFmtId="0" fontId="51" fillId="0" borderId="14" xfId="0" applyFont="1" applyBorder="1" applyAlignment="1">
      <alignment horizontal="center" vertical="top" wrapText="1"/>
    </xf>
    <xf numFmtId="0" fontId="51" fillId="0" borderId="13" xfId="0" applyFont="1" applyBorder="1" applyAlignment="1">
      <alignment vertical="top" wrapText="1"/>
    </xf>
    <xf numFmtId="0" fontId="51" fillId="0" borderId="12" xfId="0" applyFont="1" applyBorder="1" applyAlignment="1">
      <alignment vertical="top" wrapText="1"/>
    </xf>
    <xf numFmtId="0" fontId="51" fillId="0" borderId="10" xfId="0" applyFont="1" applyBorder="1" applyAlignment="1">
      <alignment vertical="top" wrapText="1"/>
    </xf>
    <xf numFmtId="0" fontId="6" fillId="4" borderId="9" xfId="0" applyFont="1" applyFill="1" applyBorder="1" applyAlignment="1">
      <alignment horizontal="left" vertical="top" wrapText="1"/>
    </xf>
  </cellXfs>
  <cellStyles count="9">
    <cellStyle name="Comma" xfId="1" builtinId="3"/>
    <cellStyle name="Currency" xfId="7" builtinId="4"/>
    <cellStyle name="Normal" xfId="0" builtinId="0"/>
    <cellStyle name="Normal 2" xfId="4" xr:uid="{D56D8AF3-D05C-483A-834D-1FA8A97D3013}"/>
    <cellStyle name="Normal 2 2" xfId="5" xr:uid="{3D4C0DDE-4B2D-4CA8-9316-335CF9EFB7F4}"/>
    <cellStyle name="Normal 5" xfId="2" xr:uid="{DCE27930-39F7-4BAB-A348-4A93CFBE78ED}"/>
    <cellStyle name="Normal_FLQuickRefGuide_4.27.09" xfId="3" xr:uid="{BEF95302-D2DF-48B1-8ED5-4E80EBF70D1C}"/>
    <cellStyle name="Normal_Sheet1" xfId="6" xr:uid="{5B69CE05-0539-49A1-AC28-231B88ABCDA8}"/>
    <cellStyle name="Percent" xfId="8" builtinId="5"/>
  </cellStyles>
  <dxfs count="33">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164"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4608619</xdr:colOff>
      <xdr:row>0</xdr:row>
      <xdr:rowOff>83608</xdr:rowOff>
    </xdr:from>
    <xdr:ext cx="2284941" cy="1275712"/>
    <xdr:pic>
      <xdr:nvPicPr>
        <xdr:cNvPr id="2" name="Picture 1">
          <a:extLst>
            <a:ext uri="{FF2B5EF4-FFF2-40B4-BE49-F238E27FC236}">
              <a16:creationId xmlns:a16="http://schemas.microsoft.com/office/drawing/2014/main" id="{30EB63FB-4E94-43BB-8D8F-023CE07F68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E4FD8A-E229-466F-B87C-A277A0E2F8B9}" name="Table_Facility_List_Staging_8_26_2013.accdb_11432" displayName="Table_Facility_List_Staging_8_26_2013.accdb_11432" ref="A6:AB117" headerRowDxfId="32" dataDxfId="30" totalsRowDxfId="28" headerRowBorderDxfId="31" tableBorderDxfId="29">
  <autoFilter ref="A6:AB117" xr:uid="{61BD7780-12DE-4870-B406-61B4C7C077E2}"/>
  <sortState xmlns:xlrd2="http://schemas.microsoft.com/office/spreadsheetml/2017/richdata2" ref="A7:AB117">
    <sortCondition ref="A6:A117"/>
  </sortState>
  <tableColumns count="28">
    <tableColumn id="2" xr3:uid="{48A3640F-ABF4-4BF4-A246-43DA41CA0027}" name="Name" dataDxfId="27"/>
    <tableColumn id="3" xr3:uid="{FDA65017-4350-469E-A90B-2877359ADF98}" name="Address" dataDxfId="26"/>
    <tableColumn id="4" xr3:uid="{41BDE193-F2F4-4044-882D-F0F6EEEF3131}" name="City" dataDxfId="25"/>
    <tableColumn id="6" xr3:uid="{7D5ABE1C-F48C-4615-A79F-561156595747}" name="State" dataDxfId="24"/>
    <tableColumn id="7" xr3:uid="{6A760C6A-167B-4C8F-9322-3BFA954CF86B}" name="Zip" dataDxfId="23"/>
    <tableColumn id="9" xr3:uid="{A387F29F-96E2-47C0-A808-9448EEA32847}" name="AOR" dataDxfId="22"/>
    <tableColumn id="12" xr3:uid="{B8F9460B-D8DE-4640-9108-9D9BECDBC735}" name="Type Detailed" dataDxfId="21"/>
    <tableColumn id="81" xr3:uid="{97541B3C-AE67-4A41-B359-72A892F944C6}" name="Male/Female" dataDxfId="20"/>
    <tableColumn id="43" xr3:uid="{A8BC0DB1-A080-428E-866F-623EEE7BD02E}" name="FY24 ALOS" dataDxfId="19"/>
    <tableColumn id="67" xr3:uid="{1F7A4E65-4378-4966-B271-6F4ED145E262}" name="Level A" dataDxfId="18"/>
    <tableColumn id="68" xr3:uid="{52EE7C13-025E-4625-AFA4-1158C0DB94E6}" name="Level B" dataDxfId="17"/>
    <tableColumn id="69" xr3:uid="{2B04F58D-4123-4085-AD57-D6E8D9D97410}" name="Level C" dataDxfId="16"/>
    <tableColumn id="70" xr3:uid="{1170D75F-C572-49F7-BD59-3A68195C5227}" name="Level D" dataDxfId="15"/>
    <tableColumn id="71" xr3:uid="{4B2F9C0C-96DA-4B4D-91F5-5384AA508DD1}" name="Male Crim" dataDxfId="14"/>
    <tableColumn id="72" xr3:uid="{51CF5899-C5D9-458E-A298-BA0BFB67B846}" name="Male Non-Crim" dataDxfId="13"/>
    <tableColumn id="73" xr3:uid="{B2B98D2A-566F-48B5-829F-C36B850BDB67}" name="Female Crim" dataDxfId="12"/>
    <tableColumn id="74" xr3:uid="{D0AB0065-3C79-4671-B179-0F1B17709555}" name="Female Non-Crim" dataDxfId="11"/>
    <tableColumn id="75" xr3:uid="{4031E6C0-BE5A-43CD-92CC-19DE2C19035C}" name="ICE Threat Level 1" dataDxfId="10"/>
    <tableColumn id="76" xr3:uid="{F6504371-4FD9-49B0-AA2F-E4A47CFEFF1F}" name="ICE Threat Level 2" dataDxfId="9"/>
    <tableColumn id="77" xr3:uid="{9C96DD39-38CA-422C-9A94-450886651401}" name="ICE Threat Level 3" dataDxfId="8"/>
    <tableColumn id="78" xr3:uid="{B7A19F13-ED1A-47BE-96FB-82D04F4B4B58}" name="No ICE Threat Level" dataDxfId="7"/>
    <tableColumn id="79" xr3:uid="{BE9FAEA1-342B-4B0B-A7C9-BA2FB9922CF5}" name="Mandatory" dataDxfId="6"/>
    <tableColumn id="86" xr3:uid="{F7426D64-FFFD-440F-8EF1-5EBF6F3F6AF1}" name="Guaranteed Minimum" dataDxfId="5"/>
    <tableColumn id="124" xr3:uid="{005BDF95-830B-4D24-B43F-5CC0F1572D4A}" name="Last Inspection Type" dataDxfId="4"/>
    <tableColumn id="10" xr3:uid="{8BA4033E-39FE-4A1E-B08B-447612A800B4}" name="Last Inspection End Date" dataDxfId="3"/>
    <tableColumn id="5" xr3:uid="{138061F3-8465-4FC4-A5F5-D4C17AA66F50}" name="Pending FY24 Inspection" dataDxfId="2"/>
    <tableColumn id="1" xr3:uid="{E36BB348-8CDF-49F6-9615-84BB34B24056}" name="Last Inspection Standard" dataDxfId="1"/>
    <tableColumn id="8" xr3:uid="{FB1C9613-EC4B-4BA7-A34E-2E6FB6CE6B9A}" name="Last Final Rating"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49B99-1EDA-4CC9-8C87-97726DBB6F22}">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49" t="s">
        <v>1015</v>
      </c>
    </row>
    <row r="2" spans="1:1" ht="51.75" customHeight="1" x14ac:dyDescent="0.35">
      <c r="A2" s="48" t="s">
        <v>1014</v>
      </c>
    </row>
    <row r="3" spans="1:1" ht="76.400000000000006" customHeight="1" x14ac:dyDescent="0.35">
      <c r="A3" s="48" t="s">
        <v>1013</v>
      </c>
    </row>
    <row r="4" spans="1:1" ht="22.5" customHeight="1" x14ac:dyDescent="0.35">
      <c r="A4" s="48" t="s">
        <v>1012</v>
      </c>
    </row>
    <row r="5" spans="1:1" ht="36.75" customHeight="1" x14ac:dyDescent="0.35">
      <c r="A5" s="48" t="s">
        <v>1011</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57128-8A58-4A3B-B961-BD302AD52C00}">
  <dimension ref="A1:BD237"/>
  <sheetViews>
    <sheetView zoomScale="85" zoomScaleNormal="85" workbookViewId="0">
      <selection sqref="A1:D1"/>
    </sheetView>
  </sheetViews>
  <sheetFormatPr defaultRowHeight="15" x14ac:dyDescent="0.35"/>
  <cols>
    <col min="1" max="1" width="23.453125" customWidth="1"/>
    <col min="2" max="2" width="16.81640625" customWidth="1"/>
    <col min="3" max="3" width="37.1796875" bestFit="1" customWidth="1"/>
    <col min="4" max="4" width="34.81640625" customWidth="1"/>
    <col min="5" max="9" width="19.54296875" customWidth="1"/>
    <col min="10" max="10" width="15" customWidth="1"/>
    <col min="13" max="13" width="8.7265625" style="1"/>
  </cols>
  <sheetData>
    <row r="1" spans="1:56" ht="26.25" customHeight="1" thickBot="1" x14ac:dyDescent="0.4">
      <c r="A1" s="189" t="s">
        <v>1225</v>
      </c>
      <c r="B1" s="190"/>
      <c r="C1" s="190"/>
      <c r="D1" s="190"/>
      <c r="E1" s="164"/>
      <c r="F1" s="164"/>
      <c r="G1" s="164"/>
      <c r="H1" s="163"/>
      <c r="I1" s="1"/>
      <c r="J1" s="1"/>
      <c r="K1" s="1"/>
      <c r="L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row>
    <row r="2" spans="1:56" ht="110.15" customHeight="1" thickBot="1" x14ac:dyDescent="0.4">
      <c r="A2" s="192" t="s">
        <v>1224</v>
      </c>
      <c r="B2" s="193"/>
      <c r="C2" s="193"/>
      <c r="D2" s="193"/>
      <c r="E2" s="193"/>
      <c r="F2" s="193"/>
      <c r="G2" s="193"/>
      <c r="H2" s="194"/>
      <c r="I2" s="1"/>
      <c r="J2" s="1"/>
      <c r="K2" s="1"/>
      <c r="L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row>
    <row r="3" spans="1:56" x14ac:dyDescent="0.35">
      <c r="I3" s="1"/>
      <c r="J3" s="1"/>
      <c r="K3" s="1"/>
      <c r="L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row>
    <row r="4" spans="1:56" ht="15.5" thickBot="1" x14ac:dyDescent="0.4">
      <c r="A4" s="162"/>
      <c r="I4" s="1"/>
      <c r="J4" s="1"/>
      <c r="K4" s="1"/>
      <c r="L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row>
    <row r="5" spans="1:56" ht="29.25" customHeight="1" thickBot="1" x14ac:dyDescent="0.4">
      <c r="A5" s="189" t="s">
        <v>1223</v>
      </c>
      <c r="B5" s="190"/>
      <c r="C5" s="190"/>
      <c r="D5" s="191"/>
      <c r="I5" s="1"/>
      <c r="J5" s="1"/>
      <c r="K5" s="1"/>
      <c r="L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row>
    <row r="6" spans="1:56" ht="48" customHeight="1" thickBot="1" x14ac:dyDescent="0.4">
      <c r="A6" s="157" t="s">
        <v>1207</v>
      </c>
      <c r="B6" s="156" t="s">
        <v>1206</v>
      </c>
      <c r="C6" s="156" t="s">
        <v>1205</v>
      </c>
      <c r="D6" s="156" t="s">
        <v>1204</v>
      </c>
      <c r="I6" s="1"/>
      <c r="J6" s="1"/>
      <c r="K6" s="1"/>
      <c r="L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row>
    <row r="7" spans="1:56" ht="15.5" thickBot="1" x14ac:dyDescent="0.4">
      <c r="A7" s="154" t="s">
        <v>1203</v>
      </c>
      <c r="B7" s="153">
        <v>41</v>
      </c>
      <c r="C7" s="153">
        <v>14.46</v>
      </c>
      <c r="D7" s="153">
        <v>19.63</v>
      </c>
      <c r="I7" s="1"/>
      <c r="J7" s="1"/>
      <c r="K7" s="1"/>
      <c r="L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row>
    <row r="8" spans="1:56" ht="15.5" thickBot="1" x14ac:dyDescent="0.4">
      <c r="A8" s="154" t="s">
        <v>1202</v>
      </c>
      <c r="B8" s="153">
        <v>10</v>
      </c>
      <c r="C8" s="153">
        <v>26.3</v>
      </c>
      <c r="D8" s="153">
        <v>29.5</v>
      </c>
      <c r="I8" s="1"/>
      <c r="J8" s="1"/>
      <c r="K8" s="1"/>
      <c r="L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1:56" ht="15.5" thickBot="1" x14ac:dyDescent="0.4">
      <c r="A9" s="154" t="s">
        <v>1201</v>
      </c>
      <c r="B9" s="153">
        <v>231</v>
      </c>
      <c r="C9" s="153">
        <v>10.48</v>
      </c>
      <c r="D9" s="153">
        <v>12.6</v>
      </c>
      <c r="I9" s="1"/>
      <c r="J9" s="1"/>
      <c r="K9" s="1"/>
      <c r="L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spans="1:56" ht="45" customHeight="1" thickBot="1" x14ac:dyDescent="0.4">
      <c r="A10" s="155" t="s">
        <v>1200</v>
      </c>
      <c r="B10" s="153">
        <v>12</v>
      </c>
      <c r="C10" s="153">
        <v>20.83</v>
      </c>
      <c r="D10" s="153">
        <v>25.5</v>
      </c>
      <c r="I10" s="1"/>
      <c r="J10" s="1"/>
      <c r="K10" s="1"/>
      <c r="L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row>
    <row r="11" spans="1:56" ht="15.5" thickBot="1" x14ac:dyDescent="0.4">
      <c r="A11" s="154" t="s">
        <v>1199</v>
      </c>
      <c r="B11" s="153">
        <v>2</v>
      </c>
      <c r="C11" s="153">
        <v>11</v>
      </c>
      <c r="D11" s="153">
        <v>19.5</v>
      </c>
      <c r="I11" s="1"/>
      <c r="J11" s="1"/>
      <c r="K11" s="1"/>
      <c r="L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row>
    <row r="12" spans="1:56" ht="15.5" thickBot="1" x14ac:dyDescent="0.4">
      <c r="A12" s="151" t="s">
        <v>1198</v>
      </c>
      <c r="B12" s="150">
        <v>296</v>
      </c>
      <c r="C12" s="150">
        <v>11.99</v>
      </c>
      <c r="D12" s="150">
        <v>14.72</v>
      </c>
      <c r="I12" s="1"/>
      <c r="J12" s="1"/>
      <c r="K12" s="1"/>
      <c r="L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row>
    <row r="13" spans="1:56" x14ac:dyDescent="0.35">
      <c r="I13" s="1"/>
      <c r="J13" s="1"/>
      <c r="K13" s="1"/>
      <c r="L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row>
    <row r="14" spans="1:56" x14ac:dyDescent="0.35">
      <c r="A14" s="195" t="s">
        <v>1222</v>
      </c>
      <c r="B14" s="195"/>
      <c r="C14" s="195"/>
      <c r="D14" s="195"/>
      <c r="E14" s="195"/>
      <c r="F14" s="195"/>
      <c r="G14" s="195"/>
      <c r="H14" s="195"/>
      <c r="I14" s="1"/>
      <c r="J14" s="1"/>
      <c r="K14" s="1"/>
      <c r="L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row>
    <row r="15" spans="1:56" ht="15.5" thickBot="1" x14ac:dyDescent="0.4">
      <c r="A15" s="158"/>
      <c r="B15" s="158"/>
      <c r="C15" s="158"/>
      <c r="D15" s="158"/>
      <c r="E15" s="158"/>
      <c r="F15" s="158"/>
      <c r="G15" s="158"/>
      <c r="H15" s="158"/>
      <c r="I15" s="1"/>
      <c r="J15" s="1"/>
      <c r="K15" s="1"/>
      <c r="L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row>
    <row r="16" spans="1:56" ht="28.5" customHeight="1" thickBot="1" x14ac:dyDescent="0.4">
      <c r="A16" s="189" t="s">
        <v>1221</v>
      </c>
      <c r="B16" s="190"/>
      <c r="C16" s="190"/>
      <c r="D16" s="191"/>
      <c r="I16" s="1"/>
      <c r="J16" s="1"/>
      <c r="K16" s="1"/>
      <c r="L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row>
    <row r="17" spans="1:56" ht="45.75" customHeight="1" thickBot="1" x14ac:dyDescent="0.4">
      <c r="A17" s="157" t="s">
        <v>1207</v>
      </c>
      <c r="B17" s="156" t="s">
        <v>1206</v>
      </c>
      <c r="C17" s="156" t="s">
        <v>1205</v>
      </c>
      <c r="D17" s="156" t="s">
        <v>1204</v>
      </c>
      <c r="E17" s="161"/>
      <c r="F17" s="160"/>
      <c r="G17" s="160"/>
      <c r="H17" s="160"/>
      <c r="I17" s="1"/>
      <c r="J17" s="1"/>
      <c r="K17" s="1"/>
      <c r="L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row>
    <row r="18" spans="1:56" ht="15.5" thickBot="1" x14ac:dyDescent="0.4">
      <c r="A18" s="154" t="s">
        <v>1203</v>
      </c>
      <c r="B18" s="153">
        <v>52</v>
      </c>
      <c r="C18" s="152">
        <v>9.884615385</v>
      </c>
      <c r="D18" s="152">
        <v>11.42222222</v>
      </c>
      <c r="E18" s="147"/>
      <c r="F18" s="146"/>
      <c r="G18" s="146"/>
      <c r="H18" s="146"/>
      <c r="I18" s="1"/>
      <c r="J18" s="1"/>
      <c r="K18" s="1"/>
      <c r="L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row>
    <row r="19" spans="1:56" ht="15.5" thickBot="1" x14ac:dyDescent="0.4">
      <c r="A19" s="154" t="s">
        <v>1202</v>
      </c>
      <c r="B19" s="153">
        <v>5</v>
      </c>
      <c r="C19" s="152">
        <v>15.2</v>
      </c>
      <c r="D19" s="152">
        <v>15.2</v>
      </c>
      <c r="I19" s="1"/>
      <c r="J19" s="1"/>
      <c r="K19" s="1"/>
      <c r="L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row>
    <row r="20" spans="1:56" ht="15.5" thickBot="1" x14ac:dyDescent="0.4">
      <c r="A20" s="154" t="s">
        <v>1201</v>
      </c>
      <c r="B20" s="153">
        <v>111</v>
      </c>
      <c r="C20" s="152">
        <v>7.4864864860000004</v>
      </c>
      <c r="D20" s="152">
        <v>7.6944444440000002</v>
      </c>
      <c r="E20" s="161"/>
      <c r="F20" s="160"/>
      <c r="G20" s="160"/>
      <c r="H20" s="160"/>
      <c r="I20" s="1"/>
      <c r="J20" s="1"/>
      <c r="K20" s="1"/>
      <c r="L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row>
    <row r="21" spans="1:56" ht="52.4" customHeight="1" thickBot="1" x14ac:dyDescent="0.4">
      <c r="A21" s="155" t="s">
        <v>1200</v>
      </c>
      <c r="B21" s="153">
        <v>19</v>
      </c>
      <c r="C21" s="152">
        <v>7.0526315789999998</v>
      </c>
      <c r="D21" s="152">
        <v>7.4444444440000002</v>
      </c>
      <c r="E21" s="145"/>
      <c r="F21" s="145"/>
      <c r="G21" s="145"/>
      <c r="H21" s="145"/>
      <c r="I21" s="1"/>
      <c r="J21" s="1"/>
      <c r="K21" s="1"/>
      <c r="L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row>
    <row r="22" spans="1:56" ht="15.5" thickBot="1" x14ac:dyDescent="0.4">
      <c r="A22" s="154" t="s">
        <v>1199</v>
      </c>
      <c r="B22" s="153">
        <v>39</v>
      </c>
      <c r="C22" s="152">
        <v>17.410256409999999</v>
      </c>
      <c r="D22" s="152">
        <v>19.399999999999999</v>
      </c>
      <c r="E22" s="159"/>
      <c r="I22" s="1"/>
      <c r="J22" s="1"/>
      <c r="K22" s="1"/>
      <c r="L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row>
    <row r="23" spans="1:56" ht="15.5" thickBot="1" x14ac:dyDescent="0.4">
      <c r="A23" s="151" t="s">
        <v>1198</v>
      </c>
      <c r="B23" s="150">
        <v>226</v>
      </c>
      <c r="C23" s="149">
        <v>11.406797971999998</v>
      </c>
      <c r="D23" s="149">
        <v>12.232222221599999</v>
      </c>
      <c r="I23" s="1"/>
      <c r="J23" s="1"/>
      <c r="K23" s="1"/>
      <c r="L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row>
    <row r="24" spans="1:56" x14ac:dyDescent="0.35">
      <c r="I24" s="1"/>
      <c r="J24" s="1"/>
      <c r="K24" s="1"/>
      <c r="L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row>
    <row r="25" spans="1:56" x14ac:dyDescent="0.35">
      <c r="A25" s="195" t="s">
        <v>1220</v>
      </c>
      <c r="B25" s="195"/>
      <c r="C25" s="195"/>
      <c r="D25" s="195"/>
      <c r="E25" s="195"/>
      <c r="F25" s="195"/>
      <c r="G25" s="195"/>
      <c r="H25" s="195"/>
      <c r="I25" s="1"/>
      <c r="J25" s="1"/>
      <c r="K25" s="1"/>
      <c r="L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row>
    <row r="26" spans="1:56" x14ac:dyDescent="0.35">
      <c r="A26" s="158" t="s">
        <v>1219</v>
      </c>
      <c r="B26" s="158"/>
      <c r="C26" s="158"/>
      <c r="D26" s="158"/>
      <c r="E26" s="158"/>
      <c r="F26" s="158"/>
      <c r="G26" s="158"/>
      <c r="H26" s="158"/>
      <c r="I26" s="1"/>
      <c r="J26" s="1"/>
      <c r="K26" s="1"/>
      <c r="L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row>
    <row r="27" spans="1:56" ht="15.5" thickBot="1" x14ac:dyDescent="0.4">
      <c r="A27" s="158"/>
      <c r="B27" s="158"/>
      <c r="C27" s="158"/>
      <c r="D27" s="158"/>
      <c r="E27" s="158"/>
      <c r="F27" s="158"/>
      <c r="G27" s="158"/>
      <c r="H27" s="158"/>
      <c r="I27" s="1"/>
      <c r="J27" s="1"/>
      <c r="K27" s="1"/>
      <c r="L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row>
    <row r="28" spans="1:56" ht="26.25" customHeight="1" thickBot="1" x14ac:dyDescent="0.4">
      <c r="A28" s="189" t="s">
        <v>1218</v>
      </c>
      <c r="B28" s="190"/>
      <c r="C28" s="190"/>
      <c r="D28" s="191"/>
      <c r="E28" s="158"/>
      <c r="F28" s="158"/>
      <c r="G28" s="158"/>
      <c r="H28" s="158"/>
      <c r="I28" s="1"/>
      <c r="J28" s="1"/>
      <c r="K28" s="1"/>
      <c r="L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row>
    <row r="29" spans="1:56" ht="48" customHeight="1" thickBot="1" x14ac:dyDescent="0.4">
      <c r="A29" s="157" t="s">
        <v>1207</v>
      </c>
      <c r="B29" s="156" t="s">
        <v>1206</v>
      </c>
      <c r="C29" s="156" t="s">
        <v>1205</v>
      </c>
      <c r="D29" s="156" t="s">
        <v>1204</v>
      </c>
      <c r="E29" s="158"/>
      <c r="F29" s="158"/>
      <c r="G29" s="158"/>
      <c r="H29" s="158"/>
      <c r="I29" s="1"/>
      <c r="J29" s="1"/>
      <c r="K29" s="1"/>
      <c r="L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row>
    <row r="30" spans="1:56" ht="15.5" thickBot="1" x14ac:dyDescent="0.4">
      <c r="A30" s="154" t="s">
        <v>1203</v>
      </c>
      <c r="B30" s="153">
        <v>59</v>
      </c>
      <c r="C30" s="152">
        <v>11.78</v>
      </c>
      <c r="D30" s="152">
        <v>35</v>
      </c>
      <c r="E30" s="158"/>
      <c r="F30" s="158"/>
      <c r="G30" s="158"/>
      <c r="H30" s="158"/>
      <c r="I30" s="1"/>
      <c r="J30" s="1"/>
      <c r="K30" s="1"/>
      <c r="L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row>
    <row r="31" spans="1:56" ht="15.5" thickBot="1" x14ac:dyDescent="0.4">
      <c r="A31" s="154" t="s">
        <v>1202</v>
      </c>
      <c r="B31" s="153">
        <v>13</v>
      </c>
      <c r="C31" s="152">
        <v>17.079999999999998</v>
      </c>
      <c r="D31" s="152">
        <v>64.540000000000006</v>
      </c>
      <c r="E31" s="158"/>
      <c r="F31" s="158"/>
      <c r="G31" s="158"/>
      <c r="H31" s="158"/>
      <c r="I31" s="1"/>
      <c r="J31" s="1"/>
      <c r="K31" s="1"/>
      <c r="L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row>
    <row r="32" spans="1:56" ht="15.5" thickBot="1" x14ac:dyDescent="0.4">
      <c r="A32" s="154" t="s">
        <v>1201</v>
      </c>
      <c r="B32" s="153">
        <v>146</v>
      </c>
      <c r="C32" s="152">
        <v>10.210000000000001</v>
      </c>
      <c r="D32" s="152">
        <v>18.420000000000002</v>
      </c>
      <c r="E32" s="158"/>
      <c r="F32" s="158"/>
      <c r="G32" s="158"/>
      <c r="H32" s="158"/>
      <c r="I32" s="1"/>
      <c r="J32" s="1"/>
      <c r="K32" s="1"/>
      <c r="L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row>
    <row r="33" spans="1:56" ht="44.9" customHeight="1" thickBot="1" x14ac:dyDescent="0.4">
      <c r="A33" s="155" t="s">
        <v>1200</v>
      </c>
      <c r="B33" s="153">
        <v>32</v>
      </c>
      <c r="C33" s="152">
        <v>4.91</v>
      </c>
      <c r="D33" s="152">
        <v>9.9700000000000006</v>
      </c>
      <c r="E33" s="158"/>
      <c r="F33" s="158"/>
      <c r="G33" s="158"/>
      <c r="H33" s="158"/>
      <c r="I33" s="1"/>
      <c r="J33" s="1"/>
      <c r="K33" s="1"/>
      <c r="L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row>
    <row r="34" spans="1:56" ht="15.5" thickBot="1" x14ac:dyDescent="0.4">
      <c r="A34" s="154" t="s">
        <v>1199</v>
      </c>
      <c r="B34" s="153">
        <v>61</v>
      </c>
      <c r="C34" s="152">
        <v>50.8</v>
      </c>
      <c r="D34" s="152">
        <v>87.23</v>
      </c>
      <c r="E34" s="158"/>
      <c r="F34" s="158"/>
      <c r="G34" s="158"/>
      <c r="H34" s="158"/>
      <c r="I34" s="1"/>
      <c r="J34" s="1"/>
      <c r="K34" s="1"/>
      <c r="L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row>
    <row r="35" spans="1:56" ht="15.5" thickBot="1" x14ac:dyDescent="0.4">
      <c r="A35" s="151" t="s">
        <v>1198</v>
      </c>
      <c r="B35" s="150">
        <v>311</v>
      </c>
      <c r="C35" s="149">
        <v>18.21</v>
      </c>
      <c r="D35" s="149">
        <v>36.119999999999997</v>
      </c>
      <c r="E35" s="158"/>
      <c r="F35" s="158"/>
      <c r="G35" s="158"/>
      <c r="H35" s="158"/>
      <c r="I35" s="1"/>
      <c r="J35" s="1"/>
      <c r="K35" s="1"/>
      <c r="L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row>
    <row r="36" spans="1:56" x14ac:dyDescent="0.35">
      <c r="I36" s="1"/>
      <c r="J36" s="1"/>
      <c r="K36" s="1"/>
      <c r="L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row>
    <row r="37" spans="1:56" x14ac:dyDescent="0.35">
      <c r="A37" s="148" t="s">
        <v>1217</v>
      </c>
      <c r="B37" s="148"/>
      <c r="C37" s="148"/>
      <c r="D37" s="148"/>
      <c r="E37" s="148"/>
      <c r="I37" s="1"/>
      <c r="J37" s="1"/>
      <c r="K37" s="1"/>
      <c r="L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row>
    <row r="38" spans="1:56" x14ac:dyDescent="0.35">
      <c r="A38" s="148"/>
      <c r="B38" s="148"/>
      <c r="C38" s="148"/>
      <c r="D38" s="148"/>
      <c r="E38" s="148"/>
      <c r="I38" s="1"/>
      <c r="J38" s="1"/>
      <c r="K38" s="1"/>
      <c r="L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row>
    <row r="39" spans="1:56" ht="15.5" thickBot="1" x14ac:dyDescent="0.4">
      <c r="A39" s="148"/>
      <c r="B39" s="148"/>
      <c r="C39" s="148"/>
      <c r="D39" s="148"/>
      <c r="E39" s="148"/>
      <c r="I39" s="1"/>
      <c r="J39" s="1"/>
      <c r="K39" s="1"/>
      <c r="L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row>
    <row r="40" spans="1:56" ht="15.5" thickBot="1" x14ac:dyDescent="0.4">
      <c r="A40" s="189" t="s">
        <v>1216</v>
      </c>
      <c r="B40" s="190"/>
      <c r="C40" s="190"/>
      <c r="D40" s="191"/>
      <c r="E40" s="148"/>
      <c r="I40" s="1"/>
      <c r="J40" s="1"/>
      <c r="K40" s="1"/>
      <c r="L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row>
    <row r="41" spans="1:56" ht="45" customHeight="1" thickBot="1" x14ac:dyDescent="0.4">
      <c r="A41" s="157" t="s">
        <v>1207</v>
      </c>
      <c r="B41" s="156" t="s">
        <v>1206</v>
      </c>
      <c r="C41" s="156" t="s">
        <v>1205</v>
      </c>
      <c r="D41" s="156" t="s">
        <v>1204</v>
      </c>
      <c r="E41" s="148"/>
      <c r="I41" s="1"/>
      <c r="J41" s="1"/>
      <c r="K41" s="1"/>
      <c r="L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row>
    <row r="42" spans="1:56" ht="15.5" thickBot="1" x14ac:dyDescent="0.4">
      <c r="A42" s="154" t="s">
        <v>1203</v>
      </c>
      <c r="B42" s="153">
        <v>96</v>
      </c>
      <c r="C42" s="152">
        <v>14.614583333333334</v>
      </c>
      <c r="D42" s="152">
        <v>32.385416666666664</v>
      </c>
      <c r="E42" s="148"/>
      <c r="I42" s="1"/>
      <c r="J42" s="1"/>
      <c r="K42" s="1"/>
      <c r="L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row>
    <row r="43" spans="1:56" ht="15.5" thickBot="1" x14ac:dyDescent="0.4">
      <c r="A43" s="154" t="s">
        <v>1202</v>
      </c>
      <c r="B43" s="153">
        <v>5</v>
      </c>
      <c r="C43" s="152">
        <v>29</v>
      </c>
      <c r="D43" s="152">
        <v>57.6</v>
      </c>
      <c r="E43" s="148"/>
      <c r="I43" s="1"/>
      <c r="J43" s="1"/>
      <c r="K43" s="1"/>
      <c r="L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row>
    <row r="44" spans="1:56" ht="15.5" thickBot="1" x14ac:dyDescent="0.4">
      <c r="A44" s="154" t="s">
        <v>1201</v>
      </c>
      <c r="B44" s="153">
        <v>200</v>
      </c>
      <c r="C44" s="152">
        <v>12.205</v>
      </c>
      <c r="D44" s="152">
        <v>17.045000000000002</v>
      </c>
      <c r="E44" s="148"/>
      <c r="I44" s="1"/>
      <c r="J44" s="1"/>
      <c r="K44" s="1"/>
      <c r="L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row>
    <row r="45" spans="1:56" ht="29.5" thickBot="1" x14ac:dyDescent="0.4">
      <c r="A45" s="155" t="s">
        <v>1200</v>
      </c>
      <c r="B45" s="153">
        <v>19</v>
      </c>
      <c r="C45" s="152">
        <v>4.1052631578947372</v>
      </c>
      <c r="D45" s="152">
        <v>26</v>
      </c>
      <c r="E45" s="148"/>
      <c r="I45" s="1"/>
      <c r="J45" s="1"/>
      <c r="K45" s="1"/>
      <c r="L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row>
    <row r="46" spans="1:56" ht="15.5" thickBot="1" x14ac:dyDescent="0.4">
      <c r="A46" s="154" t="s">
        <v>1199</v>
      </c>
      <c r="B46" s="153">
        <v>57</v>
      </c>
      <c r="C46" s="152">
        <v>43.210526315789473</v>
      </c>
      <c r="D46" s="152">
        <v>73.578947368421055</v>
      </c>
      <c r="E46" s="148"/>
      <c r="I46" s="1"/>
      <c r="J46" s="1"/>
      <c r="K46" s="1"/>
      <c r="L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row>
    <row r="47" spans="1:56" ht="15.5" thickBot="1" x14ac:dyDescent="0.4">
      <c r="A47" s="151" t="s">
        <v>1198</v>
      </c>
      <c r="B47" s="150">
        <v>377</v>
      </c>
      <c r="C47" s="149">
        <v>17.320954907161802</v>
      </c>
      <c r="D47" s="149">
        <v>30.488063660477454</v>
      </c>
      <c r="E47" s="148"/>
      <c r="I47" s="1"/>
      <c r="J47" s="1"/>
      <c r="K47" s="1"/>
      <c r="L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row>
    <row r="48" spans="1:56" x14ac:dyDescent="0.35">
      <c r="E48" s="148"/>
      <c r="I48" s="1"/>
      <c r="J48" s="1"/>
      <c r="K48" s="1"/>
      <c r="L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row>
    <row r="49" spans="1:56" x14ac:dyDescent="0.35">
      <c r="A49" s="148" t="s">
        <v>1215</v>
      </c>
      <c r="B49" s="148"/>
      <c r="C49" s="148"/>
      <c r="D49" s="148"/>
      <c r="E49" s="148"/>
      <c r="I49" s="1"/>
      <c r="J49" s="1"/>
      <c r="K49" s="1"/>
      <c r="L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row>
    <row r="50" spans="1:56" x14ac:dyDescent="0.35">
      <c r="A50" s="148"/>
      <c r="B50" s="148"/>
      <c r="C50" s="148"/>
      <c r="D50" s="148"/>
      <c r="E50" s="148"/>
      <c r="I50" s="1"/>
      <c r="J50" s="1"/>
      <c r="K50" s="1"/>
      <c r="L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row>
    <row r="51" spans="1:56" ht="15.5" thickBot="1" x14ac:dyDescent="0.4">
      <c r="A51" s="148"/>
      <c r="B51" s="148"/>
      <c r="C51" s="148"/>
      <c r="D51" s="148"/>
      <c r="E51" s="148"/>
      <c r="I51" s="1"/>
      <c r="J51" s="1"/>
      <c r="K51" s="1"/>
      <c r="L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row>
    <row r="52" spans="1:56" ht="15.5" thickBot="1" x14ac:dyDescent="0.4">
      <c r="A52" s="189" t="s">
        <v>1214</v>
      </c>
      <c r="B52" s="190"/>
      <c r="C52" s="190"/>
      <c r="D52" s="191"/>
      <c r="E52" s="148"/>
      <c r="I52" s="1"/>
      <c r="J52" s="1"/>
      <c r="K52" s="1"/>
      <c r="L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row>
    <row r="53" spans="1:56" ht="29.5" thickBot="1" x14ac:dyDescent="0.4">
      <c r="A53" s="157" t="s">
        <v>1207</v>
      </c>
      <c r="B53" s="156" t="s">
        <v>1206</v>
      </c>
      <c r="C53" s="156" t="s">
        <v>1205</v>
      </c>
      <c r="D53" s="156" t="s">
        <v>1204</v>
      </c>
      <c r="E53" s="148"/>
      <c r="I53" s="1"/>
      <c r="J53" s="1"/>
      <c r="K53" s="1"/>
      <c r="L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row>
    <row r="54" spans="1:56" ht="15.5" thickBot="1" x14ac:dyDescent="0.4">
      <c r="A54" s="154" t="s">
        <v>1203</v>
      </c>
      <c r="B54" s="153">
        <v>110</v>
      </c>
      <c r="C54" s="153">
        <v>14</v>
      </c>
      <c r="D54" s="152">
        <v>34.390909090909091</v>
      </c>
      <c r="E54" s="148"/>
      <c r="I54" s="1"/>
      <c r="J54" s="1"/>
      <c r="K54" s="1"/>
      <c r="L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row>
    <row r="55" spans="1:56" ht="15.5" thickBot="1" x14ac:dyDescent="0.4">
      <c r="A55" s="154" t="s">
        <v>1202</v>
      </c>
      <c r="B55" s="153">
        <v>13</v>
      </c>
      <c r="C55" s="152">
        <v>20.46153846153846</v>
      </c>
      <c r="D55" s="153">
        <v>31</v>
      </c>
      <c r="E55" s="148"/>
      <c r="I55" s="1"/>
      <c r="J55" s="1"/>
      <c r="K55" s="1"/>
      <c r="L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row>
    <row r="56" spans="1:56" ht="15.5" thickBot="1" x14ac:dyDescent="0.4">
      <c r="A56" s="154" t="s">
        <v>1201</v>
      </c>
      <c r="B56" s="153">
        <v>178</v>
      </c>
      <c r="C56" s="152">
        <v>10.258426966292134</v>
      </c>
      <c r="D56" s="152">
        <v>18.713483146067414</v>
      </c>
      <c r="E56" s="148"/>
      <c r="I56" s="1"/>
      <c r="J56" s="1"/>
      <c r="K56" s="1"/>
      <c r="L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row>
    <row r="57" spans="1:56" ht="29.5" thickBot="1" x14ac:dyDescent="0.4">
      <c r="A57" s="155" t="s">
        <v>1200</v>
      </c>
      <c r="B57" s="153">
        <v>17</v>
      </c>
      <c r="C57" s="152">
        <v>8.0588235294117645</v>
      </c>
      <c r="D57" s="152">
        <v>15.647058823529411</v>
      </c>
      <c r="E57" s="148"/>
      <c r="I57" s="1"/>
      <c r="J57" s="1"/>
      <c r="K57" s="1"/>
      <c r="L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row>
    <row r="58" spans="1:56" ht="15.5" thickBot="1" x14ac:dyDescent="0.4">
      <c r="A58" s="154" t="s">
        <v>1199</v>
      </c>
      <c r="B58" s="153">
        <v>55</v>
      </c>
      <c r="C58" s="152">
        <v>62.18181818181818</v>
      </c>
      <c r="D58" s="152">
        <v>90.618181818181824</v>
      </c>
      <c r="E58" s="148"/>
      <c r="I58" s="1"/>
      <c r="J58" s="1"/>
      <c r="K58" s="1"/>
      <c r="L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row>
    <row r="59" spans="1:56" ht="15.5" thickBot="1" x14ac:dyDescent="0.4">
      <c r="A59" s="151" t="s">
        <v>1198</v>
      </c>
      <c r="B59" s="150">
        <v>373</v>
      </c>
      <c r="C59" s="149">
        <v>19.273458445040216</v>
      </c>
      <c r="D59" s="149">
        <v>34.227882037533512</v>
      </c>
      <c r="E59" s="148"/>
      <c r="I59" s="1"/>
      <c r="J59" s="1"/>
      <c r="K59" s="1"/>
      <c r="L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row>
    <row r="60" spans="1:56" x14ac:dyDescent="0.35">
      <c r="E60" s="148"/>
      <c r="I60" s="1"/>
      <c r="J60" s="1"/>
      <c r="K60" s="1"/>
      <c r="L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row>
    <row r="61" spans="1:56" x14ac:dyDescent="0.35">
      <c r="A61" s="148" t="s">
        <v>1213</v>
      </c>
      <c r="B61" s="148"/>
      <c r="C61" s="148"/>
      <c r="D61" s="148"/>
      <c r="E61" s="148"/>
      <c r="I61" s="1"/>
      <c r="J61" s="1"/>
      <c r="K61" s="1"/>
      <c r="L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row>
    <row r="62" spans="1:56" x14ac:dyDescent="0.35">
      <c r="A62" s="148"/>
      <c r="B62" s="148"/>
      <c r="C62" s="148"/>
      <c r="D62" s="148"/>
      <c r="E62" s="148"/>
      <c r="I62" s="1"/>
      <c r="J62" s="1"/>
      <c r="K62" s="1"/>
      <c r="L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row>
    <row r="63" spans="1:56" ht="15.5" thickBot="1" x14ac:dyDescent="0.4">
      <c r="A63" s="148"/>
      <c r="B63" s="148"/>
      <c r="C63" s="148"/>
      <c r="D63" s="148"/>
      <c r="E63" s="148"/>
      <c r="I63" s="1"/>
      <c r="J63" s="1"/>
      <c r="K63" s="1"/>
      <c r="L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row>
    <row r="64" spans="1:56" ht="15.5" thickBot="1" x14ac:dyDescent="0.4">
      <c r="A64" s="189" t="s">
        <v>1212</v>
      </c>
      <c r="B64" s="190"/>
      <c r="C64" s="190"/>
      <c r="D64" s="191"/>
      <c r="E64" s="148"/>
      <c r="I64" s="1"/>
      <c r="J64" s="1"/>
      <c r="K64" s="1"/>
      <c r="L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row>
    <row r="65" spans="1:56" ht="29.5" thickBot="1" x14ac:dyDescent="0.4">
      <c r="A65" s="157" t="s">
        <v>1207</v>
      </c>
      <c r="B65" s="156" t="s">
        <v>1206</v>
      </c>
      <c r="C65" s="156" t="s">
        <v>1205</v>
      </c>
      <c r="D65" s="156" t="s">
        <v>1204</v>
      </c>
      <c r="E65" s="148"/>
      <c r="I65" s="1"/>
      <c r="J65" s="1"/>
      <c r="K65" s="1"/>
      <c r="L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row>
    <row r="66" spans="1:56" ht="15.5" thickBot="1" x14ac:dyDescent="0.4">
      <c r="A66" s="154" t="s">
        <v>1203</v>
      </c>
      <c r="B66" s="153">
        <v>125</v>
      </c>
      <c r="C66" s="152">
        <v>14.151999999999999</v>
      </c>
      <c r="D66" s="152">
        <v>37.479999999999997</v>
      </c>
      <c r="E66" s="148"/>
      <c r="I66" s="1"/>
      <c r="J66" s="1"/>
      <c r="K66" s="1"/>
      <c r="L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row>
    <row r="67" spans="1:56" ht="15.5" thickBot="1" x14ac:dyDescent="0.4">
      <c r="A67" s="154" t="s">
        <v>1202</v>
      </c>
      <c r="B67" s="153">
        <v>26</v>
      </c>
      <c r="C67" s="152">
        <v>15.76923076923077</v>
      </c>
      <c r="D67" s="152">
        <v>36.538461538461497</v>
      </c>
      <c r="E67" s="148"/>
      <c r="I67" s="1"/>
      <c r="J67" s="1"/>
      <c r="K67" s="1"/>
      <c r="L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row>
    <row r="68" spans="1:56" ht="15.5" thickBot="1" x14ac:dyDescent="0.4">
      <c r="A68" s="154" t="s">
        <v>1201</v>
      </c>
      <c r="B68" s="153">
        <v>184</v>
      </c>
      <c r="C68" s="152">
        <v>11.804347826086957</v>
      </c>
      <c r="D68" s="152">
        <v>17.815217391304348</v>
      </c>
      <c r="E68" s="148"/>
      <c r="I68" s="1"/>
      <c r="J68" s="1"/>
      <c r="K68" s="1"/>
      <c r="L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row>
    <row r="69" spans="1:56" ht="29.5" thickBot="1" x14ac:dyDescent="0.4">
      <c r="A69" s="155" t="s">
        <v>1200</v>
      </c>
      <c r="B69" s="153">
        <v>23</v>
      </c>
      <c r="C69" s="152">
        <v>14.478260869565217</v>
      </c>
      <c r="D69" s="152">
        <v>33.478260869565219</v>
      </c>
      <c r="E69" s="148"/>
      <c r="I69" s="1"/>
      <c r="J69" s="1"/>
      <c r="K69" s="1"/>
      <c r="L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row>
    <row r="70" spans="1:56" ht="15.5" thickBot="1" x14ac:dyDescent="0.4">
      <c r="A70" s="154" t="s">
        <v>1199</v>
      </c>
      <c r="B70" s="153">
        <v>60</v>
      </c>
      <c r="C70" s="152">
        <v>68.38333333333334</v>
      </c>
      <c r="D70" s="152">
        <v>118.1</v>
      </c>
      <c r="E70" s="148"/>
      <c r="I70" s="1"/>
      <c r="J70" s="1"/>
      <c r="K70" s="1"/>
      <c r="L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row>
    <row r="71" spans="1:56" ht="15.5" thickBot="1" x14ac:dyDescent="0.4">
      <c r="A71" s="151" t="s">
        <v>1198</v>
      </c>
      <c r="B71" s="150">
        <v>418</v>
      </c>
      <c r="C71" s="149">
        <v>21.02153110047847</v>
      </c>
      <c r="D71" s="149">
        <v>40.117224880382778</v>
      </c>
      <c r="E71" s="148"/>
      <c r="I71" s="1"/>
      <c r="J71" s="1"/>
      <c r="K71" s="1"/>
      <c r="L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row>
    <row r="72" spans="1:56" x14ac:dyDescent="0.35">
      <c r="A72" s="148"/>
      <c r="B72" s="148"/>
      <c r="C72" s="148"/>
      <c r="D72" s="148"/>
      <c r="E72" s="148"/>
      <c r="I72" s="1"/>
      <c r="J72" s="1"/>
      <c r="K72" s="1"/>
      <c r="L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row>
    <row r="73" spans="1:56" x14ac:dyDescent="0.35">
      <c r="A73" s="148" t="s">
        <v>1211</v>
      </c>
      <c r="B73" s="148"/>
      <c r="C73" s="148"/>
      <c r="D73" s="148"/>
      <c r="E73" s="148"/>
      <c r="I73" s="1"/>
      <c r="J73" s="1"/>
      <c r="K73" s="1"/>
      <c r="L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row>
    <row r="74" spans="1:56" x14ac:dyDescent="0.35">
      <c r="A74" s="148"/>
      <c r="B74" s="148"/>
      <c r="C74" s="148"/>
      <c r="D74" s="148"/>
      <c r="E74" s="148"/>
      <c r="I74" s="1"/>
      <c r="J74" s="1"/>
      <c r="K74" s="1"/>
      <c r="L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row>
    <row r="75" spans="1:56" ht="15.5" thickBot="1" x14ac:dyDescent="0.4">
      <c r="A75" s="148"/>
      <c r="B75" s="148"/>
      <c r="C75" s="148"/>
      <c r="D75" s="148"/>
      <c r="E75" s="148"/>
      <c r="I75" s="1"/>
      <c r="J75" s="1"/>
      <c r="K75" s="1"/>
      <c r="L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row>
    <row r="76" spans="1:56" ht="15.5" thickBot="1" x14ac:dyDescent="0.4">
      <c r="A76" s="189" t="s">
        <v>1210</v>
      </c>
      <c r="B76" s="190"/>
      <c r="C76" s="190"/>
      <c r="D76" s="191"/>
      <c r="E76" s="148"/>
      <c r="I76" s="1"/>
      <c r="J76" s="1"/>
      <c r="K76" s="1"/>
      <c r="L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row>
    <row r="77" spans="1:56" ht="29.5" thickBot="1" x14ac:dyDescent="0.4">
      <c r="A77" s="157" t="s">
        <v>1207</v>
      </c>
      <c r="B77" s="156" t="s">
        <v>1206</v>
      </c>
      <c r="C77" s="156" t="s">
        <v>1205</v>
      </c>
      <c r="D77" s="156" t="s">
        <v>1204</v>
      </c>
      <c r="E77" s="148"/>
      <c r="I77" s="1"/>
      <c r="J77" s="1"/>
      <c r="K77" s="1"/>
      <c r="L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row>
    <row r="78" spans="1:56" ht="15.5" thickBot="1" x14ac:dyDescent="0.4">
      <c r="A78" s="154" t="s">
        <v>1203</v>
      </c>
      <c r="B78" s="153">
        <v>126</v>
      </c>
      <c r="C78" s="152">
        <v>13.365079365079366</v>
      </c>
      <c r="D78" s="152">
        <v>43.261904761904759</v>
      </c>
      <c r="E78" s="148"/>
      <c r="I78" s="1"/>
      <c r="J78" s="1"/>
      <c r="K78" s="1"/>
      <c r="L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row>
    <row r="79" spans="1:56" ht="15.5" thickBot="1" x14ac:dyDescent="0.4">
      <c r="A79" s="154" t="s">
        <v>1202</v>
      </c>
      <c r="B79" s="153">
        <v>12</v>
      </c>
      <c r="C79" s="152">
        <v>15.916666666666666</v>
      </c>
      <c r="D79" s="152">
        <v>19.416666666666668</v>
      </c>
      <c r="E79" s="148"/>
      <c r="I79" s="1"/>
      <c r="J79" s="1"/>
      <c r="K79" s="1"/>
      <c r="L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row>
    <row r="80" spans="1:56" ht="15.5" thickBot="1" x14ac:dyDescent="0.4">
      <c r="A80" s="154" t="s">
        <v>1201</v>
      </c>
      <c r="B80" s="153">
        <v>95</v>
      </c>
      <c r="C80" s="152">
        <v>14.684210526315789</v>
      </c>
      <c r="D80" s="152">
        <v>24.821052631578947</v>
      </c>
      <c r="E80" s="148"/>
      <c r="I80" s="1"/>
      <c r="J80" s="1"/>
      <c r="K80" s="1"/>
      <c r="L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row>
    <row r="81" spans="1:56" ht="29.5" thickBot="1" x14ac:dyDescent="0.4">
      <c r="A81" s="155" t="s">
        <v>1200</v>
      </c>
      <c r="B81" s="153">
        <v>40</v>
      </c>
      <c r="C81" s="152">
        <v>7.85</v>
      </c>
      <c r="D81" s="152">
        <v>44.274999999999999</v>
      </c>
      <c r="E81" s="148"/>
      <c r="I81" s="1"/>
      <c r="J81" s="1"/>
      <c r="K81" s="1"/>
      <c r="L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row>
    <row r="82" spans="1:56" ht="15.5" thickBot="1" x14ac:dyDescent="0.4">
      <c r="A82" s="154" t="s">
        <v>1199</v>
      </c>
      <c r="B82" s="153">
        <v>78</v>
      </c>
      <c r="C82" s="152">
        <v>53.756410256410255</v>
      </c>
      <c r="D82" s="152">
        <v>94.974358974358978</v>
      </c>
      <c r="E82" s="148"/>
      <c r="I82" s="1"/>
      <c r="J82" s="1"/>
      <c r="K82" s="1"/>
      <c r="L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row>
    <row r="83" spans="1:56" ht="15.5" thickBot="1" x14ac:dyDescent="0.4">
      <c r="A83" s="151" t="s">
        <v>1198</v>
      </c>
      <c r="B83" s="150">
        <v>351</v>
      </c>
      <c r="C83" s="149">
        <v>22.156695156695157</v>
      </c>
      <c r="D83" s="149">
        <v>49.06267806267806</v>
      </c>
      <c r="E83" s="148"/>
      <c r="I83" s="1"/>
      <c r="J83" s="1"/>
      <c r="K83" s="1"/>
      <c r="L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row>
    <row r="84" spans="1:56" x14ac:dyDescent="0.35">
      <c r="A84" s="148"/>
      <c r="B84" s="148"/>
      <c r="C84" s="148"/>
      <c r="D84" s="148"/>
      <c r="E84" s="148"/>
      <c r="I84" s="1"/>
      <c r="J84" s="1"/>
      <c r="K84" s="1"/>
      <c r="L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row>
    <row r="85" spans="1:56" x14ac:dyDescent="0.35">
      <c r="A85" s="148" t="s">
        <v>1209</v>
      </c>
      <c r="B85" s="148"/>
      <c r="C85" s="148"/>
      <c r="D85" s="148"/>
      <c r="E85" s="148"/>
      <c r="I85" s="1"/>
      <c r="J85" s="1"/>
      <c r="K85" s="1"/>
      <c r="L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row>
    <row r="86" spans="1:56" x14ac:dyDescent="0.35">
      <c r="A86" s="148"/>
      <c r="B86" s="148"/>
      <c r="C86" s="148"/>
      <c r="D86" s="148"/>
      <c r="E86" s="148"/>
      <c r="I86" s="1"/>
      <c r="J86" s="1"/>
      <c r="K86" s="1"/>
      <c r="L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row>
    <row r="87" spans="1:56" ht="15.5" thickBot="1" x14ac:dyDescent="0.4">
      <c r="A87" s="148"/>
      <c r="B87" s="148"/>
      <c r="C87" s="148"/>
      <c r="D87" s="148"/>
      <c r="E87" s="148"/>
      <c r="I87" s="1"/>
      <c r="J87" s="1"/>
      <c r="K87" s="1"/>
      <c r="L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row>
    <row r="88" spans="1:56" ht="15.5" thickBot="1" x14ac:dyDescent="0.4">
      <c r="A88" s="189" t="s">
        <v>1208</v>
      </c>
      <c r="B88" s="190"/>
      <c r="C88" s="190"/>
      <c r="D88" s="191"/>
      <c r="E88" s="148"/>
      <c r="I88" s="1"/>
      <c r="J88" s="1"/>
      <c r="K88" s="1"/>
      <c r="L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row>
    <row r="89" spans="1:56" ht="29.5" thickBot="1" x14ac:dyDescent="0.4">
      <c r="A89" s="157" t="s">
        <v>1207</v>
      </c>
      <c r="B89" s="156" t="s">
        <v>1206</v>
      </c>
      <c r="C89" s="156" t="s">
        <v>1205</v>
      </c>
      <c r="D89" s="156" t="s">
        <v>1204</v>
      </c>
      <c r="E89" s="148"/>
      <c r="I89" s="1"/>
      <c r="J89" s="1"/>
      <c r="K89" s="1"/>
      <c r="L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row>
    <row r="90" spans="1:56" ht="15.5" thickBot="1" x14ac:dyDescent="0.4">
      <c r="A90" s="154" t="s">
        <v>1203</v>
      </c>
      <c r="B90" s="153">
        <v>131</v>
      </c>
      <c r="C90" s="152">
        <v>13.557251908396946</v>
      </c>
      <c r="D90" s="152">
        <v>39.541984732824424</v>
      </c>
      <c r="E90" s="148"/>
      <c r="I90" s="1"/>
      <c r="J90" s="1"/>
      <c r="K90" s="1"/>
      <c r="L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row>
    <row r="91" spans="1:56" ht="15.5" thickBot="1" x14ac:dyDescent="0.4">
      <c r="A91" s="154" t="s">
        <v>1202</v>
      </c>
      <c r="B91" s="153">
        <v>9</v>
      </c>
      <c r="C91" s="152">
        <v>19.666666666666668</v>
      </c>
      <c r="D91" s="152">
        <v>45.555555555555557</v>
      </c>
      <c r="E91" s="148"/>
      <c r="I91" s="1"/>
      <c r="J91" s="1"/>
      <c r="K91" s="1"/>
      <c r="L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row>
    <row r="92" spans="1:56" ht="15.5" thickBot="1" x14ac:dyDescent="0.4">
      <c r="A92" s="154" t="s">
        <v>1201</v>
      </c>
      <c r="B92" s="153">
        <v>231</v>
      </c>
      <c r="C92" s="152">
        <v>11.103896103896103</v>
      </c>
      <c r="D92" s="152">
        <v>19.826839826839826</v>
      </c>
      <c r="E92" s="148"/>
      <c r="I92" s="1"/>
      <c r="J92" s="1"/>
      <c r="K92" s="1"/>
      <c r="L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row>
    <row r="93" spans="1:56" ht="29.5" thickBot="1" x14ac:dyDescent="0.4">
      <c r="A93" s="155" t="s">
        <v>1200</v>
      </c>
      <c r="B93" s="153">
        <v>46</v>
      </c>
      <c r="C93" s="152">
        <v>7.1956521739130439</v>
      </c>
      <c r="D93" s="152">
        <v>28.195652173913043</v>
      </c>
      <c r="E93" s="148"/>
      <c r="I93" s="1"/>
      <c r="J93" s="1"/>
      <c r="K93" s="1"/>
      <c r="L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row>
    <row r="94" spans="1:56" ht="15.5" thickBot="1" x14ac:dyDescent="0.4">
      <c r="A94" s="154" t="s">
        <v>1199</v>
      </c>
      <c r="B94" s="153">
        <v>80</v>
      </c>
      <c r="C94" s="152">
        <v>65.037499999999994</v>
      </c>
      <c r="D94" s="152">
        <v>105.7625</v>
      </c>
      <c r="E94" s="148"/>
      <c r="I94" s="1"/>
      <c r="J94" s="1"/>
      <c r="K94" s="1"/>
      <c r="L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row>
    <row r="95" spans="1:56" ht="15.5" thickBot="1" x14ac:dyDescent="0.4">
      <c r="A95" s="151" t="s">
        <v>1198</v>
      </c>
      <c r="B95" s="150">
        <v>497</v>
      </c>
      <c r="C95" s="149">
        <v>20.225352112676056</v>
      </c>
      <c r="D95" s="149">
        <v>40.096579476861166</v>
      </c>
      <c r="E95" s="148"/>
      <c r="I95" s="1"/>
      <c r="J95" s="1"/>
      <c r="K95" s="1"/>
      <c r="L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row>
    <row r="96" spans="1:56" x14ac:dyDescent="0.35">
      <c r="A96" s="148"/>
      <c r="B96" s="148"/>
      <c r="C96" s="148"/>
      <c r="D96" s="148"/>
      <c r="E96" s="148"/>
      <c r="I96" s="1"/>
      <c r="J96" s="1"/>
      <c r="K96" s="1"/>
      <c r="L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row>
    <row r="97" spans="1:56" x14ac:dyDescent="0.35">
      <c r="A97" s="148" t="s">
        <v>1197</v>
      </c>
      <c r="B97" s="148"/>
      <c r="C97" s="148"/>
      <c r="D97" s="148"/>
      <c r="E97" s="148"/>
      <c r="I97" s="1"/>
      <c r="J97" s="1"/>
      <c r="K97" s="1"/>
      <c r="L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row>
    <row r="98" spans="1:56" x14ac:dyDescent="0.35">
      <c r="A98" s="148"/>
      <c r="B98" s="148"/>
      <c r="C98" s="148"/>
      <c r="D98" s="148"/>
      <c r="E98" s="148"/>
      <c r="I98" s="1"/>
      <c r="J98" s="1"/>
      <c r="K98" s="1"/>
      <c r="L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row>
    <row r="99" spans="1:56" x14ac:dyDescent="0.35">
      <c r="A99" s="148"/>
      <c r="B99" s="148"/>
      <c r="C99" s="148"/>
      <c r="D99" s="148"/>
      <c r="E99" s="148"/>
      <c r="I99" s="1"/>
      <c r="J99" s="1"/>
      <c r="K99" s="1"/>
      <c r="L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row>
    <row r="100" spans="1:56" x14ac:dyDescent="0.35">
      <c r="A100" s="148"/>
      <c r="B100" s="148"/>
      <c r="D100" s="148"/>
      <c r="E100" s="148"/>
      <c r="I100" s="1"/>
      <c r="J100" s="1"/>
      <c r="K100" s="1"/>
      <c r="L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row>
    <row r="101" spans="1:56" x14ac:dyDescent="0.35">
      <c r="A101" s="148"/>
      <c r="B101" s="148"/>
      <c r="C101" s="148"/>
      <c r="D101" s="148"/>
      <c r="E101" s="148"/>
      <c r="I101" s="1"/>
      <c r="J101" s="1"/>
      <c r="K101" s="1"/>
      <c r="L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row>
    <row r="102" spans="1:56" x14ac:dyDescent="0.35">
      <c r="I102" s="1"/>
      <c r="J102" s="1"/>
      <c r="K102" s="1"/>
      <c r="L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row>
    <row r="103" spans="1:56" x14ac:dyDescent="0.35">
      <c r="A103" s="198" t="s">
        <v>1196</v>
      </c>
      <c r="B103" s="199"/>
      <c r="C103" s="199"/>
      <c r="D103" s="199"/>
      <c r="E103" s="199"/>
      <c r="F103" s="199"/>
      <c r="G103" s="199"/>
      <c r="H103" s="199"/>
      <c r="I103" s="1"/>
      <c r="J103" s="1"/>
      <c r="K103" s="1"/>
      <c r="L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row>
    <row r="104" spans="1:56" ht="15.65" customHeight="1" x14ac:dyDescent="0.35">
      <c r="A104" s="200" t="s">
        <v>1195</v>
      </c>
      <c r="B104" s="201"/>
      <c r="C104" s="201"/>
      <c r="D104" s="201"/>
      <c r="E104" s="201"/>
      <c r="F104" s="201"/>
      <c r="G104" s="201"/>
      <c r="H104" s="201"/>
      <c r="I104" s="1"/>
      <c r="J104" s="1"/>
      <c r="K104" s="1"/>
      <c r="L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row>
    <row r="105" spans="1:56" x14ac:dyDescent="0.35">
      <c r="I105" s="1"/>
      <c r="J105" s="1"/>
      <c r="K105" s="1"/>
      <c r="L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row>
    <row r="106" spans="1:56" x14ac:dyDescent="0.35">
      <c r="A106" s="198" t="s">
        <v>1194</v>
      </c>
      <c r="B106" s="199"/>
      <c r="C106" s="199"/>
      <c r="D106" s="199"/>
      <c r="E106" s="199"/>
      <c r="F106" s="199"/>
      <c r="G106" s="199"/>
      <c r="H106" s="199"/>
      <c r="I106" s="1"/>
      <c r="J106" s="1"/>
      <c r="K106" s="1"/>
      <c r="L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row>
    <row r="107" spans="1:56" x14ac:dyDescent="0.35">
      <c r="A107" s="196" t="s">
        <v>1193</v>
      </c>
      <c r="B107" s="197"/>
      <c r="C107" s="197"/>
      <c r="D107" s="197"/>
      <c r="E107" s="197"/>
      <c r="F107" s="197"/>
      <c r="G107" s="197"/>
      <c r="H107" s="197"/>
      <c r="I107" s="1"/>
      <c r="J107" s="1"/>
      <c r="K107" s="1"/>
      <c r="L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row>
    <row r="108" spans="1:56" x14ac:dyDescent="0.35">
      <c r="A108" s="145"/>
      <c r="B108" s="145"/>
      <c r="C108" s="145"/>
      <c r="D108" s="145"/>
      <c r="E108" s="145"/>
      <c r="F108" s="145"/>
      <c r="G108" s="145"/>
      <c r="H108" s="145"/>
      <c r="I108" s="1"/>
      <c r="J108" s="1"/>
      <c r="K108" s="1"/>
      <c r="L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row>
    <row r="109" spans="1:56" x14ac:dyDescent="0.35">
      <c r="A109" s="145"/>
      <c r="B109" s="145"/>
      <c r="C109" s="145"/>
      <c r="D109" s="145"/>
      <c r="E109" s="145"/>
      <c r="F109" s="145"/>
      <c r="G109" s="145"/>
      <c r="H109" s="145"/>
      <c r="I109" s="1"/>
      <c r="J109" s="1"/>
      <c r="K109" s="1"/>
      <c r="L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row>
    <row r="110" spans="1:56" x14ac:dyDescent="0.35">
      <c r="A110" s="145"/>
      <c r="B110" s="145"/>
      <c r="C110" s="145"/>
      <c r="D110" s="145"/>
      <c r="E110" s="145"/>
      <c r="F110" s="145"/>
      <c r="G110" s="145"/>
      <c r="H110" s="145"/>
      <c r="I110" s="1"/>
      <c r="J110" s="1"/>
      <c r="K110" s="1"/>
      <c r="L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row>
    <row r="111" spans="1:56" x14ac:dyDescent="0.35">
      <c r="A111" s="4"/>
      <c r="B111" s="4"/>
      <c r="C111" s="4"/>
      <c r="D111" s="4"/>
      <c r="E111" s="1"/>
      <c r="F111" s="1"/>
      <c r="G111" s="1"/>
      <c r="H111" s="1"/>
      <c r="I111" s="1"/>
      <c r="J111" s="1"/>
      <c r="K111" s="1"/>
      <c r="L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row>
    <row r="112" spans="1:56" x14ac:dyDescent="0.35">
      <c r="A112" s="4"/>
      <c r="B112" s="4"/>
      <c r="C112" s="4"/>
      <c r="D112" s="4"/>
      <c r="E112" s="1"/>
      <c r="F112" s="1"/>
      <c r="G112" s="1"/>
      <c r="H112" s="1"/>
      <c r="I112" s="1"/>
      <c r="J112" s="1"/>
      <c r="K112" s="1"/>
      <c r="L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row>
    <row r="113" spans="1:56" x14ac:dyDescent="0.35">
      <c r="A113" s="4"/>
      <c r="B113" s="4"/>
      <c r="C113" s="4"/>
      <c r="D113" s="4"/>
      <c r="E113" s="1"/>
      <c r="F113" s="1"/>
      <c r="G113" s="1"/>
      <c r="H113" s="1"/>
      <c r="I113" s="1"/>
      <c r="J113" s="1"/>
      <c r="K113" s="1"/>
      <c r="L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row>
    <row r="114" spans="1:56" x14ac:dyDescent="0.35">
      <c r="A114" s="4"/>
      <c r="B114" s="4"/>
      <c r="C114" s="4"/>
      <c r="D114" s="4"/>
      <c r="E114" s="1"/>
      <c r="F114" s="1"/>
      <c r="G114" s="1"/>
      <c r="H114" s="1"/>
      <c r="I114" s="1"/>
      <c r="J114" s="1"/>
      <c r="K114" s="1"/>
      <c r="L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row>
    <row r="115" spans="1:56" x14ac:dyDescent="0.35">
      <c r="A115" s="4"/>
      <c r="B115" s="4"/>
      <c r="C115" s="4"/>
      <c r="D115" s="4"/>
      <c r="E115" s="1"/>
      <c r="F115" s="1"/>
      <c r="G115" s="1"/>
      <c r="H115" s="1"/>
      <c r="I115" s="1"/>
      <c r="J115" s="1"/>
      <c r="K115" s="1"/>
      <c r="L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row>
    <row r="116" spans="1:56" x14ac:dyDescent="0.35">
      <c r="A116" s="4"/>
      <c r="B116" s="4"/>
      <c r="C116" s="4"/>
      <c r="D116" s="4"/>
      <c r="E116" s="1"/>
      <c r="F116" s="1"/>
      <c r="G116" s="1"/>
      <c r="H116" s="1"/>
      <c r="I116" s="1"/>
      <c r="J116" s="1"/>
      <c r="K116" s="1"/>
      <c r="L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row>
    <row r="117" spans="1:56" x14ac:dyDescent="0.35">
      <c r="A117" s="4"/>
      <c r="B117" s="4"/>
      <c r="C117" s="4"/>
      <c r="D117" s="4"/>
      <c r="E117" s="1"/>
      <c r="F117" s="1"/>
      <c r="G117" s="1"/>
      <c r="H117" s="1"/>
      <c r="I117" s="1"/>
      <c r="J117" s="1"/>
      <c r="K117" s="1"/>
      <c r="L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row>
    <row r="118" spans="1:56" x14ac:dyDescent="0.35">
      <c r="A118" s="4"/>
      <c r="B118" s="4"/>
      <c r="C118" s="4"/>
      <c r="D118" s="4"/>
      <c r="E118" s="1"/>
      <c r="F118" s="1"/>
      <c r="G118" s="1"/>
      <c r="H118" s="1"/>
      <c r="I118" s="1"/>
      <c r="J118" s="1"/>
      <c r="K118" s="1"/>
      <c r="L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row>
    <row r="119" spans="1:56" x14ac:dyDescent="0.35">
      <c r="A119" s="4"/>
      <c r="B119" s="4"/>
      <c r="C119" s="4"/>
      <c r="D119" s="4"/>
      <c r="E119" s="1"/>
      <c r="F119" s="1"/>
      <c r="G119" s="1"/>
      <c r="H119" s="1"/>
      <c r="I119" s="1"/>
      <c r="J119" s="1"/>
      <c r="K119" s="1"/>
      <c r="L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row>
    <row r="120" spans="1:56" x14ac:dyDescent="0.35">
      <c r="A120" s="4"/>
      <c r="B120" s="4"/>
      <c r="C120" s="4"/>
      <c r="D120" s="4"/>
      <c r="E120" s="1"/>
      <c r="F120" s="1"/>
      <c r="G120" s="1"/>
      <c r="H120" s="1"/>
      <c r="I120" s="1"/>
      <c r="J120" s="1"/>
      <c r="K120" s="1"/>
      <c r="L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row>
    <row r="121" spans="1:56" x14ac:dyDescent="0.35">
      <c r="A121" s="4"/>
      <c r="B121" s="4"/>
      <c r="C121" s="4"/>
      <c r="D121" s="4"/>
      <c r="E121" s="1"/>
      <c r="F121" s="1"/>
      <c r="G121" s="1"/>
      <c r="H121" s="1"/>
      <c r="I121" s="1"/>
      <c r="J121" s="1"/>
      <c r="K121" s="1"/>
      <c r="L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row>
    <row r="122" spans="1:56" x14ac:dyDescent="0.35">
      <c r="A122" s="4"/>
      <c r="B122" s="4"/>
      <c r="C122" s="4"/>
      <c r="D122" s="4"/>
      <c r="E122" s="1"/>
      <c r="F122" s="1"/>
      <c r="G122" s="1"/>
      <c r="H122" s="1"/>
      <c r="I122" s="1"/>
      <c r="J122" s="1"/>
      <c r="K122" s="1"/>
      <c r="L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row>
    <row r="123" spans="1:56" x14ac:dyDescent="0.35">
      <c r="A123" s="4"/>
      <c r="B123" s="4"/>
      <c r="C123" s="4"/>
      <c r="D123" s="4"/>
      <c r="E123" s="1"/>
      <c r="F123" s="1"/>
      <c r="G123" s="1"/>
      <c r="H123" s="1"/>
      <c r="I123" s="1"/>
      <c r="J123" s="1"/>
      <c r="K123" s="1"/>
      <c r="L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row>
    <row r="124" spans="1:56" x14ac:dyDescent="0.35">
      <c r="A124" s="4"/>
      <c r="B124" s="4"/>
      <c r="C124" s="4"/>
      <c r="D124" s="4"/>
      <c r="E124" s="1"/>
      <c r="F124" s="1"/>
      <c r="G124" s="1"/>
      <c r="H124" s="1"/>
      <c r="I124" s="1"/>
      <c r="J124" s="1"/>
      <c r="K124" s="1"/>
      <c r="L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row>
    <row r="125" spans="1:56" x14ac:dyDescent="0.35">
      <c r="A125" s="4"/>
      <c r="B125" s="4"/>
      <c r="C125" s="4"/>
      <c r="D125" s="4"/>
      <c r="E125" s="1"/>
      <c r="F125" s="1"/>
      <c r="G125" s="1"/>
      <c r="H125" s="1"/>
      <c r="I125" s="1"/>
      <c r="J125" s="1"/>
      <c r="K125" s="1"/>
      <c r="L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row>
    <row r="126" spans="1:56" x14ac:dyDescent="0.35">
      <c r="A126" s="4"/>
      <c r="B126" s="4"/>
      <c r="C126" s="4"/>
      <c r="D126" s="4"/>
      <c r="E126" s="1"/>
      <c r="F126" s="1"/>
      <c r="G126" s="1"/>
      <c r="H126" s="1"/>
      <c r="I126" s="1"/>
      <c r="J126" s="1"/>
      <c r="K126" s="1"/>
      <c r="L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row>
    <row r="127" spans="1:56" x14ac:dyDescent="0.35">
      <c r="A127" s="4"/>
      <c r="B127" s="4"/>
      <c r="C127" s="4"/>
      <c r="D127" s="4"/>
      <c r="E127" s="1"/>
      <c r="F127" s="1"/>
      <c r="G127" s="1"/>
      <c r="H127" s="1"/>
      <c r="I127" s="1"/>
      <c r="J127" s="1"/>
      <c r="K127" s="1"/>
      <c r="L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row>
    <row r="128" spans="1:56" x14ac:dyDescent="0.35">
      <c r="A128" s="4"/>
      <c r="B128" s="4"/>
      <c r="C128" s="4"/>
      <c r="D128" s="4"/>
      <c r="E128" s="1"/>
      <c r="F128" s="1"/>
      <c r="G128" s="1"/>
      <c r="H128" s="1"/>
      <c r="I128" s="1"/>
      <c r="J128" s="1"/>
      <c r="K128" s="1"/>
      <c r="L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row>
    <row r="129" spans="1:56" x14ac:dyDescent="0.35">
      <c r="A129" s="4"/>
      <c r="B129" s="4"/>
      <c r="C129" s="4"/>
      <c r="D129" s="4"/>
      <c r="E129" s="1"/>
      <c r="F129" s="1"/>
      <c r="G129" s="1"/>
      <c r="H129" s="1"/>
      <c r="I129" s="1"/>
      <c r="J129" s="1"/>
      <c r="K129" s="1"/>
      <c r="L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row>
    <row r="130" spans="1:56" x14ac:dyDescent="0.35">
      <c r="A130" s="4"/>
      <c r="B130" s="4"/>
      <c r="C130" s="4"/>
      <c r="D130" s="4"/>
      <c r="E130" s="1"/>
      <c r="F130" s="1"/>
      <c r="G130" s="1"/>
      <c r="H130" s="1"/>
      <c r="I130" s="1"/>
      <c r="J130" s="1"/>
      <c r="K130" s="1"/>
      <c r="L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row>
    <row r="131" spans="1:56" x14ac:dyDescent="0.35">
      <c r="A131" s="4"/>
      <c r="B131" s="4"/>
      <c r="C131" s="4"/>
      <c r="D131" s="4"/>
      <c r="E131" s="1"/>
      <c r="F131" s="1"/>
      <c r="G131" s="1"/>
      <c r="H131" s="1"/>
      <c r="I131" s="1"/>
      <c r="J131" s="1"/>
      <c r="K131" s="1"/>
      <c r="L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row>
    <row r="132" spans="1:56" x14ac:dyDescent="0.35">
      <c r="A132" s="4"/>
      <c r="B132" s="4"/>
      <c r="C132" s="4"/>
      <c r="D132" s="4"/>
      <c r="E132" s="1"/>
      <c r="F132" s="1"/>
      <c r="G132" s="1"/>
      <c r="H132" s="1"/>
      <c r="I132" s="1"/>
      <c r="J132" s="1"/>
      <c r="K132" s="1"/>
      <c r="L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row>
    <row r="133" spans="1:56" x14ac:dyDescent="0.35">
      <c r="A133" s="4"/>
      <c r="B133" s="4"/>
      <c r="C133" s="4"/>
      <c r="D133" s="4"/>
      <c r="E133" s="1"/>
      <c r="F133" s="1"/>
      <c r="G133" s="1"/>
      <c r="H133" s="1"/>
      <c r="I133" s="1"/>
      <c r="J133" s="1"/>
      <c r="K133" s="1"/>
      <c r="L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row>
    <row r="134" spans="1:56" x14ac:dyDescent="0.35">
      <c r="A134" s="4"/>
      <c r="B134" s="4"/>
      <c r="C134" s="4"/>
      <c r="D134" s="4"/>
      <c r="E134" s="1"/>
      <c r="F134" s="1"/>
      <c r="G134" s="1"/>
      <c r="H134" s="1"/>
      <c r="I134" s="1"/>
      <c r="J134" s="1"/>
      <c r="K134" s="1"/>
      <c r="L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row>
    <row r="135" spans="1:56" x14ac:dyDescent="0.35">
      <c r="A135" s="4"/>
      <c r="B135" s="4"/>
      <c r="C135" s="4"/>
      <c r="D135" s="4"/>
      <c r="E135" s="1"/>
      <c r="F135" s="1"/>
      <c r="G135" s="1"/>
      <c r="H135" s="1"/>
      <c r="I135" s="1"/>
      <c r="J135" s="1"/>
      <c r="K135" s="1"/>
      <c r="L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row>
    <row r="136" spans="1:56" x14ac:dyDescent="0.35">
      <c r="A136" s="4"/>
      <c r="B136" s="4"/>
      <c r="C136" s="4"/>
      <c r="D136" s="4"/>
      <c r="E136" s="1"/>
      <c r="F136" s="1"/>
      <c r="G136" s="1"/>
      <c r="H136" s="1"/>
      <c r="I136" s="1"/>
      <c r="J136" s="1"/>
      <c r="K136" s="1"/>
      <c r="L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row>
    <row r="137" spans="1:56" x14ac:dyDescent="0.35">
      <c r="A137" s="4"/>
      <c r="B137" s="4"/>
      <c r="C137" s="4"/>
      <c r="D137" s="4"/>
      <c r="E137" s="1"/>
      <c r="F137" s="1"/>
      <c r="G137" s="1"/>
      <c r="H137" s="1"/>
      <c r="I137" s="1"/>
      <c r="J137" s="1"/>
      <c r="K137" s="1"/>
      <c r="L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row>
    <row r="138" spans="1:56" x14ac:dyDescent="0.35">
      <c r="A138" s="4"/>
      <c r="B138" s="4"/>
      <c r="C138" s="4"/>
      <c r="D138" s="4"/>
      <c r="E138" s="1"/>
      <c r="F138" s="1"/>
      <c r="G138" s="1"/>
      <c r="H138" s="1"/>
      <c r="I138" s="1"/>
      <c r="J138" s="1"/>
      <c r="K138" s="1"/>
      <c r="L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row>
    <row r="139" spans="1:56" x14ac:dyDescent="0.35">
      <c r="A139" s="4"/>
      <c r="B139" s="4"/>
      <c r="C139" s="4"/>
      <c r="D139" s="4"/>
      <c r="E139" s="1"/>
      <c r="F139" s="1"/>
      <c r="G139" s="1"/>
      <c r="H139" s="1"/>
      <c r="I139" s="1"/>
      <c r="J139" s="1"/>
      <c r="K139" s="1"/>
      <c r="L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row>
    <row r="140" spans="1:56" x14ac:dyDescent="0.35">
      <c r="A140" s="4"/>
      <c r="B140" s="4"/>
      <c r="C140" s="4"/>
      <c r="D140" s="4"/>
      <c r="E140" s="1"/>
      <c r="F140" s="1"/>
      <c r="G140" s="1"/>
      <c r="H140" s="1"/>
      <c r="I140" s="1"/>
      <c r="J140" s="1"/>
      <c r="K140" s="1"/>
      <c r="L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row>
    <row r="141" spans="1:56" x14ac:dyDescent="0.35">
      <c r="A141" s="4"/>
      <c r="B141" s="4"/>
      <c r="C141" s="4"/>
      <c r="D141" s="4"/>
      <c r="E141" s="1"/>
      <c r="F141" s="1"/>
      <c r="G141" s="1"/>
      <c r="H141" s="1"/>
      <c r="I141" s="1"/>
      <c r="J141" s="1"/>
      <c r="K141" s="1"/>
      <c r="L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row>
    <row r="142" spans="1:56" x14ac:dyDescent="0.35">
      <c r="A142" s="4"/>
      <c r="B142" s="4"/>
      <c r="C142" s="4"/>
      <c r="D142" s="4"/>
      <c r="E142" s="1"/>
      <c r="F142" s="1"/>
      <c r="G142" s="1"/>
      <c r="H142" s="1"/>
      <c r="I142" s="1"/>
      <c r="J142" s="1"/>
      <c r="K142" s="1"/>
      <c r="L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row>
    <row r="143" spans="1:56" x14ac:dyDescent="0.35">
      <c r="A143" s="4"/>
      <c r="B143" s="4"/>
      <c r="C143" s="4"/>
      <c r="D143" s="4"/>
      <c r="E143" s="1"/>
      <c r="F143" s="1"/>
      <c r="G143" s="1"/>
      <c r="H143" s="1"/>
      <c r="I143" s="1"/>
      <c r="J143" s="1"/>
      <c r="K143" s="1"/>
      <c r="L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row>
    <row r="144" spans="1:56" x14ac:dyDescent="0.35">
      <c r="A144" s="4"/>
      <c r="B144" s="4"/>
      <c r="C144" s="4"/>
      <c r="D144" s="4"/>
      <c r="E144" s="1"/>
      <c r="F144" s="1"/>
      <c r="G144" s="1"/>
      <c r="H144" s="1"/>
      <c r="I144" s="1"/>
      <c r="J144" s="1"/>
      <c r="K144" s="1"/>
      <c r="L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row>
    <row r="145" spans="1:56" x14ac:dyDescent="0.35">
      <c r="A145" s="4"/>
      <c r="B145" s="4"/>
      <c r="C145" s="4"/>
      <c r="D145" s="4"/>
      <c r="E145" s="1"/>
      <c r="F145" s="1"/>
      <c r="G145" s="1"/>
      <c r="H145" s="1"/>
      <c r="I145" s="1"/>
      <c r="J145" s="1"/>
      <c r="K145" s="1"/>
      <c r="L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row>
    <row r="146" spans="1:56" x14ac:dyDescent="0.35">
      <c r="A146" s="4"/>
      <c r="B146" s="4"/>
      <c r="C146" s="4"/>
      <c r="D146" s="4"/>
      <c r="E146" s="1"/>
      <c r="F146" s="1"/>
      <c r="G146" s="1"/>
      <c r="H146" s="1"/>
      <c r="I146" s="1"/>
      <c r="J146" s="1"/>
      <c r="K146" s="1"/>
      <c r="L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row>
    <row r="147" spans="1:56" x14ac:dyDescent="0.35">
      <c r="A147" s="4"/>
      <c r="B147" s="4"/>
      <c r="C147" s="4"/>
      <c r="D147" s="4"/>
      <c r="E147" s="1"/>
      <c r="F147" s="1"/>
      <c r="G147" s="1"/>
      <c r="H147" s="1"/>
      <c r="I147" s="1"/>
      <c r="J147" s="1"/>
      <c r="K147" s="1"/>
      <c r="L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row>
    <row r="148" spans="1:56" x14ac:dyDescent="0.35">
      <c r="A148" s="4"/>
      <c r="B148" s="4"/>
      <c r="C148" s="4"/>
      <c r="D148" s="4"/>
      <c r="E148" s="1"/>
      <c r="F148" s="1"/>
      <c r="G148" s="1"/>
      <c r="H148" s="1"/>
      <c r="I148" s="1"/>
      <c r="J148" s="1"/>
      <c r="K148" s="1"/>
      <c r="L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row>
    <row r="149" spans="1:56" x14ac:dyDescent="0.35">
      <c r="A149" s="4"/>
      <c r="B149" s="4"/>
      <c r="C149" s="4"/>
      <c r="D149" s="4"/>
      <c r="E149" s="1"/>
      <c r="F149" s="1"/>
      <c r="G149" s="1"/>
      <c r="H149" s="1"/>
      <c r="I149" s="1"/>
      <c r="J149" s="1"/>
      <c r="K149" s="1"/>
      <c r="L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row>
    <row r="150" spans="1:56" x14ac:dyDescent="0.35">
      <c r="A150" s="4"/>
      <c r="B150" s="4"/>
      <c r="C150" s="4"/>
      <c r="D150" s="4"/>
      <c r="E150" s="1"/>
      <c r="F150" s="1"/>
      <c r="G150" s="1"/>
      <c r="H150" s="1"/>
      <c r="I150" s="1"/>
      <c r="J150" s="1"/>
      <c r="K150" s="1"/>
      <c r="L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row>
    <row r="151" spans="1:56" x14ac:dyDescent="0.35">
      <c r="A151" s="4"/>
      <c r="B151" s="4"/>
      <c r="C151" s="4"/>
      <c r="D151" s="4"/>
      <c r="E151" s="1"/>
      <c r="F151" s="1"/>
      <c r="G151" s="1"/>
      <c r="H151" s="1"/>
      <c r="I151" s="1"/>
      <c r="J151" s="1"/>
      <c r="K151" s="1"/>
      <c r="L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row>
    <row r="152" spans="1:56" x14ac:dyDescent="0.35">
      <c r="A152" s="4"/>
      <c r="B152" s="4"/>
      <c r="C152" s="4"/>
      <c r="D152" s="4"/>
      <c r="E152" s="1"/>
      <c r="F152" s="1"/>
      <c r="G152" s="1"/>
      <c r="H152" s="1"/>
      <c r="I152" s="1"/>
      <c r="J152" s="1"/>
      <c r="K152" s="1"/>
      <c r="L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row>
    <row r="153" spans="1:56" x14ac:dyDescent="0.35">
      <c r="A153" s="4"/>
      <c r="B153" s="4"/>
      <c r="C153" s="4"/>
      <c r="D153" s="4"/>
      <c r="E153" s="1"/>
      <c r="F153" s="1"/>
      <c r="G153" s="1"/>
      <c r="H153" s="1"/>
      <c r="I153" s="1"/>
      <c r="J153" s="1"/>
      <c r="K153" s="1"/>
      <c r="L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row>
    <row r="154" spans="1:56" x14ac:dyDescent="0.35">
      <c r="A154" s="4"/>
      <c r="B154" s="4"/>
      <c r="C154" s="4"/>
      <c r="D154" s="4"/>
      <c r="E154" s="1"/>
      <c r="F154" s="1"/>
      <c r="G154" s="1"/>
      <c r="H154" s="1"/>
      <c r="I154" s="1"/>
      <c r="J154" s="1"/>
      <c r="K154" s="1"/>
      <c r="L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row>
    <row r="155" spans="1:56" x14ac:dyDescent="0.35">
      <c r="A155" s="4"/>
      <c r="B155" s="4"/>
      <c r="C155" s="4"/>
      <c r="D155" s="4"/>
      <c r="E155" s="1"/>
      <c r="F155" s="1"/>
      <c r="G155" s="1"/>
      <c r="H155" s="1"/>
      <c r="I155" s="1"/>
      <c r="J155" s="1"/>
      <c r="K155" s="1"/>
      <c r="L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row>
    <row r="156" spans="1:56" x14ac:dyDescent="0.35">
      <c r="A156" s="4"/>
      <c r="B156" s="4"/>
      <c r="C156" s="4"/>
      <c r="D156" s="4"/>
      <c r="E156" s="1"/>
      <c r="F156" s="1"/>
      <c r="G156" s="1"/>
      <c r="H156" s="1"/>
      <c r="I156" s="1"/>
      <c r="J156" s="1"/>
      <c r="K156" s="1"/>
      <c r="L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row>
    <row r="157" spans="1:56" x14ac:dyDescent="0.35">
      <c r="A157" s="4"/>
      <c r="B157" s="4"/>
      <c r="C157" s="4"/>
      <c r="D157" s="4"/>
      <c r="E157" s="1"/>
      <c r="F157" s="1"/>
      <c r="G157" s="1"/>
      <c r="H157" s="1"/>
      <c r="I157" s="1"/>
      <c r="J157" s="1"/>
      <c r="K157" s="1"/>
      <c r="L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row>
    <row r="158" spans="1:56" x14ac:dyDescent="0.35">
      <c r="A158" s="4"/>
      <c r="B158" s="4"/>
      <c r="C158" s="4"/>
      <c r="D158" s="4"/>
      <c r="E158" s="1"/>
      <c r="F158" s="1"/>
      <c r="G158" s="1"/>
      <c r="H158" s="1"/>
      <c r="I158" s="1"/>
      <c r="J158" s="1"/>
      <c r="K158" s="1"/>
      <c r="L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row>
    <row r="159" spans="1:56" x14ac:dyDescent="0.35">
      <c r="A159" s="4"/>
      <c r="B159" s="4"/>
      <c r="C159" s="4"/>
      <c r="D159" s="4"/>
      <c r="E159" s="1"/>
      <c r="F159" s="1"/>
      <c r="G159" s="1"/>
      <c r="H159" s="1"/>
      <c r="I159" s="1"/>
      <c r="J159" s="1"/>
      <c r="K159" s="1"/>
      <c r="L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row>
    <row r="160" spans="1:56" x14ac:dyDescent="0.35">
      <c r="A160" s="4"/>
      <c r="B160" s="4"/>
      <c r="C160" s="4"/>
      <c r="D160" s="4"/>
      <c r="E160" s="1"/>
      <c r="F160" s="1"/>
      <c r="G160" s="1"/>
      <c r="H160" s="1"/>
      <c r="I160" s="1"/>
      <c r="J160" s="1"/>
      <c r="K160" s="1"/>
      <c r="L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row>
    <row r="161" spans="1:56" x14ac:dyDescent="0.35">
      <c r="A161" s="4"/>
      <c r="B161" s="4"/>
      <c r="C161" s="4"/>
      <c r="D161" s="4"/>
      <c r="E161" s="1"/>
      <c r="F161" s="1"/>
      <c r="G161" s="1"/>
      <c r="H161" s="1"/>
      <c r="I161" s="1"/>
      <c r="J161" s="1"/>
      <c r="K161" s="1"/>
      <c r="L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row>
    <row r="162" spans="1:56" x14ac:dyDescent="0.35">
      <c r="A162" s="4"/>
      <c r="B162" s="4"/>
      <c r="C162" s="4"/>
      <c r="D162" s="4"/>
      <c r="E162" s="1"/>
      <c r="F162" s="1"/>
      <c r="G162" s="1"/>
      <c r="H162" s="1"/>
      <c r="I162" s="1"/>
      <c r="J162" s="1"/>
      <c r="K162" s="1"/>
      <c r="L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row>
    <row r="163" spans="1:56" x14ac:dyDescent="0.35">
      <c r="A163" s="4"/>
      <c r="B163" s="4"/>
      <c r="C163" s="4"/>
      <c r="D163" s="4"/>
      <c r="E163" s="1"/>
      <c r="F163" s="1"/>
      <c r="G163" s="1"/>
      <c r="H163" s="1"/>
      <c r="I163" s="1"/>
      <c r="J163" s="1"/>
      <c r="K163" s="1"/>
      <c r="L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row>
    <row r="164" spans="1:56" x14ac:dyDescent="0.35">
      <c r="A164" s="4"/>
      <c r="B164" s="4"/>
      <c r="C164" s="4"/>
      <c r="D164" s="4"/>
      <c r="E164" s="1"/>
      <c r="F164" s="1"/>
      <c r="G164" s="1"/>
      <c r="H164" s="1"/>
      <c r="I164" s="1"/>
      <c r="J164" s="1"/>
      <c r="K164" s="1"/>
      <c r="L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row>
    <row r="165" spans="1:56" x14ac:dyDescent="0.35">
      <c r="A165" s="4"/>
      <c r="B165" s="4"/>
      <c r="C165" s="4"/>
      <c r="D165" s="4"/>
      <c r="E165" s="1"/>
      <c r="F165" s="1"/>
      <c r="G165" s="1"/>
      <c r="H165" s="1"/>
      <c r="I165" s="1"/>
      <c r="J165" s="1"/>
      <c r="K165" s="1"/>
      <c r="L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row>
    <row r="166" spans="1:56" x14ac:dyDescent="0.35">
      <c r="A166" s="4"/>
      <c r="B166" s="4"/>
      <c r="C166" s="4"/>
      <c r="D166" s="4"/>
      <c r="E166" s="1"/>
      <c r="F166" s="1"/>
      <c r="G166" s="1"/>
      <c r="H166" s="1"/>
      <c r="I166" s="1"/>
      <c r="J166" s="1"/>
      <c r="K166" s="1"/>
      <c r="L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row>
    <row r="167" spans="1:56" x14ac:dyDescent="0.35">
      <c r="A167" s="4"/>
      <c r="B167" s="4"/>
      <c r="C167" s="4"/>
      <c r="D167" s="4"/>
      <c r="E167" s="1"/>
      <c r="F167" s="1"/>
      <c r="G167" s="1"/>
      <c r="H167" s="1"/>
      <c r="I167" s="1"/>
      <c r="J167" s="1"/>
      <c r="K167" s="1"/>
      <c r="L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row>
    <row r="168" spans="1:56" x14ac:dyDescent="0.35">
      <c r="A168" s="4"/>
      <c r="B168" s="4"/>
      <c r="C168" s="4"/>
      <c r="D168" s="4"/>
      <c r="E168" s="1"/>
      <c r="F168" s="1"/>
      <c r="G168" s="1"/>
      <c r="H168" s="1"/>
      <c r="I168" s="1"/>
      <c r="J168" s="1"/>
      <c r="K168" s="1"/>
      <c r="L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row>
    <row r="169" spans="1:56" x14ac:dyDescent="0.35">
      <c r="A169" s="4"/>
      <c r="B169" s="4"/>
      <c r="C169" s="4"/>
      <c r="D169" s="4"/>
      <c r="E169" s="1"/>
      <c r="F169" s="1"/>
      <c r="G169" s="1"/>
      <c r="H169" s="1"/>
      <c r="I169" s="1"/>
      <c r="J169" s="1"/>
      <c r="K169" s="1"/>
      <c r="L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row>
    <row r="170" spans="1:56" x14ac:dyDescent="0.35">
      <c r="A170" s="4"/>
      <c r="B170" s="4"/>
      <c r="C170" s="4"/>
      <c r="D170" s="4"/>
      <c r="E170" s="1"/>
      <c r="F170" s="1"/>
      <c r="G170" s="1"/>
      <c r="H170" s="1"/>
      <c r="I170" s="1"/>
      <c r="J170" s="1"/>
      <c r="K170" s="1"/>
      <c r="L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row>
    <row r="171" spans="1:56" x14ac:dyDescent="0.35">
      <c r="A171" s="4"/>
      <c r="B171" s="4"/>
      <c r="C171" s="4"/>
      <c r="D171" s="4"/>
      <c r="E171" s="1"/>
      <c r="F171" s="1"/>
      <c r="G171" s="1"/>
      <c r="H171" s="1"/>
      <c r="I171" s="1"/>
      <c r="J171" s="1"/>
      <c r="K171" s="1"/>
      <c r="L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row>
    <row r="172" spans="1:56" x14ac:dyDescent="0.35">
      <c r="A172" s="4"/>
      <c r="B172" s="4"/>
      <c r="C172" s="4"/>
      <c r="D172" s="4"/>
      <c r="E172" s="1"/>
      <c r="F172" s="1"/>
      <c r="G172" s="1"/>
      <c r="H172" s="1"/>
      <c r="I172" s="1"/>
      <c r="J172" s="1"/>
      <c r="K172" s="1"/>
      <c r="L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row>
    <row r="173" spans="1:56" x14ac:dyDescent="0.35">
      <c r="A173" s="4"/>
      <c r="B173" s="4"/>
      <c r="C173" s="4"/>
      <c r="D173" s="4"/>
      <c r="E173" s="1"/>
      <c r="F173" s="1"/>
      <c r="G173" s="1"/>
      <c r="H173" s="1"/>
      <c r="I173" s="1"/>
      <c r="J173" s="1"/>
      <c r="K173" s="1"/>
      <c r="L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row>
    <row r="174" spans="1:56" x14ac:dyDescent="0.35">
      <c r="A174" s="4"/>
      <c r="B174" s="4"/>
      <c r="C174" s="4"/>
      <c r="D174" s="4"/>
      <c r="E174" s="1"/>
      <c r="F174" s="1"/>
      <c r="G174" s="1"/>
      <c r="H174" s="1"/>
      <c r="I174" s="1"/>
      <c r="J174" s="1"/>
      <c r="K174" s="1"/>
      <c r="L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row>
    <row r="175" spans="1:56" x14ac:dyDescent="0.35">
      <c r="A175" s="4"/>
      <c r="B175" s="4"/>
      <c r="C175" s="4"/>
      <c r="D175" s="4"/>
      <c r="E175" s="1"/>
      <c r="F175" s="1"/>
      <c r="G175" s="1"/>
      <c r="H175" s="1"/>
      <c r="I175" s="1"/>
      <c r="J175" s="1"/>
      <c r="K175" s="1"/>
      <c r="L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row>
    <row r="176" spans="1:56" x14ac:dyDescent="0.35">
      <c r="A176" s="4"/>
      <c r="B176" s="4"/>
      <c r="C176" s="4"/>
      <c r="D176" s="4"/>
      <c r="E176" s="1"/>
      <c r="F176" s="1"/>
      <c r="G176" s="1"/>
      <c r="H176" s="1"/>
      <c r="I176" s="1"/>
      <c r="J176" s="1"/>
      <c r="K176" s="1"/>
      <c r="L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row>
    <row r="177" spans="1:56" x14ac:dyDescent="0.35">
      <c r="A177" s="4"/>
      <c r="B177" s="4"/>
      <c r="C177" s="4"/>
      <c r="D177" s="4"/>
      <c r="E177" s="1"/>
      <c r="F177" s="1"/>
      <c r="G177" s="1"/>
      <c r="H177" s="1"/>
      <c r="I177" s="1"/>
      <c r="J177" s="1"/>
      <c r="K177" s="1"/>
      <c r="L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row>
    <row r="178" spans="1:56" x14ac:dyDescent="0.35">
      <c r="A178" s="4"/>
      <c r="B178" s="4"/>
      <c r="C178" s="4"/>
      <c r="D178" s="4"/>
      <c r="E178" s="1"/>
      <c r="F178" s="1"/>
      <c r="G178" s="1"/>
      <c r="H178" s="1"/>
      <c r="I178" s="1"/>
      <c r="J178" s="1"/>
      <c r="K178" s="1"/>
      <c r="L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row>
    <row r="179" spans="1:56" x14ac:dyDescent="0.35">
      <c r="A179" s="4"/>
      <c r="B179" s="4"/>
      <c r="C179" s="4"/>
      <c r="D179" s="4"/>
      <c r="E179" s="1"/>
      <c r="F179" s="1"/>
      <c r="G179" s="1"/>
      <c r="H179" s="1"/>
      <c r="I179" s="1"/>
      <c r="J179" s="1"/>
      <c r="K179" s="1"/>
      <c r="L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row>
    <row r="180" spans="1:56" x14ac:dyDescent="0.35">
      <c r="A180" s="4"/>
      <c r="B180" s="4"/>
      <c r="C180" s="4"/>
      <c r="D180" s="4"/>
      <c r="E180" s="1"/>
      <c r="F180" s="1"/>
      <c r="G180" s="1"/>
      <c r="H180" s="1"/>
      <c r="I180" s="1"/>
      <c r="J180" s="1"/>
      <c r="K180" s="1"/>
      <c r="L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row>
    <row r="181" spans="1:56" x14ac:dyDescent="0.35">
      <c r="A181" s="4"/>
      <c r="B181" s="4"/>
      <c r="C181" s="4"/>
      <c r="D181" s="4"/>
      <c r="E181" s="1"/>
      <c r="F181" s="1"/>
      <c r="G181" s="1"/>
      <c r="H181" s="1"/>
      <c r="I181" s="1"/>
      <c r="J181" s="1"/>
      <c r="K181" s="1"/>
      <c r="L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row>
    <row r="182" spans="1:56" x14ac:dyDescent="0.35">
      <c r="A182" s="4"/>
      <c r="B182" s="4"/>
      <c r="C182" s="4"/>
      <c r="D182" s="4"/>
      <c r="E182" s="1"/>
      <c r="F182" s="1"/>
      <c r="G182" s="1"/>
      <c r="H182" s="1"/>
      <c r="I182" s="1"/>
      <c r="J182" s="1"/>
      <c r="K182" s="1"/>
      <c r="L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row>
    <row r="183" spans="1:56" x14ac:dyDescent="0.35">
      <c r="A183" s="4"/>
      <c r="B183" s="4"/>
      <c r="C183" s="4"/>
      <c r="D183" s="4"/>
      <c r="E183" s="1"/>
      <c r="F183" s="1"/>
      <c r="G183" s="1"/>
      <c r="H183" s="1"/>
      <c r="I183" s="1"/>
      <c r="J183" s="1"/>
      <c r="K183" s="1"/>
      <c r="L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row>
    <row r="184" spans="1:56" x14ac:dyDescent="0.35">
      <c r="A184" s="4"/>
      <c r="B184" s="4"/>
      <c r="C184" s="4"/>
      <c r="D184" s="4"/>
      <c r="E184" s="1"/>
      <c r="F184" s="1"/>
      <c r="G184" s="1"/>
      <c r="H184" s="1"/>
      <c r="I184" s="1"/>
      <c r="J184" s="1"/>
      <c r="K184" s="1"/>
      <c r="L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row>
    <row r="185" spans="1:56" x14ac:dyDescent="0.35">
      <c r="A185" s="4"/>
      <c r="B185" s="4"/>
      <c r="C185" s="4"/>
      <c r="D185" s="4"/>
      <c r="E185" s="1"/>
      <c r="F185" s="1"/>
      <c r="G185" s="1"/>
      <c r="H185" s="1"/>
      <c r="I185" s="1"/>
      <c r="J185" s="1"/>
      <c r="K185" s="1"/>
      <c r="L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row>
    <row r="186" spans="1:56" x14ac:dyDescent="0.35">
      <c r="A186" s="4"/>
      <c r="B186" s="4"/>
      <c r="C186" s="4"/>
      <c r="D186" s="4"/>
      <c r="E186" s="1"/>
      <c r="F186" s="1"/>
      <c r="G186" s="1"/>
      <c r="H186" s="1"/>
      <c r="I186" s="1"/>
      <c r="J186" s="1"/>
      <c r="K186" s="1"/>
      <c r="L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row>
    <row r="187" spans="1:56" x14ac:dyDescent="0.35">
      <c r="A187" s="4"/>
      <c r="B187" s="4"/>
      <c r="C187" s="4"/>
      <c r="D187" s="4"/>
      <c r="E187" s="1"/>
      <c r="F187" s="1"/>
      <c r="G187" s="1"/>
      <c r="H187" s="1"/>
      <c r="I187" s="1"/>
      <c r="J187" s="1"/>
      <c r="K187" s="1"/>
      <c r="L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row>
    <row r="188" spans="1:56" x14ac:dyDescent="0.35">
      <c r="A188" s="4"/>
      <c r="B188" s="4"/>
      <c r="C188" s="4"/>
      <c r="D188" s="4"/>
      <c r="E188" s="1"/>
      <c r="F188" s="1"/>
      <c r="G188" s="1"/>
      <c r="H188" s="1"/>
      <c r="I188" s="1"/>
      <c r="J188" s="1"/>
      <c r="K188" s="1"/>
      <c r="L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row>
    <row r="189" spans="1:56" x14ac:dyDescent="0.35">
      <c r="A189" s="4"/>
      <c r="B189" s="4"/>
      <c r="C189" s="4"/>
      <c r="D189" s="4"/>
      <c r="E189" s="1"/>
      <c r="F189" s="1"/>
      <c r="G189" s="1"/>
      <c r="H189" s="1"/>
      <c r="I189" s="1"/>
      <c r="J189" s="1"/>
      <c r="K189" s="1"/>
      <c r="L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row>
    <row r="190" spans="1:56" x14ac:dyDescent="0.35">
      <c r="A190" s="4"/>
      <c r="B190" s="4"/>
      <c r="C190" s="4"/>
      <c r="D190" s="4"/>
      <c r="E190" s="1"/>
      <c r="F190" s="1"/>
      <c r="G190" s="1"/>
      <c r="H190" s="1"/>
      <c r="I190" s="1"/>
      <c r="J190" s="1"/>
      <c r="K190" s="1"/>
      <c r="L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row>
    <row r="191" spans="1:56" x14ac:dyDescent="0.35">
      <c r="A191" s="4"/>
      <c r="B191" s="4"/>
      <c r="C191" s="4"/>
      <c r="D191" s="4"/>
      <c r="E191" s="1"/>
      <c r="F191" s="1"/>
      <c r="G191" s="1"/>
      <c r="H191" s="1"/>
      <c r="I191" s="1"/>
      <c r="J191" s="1"/>
      <c r="K191" s="1"/>
      <c r="L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row>
    <row r="192" spans="1:56" x14ac:dyDescent="0.35">
      <c r="A192" s="4"/>
      <c r="B192" s="4"/>
      <c r="C192" s="4"/>
      <c r="D192" s="4"/>
      <c r="E192" s="1"/>
      <c r="F192" s="1"/>
      <c r="G192" s="1"/>
      <c r="H192" s="1"/>
      <c r="I192" s="1"/>
      <c r="J192" s="1"/>
      <c r="K192" s="1"/>
      <c r="L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row>
    <row r="193" spans="1:56" x14ac:dyDescent="0.35">
      <c r="A193" s="4"/>
      <c r="B193" s="4"/>
      <c r="C193" s="4"/>
      <c r="D193" s="4"/>
      <c r="E193" s="1"/>
      <c r="F193" s="1"/>
      <c r="G193" s="1"/>
      <c r="H193" s="1"/>
      <c r="I193" s="1"/>
      <c r="J193" s="1"/>
      <c r="K193" s="1"/>
      <c r="L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row>
    <row r="194" spans="1:56" x14ac:dyDescent="0.35">
      <c r="A194" s="4"/>
      <c r="B194" s="4"/>
      <c r="C194" s="4"/>
      <c r="D194" s="4"/>
      <c r="E194" s="1"/>
      <c r="F194" s="1"/>
      <c r="G194" s="1"/>
      <c r="H194" s="1"/>
      <c r="I194" s="1"/>
      <c r="J194" s="1"/>
      <c r="K194" s="1"/>
      <c r="L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row>
    <row r="195" spans="1:56" x14ac:dyDescent="0.35">
      <c r="A195" s="4"/>
      <c r="B195" s="4"/>
      <c r="C195" s="4"/>
      <c r="D195" s="4"/>
      <c r="E195" s="1"/>
      <c r="F195" s="1"/>
      <c r="G195" s="1"/>
      <c r="H195" s="1"/>
      <c r="I195" s="1"/>
      <c r="J195" s="1"/>
      <c r="K195" s="1"/>
      <c r="L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row>
    <row r="196" spans="1:56" x14ac:dyDescent="0.35">
      <c r="A196" s="4"/>
      <c r="B196" s="4"/>
      <c r="C196" s="4"/>
      <c r="D196" s="4"/>
      <c r="E196" s="1"/>
      <c r="F196" s="1"/>
      <c r="G196" s="1"/>
      <c r="H196" s="1"/>
      <c r="I196" s="1"/>
      <c r="J196" s="1"/>
      <c r="K196" s="1"/>
      <c r="L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row>
    <row r="197" spans="1:56" x14ac:dyDescent="0.35">
      <c r="A197" s="4"/>
      <c r="B197" s="4"/>
      <c r="C197" s="4"/>
      <c r="D197" s="4"/>
      <c r="E197" s="1"/>
      <c r="F197" s="1"/>
      <c r="G197" s="1"/>
      <c r="H197" s="1"/>
      <c r="I197" s="1"/>
      <c r="J197" s="1"/>
      <c r="K197" s="1"/>
      <c r="L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row>
    <row r="198" spans="1:56" x14ac:dyDescent="0.35">
      <c r="A198" s="4"/>
      <c r="B198" s="4"/>
      <c r="C198" s="4"/>
      <c r="D198" s="4"/>
      <c r="E198" s="1"/>
      <c r="F198" s="1"/>
      <c r="G198" s="1"/>
      <c r="H198" s="1"/>
      <c r="I198" s="1"/>
      <c r="J198" s="1"/>
      <c r="K198" s="1"/>
      <c r="L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row>
    <row r="199" spans="1:56" x14ac:dyDescent="0.35">
      <c r="A199" s="4"/>
      <c r="B199" s="4"/>
      <c r="C199" s="4"/>
      <c r="D199" s="4"/>
      <c r="E199" s="1"/>
      <c r="F199" s="1"/>
      <c r="G199" s="1"/>
      <c r="H199" s="1"/>
      <c r="I199" s="1"/>
      <c r="J199" s="1"/>
      <c r="K199" s="1"/>
      <c r="L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row>
    <row r="200" spans="1:56" x14ac:dyDescent="0.35">
      <c r="A200" s="4"/>
      <c r="B200" s="4"/>
      <c r="C200" s="4"/>
      <c r="D200" s="4"/>
      <c r="E200" s="1"/>
      <c r="F200" s="1"/>
      <c r="G200" s="1"/>
      <c r="H200" s="1"/>
      <c r="I200" s="1"/>
      <c r="J200" s="1"/>
      <c r="K200" s="1"/>
      <c r="L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row>
    <row r="201" spans="1:56" x14ac:dyDescent="0.35">
      <c r="A201" s="4"/>
      <c r="B201" s="4"/>
      <c r="C201" s="4"/>
      <c r="D201" s="4"/>
      <c r="E201" s="1"/>
      <c r="F201" s="1"/>
      <c r="G201" s="1"/>
      <c r="H201" s="1"/>
      <c r="I201" s="1"/>
      <c r="J201" s="1"/>
      <c r="K201" s="1"/>
      <c r="L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row>
    <row r="202" spans="1:56" x14ac:dyDescent="0.35">
      <c r="A202" s="4"/>
      <c r="B202" s="4"/>
      <c r="C202" s="4"/>
      <c r="D202" s="4"/>
      <c r="E202" s="1"/>
      <c r="F202" s="1"/>
      <c r="G202" s="1"/>
      <c r="H202" s="1"/>
      <c r="I202" s="1"/>
      <c r="J202" s="1"/>
      <c r="K202" s="1"/>
      <c r="L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row>
    <row r="203" spans="1:56" x14ac:dyDescent="0.35">
      <c r="A203" s="4"/>
      <c r="B203" s="4"/>
      <c r="C203" s="4"/>
      <c r="D203" s="4"/>
      <c r="G203" s="1"/>
      <c r="H203" s="1"/>
      <c r="I203" s="1"/>
      <c r="J203" s="1"/>
      <c r="K203" s="1"/>
      <c r="L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row>
    <row r="204" spans="1:56" x14ac:dyDescent="0.35">
      <c r="A204" s="4"/>
      <c r="B204" s="4"/>
      <c r="C204" s="4"/>
      <c r="D204" s="4"/>
      <c r="G204" s="1"/>
      <c r="H204" s="1"/>
      <c r="I204" s="1"/>
      <c r="J204" s="1"/>
      <c r="K204" s="1"/>
      <c r="L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row>
    <row r="205" spans="1:56" x14ac:dyDescent="0.35">
      <c r="A205" s="4"/>
      <c r="B205" s="4"/>
      <c r="C205" s="4"/>
      <c r="D205" s="4"/>
      <c r="M205"/>
    </row>
    <row r="206" spans="1:56" x14ac:dyDescent="0.35">
      <c r="A206" s="4"/>
      <c r="B206" s="4"/>
      <c r="C206" s="4"/>
      <c r="D206" s="4"/>
      <c r="M206"/>
    </row>
    <row r="207" spans="1:56" x14ac:dyDescent="0.35">
      <c r="A207" s="4"/>
      <c r="B207" s="4"/>
      <c r="C207" s="4"/>
      <c r="D207" s="4"/>
    </row>
    <row r="208" spans="1:56" x14ac:dyDescent="0.35">
      <c r="A208" s="4"/>
      <c r="B208" s="4"/>
      <c r="C208" s="4"/>
      <c r="D208" s="4"/>
    </row>
    <row r="209" spans="1:4" x14ac:dyDescent="0.35">
      <c r="A209" s="4"/>
      <c r="B209" s="4"/>
      <c r="C209" s="4"/>
      <c r="D209" s="4"/>
    </row>
    <row r="210" spans="1:4" x14ac:dyDescent="0.35">
      <c r="A210" s="4"/>
      <c r="B210" s="4"/>
      <c r="C210" s="4"/>
      <c r="D210" s="4"/>
    </row>
    <row r="211" spans="1:4" x14ac:dyDescent="0.35">
      <c r="A211" s="4"/>
      <c r="B211" s="4"/>
      <c r="C211" s="4"/>
      <c r="D211" s="4"/>
    </row>
    <row r="212" spans="1:4" x14ac:dyDescent="0.35">
      <c r="A212" s="4"/>
      <c r="B212" s="4"/>
      <c r="C212" s="4"/>
      <c r="D212" s="4"/>
    </row>
    <row r="213" spans="1:4" x14ac:dyDescent="0.35">
      <c r="A213" s="4"/>
      <c r="B213" s="4"/>
      <c r="C213" s="4"/>
      <c r="D213" s="4"/>
    </row>
    <row r="214" spans="1:4" x14ac:dyDescent="0.35">
      <c r="A214" s="4"/>
      <c r="B214" s="4"/>
      <c r="C214" s="4"/>
      <c r="D214" s="4"/>
    </row>
    <row r="215" spans="1:4" x14ac:dyDescent="0.35">
      <c r="A215" s="4"/>
      <c r="B215" s="4"/>
      <c r="C215" s="4"/>
      <c r="D215" s="4"/>
    </row>
    <row r="216" spans="1:4" x14ac:dyDescent="0.35">
      <c r="A216" s="4"/>
      <c r="B216" s="4"/>
      <c r="C216" s="4"/>
      <c r="D216" s="4"/>
    </row>
    <row r="217" spans="1:4" x14ac:dyDescent="0.35">
      <c r="A217" s="4"/>
      <c r="B217" s="4"/>
      <c r="C217" s="4"/>
      <c r="D217" s="4"/>
    </row>
    <row r="218" spans="1:4" x14ac:dyDescent="0.35">
      <c r="A218" s="4"/>
      <c r="B218" s="4"/>
      <c r="C218" s="4"/>
      <c r="D218" s="4"/>
    </row>
    <row r="219" spans="1:4" x14ac:dyDescent="0.35">
      <c r="A219" s="4"/>
      <c r="B219" s="4"/>
      <c r="C219" s="4"/>
      <c r="D219" s="4"/>
    </row>
    <row r="220" spans="1:4" x14ac:dyDescent="0.35">
      <c r="A220" s="4"/>
      <c r="B220" s="4"/>
      <c r="C220" s="4"/>
      <c r="D220" s="4"/>
    </row>
    <row r="221" spans="1:4" x14ac:dyDescent="0.35">
      <c r="A221" s="4"/>
      <c r="B221" s="4"/>
      <c r="C221" s="4"/>
      <c r="D221" s="4"/>
    </row>
    <row r="222" spans="1:4" x14ac:dyDescent="0.35">
      <c r="A222" s="4"/>
      <c r="B222" s="4"/>
      <c r="C222" s="4"/>
      <c r="D222" s="4"/>
    </row>
    <row r="223" spans="1:4" x14ac:dyDescent="0.35">
      <c r="A223" s="4"/>
      <c r="B223" s="4"/>
      <c r="C223" s="4"/>
      <c r="D223" s="4"/>
    </row>
    <row r="224" spans="1:4" x14ac:dyDescent="0.35">
      <c r="A224" s="4"/>
      <c r="B224" s="4"/>
      <c r="C224" s="4"/>
      <c r="D224" s="4"/>
    </row>
    <row r="225" spans="1:4" x14ac:dyDescent="0.35">
      <c r="A225" s="4"/>
      <c r="B225" s="4"/>
      <c r="C225" s="4"/>
      <c r="D225" s="4"/>
    </row>
    <row r="226" spans="1:4" x14ac:dyDescent="0.35">
      <c r="A226" s="4"/>
      <c r="B226" s="4"/>
      <c r="C226" s="4"/>
      <c r="D226" s="4"/>
    </row>
    <row r="227" spans="1:4" x14ac:dyDescent="0.35">
      <c r="A227" s="4"/>
      <c r="B227" s="4"/>
      <c r="C227" s="4"/>
      <c r="D227" s="4"/>
    </row>
    <row r="228" spans="1:4" x14ac:dyDescent="0.35">
      <c r="A228" s="4"/>
      <c r="B228" s="4"/>
      <c r="C228" s="4"/>
      <c r="D228" s="4"/>
    </row>
    <row r="229" spans="1:4" x14ac:dyDescent="0.35">
      <c r="A229" s="4"/>
      <c r="B229" s="4"/>
      <c r="C229" s="4"/>
      <c r="D229" s="4"/>
    </row>
    <row r="230" spans="1:4" x14ac:dyDescent="0.35">
      <c r="A230" s="4"/>
      <c r="B230" s="4"/>
      <c r="C230" s="4"/>
      <c r="D230" s="4"/>
    </row>
    <row r="231" spans="1:4" x14ac:dyDescent="0.35">
      <c r="A231" s="4"/>
      <c r="B231" s="4"/>
      <c r="C231" s="4"/>
      <c r="D231" s="4"/>
    </row>
    <row r="232" spans="1:4" x14ac:dyDescent="0.35">
      <c r="A232" s="4"/>
      <c r="B232" s="4"/>
      <c r="C232" s="4"/>
      <c r="D232" s="4"/>
    </row>
    <row r="233" spans="1:4" x14ac:dyDescent="0.35">
      <c r="A233" s="4"/>
      <c r="B233" s="4"/>
      <c r="C233" s="4"/>
      <c r="D233" s="4"/>
    </row>
    <row r="234" spans="1:4" x14ac:dyDescent="0.35">
      <c r="A234" s="4"/>
      <c r="B234" s="4"/>
      <c r="C234" s="4"/>
      <c r="D234" s="4"/>
    </row>
    <row r="235" spans="1:4" x14ac:dyDescent="0.35">
      <c r="A235" s="4"/>
      <c r="B235" s="4"/>
      <c r="C235" s="4"/>
      <c r="D235" s="4"/>
    </row>
    <row r="236" spans="1:4" x14ac:dyDescent="0.35">
      <c r="A236" s="4"/>
      <c r="B236" s="4"/>
      <c r="C236" s="4"/>
      <c r="D236" s="4"/>
    </row>
    <row r="237" spans="1:4" x14ac:dyDescent="0.35">
      <c r="A237" s="4"/>
      <c r="B237" s="4"/>
      <c r="C237" s="4"/>
      <c r="D237" s="4"/>
    </row>
  </sheetData>
  <mergeCells count="16">
    <mergeCell ref="A107:H107"/>
    <mergeCell ref="A40:D40"/>
    <mergeCell ref="A52:D52"/>
    <mergeCell ref="A64:D64"/>
    <mergeCell ref="A103:H103"/>
    <mergeCell ref="A104:H104"/>
    <mergeCell ref="A106:H106"/>
    <mergeCell ref="A76:D76"/>
    <mergeCell ref="A88:D88"/>
    <mergeCell ref="A1:D1"/>
    <mergeCell ref="A28:D28"/>
    <mergeCell ref="A2:H2"/>
    <mergeCell ref="A5:D5"/>
    <mergeCell ref="A14:H14"/>
    <mergeCell ref="A16:D16"/>
    <mergeCell ref="A25:H25"/>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B220C-7978-4645-8300-366E2B821A79}">
  <dimension ref="A1:H57"/>
  <sheetViews>
    <sheetView zoomScaleNormal="100" workbookViewId="0">
      <selection sqref="A1:B2"/>
    </sheetView>
  </sheetViews>
  <sheetFormatPr defaultRowHeight="14.5" x14ac:dyDescent="0.35"/>
  <cols>
    <col min="1" max="1" width="52.26953125" customWidth="1"/>
    <col min="2" max="2" width="16.1796875" customWidth="1"/>
  </cols>
  <sheetData>
    <row r="1" spans="1:6" ht="26" x14ac:dyDescent="0.35">
      <c r="A1" s="179" t="s">
        <v>1069</v>
      </c>
      <c r="B1" s="179"/>
      <c r="C1" s="169"/>
      <c r="D1" s="169"/>
      <c r="E1" s="169"/>
      <c r="F1" s="169"/>
    </row>
    <row r="2" spans="1:6" ht="15" customHeight="1" thickBot="1" x14ac:dyDescent="0.4">
      <c r="A2" s="207"/>
      <c r="B2" s="207"/>
    </row>
    <row r="3" spans="1:6" ht="26.25" customHeight="1" thickBot="1" x14ac:dyDescent="0.4">
      <c r="A3" s="205" t="s">
        <v>1231</v>
      </c>
      <c r="B3" s="206"/>
    </row>
    <row r="4" spans="1:6" x14ac:dyDescent="0.35">
      <c r="A4" s="168" t="s">
        <v>1230</v>
      </c>
      <c r="B4" s="167" t="s">
        <v>1229</v>
      </c>
    </row>
    <row r="5" spans="1:6" x14ac:dyDescent="0.35">
      <c r="A5" s="166" t="s">
        <v>749</v>
      </c>
      <c r="B5" s="166">
        <v>125</v>
      </c>
    </row>
    <row r="6" spans="1:6" x14ac:dyDescent="0.35">
      <c r="A6" s="166" t="s">
        <v>750</v>
      </c>
      <c r="B6" s="166">
        <v>51</v>
      </c>
    </row>
    <row r="7" spans="1:6" ht="15" customHeight="1" x14ac:dyDescent="0.35">
      <c r="A7" s="166" t="s">
        <v>693</v>
      </c>
      <c r="B7" s="166">
        <v>32</v>
      </c>
      <c r="C7" s="133"/>
    </row>
    <row r="8" spans="1:6" x14ac:dyDescent="0.35">
      <c r="A8" s="166" t="s">
        <v>741</v>
      </c>
      <c r="B8" s="166">
        <v>22</v>
      </c>
    </row>
    <row r="9" spans="1:6" x14ac:dyDescent="0.35">
      <c r="A9" s="166" t="s">
        <v>735</v>
      </c>
      <c r="B9" s="166">
        <v>18</v>
      </c>
    </row>
    <row r="10" spans="1:6" x14ac:dyDescent="0.35">
      <c r="A10" s="166" t="s">
        <v>721</v>
      </c>
      <c r="B10" s="166">
        <v>15</v>
      </c>
    </row>
    <row r="11" spans="1:6" x14ac:dyDescent="0.35">
      <c r="A11" s="166" t="s">
        <v>709</v>
      </c>
      <c r="B11" s="166">
        <v>15</v>
      </c>
    </row>
    <row r="12" spans="1:6" x14ac:dyDescent="0.35">
      <c r="A12" s="166" t="s">
        <v>720</v>
      </c>
      <c r="B12" s="166">
        <v>15</v>
      </c>
    </row>
    <row r="13" spans="1:6" x14ac:dyDescent="0.35">
      <c r="A13" s="166" t="s">
        <v>776</v>
      </c>
      <c r="B13" s="166">
        <v>14</v>
      </c>
    </row>
    <row r="14" spans="1:6" x14ac:dyDescent="0.35">
      <c r="A14" s="166" t="s">
        <v>697</v>
      </c>
      <c r="B14" s="166">
        <v>14</v>
      </c>
    </row>
    <row r="15" spans="1:6" x14ac:dyDescent="0.35">
      <c r="A15" s="166" t="s">
        <v>726</v>
      </c>
      <c r="B15" s="166">
        <v>14</v>
      </c>
    </row>
    <row r="16" spans="1:6" x14ac:dyDescent="0.35">
      <c r="A16" s="166" t="s">
        <v>699</v>
      </c>
      <c r="B16" s="166">
        <v>12</v>
      </c>
    </row>
    <row r="17" spans="1:2" x14ac:dyDescent="0.35">
      <c r="A17" s="166" t="s">
        <v>719</v>
      </c>
      <c r="B17" s="166">
        <v>12</v>
      </c>
    </row>
    <row r="18" spans="1:2" x14ac:dyDescent="0.35">
      <c r="A18" s="166" t="s">
        <v>742</v>
      </c>
      <c r="B18" s="166">
        <v>11</v>
      </c>
    </row>
    <row r="19" spans="1:2" x14ac:dyDescent="0.35">
      <c r="A19" s="166" t="s">
        <v>765</v>
      </c>
      <c r="B19" s="166">
        <v>10</v>
      </c>
    </row>
    <row r="20" spans="1:2" x14ac:dyDescent="0.35">
      <c r="A20" s="166" t="s">
        <v>714</v>
      </c>
      <c r="B20" s="166">
        <v>10</v>
      </c>
    </row>
    <row r="21" spans="1:2" x14ac:dyDescent="0.35">
      <c r="A21" s="166" t="s">
        <v>695</v>
      </c>
      <c r="B21" s="166">
        <v>9</v>
      </c>
    </row>
    <row r="22" spans="1:2" x14ac:dyDescent="0.35">
      <c r="A22" s="166" t="s">
        <v>751</v>
      </c>
      <c r="B22" s="166">
        <v>9</v>
      </c>
    </row>
    <row r="23" spans="1:2" x14ac:dyDescent="0.35">
      <c r="A23" s="166" t="s">
        <v>1228</v>
      </c>
      <c r="B23" s="166">
        <v>8</v>
      </c>
    </row>
    <row r="24" spans="1:2" x14ac:dyDescent="0.35">
      <c r="A24" s="166" t="s">
        <v>686</v>
      </c>
      <c r="B24" s="166">
        <v>8</v>
      </c>
    </row>
    <row r="25" spans="1:2" x14ac:dyDescent="0.35">
      <c r="A25" s="166" t="s">
        <v>780</v>
      </c>
      <c r="B25" s="166">
        <v>8</v>
      </c>
    </row>
    <row r="26" spans="1:2" x14ac:dyDescent="0.35">
      <c r="A26" s="166" t="s">
        <v>732</v>
      </c>
      <c r="B26" s="166">
        <v>8</v>
      </c>
    </row>
    <row r="27" spans="1:2" x14ac:dyDescent="0.35">
      <c r="A27" s="166" t="s">
        <v>704</v>
      </c>
      <c r="B27" s="166">
        <v>8</v>
      </c>
    </row>
    <row r="28" spans="1:2" x14ac:dyDescent="0.35">
      <c r="A28" s="166" t="s">
        <v>722</v>
      </c>
      <c r="B28" s="166">
        <v>7</v>
      </c>
    </row>
    <row r="29" spans="1:2" x14ac:dyDescent="0.35">
      <c r="A29" s="166" t="s">
        <v>730</v>
      </c>
      <c r="B29" s="166">
        <v>7</v>
      </c>
    </row>
    <row r="30" spans="1:2" x14ac:dyDescent="0.35">
      <c r="A30" s="166" t="s">
        <v>758</v>
      </c>
      <c r="B30" s="166">
        <v>6</v>
      </c>
    </row>
    <row r="31" spans="1:2" x14ac:dyDescent="0.35">
      <c r="A31" s="166" t="s">
        <v>701</v>
      </c>
      <c r="B31" s="166">
        <v>5</v>
      </c>
    </row>
    <row r="32" spans="1:2" x14ac:dyDescent="0.35">
      <c r="A32" s="166" t="s">
        <v>738</v>
      </c>
      <c r="B32" s="166">
        <v>5</v>
      </c>
    </row>
    <row r="33" spans="1:2" x14ac:dyDescent="0.35">
      <c r="A33" s="166" t="s">
        <v>688</v>
      </c>
      <c r="B33" s="166">
        <v>4</v>
      </c>
    </row>
    <row r="34" spans="1:2" x14ac:dyDescent="0.35">
      <c r="A34" s="166" t="s">
        <v>724</v>
      </c>
      <c r="B34" s="166">
        <v>4</v>
      </c>
    </row>
    <row r="35" spans="1:2" x14ac:dyDescent="0.35">
      <c r="A35" s="166" t="s">
        <v>723</v>
      </c>
      <c r="B35" s="166">
        <v>4</v>
      </c>
    </row>
    <row r="36" spans="1:2" x14ac:dyDescent="0.35">
      <c r="A36" s="166" t="s">
        <v>767</v>
      </c>
      <c r="B36" s="166">
        <v>3</v>
      </c>
    </row>
    <row r="37" spans="1:2" x14ac:dyDescent="0.35">
      <c r="A37" s="166" t="s">
        <v>754</v>
      </c>
      <c r="B37" s="166">
        <v>3</v>
      </c>
    </row>
    <row r="38" spans="1:2" x14ac:dyDescent="0.35">
      <c r="A38" s="166" t="s">
        <v>760</v>
      </c>
      <c r="B38" s="166">
        <v>3</v>
      </c>
    </row>
    <row r="39" spans="1:2" x14ac:dyDescent="0.35">
      <c r="A39" s="166" t="s">
        <v>712</v>
      </c>
      <c r="B39" s="166">
        <v>2</v>
      </c>
    </row>
    <row r="40" spans="1:2" x14ac:dyDescent="0.35">
      <c r="A40" s="166" t="s">
        <v>736</v>
      </c>
      <c r="B40" s="166">
        <v>2</v>
      </c>
    </row>
    <row r="41" spans="1:2" x14ac:dyDescent="0.35">
      <c r="A41" s="166" t="s">
        <v>707</v>
      </c>
      <c r="B41" s="166">
        <v>2</v>
      </c>
    </row>
    <row r="42" spans="1:2" x14ac:dyDescent="0.35">
      <c r="A42" s="166" t="s">
        <v>763</v>
      </c>
      <c r="B42" s="166">
        <v>2</v>
      </c>
    </row>
    <row r="43" spans="1:2" x14ac:dyDescent="0.35">
      <c r="A43" s="166" t="s">
        <v>752</v>
      </c>
      <c r="B43" s="166">
        <v>2</v>
      </c>
    </row>
    <row r="44" spans="1:2" x14ac:dyDescent="0.35">
      <c r="A44" s="166" t="s">
        <v>690</v>
      </c>
      <c r="B44" s="166">
        <v>2</v>
      </c>
    </row>
    <row r="45" spans="1:2" x14ac:dyDescent="0.35">
      <c r="A45" s="166" t="s">
        <v>761</v>
      </c>
      <c r="B45" s="166">
        <v>2</v>
      </c>
    </row>
    <row r="46" spans="1:2" x14ac:dyDescent="0.35">
      <c r="A46" s="166" t="s">
        <v>731</v>
      </c>
      <c r="B46" s="166">
        <v>2</v>
      </c>
    </row>
    <row r="47" spans="1:2" x14ac:dyDescent="0.35">
      <c r="A47" s="166" t="s">
        <v>694</v>
      </c>
      <c r="B47" s="166">
        <v>1</v>
      </c>
    </row>
    <row r="48" spans="1:2" x14ac:dyDescent="0.35">
      <c r="A48" s="166" t="s">
        <v>689</v>
      </c>
      <c r="B48" s="166">
        <v>1</v>
      </c>
    </row>
    <row r="49" spans="1:8" x14ac:dyDescent="0.35">
      <c r="A49" s="166" t="s">
        <v>700</v>
      </c>
      <c r="B49" s="166">
        <v>1</v>
      </c>
    </row>
    <row r="50" spans="1:8" x14ac:dyDescent="0.35">
      <c r="A50" s="166" t="s">
        <v>713</v>
      </c>
      <c r="B50" s="166">
        <v>1</v>
      </c>
    </row>
    <row r="51" spans="1:8" x14ac:dyDescent="0.35">
      <c r="A51" s="166" t="s">
        <v>781</v>
      </c>
      <c r="B51" s="166">
        <v>1</v>
      </c>
      <c r="F51" t="s">
        <v>1227</v>
      </c>
    </row>
    <row r="52" spans="1:8" x14ac:dyDescent="0.35">
      <c r="A52" s="166" t="s">
        <v>770</v>
      </c>
      <c r="B52" s="166">
        <v>1</v>
      </c>
    </row>
    <row r="53" spans="1:8" x14ac:dyDescent="0.35">
      <c r="A53" s="166" t="s">
        <v>771</v>
      </c>
      <c r="B53" s="166">
        <v>1</v>
      </c>
    </row>
    <row r="54" spans="1:8" x14ac:dyDescent="0.35">
      <c r="A54" s="166" t="s">
        <v>739</v>
      </c>
      <c r="B54" s="166">
        <v>1</v>
      </c>
    </row>
    <row r="55" spans="1:8" ht="15" thickBot="1" x14ac:dyDescent="0.4">
      <c r="A55" s="165" t="s">
        <v>1198</v>
      </c>
      <c r="B55" s="165">
        <v>523</v>
      </c>
    </row>
    <row r="56" spans="1:8" ht="15" thickBot="1" x14ac:dyDescent="0.4"/>
    <row r="57" spans="1:8" ht="80.25" customHeight="1" thickBot="1" x14ac:dyDescent="0.4">
      <c r="A57" s="202" t="s">
        <v>1226</v>
      </c>
      <c r="B57" s="203"/>
      <c r="C57" s="203"/>
      <c r="D57" s="203"/>
      <c r="E57" s="203"/>
      <c r="F57" s="203"/>
      <c r="G57" s="203"/>
      <c r="H57" s="204"/>
    </row>
  </sheetData>
  <mergeCells count="3">
    <mergeCell ref="A57:H57"/>
    <mergeCell ref="A3:B3"/>
    <mergeCell ref="A1:B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318F3-F920-4696-B3FF-59569D4034AC}">
  <sheetPr>
    <pageSetUpPr fitToPage="1"/>
  </sheetPr>
  <dimension ref="A1:D163"/>
  <sheetViews>
    <sheetView showGridLines="0" tabSelected="1" topLeftCell="A55" zoomScale="85" zoomScaleNormal="100" workbookViewId="0">
      <selection activeCell="B133" sqref="B133"/>
    </sheetView>
  </sheetViews>
  <sheetFormatPr defaultRowHeight="14.5" x14ac:dyDescent="0.35"/>
  <cols>
    <col min="1" max="1" width="26.54296875" style="117" customWidth="1"/>
    <col min="2" max="2" width="160.7265625" customWidth="1"/>
  </cols>
  <sheetData>
    <row r="1" spans="1:2" s="125" customFormat="1" ht="26" x14ac:dyDescent="0.35">
      <c r="A1" s="179" t="s">
        <v>1069</v>
      </c>
      <c r="B1" s="179"/>
    </row>
    <row r="2" spans="1:2" s="125" customFormat="1" ht="74.25" customHeight="1" x14ac:dyDescent="0.35">
      <c r="A2" s="180" t="s">
        <v>1014</v>
      </c>
      <c r="B2" s="180"/>
    </row>
    <row r="3" spans="1:2" s="125" customFormat="1" ht="48.65" customHeight="1" thickBot="1" x14ac:dyDescent="0.4">
      <c r="A3" s="126" t="s">
        <v>1173</v>
      </c>
      <c r="B3" s="468"/>
    </row>
    <row r="4" spans="1:2" ht="18" x14ac:dyDescent="0.35">
      <c r="A4" s="124" t="s">
        <v>1172</v>
      </c>
      <c r="B4" s="123" t="s">
        <v>1171</v>
      </c>
    </row>
    <row r="5" spans="1:2" ht="15.5" x14ac:dyDescent="0.35">
      <c r="A5" s="122" t="s">
        <v>1170</v>
      </c>
      <c r="B5" s="120" t="s">
        <v>1169</v>
      </c>
    </row>
    <row r="6" spans="1:2" ht="15.5" x14ac:dyDescent="0.35">
      <c r="A6" s="122" t="s">
        <v>1057</v>
      </c>
      <c r="B6" s="120" t="s">
        <v>1168</v>
      </c>
    </row>
    <row r="7" spans="1:2" ht="15.5" x14ac:dyDescent="0.35">
      <c r="A7" s="122" t="s">
        <v>1167</v>
      </c>
      <c r="B7" s="120" t="s">
        <v>1166</v>
      </c>
    </row>
    <row r="8" spans="1:2" ht="15.5" x14ac:dyDescent="0.35">
      <c r="A8" s="122" t="s">
        <v>8</v>
      </c>
      <c r="B8" s="120" t="s">
        <v>1165</v>
      </c>
    </row>
    <row r="9" spans="1:2" ht="15.5" x14ac:dyDescent="0.35">
      <c r="A9" s="122" t="s">
        <v>1164</v>
      </c>
      <c r="B9" s="120" t="s">
        <v>1163</v>
      </c>
    </row>
    <row r="10" spans="1:2" ht="15.5" x14ac:dyDescent="0.35">
      <c r="A10" s="122" t="s">
        <v>1162</v>
      </c>
      <c r="B10" s="120" t="s">
        <v>1161</v>
      </c>
    </row>
    <row r="11" spans="1:2" ht="15.5" x14ac:dyDescent="0.35">
      <c r="A11" s="122" t="s">
        <v>1160</v>
      </c>
      <c r="B11" s="120" t="s">
        <v>1159</v>
      </c>
    </row>
    <row r="12" spans="1:2" ht="15.5" x14ac:dyDescent="0.35">
      <c r="A12" s="122" t="s">
        <v>1158</v>
      </c>
      <c r="B12" s="120" t="s">
        <v>1157</v>
      </c>
    </row>
    <row r="13" spans="1:2" ht="46.5" x14ac:dyDescent="0.35">
      <c r="A13" s="122" t="s">
        <v>1156</v>
      </c>
      <c r="B13" s="120" t="s">
        <v>1155</v>
      </c>
    </row>
    <row r="14" spans="1:2" ht="46.5" x14ac:dyDescent="0.35">
      <c r="A14" s="122" t="s">
        <v>1154</v>
      </c>
      <c r="B14" s="120" t="s">
        <v>1153</v>
      </c>
    </row>
    <row r="15" spans="1:2" ht="15.5" x14ac:dyDescent="0.35">
      <c r="A15" s="122" t="s">
        <v>1152</v>
      </c>
      <c r="B15" s="120" t="s">
        <v>1151</v>
      </c>
    </row>
    <row r="16" spans="1:2" ht="47.25" customHeight="1" x14ac:dyDescent="0.35">
      <c r="A16" s="210" t="s">
        <v>1150</v>
      </c>
      <c r="B16" s="120" t="s">
        <v>1149</v>
      </c>
    </row>
    <row r="17" spans="1:2" ht="46.5" x14ac:dyDescent="0.35">
      <c r="A17" s="210"/>
      <c r="B17" s="120" t="s">
        <v>1148</v>
      </c>
    </row>
    <row r="18" spans="1:2" ht="47.15" customHeight="1" x14ac:dyDescent="0.35">
      <c r="A18" s="210" t="s">
        <v>1147</v>
      </c>
      <c r="B18" s="120" t="s">
        <v>1146</v>
      </c>
    </row>
    <row r="19" spans="1:2" ht="46.5" x14ac:dyDescent="0.35">
      <c r="A19" s="210"/>
      <c r="B19" s="120" t="s">
        <v>1145</v>
      </c>
    </row>
    <row r="20" spans="1:2" ht="31" x14ac:dyDescent="0.35">
      <c r="A20" s="122" t="s">
        <v>1144</v>
      </c>
      <c r="B20" s="120" t="s">
        <v>1374</v>
      </c>
    </row>
    <row r="21" spans="1:2" ht="15.5" x14ac:dyDescent="0.35">
      <c r="A21" s="122" t="s">
        <v>1070</v>
      </c>
      <c r="B21" s="120" t="s">
        <v>1143</v>
      </c>
    </row>
    <row r="22" spans="1:2" ht="15.5" x14ac:dyDescent="0.35">
      <c r="A22" s="122" t="s">
        <v>1142</v>
      </c>
      <c r="B22" s="120" t="s">
        <v>1141</v>
      </c>
    </row>
    <row r="23" spans="1:2" ht="15.5" x14ac:dyDescent="0.35">
      <c r="A23" s="122" t="s">
        <v>1140</v>
      </c>
      <c r="B23" s="120" t="s">
        <v>1139</v>
      </c>
    </row>
    <row r="24" spans="1:2" ht="46.5" x14ac:dyDescent="0.35">
      <c r="A24" s="122" t="s">
        <v>1138</v>
      </c>
      <c r="B24" s="120" t="s">
        <v>1137</v>
      </c>
    </row>
    <row r="25" spans="1:2" ht="31" x14ac:dyDescent="0.35">
      <c r="A25" s="122" t="s">
        <v>1136</v>
      </c>
      <c r="B25" s="120" t="s">
        <v>1135</v>
      </c>
    </row>
    <row r="26" spans="1:2" ht="15.5" x14ac:dyDescent="0.35">
      <c r="A26" s="122" t="s">
        <v>427</v>
      </c>
      <c r="B26" s="120" t="s">
        <v>1134</v>
      </c>
    </row>
    <row r="27" spans="1:2" ht="15.5" x14ac:dyDescent="0.35">
      <c r="A27" s="122" t="s">
        <v>1133</v>
      </c>
      <c r="B27" s="120" t="s">
        <v>1132</v>
      </c>
    </row>
    <row r="28" spans="1:2" ht="15.5" x14ac:dyDescent="0.35">
      <c r="A28" s="122" t="s">
        <v>1006</v>
      </c>
      <c r="B28" s="120" t="s">
        <v>1131</v>
      </c>
    </row>
    <row r="29" spans="1:2" ht="15.5" x14ac:dyDescent="0.35">
      <c r="A29" s="122" t="s">
        <v>10</v>
      </c>
      <c r="B29" s="120" t="s">
        <v>1130</v>
      </c>
    </row>
    <row r="30" spans="1:2" ht="15.5" x14ac:dyDescent="0.35">
      <c r="A30" s="122" t="s">
        <v>1129</v>
      </c>
      <c r="B30" s="120" t="s">
        <v>1128</v>
      </c>
    </row>
    <row r="31" spans="1:2" ht="15.5" x14ac:dyDescent="0.35">
      <c r="A31" s="122" t="s">
        <v>1127</v>
      </c>
      <c r="B31" s="120" t="s">
        <v>1126</v>
      </c>
    </row>
    <row r="32" spans="1:2" ht="31" x14ac:dyDescent="0.35">
      <c r="A32" s="122" t="s">
        <v>1125</v>
      </c>
      <c r="B32" s="120" t="s">
        <v>1124</v>
      </c>
    </row>
    <row r="33" spans="1:2" ht="15.5" x14ac:dyDescent="0.35">
      <c r="A33" s="122" t="s">
        <v>1123</v>
      </c>
      <c r="B33" s="120" t="s">
        <v>1122</v>
      </c>
    </row>
    <row r="34" spans="1:2" ht="31" x14ac:dyDescent="0.35">
      <c r="A34" s="122" t="s">
        <v>1121</v>
      </c>
      <c r="B34" s="120" t="s">
        <v>1120</v>
      </c>
    </row>
    <row r="35" spans="1:2" ht="15.5" x14ac:dyDescent="0.35">
      <c r="A35" s="122" t="s">
        <v>1119</v>
      </c>
      <c r="B35" s="120" t="s">
        <v>1118</v>
      </c>
    </row>
    <row r="36" spans="1:2" ht="31" x14ac:dyDescent="0.35">
      <c r="A36" s="122" t="s">
        <v>1117</v>
      </c>
      <c r="B36" s="120" t="s">
        <v>1116</v>
      </c>
    </row>
    <row r="37" spans="1:2" ht="15.5" x14ac:dyDescent="0.35">
      <c r="A37" s="122" t="s">
        <v>1115</v>
      </c>
      <c r="B37" s="120" t="s">
        <v>1114</v>
      </c>
    </row>
    <row r="38" spans="1:2" ht="15.5" x14ac:dyDescent="0.35">
      <c r="A38" s="122" t="s">
        <v>1113</v>
      </c>
      <c r="B38" s="120" t="s">
        <v>1112</v>
      </c>
    </row>
    <row r="39" spans="1:2" ht="15.5" x14ac:dyDescent="0.35">
      <c r="A39" s="210" t="s">
        <v>1111</v>
      </c>
      <c r="B39" s="120" t="s">
        <v>1110</v>
      </c>
    </row>
    <row r="40" spans="1:2" ht="15.5" x14ac:dyDescent="0.35">
      <c r="A40" s="210"/>
      <c r="B40" s="120" t="s">
        <v>1109</v>
      </c>
    </row>
    <row r="41" spans="1:2" ht="46.5" x14ac:dyDescent="0.35">
      <c r="A41" s="210"/>
      <c r="B41" s="120" t="s">
        <v>1108</v>
      </c>
    </row>
    <row r="42" spans="1:2" ht="46.5" x14ac:dyDescent="0.35">
      <c r="A42" s="210"/>
      <c r="B42" s="120" t="s">
        <v>1107</v>
      </c>
    </row>
    <row r="43" spans="1:2" ht="15.5" x14ac:dyDescent="0.35">
      <c r="A43" s="210"/>
      <c r="B43" s="120" t="s">
        <v>1106</v>
      </c>
    </row>
    <row r="44" spans="1:2" ht="15.5" x14ac:dyDescent="0.35">
      <c r="A44" s="210"/>
      <c r="B44" s="120" t="s">
        <v>1105</v>
      </c>
    </row>
    <row r="45" spans="1:2" ht="15.5" x14ac:dyDescent="0.35">
      <c r="A45" s="210"/>
      <c r="B45" s="120" t="s">
        <v>1104</v>
      </c>
    </row>
    <row r="46" spans="1:2" ht="15.5" x14ac:dyDescent="0.35">
      <c r="A46" s="122" t="s">
        <v>1103</v>
      </c>
      <c r="B46" s="120" t="s">
        <v>1102</v>
      </c>
    </row>
    <row r="47" spans="1:2" ht="31" x14ac:dyDescent="0.35">
      <c r="A47" s="210" t="s">
        <v>1101</v>
      </c>
      <c r="B47" s="120" t="s">
        <v>1100</v>
      </c>
    </row>
    <row r="48" spans="1:2" ht="15.5" x14ac:dyDescent="0.35">
      <c r="A48" s="210"/>
      <c r="B48" s="120" t="s">
        <v>1099</v>
      </c>
    </row>
    <row r="49" spans="1:2" ht="15.5" x14ac:dyDescent="0.35">
      <c r="A49" s="210"/>
      <c r="B49" s="120" t="s">
        <v>1098</v>
      </c>
    </row>
    <row r="50" spans="1:2" ht="15.75" customHeight="1" x14ac:dyDescent="0.35">
      <c r="A50" s="210" t="s">
        <v>1375</v>
      </c>
      <c r="B50" s="469" t="s">
        <v>1376</v>
      </c>
    </row>
    <row r="51" spans="1:2" ht="15.5" x14ac:dyDescent="0.35">
      <c r="A51" s="210"/>
      <c r="B51" s="120" t="s">
        <v>1097</v>
      </c>
    </row>
    <row r="52" spans="1:2" ht="35.5" customHeight="1" x14ac:dyDescent="0.35">
      <c r="A52" s="210"/>
      <c r="B52" s="120" t="s">
        <v>1096</v>
      </c>
    </row>
    <row r="53" spans="1:2" ht="86.25" customHeight="1" x14ac:dyDescent="0.35">
      <c r="A53" s="210"/>
      <c r="B53" s="120" t="s">
        <v>1377</v>
      </c>
    </row>
    <row r="54" spans="1:2" ht="87.65" customHeight="1" x14ac:dyDescent="0.35">
      <c r="A54" s="210"/>
      <c r="B54" s="120" t="s">
        <v>1095</v>
      </c>
    </row>
    <row r="55" spans="1:2" ht="31" x14ac:dyDescent="0.35">
      <c r="A55" s="210"/>
      <c r="B55" s="120" t="s">
        <v>1090</v>
      </c>
    </row>
    <row r="56" spans="1:2" ht="77.5" x14ac:dyDescent="0.35">
      <c r="A56" s="210"/>
      <c r="B56" s="120" t="s">
        <v>1091</v>
      </c>
    </row>
    <row r="57" spans="1:2" ht="15.5" x14ac:dyDescent="0.35">
      <c r="A57" s="210"/>
      <c r="B57" s="120" t="s">
        <v>1085</v>
      </c>
    </row>
    <row r="58" spans="1:2" ht="31" x14ac:dyDescent="0.35">
      <c r="A58" s="210"/>
      <c r="B58" s="120" t="s">
        <v>1378</v>
      </c>
    </row>
    <row r="59" spans="1:2" ht="15.5" x14ac:dyDescent="0.35">
      <c r="A59" s="210"/>
      <c r="B59" s="120" t="s">
        <v>1379</v>
      </c>
    </row>
    <row r="60" spans="1:2" ht="15.5" x14ac:dyDescent="0.35">
      <c r="A60" s="208" t="s">
        <v>1380</v>
      </c>
      <c r="B60" s="470" t="s">
        <v>1381</v>
      </c>
    </row>
    <row r="61" spans="1:2" ht="15.5" x14ac:dyDescent="0.35">
      <c r="A61" s="209"/>
      <c r="B61" s="471" t="s">
        <v>1382</v>
      </c>
    </row>
    <row r="62" spans="1:2" ht="51" customHeight="1" x14ac:dyDescent="0.35">
      <c r="A62" s="209"/>
      <c r="B62" s="472" t="s">
        <v>1383</v>
      </c>
    </row>
    <row r="63" spans="1:2" ht="15.5" x14ac:dyDescent="0.35">
      <c r="A63" s="210" t="s">
        <v>1384</v>
      </c>
      <c r="B63" s="473" t="s">
        <v>1385</v>
      </c>
    </row>
    <row r="64" spans="1:2" ht="31" x14ac:dyDescent="0.35">
      <c r="A64" s="210"/>
      <c r="B64" s="120" t="s">
        <v>1386</v>
      </c>
    </row>
    <row r="65" spans="1:2" ht="15.5" x14ac:dyDescent="0.35">
      <c r="A65" s="210"/>
      <c r="B65" s="120" t="s">
        <v>1094</v>
      </c>
    </row>
    <row r="66" spans="1:2" ht="15.5" x14ac:dyDescent="0.35">
      <c r="A66" s="210"/>
      <c r="B66" s="120" t="s">
        <v>1387</v>
      </c>
    </row>
    <row r="67" spans="1:2" ht="77.5" x14ac:dyDescent="0.35">
      <c r="A67" s="210"/>
      <c r="B67" s="120" t="s">
        <v>1084</v>
      </c>
    </row>
    <row r="68" spans="1:2" ht="15.5" x14ac:dyDescent="0.35">
      <c r="A68" s="210"/>
      <c r="B68" s="120" t="s">
        <v>1379</v>
      </c>
    </row>
    <row r="69" spans="1:2" ht="15.5" x14ac:dyDescent="0.35">
      <c r="A69" s="474" t="s">
        <v>1388</v>
      </c>
      <c r="B69" s="469" t="s">
        <v>1389</v>
      </c>
    </row>
    <row r="70" spans="1:2" ht="15.5" x14ac:dyDescent="0.35">
      <c r="A70" s="474"/>
      <c r="B70" s="120" t="s">
        <v>1093</v>
      </c>
    </row>
    <row r="71" spans="1:2" ht="50.5" customHeight="1" x14ac:dyDescent="0.35">
      <c r="A71" s="474"/>
      <c r="B71" s="120" t="s">
        <v>1390</v>
      </c>
    </row>
    <row r="72" spans="1:2" ht="46.5" x14ac:dyDescent="0.35">
      <c r="A72" s="474"/>
      <c r="B72" s="120" t="s">
        <v>1391</v>
      </c>
    </row>
    <row r="73" spans="1:2" ht="31" x14ac:dyDescent="0.35">
      <c r="A73" s="474"/>
      <c r="B73" s="120" t="s">
        <v>1374</v>
      </c>
    </row>
    <row r="74" spans="1:2" ht="15.5" x14ac:dyDescent="0.35">
      <c r="A74" s="474"/>
      <c r="B74" s="120" t="s">
        <v>1392</v>
      </c>
    </row>
    <row r="75" spans="1:2" ht="15.5" x14ac:dyDescent="0.35">
      <c r="A75" s="474" t="s">
        <v>1092</v>
      </c>
      <c r="B75" s="469" t="s">
        <v>1393</v>
      </c>
    </row>
    <row r="76" spans="1:2" ht="15.5" x14ac:dyDescent="0.35">
      <c r="A76" s="474"/>
      <c r="B76" s="120" t="s">
        <v>1083</v>
      </c>
    </row>
    <row r="77" spans="1:2" ht="83.5" customHeight="1" x14ac:dyDescent="0.35">
      <c r="A77" s="474"/>
      <c r="B77" s="120" t="s">
        <v>1084</v>
      </c>
    </row>
    <row r="78" spans="1:2" ht="77.5" x14ac:dyDescent="0.35">
      <c r="A78" s="474"/>
      <c r="B78" s="121" t="s">
        <v>1091</v>
      </c>
    </row>
    <row r="79" spans="1:2" ht="15.5" x14ac:dyDescent="0.35">
      <c r="A79" s="474"/>
      <c r="B79" s="120" t="s">
        <v>1085</v>
      </c>
    </row>
    <row r="80" spans="1:2" ht="31" x14ac:dyDescent="0.35">
      <c r="A80" s="474"/>
      <c r="B80" s="120" t="s">
        <v>1394</v>
      </c>
    </row>
    <row r="81" spans="1:2" ht="15.5" x14ac:dyDescent="0.35">
      <c r="A81" s="474"/>
      <c r="B81" s="120" t="s">
        <v>1395</v>
      </c>
    </row>
    <row r="82" spans="1:2" ht="15.5" x14ac:dyDescent="0.35">
      <c r="A82" s="474"/>
      <c r="B82" s="120" t="s">
        <v>1392</v>
      </c>
    </row>
    <row r="83" spans="1:2" ht="15.5" x14ac:dyDescent="0.35">
      <c r="A83" s="475" t="s">
        <v>1396</v>
      </c>
      <c r="B83" s="469" t="s">
        <v>1397</v>
      </c>
    </row>
    <row r="84" spans="1:2" ht="15.5" x14ac:dyDescent="0.35">
      <c r="A84" s="475"/>
      <c r="B84" s="120" t="s">
        <v>1083</v>
      </c>
    </row>
    <row r="85" spans="1:2" ht="31" x14ac:dyDescent="0.35">
      <c r="A85" s="475"/>
      <c r="B85" s="120" t="s">
        <v>1090</v>
      </c>
    </row>
    <row r="86" spans="1:2" ht="15.5" x14ac:dyDescent="0.35">
      <c r="A86" s="475"/>
      <c r="B86" s="120" t="s">
        <v>1089</v>
      </c>
    </row>
    <row r="87" spans="1:2" ht="46.5" x14ac:dyDescent="0.35">
      <c r="A87" s="475"/>
      <c r="B87" s="120" t="s">
        <v>1088</v>
      </c>
    </row>
    <row r="88" spans="1:2" ht="15.5" x14ac:dyDescent="0.35">
      <c r="A88" s="475"/>
      <c r="B88" s="120" t="s">
        <v>1087</v>
      </c>
    </row>
    <row r="89" spans="1:2" ht="15.5" x14ac:dyDescent="0.35">
      <c r="A89" s="475"/>
      <c r="B89" s="120" t="s">
        <v>1086</v>
      </c>
    </row>
    <row r="90" spans="1:2" ht="15.5" x14ac:dyDescent="0.35">
      <c r="A90" s="475"/>
      <c r="B90" s="120" t="s">
        <v>1085</v>
      </c>
    </row>
    <row r="91" spans="1:2" ht="77.5" x14ac:dyDescent="0.35">
      <c r="A91" s="475"/>
      <c r="B91" s="120" t="s">
        <v>1084</v>
      </c>
    </row>
    <row r="92" spans="1:2" ht="15.5" x14ac:dyDescent="0.35">
      <c r="A92" s="475"/>
      <c r="B92" s="120" t="s">
        <v>1392</v>
      </c>
    </row>
    <row r="93" spans="1:2" ht="15.65" customHeight="1" x14ac:dyDescent="0.35">
      <c r="A93" s="476" t="s">
        <v>1398</v>
      </c>
      <c r="B93" s="118" t="s">
        <v>1399</v>
      </c>
    </row>
    <row r="94" spans="1:2" ht="15.5" x14ac:dyDescent="0.35">
      <c r="A94" s="476"/>
      <c r="B94" s="477" t="s">
        <v>1400</v>
      </c>
    </row>
    <row r="95" spans="1:2" ht="15.5" x14ac:dyDescent="0.35">
      <c r="A95" s="476"/>
      <c r="B95" s="119" t="s">
        <v>1083</v>
      </c>
    </row>
    <row r="96" spans="1:2" ht="15.5" x14ac:dyDescent="0.35">
      <c r="A96" s="476"/>
      <c r="B96" s="118" t="s">
        <v>1401</v>
      </c>
    </row>
    <row r="97" spans="1:2" ht="62" x14ac:dyDescent="0.35">
      <c r="A97" s="476"/>
      <c r="B97" s="119" t="s">
        <v>1402</v>
      </c>
    </row>
    <row r="98" spans="1:2" ht="31" x14ac:dyDescent="0.35">
      <c r="A98" s="476"/>
      <c r="B98" s="119" t="s">
        <v>1403</v>
      </c>
    </row>
    <row r="99" spans="1:2" ht="49" customHeight="1" x14ac:dyDescent="0.35">
      <c r="A99" s="476"/>
      <c r="B99" s="118" t="s">
        <v>1404</v>
      </c>
    </row>
    <row r="100" spans="1:2" ht="31" x14ac:dyDescent="0.35">
      <c r="A100" s="476"/>
      <c r="B100" s="119" t="s">
        <v>1405</v>
      </c>
    </row>
    <row r="101" spans="1:2" ht="143.5" customHeight="1" x14ac:dyDescent="0.35">
      <c r="A101" s="476"/>
      <c r="B101" s="118" t="s">
        <v>1406</v>
      </c>
    </row>
    <row r="102" spans="1:2" ht="66" customHeight="1" x14ac:dyDescent="0.35">
      <c r="A102" s="476"/>
      <c r="B102" s="119" t="s">
        <v>1407</v>
      </c>
    </row>
    <row r="103" spans="1:2" ht="31" x14ac:dyDescent="0.35">
      <c r="A103" s="476" t="s">
        <v>1408</v>
      </c>
      <c r="B103" s="119" t="s">
        <v>1409</v>
      </c>
    </row>
    <row r="104" spans="1:2" ht="148" customHeight="1" x14ac:dyDescent="0.35">
      <c r="A104" s="476"/>
      <c r="B104" s="478" t="s">
        <v>1410</v>
      </c>
    </row>
    <row r="105" spans="1:2" ht="15.65" customHeight="1" x14ac:dyDescent="0.35">
      <c r="A105" s="476"/>
      <c r="B105" s="119" t="s">
        <v>1411</v>
      </c>
    </row>
    <row r="106" spans="1:2" ht="15.5" x14ac:dyDescent="0.35">
      <c r="A106" s="476"/>
      <c r="B106" s="479" t="s">
        <v>1392</v>
      </c>
    </row>
    <row r="107" spans="1:2" ht="31" x14ac:dyDescent="0.35">
      <c r="A107" s="476"/>
      <c r="B107" s="480" t="s">
        <v>1412</v>
      </c>
    </row>
    <row r="108" spans="1:2" ht="15.5" x14ac:dyDescent="0.35">
      <c r="A108" s="476"/>
      <c r="B108" s="119" t="s">
        <v>1413</v>
      </c>
    </row>
    <row r="109" spans="1:2" ht="15.5" x14ac:dyDescent="0.35">
      <c r="A109" s="475" t="s">
        <v>1414</v>
      </c>
      <c r="B109" s="119" t="s">
        <v>1415</v>
      </c>
    </row>
    <row r="110" spans="1:2" ht="15.5" x14ac:dyDescent="0.35">
      <c r="A110" s="475"/>
      <c r="B110" s="473" t="s">
        <v>1385</v>
      </c>
    </row>
    <row r="111" spans="1:2" ht="15.5" x14ac:dyDescent="0.35">
      <c r="A111" s="475"/>
      <c r="B111" s="471" t="s">
        <v>1382</v>
      </c>
    </row>
    <row r="112" spans="1:2" ht="46.5" x14ac:dyDescent="0.35">
      <c r="A112" s="475"/>
      <c r="B112" s="472" t="s">
        <v>1383</v>
      </c>
    </row>
    <row r="113" spans="1:2" ht="31" x14ac:dyDescent="0.35">
      <c r="A113" s="475"/>
      <c r="B113" s="120" t="s">
        <v>1416</v>
      </c>
    </row>
    <row r="114" spans="1:2" ht="15.5" x14ac:dyDescent="0.35">
      <c r="A114" s="475"/>
      <c r="B114" s="120" t="s">
        <v>1094</v>
      </c>
    </row>
    <row r="115" spans="1:2" ht="15.5" x14ac:dyDescent="0.35">
      <c r="A115" s="475"/>
      <c r="B115" s="120" t="s">
        <v>1387</v>
      </c>
    </row>
    <row r="116" spans="1:2" ht="15.5" x14ac:dyDescent="0.35">
      <c r="A116" s="475"/>
      <c r="B116" s="119" t="s">
        <v>1417</v>
      </c>
    </row>
    <row r="117" spans="1:2" ht="15.5" x14ac:dyDescent="0.35">
      <c r="A117" s="475"/>
      <c r="B117" s="119" t="s">
        <v>1418</v>
      </c>
    </row>
    <row r="118" spans="1:2" ht="21" customHeight="1" x14ac:dyDescent="0.35">
      <c r="A118" s="475"/>
      <c r="B118" s="119" t="s">
        <v>1419</v>
      </c>
    </row>
    <row r="119" spans="1:2" ht="31" x14ac:dyDescent="0.35">
      <c r="A119" s="475"/>
      <c r="B119" s="119" t="s">
        <v>1420</v>
      </c>
    </row>
    <row r="120" spans="1:2" ht="31" x14ac:dyDescent="0.35">
      <c r="A120" s="475"/>
      <c r="B120" s="119" t="s">
        <v>1421</v>
      </c>
    </row>
    <row r="121" spans="1:2" ht="15.65" customHeight="1" x14ac:dyDescent="0.35">
      <c r="A121" s="474" t="s">
        <v>1422</v>
      </c>
      <c r="B121" s="121" t="s">
        <v>1423</v>
      </c>
    </row>
    <row r="122" spans="1:2" ht="15.5" x14ac:dyDescent="0.35">
      <c r="A122" s="474"/>
      <c r="B122" s="118" t="s">
        <v>1424</v>
      </c>
    </row>
    <row r="123" spans="1:2" ht="15.5" x14ac:dyDescent="0.35">
      <c r="A123" s="474"/>
      <c r="B123" s="118" t="s">
        <v>1425</v>
      </c>
    </row>
    <row r="124" spans="1:2" ht="15.5" x14ac:dyDescent="0.35">
      <c r="A124" s="474"/>
      <c r="B124" s="118" t="s">
        <v>1426</v>
      </c>
    </row>
    <row r="125" spans="1:2" ht="15.5" x14ac:dyDescent="0.35">
      <c r="A125" s="474"/>
      <c r="B125" s="118" t="s">
        <v>1427</v>
      </c>
    </row>
    <row r="126" spans="1:2" ht="15.5" x14ac:dyDescent="0.35">
      <c r="A126" s="481" t="s">
        <v>1428</v>
      </c>
      <c r="B126" s="118" t="s">
        <v>1429</v>
      </c>
    </row>
    <row r="127" spans="1:2" ht="15.65" customHeight="1" x14ac:dyDescent="0.35">
      <c r="A127" s="482"/>
      <c r="B127" s="121" t="s">
        <v>1430</v>
      </c>
    </row>
    <row r="128" spans="1:2" ht="15.5" x14ac:dyDescent="0.35">
      <c r="A128" s="482"/>
      <c r="B128" s="121" t="s">
        <v>1431</v>
      </c>
    </row>
    <row r="129" spans="1:4" ht="16.5" customHeight="1" x14ac:dyDescent="0.35">
      <c r="A129" s="482"/>
      <c r="B129" s="121" t="s">
        <v>1432</v>
      </c>
    </row>
    <row r="130" spans="1:4" ht="16.5" customHeight="1" x14ac:dyDescent="0.35">
      <c r="A130" s="482"/>
      <c r="B130" s="121" t="s">
        <v>1433</v>
      </c>
    </row>
    <row r="131" spans="1:4" ht="16.5" customHeight="1" x14ac:dyDescent="0.35">
      <c r="A131" s="482"/>
      <c r="B131" s="118" t="s">
        <v>1434</v>
      </c>
    </row>
    <row r="132" spans="1:4" ht="16.5" customHeight="1" x14ac:dyDescent="0.35">
      <c r="A132" s="482"/>
      <c r="B132" s="121" t="s">
        <v>1430</v>
      </c>
    </row>
    <row r="133" spans="1:4" ht="16.5" customHeight="1" x14ac:dyDescent="0.35">
      <c r="A133" s="482"/>
      <c r="B133" s="121" t="s">
        <v>1431</v>
      </c>
    </row>
    <row r="134" spans="1:4" ht="16.5" customHeight="1" x14ac:dyDescent="0.35">
      <c r="A134" s="482"/>
      <c r="B134" s="121" t="s">
        <v>1432</v>
      </c>
    </row>
    <row r="135" spans="1:4" ht="16.5" customHeight="1" x14ac:dyDescent="0.35">
      <c r="A135" s="482"/>
      <c r="B135" s="121" t="s">
        <v>1433</v>
      </c>
    </row>
    <row r="136" spans="1:4" ht="15.5" x14ac:dyDescent="0.35">
      <c r="A136" s="482"/>
      <c r="B136" s="118" t="s">
        <v>1435</v>
      </c>
    </row>
    <row r="137" spans="1:4" ht="15.5" x14ac:dyDescent="0.35">
      <c r="A137" s="482"/>
      <c r="B137" s="121" t="s">
        <v>1430</v>
      </c>
    </row>
    <row r="138" spans="1:4" ht="15.5" x14ac:dyDescent="0.35">
      <c r="A138" s="482"/>
      <c r="B138" s="121" t="s">
        <v>1431</v>
      </c>
      <c r="D138" s="5"/>
    </row>
    <row r="139" spans="1:4" ht="15.5" x14ac:dyDescent="0.35">
      <c r="A139" s="482"/>
      <c r="B139" s="121" t="s">
        <v>1432</v>
      </c>
    </row>
    <row r="140" spans="1:4" ht="15.5" x14ac:dyDescent="0.35">
      <c r="A140" s="482"/>
      <c r="B140" s="121" t="s">
        <v>1433</v>
      </c>
    </row>
    <row r="141" spans="1:4" ht="15.5" x14ac:dyDescent="0.35">
      <c r="A141" s="482"/>
      <c r="B141" s="118" t="s">
        <v>1436</v>
      </c>
    </row>
    <row r="142" spans="1:4" ht="15.5" x14ac:dyDescent="0.35">
      <c r="A142" s="482"/>
      <c r="B142" s="121" t="s">
        <v>1430</v>
      </c>
    </row>
    <row r="143" spans="1:4" ht="15.5" x14ac:dyDescent="0.35">
      <c r="A143" s="482"/>
      <c r="B143" s="121" t="s">
        <v>1431</v>
      </c>
    </row>
    <row r="144" spans="1:4" ht="15.5" x14ac:dyDescent="0.35">
      <c r="A144" s="482"/>
      <c r="B144" s="121" t="s">
        <v>1432</v>
      </c>
    </row>
    <row r="145" spans="1:2" ht="15.5" x14ac:dyDescent="0.35">
      <c r="A145" s="482"/>
      <c r="B145" s="121" t="s">
        <v>1433</v>
      </c>
    </row>
    <row r="146" spans="1:2" ht="15.5" x14ac:dyDescent="0.35">
      <c r="A146" s="482"/>
      <c r="B146" s="121" t="s">
        <v>1437</v>
      </c>
    </row>
    <row r="147" spans="1:2" ht="15.5" x14ac:dyDescent="0.35">
      <c r="A147" s="482"/>
      <c r="B147" s="121" t="s">
        <v>1438</v>
      </c>
    </row>
    <row r="148" spans="1:2" ht="54.65" customHeight="1" x14ac:dyDescent="0.35">
      <c r="A148" s="482"/>
      <c r="B148" s="121" t="s">
        <v>1439</v>
      </c>
    </row>
    <row r="149" spans="1:2" ht="15.5" x14ac:dyDescent="0.35">
      <c r="A149" s="482"/>
      <c r="B149" s="121" t="s">
        <v>1440</v>
      </c>
    </row>
    <row r="150" spans="1:2" ht="31" x14ac:dyDescent="0.35">
      <c r="A150" s="482"/>
      <c r="B150" s="121" t="s">
        <v>1441</v>
      </c>
    </row>
    <row r="151" spans="1:2" ht="15.5" x14ac:dyDescent="0.35">
      <c r="A151" s="482"/>
      <c r="B151" s="121" t="s">
        <v>1097</v>
      </c>
    </row>
    <row r="152" spans="1:2" ht="31" x14ac:dyDescent="0.35">
      <c r="A152" s="482"/>
      <c r="B152" s="121" t="s">
        <v>1442</v>
      </c>
    </row>
    <row r="153" spans="1:2" ht="93" x14ac:dyDescent="0.35">
      <c r="A153" s="482"/>
      <c r="B153" s="121" t="s">
        <v>1443</v>
      </c>
    </row>
    <row r="154" spans="1:2" ht="21.65" customHeight="1" x14ac:dyDescent="0.35">
      <c r="A154" s="482"/>
      <c r="B154" s="121" t="s">
        <v>1444</v>
      </c>
    </row>
    <row r="155" spans="1:2" ht="54" customHeight="1" x14ac:dyDescent="0.35">
      <c r="A155" s="482"/>
      <c r="B155" s="483" t="s">
        <v>1390</v>
      </c>
    </row>
    <row r="156" spans="1:2" ht="15.5" x14ac:dyDescent="0.35">
      <c r="A156" s="484"/>
      <c r="B156" s="483" t="s">
        <v>1445</v>
      </c>
    </row>
    <row r="157" spans="1:2" ht="15.5" x14ac:dyDescent="0.35">
      <c r="A157" s="485" t="s">
        <v>1446</v>
      </c>
      <c r="B157" s="121" t="s">
        <v>1447</v>
      </c>
    </row>
    <row r="158" spans="1:2" ht="15.5" x14ac:dyDescent="0.35">
      <c r="A158" s="486"/>
      <c r="B158" s="121" t="s">
        <v>1448</v>
      </c>
    </row>
    <row r="159" spans="1:2" ht="15.5" x14ac:dyDescent="0.35">
      <c r="A159" s="486"/>
      <c r="B159" s="121" t="s">
        <v>1449</v>
      </c>
    </row>
    <row r="160" spans="1:2" ht="15.5" x14ac:dyDescent="0.35">
      <c r="A160" s="486"/>
      <c r="B160" s="121" t="s">
        <v>1450</v>
      </c>
    </row>
    <row r="161" spans="1:2" ht="15.5" x14ac:dyDescent="0.35">
      <c r="A161" s="486"/>
      <c r="B161" s="121" t="s">
        <v>1451</v>
      </c>
    </row>
    <row r="162" spans="1:2" ht="15.5" x14ac:dyDescent="0.35">
      <c r="A162" s="486"/>
      <c r="B162" s="121" t="s">
        <v>1452</v>
      </c>
    </row>
    <row r="163" spans="1:2" ht="16" thickBot="1" x14ac:dyDescent="0.4">
      <c r="A163" s="487"/>
      <c r="B163" s="488" t="s">
        <v>1453</v>
      </c>
    </row>
  </sheetData>
  <mergeCells count="18">
    <mergeCell ref="A93:A102"/>
    <mergeCell ref="A103:A108"/>
    <mergeCell ref="A109:A120"/>
    <mergeCell ref="A121:A125"/>
    <mergeCell ref="A126:A156"/>
    <mergeCell ref="A157:A163"/>
    <mergeCell ref="A50:A59"/>
    <mergeCell ref="A60:A62"/>
    <mergeCell ref="A63:A68"/>
    <mergeCell ref="A69:A74"/>
    <mergeCell ref="A75:A82"/>
    <mergeCell ref="A83:A92"/>
    <mergeCell ref="A1:B1"/>
    <mergeCell ref="A2:B2"/>
    <mergeCell ref="A16:A17"/>
    <mergeCell ref="A18:A19"/>
    <mergeCell ref="A39:A45"/>
    <mergeCell ref="A47:A49"/>
  </mergeCells>
  <pageMargins left="0.25" right="0.25" top="0.75" bottom="0.75" header="0.3" footer="0.3"/>
  <pageSetup scale="14" fitToWidth="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62845-87E3-4FC3-A750-0161833CC052}">
  <dimension ref="A1:AB111"/>
  <sheetViews>
    <sheetView topLeftCell="A104" workbookViewId="0">
      <selection activeCell="B2" sqref="B2:AB111"/>
    </sheetView>
  </sheetViews>
  <sheetFormatPr defaultRowHeight="14.5" x14ac:dyDescent="0.35"/>
  <sheetData>
    <row r="1" spans="1:28" x14ac:dyDescent="0.35">
      <c r="A1" s="35" t="s">
        <v>404</v>
      </c>
      <c r="B1" s="35" t="s">
        <v>405</v>
      </c>
      <c r="C1" s="35" t="s">
        <v>4</v>
      </c>
      <c r="D1" s="35" t="s">
        <v>5</v>
      </c>
      <c r="E1" s="35" t="s">
        <v>406</v>
      </c>
      <c r="F1" s="35" t="s">
        <v>407</v>
      </c>
      <c r="G1" s="35" t="s">
        <v>408</v>
      </c>
      <c r="H1" s="35" t="s">
        <v>409</v>
      </c>
      <c r="I1" s="35" t="s">
        <v>410</v>
      </c>
      <c r="J1" s="35" t="s">
        <v>411</v>
      </c>
      <c r="K1" s="35" t="s">
        <v>412</v>
      </c>
      <c r="L1" s="35" t="s">
        <v>413</v>
      </c>
      <c r="M1" s="35" t="s">
        <v>414</v>
      </c>
      <c r="N1" s="35" t="s">
        <v>415</v>
      </c>
      <c r="O1" s="35" t="s">
        <v>416</v>
      </c>
      <c r="P1" s="35" t="s">
        <v>417</v>
      </c>
      <c r="Q1" s="35" t="s">
        <v>418</v>
      </c>
      <c r="R1" s="35" t="s">
        <v>419</v>
      </c>
      <c r="S1" s="35" t="s">
        <v>420</v>
      </c>
      <c r="T1" s="35" t="s">
        <v>421</v>
      </c>
      <c r="U1" s="35" t="s">
        <v>422</v>
      </c>
      <c r="V1" s="35" t="s">
        <v>423</v>
      </c>
      <c r="W1" s="35" t="s">
        <v>424</v>
      </c>
      <c r="X1" s="35" t="s">
        <v>425</v>
      </c>
      <c r="Y1" s="35" t="s">
        <v>426</v>
      </c>
      <c r="Z1" s="35" t="s">
        <v>427</v>
      </c>
      <c r="AA1" s="35" t="s">
        <v>428</v>
      </c>
      <c r="AB1" s="35" t="s">
        <v>429</v>
      </c>
    </row>
    <row r="2" spans="1:28" ht="72.5" x14ac:dyDescent="0.35">
      <c r="A2" s="36" t="s">
        <v>430</v>
      </c>
      <c r="B2" s="36" t="s">
        <v>111</v>
      </c>
      <c r="C2" s="36" t="s">
        <v>128</v>
      </c>
      <c r="D2" s="36" t="s">
        <v>129</v>
      </c>
      <c r="E2" s="36" t="s">
        <v>34</v>
      </c>
      <c r="F2" s="36" t="s">
        <v>431</v>
      </c>
      <c r="G2" s="36" t="s">
        <v>35</v>
      </c>
      <c r="H2" s="36" t="s">
        <v>54</v>
      </c>
      <c r="I2" s="36" t="s">
        <v>36</v>
      </c>
      <c r="J2" s="37">
        <v>46.654690618762501</v>
      </c>
      <c r="K2" s="37">
        <v>107.01960784313748</v>
      </c>
      <c r="L2" s="37">
        <v>2.857843137254902</v>
      </c>
      <c r="M2" s="37">
        <v>12.519607843137257</v>
      </c>
      <c r="N2" s="37">
        <v>3.7843137254901955</v>
      </c>
      <c r="O2" s="37">
        <v>14.544117647058826</v>
      </c>
      <c r="P2" s="37">
        <v>111.63725490196097</v>
      </c>
      <c r="Q2" s="37">
        <v>0</v>
      </c>
      <c r="R2" s="37">
        <v>0</v>
      </c>
      <c r="S2" s="37">
        <v>9.2058823529411757</v>
      </c>
      <c r="T2" s="37">
        <v>2.7696078431372548</v>
      </c>
      <c r="U2" s="37">
        <v>0.30882352941176472</v>
      </c>
      <c r="V2" s="37">
        <v>113.8970588235296</v>
      </c>
      <c r="W2" s="37">
        <v>73.593137254902203</v>
      </c>
      <c r="X2" s="37">
        <v>170</v>
      </c>
      <c r="Y2" s="36" t="s">
        <v>100</v>
      </c>
      <c r="Z2" s="38">
        <v>45218</v>
      </c>
      <c r="AA2" s="36" t="s">
        <v>30</v>
      </c>
      <c r="AB2" s="36" t="s">
        <v>116</v>
      </c>
    </row>
    <row r="3" spans="1:28" ht="58" x14ac:dyDescent="0.35">
      <c r="A3" s="36" t="s">
        <v>432</v>
      </c>
      <c r="B3" s="36" t="s">
        <v>366</v>
      </c>
      <c r="C3" s="36" t="s">
        <v>121</v>
      </c>
      <c r="D3" s="36" t="s">
        <v>122</v>
      </c>
      <c r="E3" s="36" t="s">
        <v>44</v>
      </c>
      <c r="F3" s="36" t="s">
        <v>433</v>
      </c>
      <c r="G3" s="36" t="s">
        <v>35</v>
      </c>
      <c r="H3" s="36" t="s">
        <v>33</v>
      </c>
      <c r="I3" s="36" t="s">
        <v>29</v>
      </c>
      <c r="J3" s="37">
        <v>45.834756097560998</v>
      </c>
      <c r="K3" s="37">
        <v>1392.730392156858</v>
      </c>
      <c r="L3" s="37">
        <v>30.450980392156893</v>
      </c>
      <c r="M3" s="37">
        <v>0.64705882352941169</v>
      </c>
      <c r="N3" s="37">
        <v>9.8039215686274508E-3</v>
      </c>
      <c r="O3" s="37">
        <v>7.6568627450980342</v>
      </c>
      <c r="P3" s="37">
        <v>1416.181372549014</v>
      </c>
      <c r="Q3" s="37">
        <v>0</v>
      </c>
      <c r="R3" s="37">
        <v>0</v>
      </c>
      <c r="S3" s="37">
        <v>0.10784313725490197</v>
      </c>
      <c r="T3" s="37">
        <v>0</v>
      </c>
      <c r="U3" s="37">
        <v>0.55392156862745101</v>
      </c>
      <c r="V3" s="37">
        <v>1423.1764705882297</v>
      </c>
      <c r="W3" s="37">
        <v>536.27450980391336</v>
      </c>
      <c r="X3" s="37">
        <v>1100</v>
      </c>
      <c r="Y3" s="36" t="s">
        <v>100</v>
      </c>
      <c r="Z3" s="38">
        <v>45316</v>
      </c>
      <c r="AA3" s="36" t="s">
        <v>30</v>
      </c>
      <c r="AB3" s="36" t="s">
        <v>116</v>
      </c>
    </row>
    <row r="4" spans="1:28" ht="58" x14ac:dyDescent="0.35">
      <c r="A4" s="36" t="s">
        <v>434</v>
      </c>
      <c r="B4" s="36" t="s">
        <v>435</v>
      </c>
      <c r="C4" s="36" t="s">
        <v>123</v>
      </c>
      <c r="D4" s="36" t="s">
        <v>124</v>
      </c>
      <c r="E4" s="36" t="s">
        <v>40</v>
      </c>
      <c r="F4" s="36" t="s">
        <v>436</v>
      </c>
      <c r="G4" s="36" t="s">
        <v>67</v>
      </c>
      <c r="H4" s="36" t="s">
        <v>28</v>
      </c>
      <c r="I4" s="36" t="s">
        <v>29</v>
      </c>
      <c r="J4" s="37">
        <v>1574</v>
      </c>
      <c r="K4" s="37">
        <v>0</v>
      </c>
      <c r="L4" s="37">
        <v>0.25</v>
      </c>
      <c r="M4" s="37">
        <v>1</v>
      </c>
      <c r="N4" s="37">
        <v>5.0441176470588234</v>
      </c>
      <c r="O4" s="37">
        <v>6.0441176470588234</v>
      </c>
      <c r="P4" s="37">
        <v>0</v>
      </c>
      <c r="Q4" s="37">
        <v>0.25</v>
      </c>
      <c r="R4" s="37">
        <v>0</v>
      </c>
      <c r="S4" s="37">
        <v>5.0735294117647056</v>
      </c>
      <c r="T4" s="37">
        <v>0</v>
      </c>
      <c r="U4" s="37">
        <v>0</v>
      </c>
      <c r="V4" s="37">
        <v>1.2205882352941178</v>
      </c>
      <c r="W4" s="37">
        <v>6.2941176470588234</v>
      </c>
      <c r="X4" s="37">
        <v>640</v>
      </c>
      <c r="Y4" s="36" t="s">
        <v>100</v>
      </c>
      <c r="Z4" s="38">
        <v>45330</v>
      </c>
      <c r="AA4" s="36" t="s">
        <v>30</v>
      </c>
      <c r="AB4" s="36" t="s">
        <v>116</v>
      </c>
    </row>
    <row r="5" spans="1:28" ht="58" x14ac:dyDescent="0.35">
      <c r="A5" s="36" t="s">
        <v>437</v>
      </c>
      <c r="B5" s="36" t="s">
        <v>125</v>
      </c>
      <c r="C5" s="36" t="s">
        <v>126</v>
      </c>
      <c r="D5" s="36" t="s">
        <v>127</v>
      </c>
      <c r="E5" s="36" t="s">
        <v>91</v>
      </c>
      <c r="F5" s="36" t="s">
        <v>438</v>
      </c>
      <c r="G5" s="36" t="s">
        <v>32</v>
      </c>
      <c r="H5" s="36" t="s">
        <v>54</v>
      </c>
      <c r="I5" s="36" t="s">
        <v>29</v>
      </c>
      <c r="J5" s="37">
        <v>5.3873325213154697</v>
      </c>
      <c r="K5" s="37">
        <v>2.7843137254901933</v>
      </c>
      <c r="L5" s="37">
        <v>4.749999999999992</v>
      </c>
      <c r="M5" s="37">
        <v>6.5686274509803759</v>
      </c>
      <c r="N5" s="37">
        <v>7.6764705882352748</v>
      </c>
      <c r="O5" s="37">
        <v>17.352941176470626</v>
      </c>
      <c r="P5" s="37">
        <v>4.284313725490188</v>
      </c>
      <c r="Q5" s="37">
        <v>7.3529411764705885E-2</v>
      </c>
      <c r="R5" s="37">
        <v>6.8627450980392163E-2</v>
      </c>
      <c r="S5" s="37">
        <v>0.43137254901960792</v>
      </c>
      <c r="T5" s="37">
        <v>0.10784313725490197</v>
      </c>
      <c r="U5" s="37">
        <v>0.24019607843137256</v>
      </c>
      <c r="V5" s="37">
        <v>21.000000000000107</v>
      </c>
      <c r="W5" s="37">
        <v>16.460784313725554</v>
      </c>
      <c r="X5" s="37">
        <v>40</v>
      </c>
      <c r="Y5" s="36" t="s">
        <v>100</v>
      </c>
      <c r="Z5" s="38">
        <v>45197</v>
      </c>
      <c r="AA5" s="36" t="s">
        <v>53</v>
      </c>
      <c r="AB5" s="36" t="s">
        <v>116</v>
      </c>
    </row>
    <row r="6" spans="1:28" ht="58" x14ac:dyDescent="0.35">
      <c r="A6" s="36" t="s">
        <v>439</v>
      </c>
      <c r="B6" s="36" t="s">
        <v>357</v>
      </c>
      <c r="C6" s="36" t="s">
        <v>130</v>
      </c>
      <c r="D6" s="36" t="s">
        <v>131</v>
      </c>
      <c r="E6" s="36" t="s">
        <v>57</v>
      </c>
      <c r="F6" s="36" t="s">
        <v>440</v>
      </c>
      <c r="G6" s="36" t="s">
        <v>58</v>
      </c>
      <c r="H6" s="36" t="s">
        <v>54</v>
      </c>
      <c r="I6" s="36" t="s">
        <v>29</v>
      </c>
      <c r="J6" s="37">
        <v>52.480964467005101</v>
      </c>
      <c r="K6" s="37">
        <v>24.102941176470594</v>
      </c>
      <c r="L6" s="37">
        <v>28.838235294117638</v>
      </c>
      <c r="M6" s="37">
        <v>82.627450980392183</v>
      </c>
      <c r="N6" s="37">
        <v>98.274509803921575</v>
      </c>
      <c r="O6" s="37">
        <v>158.68137254901961</v>
      </c>
      <c r="P6" s="37">
        <v>45.887254901960794</v>
      </c>
      <c r="Q6" s="37">
        <v>20.098039215686274</v>
      </c>
      <c r="R6" s="37">
        <v>9.1764705882352899</v>
      </c>
      <c r="S6" s="37">
        <v>62.245098039215655</v>
      </c>
      <c r="T6" s="37">
        <v>17.446078431372552</v>
      </c>
      <c r="U6" s="37">
        <v>23.318627450980397</v>
      </c>
      <c r="V6" s="37">
        <v>130.83333333333337</v>
      </c>
      <c r="W6" s="37">
        <v>171.62254901960796</v>
      </c>
      <c r="X6" s="37">
        <v>192</v>
      </c>
      <c r="Y6" s="36" t="s">
        <v>100</v>
      </c>
      <c r="Z6" s="38">
        <v>45218</v>
      </c>
      <c r="AA6" s="36" t="s">
        <v>53</v>
      </c>
      <c r="AB6" s="36" t="s">
        <v>116</v>
      </c>
    </row>
    <row r="7" spans="1:28" ht="72.5" x14ac:dyDescent="0.35">
      <c r="A7" s="36" t="s">
        <v>441</v>
      </c>
      <c r="B7" s="36" t="s">
        <v>442</v>
      </c>
      <c r="C7" s="36" t="s">
        <v>443</v>
      </c>
      <c r="D7" s="36" t="s">
        <v>444</v>
      </c>
      <c r="E7" s="36" t="s">
        <v>92</v>
      </c>
      <c r="F7" s="36" t="s">
        <v>445</v>
      </c>
      <c r="G7" s="36" t="s">
        <v>35</v>
      </c>
      <c r="H7" s="36" t="s">
        <v>59</v>
      </c>
      <c r="I7" s="36" t="s">
        <v>29</v>
      </c>
      <c r="J7" s="37">
        <v>1.8125</v>
      </c>
      <c r="K7" s="37">
        <v>0.10294117647058823</v>
      </c>
      <c r="L7" s="37">
        <v>0.37254901960784292</v>
      </c>
      <c r="M7" s="37">
        <v>0.43627450980392157</v>
      </c>
      <c r="N7" s="37">
        <v>0.10784313725490194</v>
      </c>
      <c r="O7" s="37">
        <v>0.39215686274509803</v>
      </c>
      <c r="P7" s="37">
        <v>0.60294117647058776</v>
      </c>
      <c r="Q7" s="37">
        <v>9.8039215686274508E-3</v>
      </c>
      <c r="R7" s="37">
        <v>1.4705882352941176E-2</v>
      </c>
      <c r="S7" s="37">
        <v>5.3921568627450983E-2</v>
      </c>
      <c r="T7" s="37">
        <v>0</v>
      </c>
      <c r="U7" s="37">
        <v>0</v>
      </c>
      <c r="V7" s="37">
        <v>0.96568627450980282</v>
      </c>
      <c r="W7" s="37">
        <v>0.77941176470588158</v>
      </c>
      <c r="X7" s="39"/>
      <c r="Y7" s="36" t="s">
        <v>100</v>
      </c>
      <c r="Z7" s="38">
        <v>45197</v>
      </c>
      <c r="AA7" s="36" t="s">
        <v>53</v>
      </c>
      <c r="AB7" s="36" t="s">
        <v>117</v>
      </c>
    </row>
    <row r="8" spans="1:28" ht="58" x14ac:dyDescent="0.35">
      <c r="A8" s="36" t="s">
        <v>446</v>
      </c>
      <c r="B8" s="36" t="s">
        <v>132</v>
      </c>
      <c r="C8" s="36" t="s">
        <v>133</v>
      </c>
      <c r="D8" s="36" t="s">
        <v>134</v>
      </c>
      <c r="E8" s="36" t="s">
        <v>34</v>
      </c>
      <c r="F8" s="36" t="s">
        <v>447</v>
      </c>
      <c r="G8" s="36" t="s">
        <v>35</v>
      </c>
      <c r="H8" s="36" t="s">
        <v>33</v>
      </c>
      <c r="I8" s="36" t="s">
        <v>29</v>
      </c>
      <c r="J8" s="37">
        <v>43.3043133103996</v>
      </c>
      <c r="K8" s="37">
        <v>655.97058823528482</v>
      </c>
      <c r="L8" s="37">
        <v>37.955882352941188</v>
      </c>
      <c r="M8" s="37">
        <v>50.901960784313722</v>
      </c>
      <c r="N8" s="37">
        <v>12.931372549019606</v>
      </c>
      <c r="O8" s="37">
        <v>2.2205882352941178</v>
      </c>
      <c r="P8" s="37">
        <v>2.0637254901960786</v>
      </c>
      <c r="Q8" s="37">
        <v>82.872549019607987</v>
      </c>
      <c r="R8" s="37">
        <v>670.60294117646185</v>
      </c>
      <c r="S8" s="37">
        <v>47.916666666666721</v>
      </c>
      <c r="T8" s="37">
        <v>13.965686274509816</v>
      </c>
      <c r="U8" s="37">
        <v>8.137254901960782</v>
      </c>
      <c r="V8" s="37">
        <v>687.7401960784224</v>
      </c>
      <c r="W8" s="37">
        <v>520.96568627450813</v>
      </c>
      <c r="X8" s="37">
        <v>700</v>
      </c>
      <c r="Y8" s="36" t="s">
        <v>100</v>
      </c>
      <c r="Z8" s="38">
        <v>44994</v>
      </c>
      <c r="AA8" s="36" t="s">
        <v>30</v>
      </c>
      <c r="AB8" s="36" t="s">
        <v>116</v>
      </c>
    </row>
    <row r="9" spans="1:28" ht="58" x14ac:dyDescent="0.35">
      <c r="A9" s="36" t="s">
        <v>448</v>
      </c>
      <c r="B9" s="36" t="s">
        <v>103</v>
      </c>
      <c r="C9" s="36" t="s">
        <v>135</v>
      </c>
      <c r="D9" s="36" t="s">
        <v>136</v>
      </c>
      <c r="E9" s="36" t="s">
        <v>26</v>
      </c>
      <c r="F9" s="36" t="s">
        <v>449</v>
      </c>
      <c r="G9" s="36" t="s">
        <v>56</v>
      </c>
      <c r="H9" s="36" t="s">
        <v>33</v>
      </c>
      <c r="I9" s="36" t="s">
        <v>36</v>
      </c>
      <c r="J9" s="37">
        <v>48.377436748237201</v>
      </c>
      <c r="K9" s="37">
        <v>372.45098039215617</v>
      </c>
      <c r="L9" s="37">
        <v>92.661764705882419</v>
      </c>
      <c r="M9" s="37">
        <v>89.637254901960716</v>
      </c>
      <c r="N9" s="37">
        <v>58.220588235294187</v>
      </c>
      <c r="O9" s="37">
        <v>168.75490196078457</v>
      </c>
      <c r="P9" s="37">
        <v>361.84803921568505</v>
      </c>
      <c r="Q9" s="37">
        <v>3.5196078431372544</v>
      </c>
      <c r="R9" s="37">
        <v>78.848039215686384</v>
      </c>
      <c r="S9" s="37">
        <v>46.382352941176478</v>
      </c>
      <c r="T9" s="37">
        <v>25.117647058823536</v>
      </c>
      <c r="U9" s="37">
        <v>41.19117647058826</v>
      </c>
      <c r="V9" s="37">
        <v>500.27941176470426</v>
      </c>
      <c r="W9" s="37">
        <v>405.5196078431369</v>
      </c>
      <c r="X9" s="37">
        <v>750</v>
      </c>
      <c r="Y9" s="36" t="s">
        <v>100</v>
      </c>
      <c r="Z9" s="38">
        <v>45274</v>
      </c>
      <c r="AA9" s="36" t="s">
        <v>30</v>
      </c>
      <c r="AB9" s="36" t="s">
        <v>116</v>
      </c>
    </row>
    <row r="10" spans="1:28" ht="43.5" x14ac:dyDescent="0.35">
      <c r="A10" s="36" t="s">
        <v>450</v>
      </c>
      <c r="B10" s="36" t="s">
        <v>110</v>
      </c>
      <c r="C10" s="36" t="s">
        <v>137</v>
      </c>
      <c r="D10" s="36" t="s">
        <v>138</v>
      </c>
      <c r="E10" s="36" t="s">
        <v>72</v>
      </c>
      <c r="F10" s="36" t="s">
        <v>451</v>
      </c>
      <c r="G10" s="36" t="s">
        <v>73</v>
      </c>
      <c r="H10" s="36" t="s">
        <v>59</v>
      </c>
      <c r="I10" s="36" t="s">
        <v>29</v>
      </c>
      <c r="J10" s="37">
        <v>36.432330827067702</v>
      </c>
      <c r="K10" s="37">
        <v>21.490196078431371</v>
      </c>
      <c r="L10" s="37">
        <v>15.01960784313726</v>
      </c>
      <c r="M10" s="37">
        <v>44.17647058823534</v>
      </c>
      <c r="N10" s="37">
        <v>49.480392156862798</v>
      </c>
      <c r="O10" s="37">
        <v>96.818627450980486</v>
      </c>
      <c r="P10" s="37">
        <v>31.122549019607856</v>
      </c>
      <c r="Q10" s="37">
        <v>1.5686274509803921</v>
      </c>
      <c r="R10" s="37">
        <v>0.65686274509803921</v>
      </c>
      <c r="S10" s="37">
        <v>36.446078431372541</v>
      </c>
      <c r="T10" s="37">
        <v>7.4607843137254886</v>
      </c>
      <c r="U10" s="37">
        <v>7.2107843137254868</v>
      </c>
      <c r="V10" s="37">
        <v>79.049019607843405</v>
      </c>
      <c r="W10" s="37">
        <v>102.57352941176485</v>
      </c>
      <c r="X10" s="39"/>
      <c r="Y10" s="36" t="s">
        <v>100</v>
      </c>
      <c r="Z10" s="38">
        <v>45246</v>
      </c>
      <c r="AA10" s="36" t="s">
        <v>53</v>
      </c>
      <c r="AB10" s="36" t="s">
        <v>116</v>
      </c>
    </row>
    <row r="11" spans="1:28" ht="58" x14ac:dyDescent="0.35">
      <c r="A11" s="36" t="s">
        <v>452</v>
      </c>
      <c r="B11" s="36" t="s">
        <v>453</v>
      </c>
      <c r="C11" s="36" t="s">
        <v>374</v>
      </c>
      <c r="D11" s="36" t="s">
        <v>375</v>
      </c>
      <c r="E11" s="36" t="s">
        <v>373</v>
      </c>
      <c r="F11" s="36" t="s">
        <v>454</v>
      </c>
      <c r="G11" s="36" t="s">
        <v>58</v>
      </c>
      <c r="H11" s="36" t="s">
        <v>96</v>
      </c>
      <c r="I11" s="36" t="s">
        <v>29</v>
      </c>
      <c r="J11" s="37">
        <v>7.8142857142857096</v>
      </c>
      <c r="K11" s="37">
        <v>0.10294117647058823</v>
      </c>
      <c r="L11" s="37">
        <v>0.87254901960784315</v>
      </c>
      <c r="M11" s="37">
        <v>2.9264705882352922</v>
      </c>
      <c r="N11" s="37">
        <v>1.5735294117647063</v>
      </c>
      <c r="O11" s="37">
        <v>4.4068627450980342</v>
      </c>
      <c r="P11" s="37">
        <v>1.0686274509803924</v>
      </c>
      <c r="Q11" s="37">
        <v>0</v>
      </c>
      <c r="R11" s="37">
        <v>0</v>
      </c>
      <c r="S11" s="37">
        <v>6.8627450980392163E-2</v>
      </c>
      <c r="T11" s="37">
        <v>1.4705882352941176E-2</v>
      </c>
      <c r="U11" s="37">
        <v>2.4509803921568627E-2</v>
      </c>
      <c r="V11" s="37">
        <v>5.3676470588235201</v>
      </c>
      <c r="W11" s="37">
        <v>5.0049019607843057</v>
      </c>
      <c r="X11" s="39"/>
      <c r="Y11" s="36" t="s">
        <v>455</v>
      </c>
      <c r="Z11" s="39"/>
      <c r="AA11" s="36" t="s">
        <v>455</v>
      </c>
      <c r="AB11" s="36" t="s">
        <v>455</v>
      </c>
    </row>
    <row r="12" spans="1:28" ht="58" x14ac:dyDescent="0.35">
      <c r="A12" s="36" t="s">
        <v>456</v>
      </c>
      <c r="B12" s="36" t="s">
        <v>139</v>
      </c>
      <c r="C12" s="36" t="s">
        <v>140</v>
      </c>
      <c r="D12" s="36" t="s">
        <v>141</v>
      </c>
      <c r="E12" s="36" t="s">
        <v>95</v>
      </c>
      <c r="F12" s="36" t="s">
        <v>457</v>
      </c>
      <c r="G12" s="36" t="s">
        <v>70</v>
      </c>
      <c r="H12" s="36" t="s">
        <v>96</v>
      </c>
      <c r="I12" s="36" t="s">
        <v>29</v>
      </c>
      <c r="J12" s="37">
        <v>32.231578947368398</v>
      </c>
      <c r="K12" s="37">
        <v>0.82352941176470584</v>
      </c>
      <c r="L12" s="37">
        <v>7.3578431372549007</v>
      </c>
      <c r="M12" s="37">
        <v>3.7990196078431371</v>
      </c>
      <c r="N12" s="37">
        <v>6.1960784313725483</v>
      </c>
      <c r="O12" s="37">
        <v>11.053921568627464</v>
      </c>
      <c r="P12" s="37">
        <v>4.2352941176470571</v>
      </c>
      <c r="Q12" s="37">
        <v>1.1862745098039214</v>
      </c>
      <c r="R12" s="37">
        <v>1.7009803921568627</v>
      </c>
      <c r="S12" s="37">
        <v>10.357843137254914</v>
      </c>
      <c r="T12" s="37">
        <v>0.79411764705882348</v>
      </c>
      <c r="U12" s="37">
        <v>0.3529411764705882</v>
      </c>
      <c r="V12" s="37">
        <v>6.671568627450978</v>
      </c>
      <c r="W12" s="37">
        <v>14.254901960784332</v>
      </c>
      <c r="X12" s="39"/>
      <c r="Y12" s="36" t="s">
        <v>455</v>
      </c>
      <c r="Z12" s="39"/>
      <c r="AA12" s="36" t="s">
        <v>455</v>
      </c>
      <c r="AB12" s="36" t="s">
        <v>455</v>
      </c>
    </row>
    <row r="13" spans="1:28" ht="58" x14ac:dyDescent="0.35">
      <c r="A13" s="36" t="s">
        <v>458</v>
      </c>
      <c r="B13" s="36" t="s">
        <v>459</v>
      </c>
      <c r="C13" s="36" t="s">
        <v>142</v>
      </c>
      <c r="D13" s="36" t="s">
        <v>143</v>
      </c>
      <c r="E13" s="36" t="s">
        <v>61</v>
      </c>
      <c r="F13" s="36" t="s">
        <v>460</v>
      </c>
      <c r="G13" s="36" t="s">
        <v>62</v>
      </c>
      <c r="H13" s="36" t="s">
        <v>46</v>
      </c>
      <c r="I13" s="36" t="s">
        <v>29</v>
      </c>
      <c r="J13" s="37">
        <v>58.512879221522603</v>
      </c>
      <c r="K13" s="37">
        <v>233.58333333333303</v>
      </c>
      <c r="L13" s="37">
        <v>36</v>
      </c>
      <c r="M13" s="37">
        <v>95.46568627450992</v>
      </c>
      <c r="N13" s="37">
        <v>165.76470588235304</v>
      </c>
      <c r="O13" s="37">
        <v>249.00980392156825</v>
      </c>
      <c r="P13" s="37">
        <v>281.78431372548897</v>
      </c>
      <c r="Q13" s="37">
        <v>0</v>
      </c>
      <c r="R13" s="37">
        <v>1.9607843137254902E-2</v>
      </c>
      <c r="S13" s="37">
        <v>133.94117647058829</v>
      </c>
      <c r="T13" s="37">
        <v>19.328431372549019</v>
      </c>
      <c r="U13" s="37">
        <v>8.9607843137254868</v>
      </c>
      <c r="V13" s="37">
        <v>368.58333333333258</v>
      </c>
      <c r="W13" s="37">
        <v>403.99509803921529</v>
      </c>
      <c r="X13" s="37">
        <v>400</v>
      </c>
      <c r="Y13" s="36" t="s">
        <v>100</v>
      </c>
      <c r="Z13" s="38">
        <v>45225</v>
      </c>
      <c r="AA13" s="36" t="s">
        <v>30</v>
      </c>
      <c r="AB13" s="36" t="s">
        <v>116</v>
      </c>
    </row>
    <row r="14" spans="1:28" ht="58" x14ac:dyDescent="0.35">
      <c r="A14" s="36" t="s">
        <v>461</v>
      </c>
      <c r="B14" s="36" t="s">
        <v>462</v>
      </c>
      <c r="C14" s="36" t="s">
        <v>144</v>
      </c>
      <c r="D14" s="36" t="s">
        <v>145</v>
      </c>
      <c r="E14" s="36" t="s">
        <v>40</v>
      </c>
      <c r="F14" s="36" t="s">
        <v>463</v>
      </c>
      <c r="G14" s="36" t="s">
        <v>70</v>
      </c>
      <c r="H14" s="36" t="s">
        <v>28</v>
      </c>
      <c r="I14" s="36" t="s">
        <v>29</v>
      </c>
      <c r="J14" s="37">
        <v>200.671875</v>
      </c>
      <c r="K14" s="37">
        <v>9.8039215686274508E-3</v>
      </c>
      <c r="L14" s="37">
        <v>0.92156862745098034</v>
      </c>
      <c r="M14" s="37">
        <v>14.02941176470588</v>
      </c>
      <c r="N14" s="37">
        <v>30.735294117647058</v>
      </c>
      <c r="O14" s="37">
        <v>45.696078431372563</v>
      </c>
      <c r="P14" s="37">
        <v>0</v>
      </c>
      <c r="Q14" s="37">
        <v>0</v>
      </c>
      <c r="R14" s="37">
        <v>0</v>
      </c>
      <c r="S14" s="37">
        <v>27.593137254901954</v>
      </c>
      <c r="T14" s="37">
        <v>1.7647058823529411</v>
      </c>
      <c r="U14" s="37">
        <v>0</v>
      </c>
      <c r="V14" s="37">
        <v>16.338235294117656</v>
      </c>
      <c r="W14" s="37">
        <v>36.578431372549048</v>
      </c>
      <c r="X14" s="37">
        <v>320</v>
      </c>
      <c r="Y14" s="36" t="s">
        <v>100</v>
      </c>
      <c r="Z14" s="38">
        <v>45302</v>
      </c>
      <c r="AA14" s="36" t="s">
        <v>30</v>
      </c>
      <c r="AB14" s="36" t="s">
        <v>116</v>
      </c>
    </row>
    <row r="15" spans="1:28" ht="58" x14ac:dyDescent="0.35">
      <c r="A15" s="36" t="s">
        <v>464</v>
      </c>
      <c r="B15" s="36" t="s">
        <v>146</v>
      </c>
      <c r="C15" s="36" t="s">
        <v>147</v>
      </c>
      <c r="D15" s="36" t="s">
        <v>124</v>
      </c>
      <c r="E15" s="36" t="s">
        <v>40</v>
      </c>
      <c r="F15" s="36" t="s">
        <v>436</v>
      </c>
      <c r="G15" s="36" t="s">
        <v>67</v>
      </c>
      <c r="H15" s="36" t="s">
        <v>28</v>
      </c>
      <c r="I15" s="36" t="s">
        <v>29</v>
      </c>
      <c r="J15" s="37">
        <v>24.685121107266401</v>
      </c>
      <c r="K15" s="37">
        <v>180.84803921568653</v>
      </c>
      <c r="L15" s="37">
        <v>13.382352941176469</v>
      </c>
      <c r="M15" s="37">
        <v>77.553921568627473</v>
      </c>
      <c r="N15" s="37">
        <v>113.52941176470586</v>
      </c>
      <c r="O15" s="37">
        <v>190.03431372549011</v>
      </c>
      <c r="P15" s="37">
        <v>194.40686274509761</v>
      </c>
      <c r="Q15" s="37">
        <v>0.67156862745098034</v>
      </c>
      <c r="R15" s="37">
        <v>0.20098039215686275</v>
      </c>
      <c r="S15" s="37">
        <v>110.24019607843138</v>
      </c>
      <c r="T15" s="37">
        <v>29.529411764705884</v>
      </c>
      <c r="U15" s="37">
        <v>7.43627450980392</v>
      </c>
      <c r="V15" s="37">
        <v>238.10784313725412</v>
      </c>
      <c r="W15" s="37">
        <v>264.84803921568567</v>
      </c>
      <c r="X15" s="37">
        <v>480</v>
      </c>
      <c r="Y15" s="36" t="s">
        <v>100</v>
      </c>
      <c r="Z15" s="38">
        <v>45351</v>
      </c>
      <c r="AA15" s="36" t="s">
        <v>30</v>
      </c>
      <c r="AB15" s="36" t="s">
        <v>116</v>
      </c>
    </row>
    <row r="16" spans="1:28" ht="72.5" x14ac:dyDescent="0.35">
      <c r="A16" s="36" t="s">
        <v>465</v>
      </c>
      <c r="B16" s="36" t="s">
        <v>148</v>
      </c>
      <c r="C16" s="36" t="s">
        <v>149</v>
      </c>
      <c r="D16" s="36" t="s">
        <v>150</v>
      </c>
      <c r="E16" s="36" t="s">
        <v>81</v>
      </c>
      <c r="F16" s="36" t="s">
        <v>466</v>
      </c>
      <c r="G16" s="36" t="s">
        <v>82</v>
      </c>
      <c r="H16" s="36" t="s">
        <v>54</v>
      </c>
      <c r="I16" s="36" t="s">
        <v>29</v>
      </c>
      <c r="J16" s="37">
        <v>53.776086956521702</v>
      </c>
      <c r="K16" s="37">
        <v>70.024509803921603</v>
      </c>
      <c r="L16" s="37">
        <v>15.602941176470589</v>
      </c>
      <c r="M16" s="37">
        <v>25.318627450980376</v>
      </c>
      <c r="N16" s="37">
        <v>17.838235294117652</v>
      </c>
      <c r="O16" s="37">
        <v>50.088235294117659</v>
      </c>
      <c r="P16" s="37">
        <v>57.225490196078432</v>
      </c>
      <c r="Q16" s="37">
        <v>4.4460784313725483</v>
      </c>
      <c r="R16" s="37">
        <v>17.024509803921568</v>
      </c>
      <c r="S16" s="37">
        <v>18.96078431372548</v>
      </c>
      <c r="T16" s="37">
        <v>10.720588235294114</v>
      </c>
      <c r="U16" s="37">
        <v>15.534313725490199</v>
      </c>
      <c r="V16" s="37">
        <v>83.568627450980372</v>
      </c>
      <c r="W16" s="37">
        <v>98.745098039215705</v>
      </c>
      <c r="X16" s="37">
        <v>75</v>
      </c>
      <c r="Y16" s="36" t="s">
        <v>100</v>
      </c>
      <c r="Z16" s="38">
        <v>45029</v>
      </c>
      <c r="AA16" s="36" t="s">
        <v>53</v>
      </c>
      <c r="AB16" s="36" t="s">
        <v>116</v>
      </c>
    </row>
    <row r="17" spans="1:28" ht="72.5" x14ac:dyDescent="0.35">
      <c r="A17" s="36" t="s">
        <v>467</v>
      </c>
      <c r="B17" s="36" t="s">
        <v>108</v>
      </c>
      <c r="C17" s="36" t="s">
        <v>151</v>
      </c>
      <c r="D17" s="36" t="s">
        <v>152</v>
      </c>
      <c r="E17" s="36" t="s">
        <v>65</v>
      </c>
      <c r="F17" s="36" t="s">
        <v>468</v>
      </c>
      <c r="G17" s="36" t="s">
        <v>66</v>
      </c>
      <c r="H17" s="36" t="s">
        <v>33</v>
      </c>
      <c r="I17" s="36" t="s">
        <v>29</v>
      </c>
      <c r="J17" s="37">
        <v>56.355791962174898</v>
      </c>
      <c r="K17" s="37">
        <v>94.867647058823493</v>
      </c>
      <c r="L17" s="37">
        <v>32.411764705882348</v>
      </c>
      <c r="M17" s="37">
        <v>50.333333333333336</v>
      </c>
      <c r="N17" s="37">
        <v>73.921568627450966</v>
      </c>
      <c r="O17" s="37">
        <v>139.57843137254909</v>
      </c>
      <c r="P17" s="37">
        <v>111.95588235294115</v>
      </c>
      <c r="Q17" s="37">
        <v>0</v>
      </c>
      <c r="R17" s="37">
        <v>0</v>
      </c>
      <c r="S17" s="37">
        <v>41.504901960784331</v>
      </c>
      <c r="T17" s="37">
        <v>27.470588235294123</v>
      </c>
      <c r="U17" s="37">
        <v>17.235294117647054</v>
      </c>
      <c r="V17" s="37">
        <v>165.32352941176413</v>
      </c>
      <c r="W17" s="37">
        <v>155.70588235294065</v>
      </c>
      <c r="X17" s="37">
        <v>224</v>
      </c>
      <c r="Y17" s="36" t="s">
        <v>100</v>
      </c>
      <c r="Z17" s="38">
        <v>45302</v>
      </c>
      <c r="AA17" s="36" t="s">
        <v>30</v>
      </c>
      <c r="AB17" s="36" t="s">
        <v>116</v>
      </c>
    </row>
    <row r="18" spans="1:28" ht="58" x14ac:dyDescent="0.35">
      <c r="A18" s="36" t="s">
        <v>469</v>
      </c>
      <c r="B18" s="36" t="s">
        <v>470</v>
      </c>
      <c r="C18" s="36" t="s">
        <v>471</v>
      </c>
      <c r="D18" s="36" t="s">
        <v>472</v>
      </c>
      <c r="E18" s="36" t="s">
        <v>26</v>
      </c>
      <c r="F18" s="36" t="s">
        <v>473</v>
      </c>
      <c r="G18" s="36" t="s">
        <v>45</v>
      </c>
      <c r="H18" s="36" t="s">
        <v>59</v>
      </c>
      <c r="I18" s="36" t="s">
        <v>36</v>
      </c>
      <c r="J18" s="37">
        <v>1.93933463796477</v>
      </c>
      <c r="K18" s="37">
        <v>2.2058823529411722</v>
      </c>
      <c r="L18" s="37">
        <v>1.6960784313725454</v>
      </c>
      <c r="M18" s="37">
        <v>0.65196078431372517</v>
      </c>
      <c r="N18" s="37">
        <v>0.16176470588235295</v>
      </c>
      <c r="O18" s="37">
        <v>1.803921568627447</v>
      </c>
      <c r="P18" s="37">
        <v>2.0441176470588194</v>
      </c>
      <c r="Q18" s="37">
        <v>0.14705882352941177</v>
      </c>
      <c r="R18" s="37">
        <v>0.72058823529411742</v>
      </c>
      <c r="S18" s="37">
        <v>0.55882352941176461</v>
      </c>
      <c r="T18" s="37">
        <v>0.25980392156862747</v>
      </c>
      <c r="U18" s="37">
        <v>0.18137254901960778</v>
      </c>
      <c r="V18" s="37">
        <v>3.7156862745097934</v>
      </c>
      <c r="W18" s="37">
        <v>3.931372549019597</v>
      </c>
      <c r="X18" s="39"/>
      <c r="Y18" s="36" t="s">
        <v>100</v>
      </c>
      <c r="Z18" s="38">
        <v>45330</v>
      </c>
      <c r="AA18" s="36" t="s">
        <v>53</v>
      </c>
      <c r="AB18" s="36" t="s">
        <v>116</v>
      </c>
    </row>
    <row r="19" spans="1:28" ht="72.5" x14ac:dyDescent="0.35">
      <c r="A19" s="36" t="s">
        <v>474</v>
      </c>
      <c r="B19" s="36" t="s">
        <v>475</v>
      </c>
      <c r="C19" s="36" t="s">
        <v>153</v>
      </c>
      <c r="D19" s="36" t="s">
        <v>154</v>
      </c>
      <c r="E19" s="36" t="s">
        <v>37</v>
      </c>
      <c r="F19" s="36" t="s">
        <v>476</v>
      </c>
      <c r="G19" s="36" t="s">
        <v>38</v>
      </c>
      <c r="H19" s="36" t="s">
        <v>59</v>
      </c>
      <c r="I19" s="36" t="s">
        <v>36</v>
      </c>
      <c r="J19" s="37">
        <v>46.537815126050397</v>
      </c>
      <c r="K19" s="37">
        <v>62.789215686274645</v>
      </c>
      <c r="L19" s="37">
        <v>32.299019607843142</v>
      </c>
      <c r="M19" s="37">
        <v>141.65686274509818</v>
      </c>
      <c r="N19" s="37">
        <v>134.84313725490213</v>
      </c>
      <c r="O19" s="37">
        <v>249.80392156862769</v>
      </c>
      <c r="P19" s="37">
        <v>121.45588235294143</v>
      </c>
      <c r="Q19" s="37">
        <v>0.32843137254901961</v>
      </c>
      <c r="R19" s="37">
        <v>0</v>
      </c>
      <c r="S19" s="37">
        <v>72.073529411764738</v>
      </c>
      <c r="T19" s="37">
        <v>17.245098039215691</v>
      </c>
      <c r="U19" s="37">
        <v>13.794117647058821</v>
      </c>
      <c r="V19" s="37">
        <v>268.47549019607845</v>
      </c>
      <c r="W19" s="37">
        <v>272.88235294117595</v>
      </c>
      <c r="X19" s="39"/>
      <c r="Y19" s="36" t="s">
        <v>100</v>
      </c>
      <c r="Z19" s="38">
        <v>45267</v>
      </c>
      <c r="AA19" s="36" t="s">
        <v>53</v>
      </c>
      <c r="AB19" s="36" t="s">
        <v>116</v>
      </c>
    </row>
    <row r="20" spans="1:28" ht="58" x14ac:dyDescent="0.35">
      <c r="A20" s="36" t="s">
        <v>477</v>
      </c>
      <c r="B20" s="36" t="s">
        <v>155</v>
      </c>
      <c r="C20" s="36" t="s">
        <v>156</v>
      </c>
      <c r="D20" s="36" t="s">
        <v>157</v>
      </c>
      <c r="E20" s="36" t="s">
        <v>26</v>
      </c>
      <c r="F20" s="36" t="s">
        <v>478</v>
      </c>
      <c r="G20" s="36" t="s">
        <v>27</v>
      </c>
      <c r="H20" s="36" t="s">
        <v>33</v>
      </c>
      <c r="I20" s="36" t="s">
        <v>36</v>
      </c>
      <c r="J20" s="37">
        <v>54.059948979591802</v>
      </c>
      <c r="K20" s="37">
        <v>193.34313725490171</v>
      </c>
      <c r="L20" s="37">
        <v>42.661764705882369</v>
      </c>
      <c r="M20" s="37">
        <v>83.250000000000043</v>
      </c>
      <c r="N20" s="37">
        <v>107.44117647058825</v>
      </c>
      <c r="O20" s="37">
        <v>182.77941176470583</v>
      </c>
      <c r="P20" s="37">
        <v>243.91666666666652</v>
      </c>
      <c r="Q20" s="37">
        <v>0</v>
      </c>
      <c r="R20" s="37">
        <v>0</v>
      </c>
      <c r="S20" s="37">
        <v>51.681372549019621</v>
      </c>
      <c r="T20" s="37">
        <v>30.274509803921582</v>
      </c>
      <c r="U20" s="37">
        <v>57.318627450980379</v>
      </c>
      <c r="V20" s="37">
        <v>287.42156862745088</v>
      </c>
      <c r="W20" s="37">
        <v>344.88725490196066</v>
      </c>
      <c r="X20" s="37">
        <v>461</v>
      </c>
      <c r="Y20" s="36" t="s">
        <v>100</v>
      </c>
      <c r="Z20" s="38">
        <v>45274</v>
      </c>
      <c r="AA20" s="36" t="s">
        <v>30</v>
      </c>
      <c r="AB20" s="36" t="s">
        <v>116</v>
      </c>
    </row>
    <row r="21" spans="1:28" ht="58" x14ac:dyDescent="0.35">
      <c r="A21" s="36" t="s">
        <v>479</v>
      </c>
      <c r="B21" s="36" t="s">
        <v>158</v>
      </c>
      <c r="C21" s="36" t="s">
        <v>159</v>
      </c>
      <c r="D21" s="36" t="s">
        <v>160</v>
      </c>
      <c r="E21" s="36" t="s">
        <v>40</v>
      </c>
      <c r="F21" s="36" t="s">
        <v>480</v>
      </c>
      <c r="G21" s="36" t="s">
        <v>41</v>
      </c>
      <c r="H21" s="36" t="s">
        <v>28</v>
      </c>
      <c r="I21" s="36" t="s">
        <v>29</v>
      </c>
      <c r="J21" s="37">
        <v>62.436533333333301</v>
      </c>
      <c r="K21" s="37">
        <v>961.87745098038579</v>
      </c>
      <c r="L21" s="37">
        <v>117.35294117647062</v>
      </c>
      <c r="M21" s="37">
        <v>65.284313725490208</v>
      </c>
      <c r="N21" s="37">
        <v>99.897058823529392</v>
      </c>
      <c r="O21" s="37">
        <v>256.82843137254912</v>
      </c>
      <c r="P21" s="37">
        <v>745.86274509803275</v>
      </c>
      <c r="Q21" s="37">
        <v>23.627450980392158</v>
      </c>
      <c r="R21" s="37">
        <v>218.09313725490139</v>
      </c>
      <c r="S21" s="37">
        <v>141.45098039215691</v>
      </c>
      <c r="T21" s="37">
        <v>43.348039215686271</v>
      </c>
      <c r="U21" s="37">
        <v>48.088235294117673</v>
      </c>
      <c r="V21" s="37">
        <v>1011.5245098039137</v>
      </c>
      <c r="W21" s="37">
        <v>674.32843137254622</v>
      </c>
      <c r="X21" s="37">
        <v>750</v>
      </c>
      <c r="Y21" s="36" t="s">
        <v>100</v>
      </c>
      <c r="Z21" s="38">
        <v>45232</v>
      </c>
      <c r="AA21" s="36" t="s">
        <v>30</v>
      </c>
      <c r="AB21" s="36" t="s">
        <v>116</v>
      </c>
    </row>
    <row r="22" spans="1:28" ht="58" x14ac:dyDescent="0.35">
      <c r="A22" s="36" t="s">
        <v>481</v>
      </c>
      <c r="B22" s="36" t="s">
        <v>161</v>
      </c>
      <c r="C22" s="36" t="s">
        <v>162</v>
      </c>
      <c r="D22" s="36" t="s">
        <v>163</v>
      </c>
      <c r="E22" s="36" t="s">
        <v>84</v>
      </c>
      <c r="F22" s="36" t="s">
        <v>482</v>
      </c>
      <c r="G22" s="36" t="s">
        <v>73</v>
      </c>
      <c r="H22" s="36" t="s">
        <v>54</v>
      </c>
      <c r="I22" s="36" t="s">
        <v>29</v>
      </c>
      <c r="J22" s="37">
        <v>28.7568093385214</v>
      </c>
      <c r="K22" s="37">
        <v>7.3235294117647012</v>
      </c>
      <c r="L22" s="37">
        <v>13.823529411764712</v>
      </c>
      <c r="M22" s="37">
        <v>33.803921568627452</v>
      </c>
      <c r="N22" s="37">
        <v>21.754901960784327</v>
      </c>
      <c r="O22" s="37">
        <v>49.068627450980401</v>
      </c>
      <c r="P22" s="37">
        <v>21.553921568627459</v>
      </c>
      <c r="Q22" s="37">
        <v>4.6323529411764701</v>
      </c>
      <c r="R22" s="37">
        <v>1.4509803921568627</v>
      </c>
      <c r="S22" s="37">
        <v>18.588235294117659</v>
      </c>
      <c r="T22" s="37">
        <v>5.1911764705882346</v>
      </c>
      <c r="U22" s="37">
        <v>8.4117647058823515</v>
      </c>
      <c r="V22" s="37">
        <v>44.514705882352999</v>
      </c>
      <c r="W22" s="37">
        <v>66.132352941176535</v>
      </c>
      <c r="X22" s="39"/>
      <c r="Y22" s="36" t="s">
        <v>100</v>
      </c>
      <c r="Z22" s="38">
        <v>45001</v>
      </c>
      <c r="AA22" s="36" t="s">
        <v>53</v>
      </c>
      <c r="AB22" s="36" t="s">
        <v>116</v>
      </c>
    </row>
    <row r="23" spans="1:28" ht="43.5" x14ac:dyDescent="0.35">
      <c r="A23" s="36" t="s">
        <v>483</v>
      </c>
      <c r="B23" s="36" t="s">
        <v>484</v>
      </c>
      <c r="C23" s="36" t="s">
        <v>164</v>
      </c>
      <c r="D23" s="36" t="s">
        <v>165</v>
      </c>
      <c r="E23" s="36" t="s">
        <v>81</v>
      </c>
      <c r="F23" s="36" t="s">
        <v>485</v>
      </c>
      <c r="G23" s="36" t="s">
        <v>82</v>
      </c>
      <c r="H23" s="36" t="s">
        <v>54</v>
      </c>
      <c r="I23" s="36" t="s">
        <v>29</v>
      </c>
      <c r="J23" s="37">
        <v>70.195121951219505</v>
      </c>
      <c r="K23" s="37">
        <v>7.1372549019607829</v>
      </c>
      <c r="L23" s="37">
        <v>0.65196078431372551</v>
      </c>
      <c r="M23" s="37">
        <v>1.2794117647058822</v>
      </c>
      <c r="N23" s="37">
        <v>2.5441176470588238</v>
      </c>
      <c r="O23" s="37">
        <v>3.9019607843137258</v>
      </c>
      <c r="P23" s="37">
        <v>7.7107843137254894</v>
      </c>
      <c r="Q23" s="37">
        <v>0</v>
      </c>
      <c r="R23" s="37">
        <v>0</v>
      </c>
      <c r="S23" s="37">
        <v>1.2745098039215688</v>
      </c>
      <c r="T23" s="37">
        <v>0</v>
      </c>
      <c r="U23" s="37">
        <v>0.62254901960784315</v>
      </c>
      <c r="V23" s="37">
        <v>9.7156862745097996</v>
      </c>
      <c r="W23" s="37">
        <v>9.4803921568627452</v>
      </c>
      <c r="X23" s="39"/>
      <c r="Y23" s="36" t="s">
        <v>100</v>
      </c>
      <c r="Z23" s="38">
        <v>45057</v>
      </c>
      <c r="AA23" s="36" t="s">
        <v>53</v>
      </c>
      <c r="AB23" s="36" t="s">
        <v>116</v>
      </c>
    </row>
    <row r="24" spans="1:28" ht="72.5" x14ac:dyDescent="0.35">
      <c r="A24" s="36" t="s">
        <v>486</v>
      </c>
      <c r="B24" s="36" t="s">
        <v>166</v>
      </c>
      <c r="C24" s="36" t="s">
        <v>167</v>
      </c>
      <c r="D24" s="36" t="s">
        <v>168</v>
      </c>
      <c r="E24" s="36" t="s">
        <v>51</v>
      </c>
      <c r="F24" s="36" t="s">
        <v>487</v>
      </c>
      <c r="G24" s="36" t="s">
        <v>52</v>
      </c>
      <c r="H24" s="36" t="s">
        <v>54</v>
      </c>
      <c r="I24" s="36" t="s">
        <v>36</v>
      </c>
      <c r="J24" s="37">
        <v>35.384740259740298</v>
      </c>
      <c r="K24" s="37">
        <v>180.56862745098056</v>
      </c>
      <c r="L24" s="37">
        <v>3.5833333333333326</v>
      </c>
      <c r="M24" s="37">
        <v>0.45588235294117646</v>
      </c>
      <c r="N24" s="37">
        <v>1.9607843137254902E-2</v>
      </c>
      <c r="O24" s="37">
        <v>5.9754901960784323</v>
      </c>
      <c r="P24" s="37">
        <v>178.65196078431384</v>
      </c>
      <c r="Q24" s="37">
        <v>0</v>
      </c>
      <c r="R24" s="37">
        <v>0</v>
      </c>
      <c r="S24" s="37">
        <v>0</v>
      </c>
      <c r="T24" s="37">
        <v>1.784313725490196</v>
      </c>
      <c r="U24" s="37">
        <v>0.96078431372549011</v>
      </c>
      <c r="V24" s="37">
        <v>181.88235294117663</v>
      </c>
      <c r="W24" s="37">
        <v>175.61764705882368</v>
      </c>
      <c r="X24" s="39"/>
      <c r="Y24" s="36" t="s">
        <v>100</v>
      </c>
      <c r="Z24" s="38">
        <v>45351</v>
      </c>
      <c r="AA24" s="36" t="s">
        <v>30</v>
      </c>
      <c r="AB24" s="36" t="s">
        <v>116</v>
      </c>
    </row>
    <row r="25" spans="1:28" ht="43.5" x14ac:dyDescent="0.35">
      <c r="A25" s="36" t="s">
        <v>488</v>
      </c>
      <c r="B25" s="36" t="s">
        <v>169</v>
      </c>
      <c r="C25" s="36" t="s">
        <v>170</v>
      </c>
      <c r="D25" s="36" t="s">
        <v>171</v>
      </c>
      <c r="E25" s="36" t="s">
        <v>89</v>
      </c>
      <c r="F25" s="36" t="s">
        <v>489</v>
      </c>
      <c r="G25" s="36" t="s">
        <v>73</v>
      </c>
      <c r="H25" s="36" t="s">
        <v>59</v>
      </c>
      <c r="I25" s="36" t="s">
        <v>29</v>
      </c>
      <c r="J25" s="37">
        <v>8.3423728813559297</v>
      </c>
      <c r="K25" s="37">
        <v>6.6421568627450904</v>
      </c>
      <c r="L25" s="37">
        <v>6.0588235294117609</v>
      </c>
      <c r="M25" s="37">
        <v>12.799019607843157</v>
      </c>
      <c r="N25" s="37">
        <v>11.696078431372584</v>
      </c>
      <c r="O25" s="37">
        <v>24.161764705882433</v>
      </c>
      <c r="P25" s="37">
        <v>11.96568627450989</v>
      </c>
      <c r="Q25" s="37">
        <v>0.61274509803921551</v>
      </c>
      <c r="R25" s="37">
        <v>0.45588235294117646</v>
      </c>
      <c r="S25" s="37">
        <v>5.18627450980392</v>
      </c>
      <c r="T25" s="37">
        <v>2.1470588235294121</v>
      </c>
      <c r="U25" s="37">
        <v>3.3333333333333326</v>
      </c>
      <c r="V25" s="37">
        <v>26.529411764705859</v>
      </c>
      <c r="W25" s="37">
        <v>27.779411764705884</v>
      </c>
      <c r="X25" s="39"/>
      <c r="Y25" s="36" t="s">
        <v>100</v>
      </c>
      <c r="Z25" s="38">
        <v>45302</v>
      </c>
      <c r="AA25" s="36" t="s">
        <v>53</v>
      </c>
      <c r="AB25" s="36" t="s">
        <v>116</v>
      </c>
    </row>
    <row r="26" spans="1:28" ht="43.5" x14ac:dyDescent="0.35">
      <c r="A26" s="36" t="s">
        <v>490</v>
      </c>
      <c r="B26" s="36" t="s">
        <v>172</v>
      </c>
      <c r="C26" s="36" t="s">
        <v>173</v>
      </c>
      <c r="D26" s="36" t="s">
        <v>174</v>
      </c>
      <c r="E26" s="36" t="s">
        <v>61</v>
      </c>
      <c r="F26" s="36" t="s">
        <v>491</v>
      </c>
      <c r="G26" s="36" t="s">
        <v>62</v>
      </c>
      <c r="H26" s="36" t="s">
        <v>59</v>
      </c>
      <c r="I26" s="36" t="s">
        <v>29</v>
      </c>
      <c r="J26" s="37">
        <v>5.6119402985074602</v>
      </c>
      <c r="K26" s="37">
        <v>0.34803921568627455</v>
      </c>
      <c r="L26" s="37">
        <v>0.31862745098039214</v>
      </c>
      <c r="M26" s="37">
        <v>1.4411764705882346</v>
      </c>
      <c r="N26" s="37">
        <v>0.41176470588235292</v>
      </c>
      <c r="O26" s="37">
        <v>0.46078431372549017</v>
      </c>
      <c r="P26" s="37">
        <v>1.1127450980392151</v>
      </c>
      <c r="Q26" s="37">
        <v>0.67647058823529416</v>
      </c>
      <c r="R26" s="37">
        <v>0.26960784313725489</v>
      </c>
      <c r="S26" s="37">
        <v>0.67647058823529416</v>
      </c>
      <c r="T26" s="37">
        <v>0</v>
      </c>
      <c r="U26" s="37">
        <v>0</v>
      </c>
      <c r="V26" s="37">
        <v>1.8431372549019591</v>
      </c>
      <c r="W26" s="37">
        <v>1.7254901960784308</v>
      </c>
      <c r="X26" s="39"/>
      <c r="Y26" s="36" t="s">
        <v>100</v>
      </c>
      <c r="Z26" s="38">
        <v>44861</v>
      </c>
      <c r="AA26" s="36" t="s">
        <v>71</v>
      </c>
      <c r="AB26" s="36" t="s">
        <v>116</v>
      </c>
    </row>
    <row r="27" spans="1:28" ht="72.5" x14ac:dyDescent="0.35">
      <c r="A27" s="36" t="s">
        <v>492</v>
      </c>
      <c r="B27" s="36" t="s">
        <v>175</v>
      </c>
      <c r="C27" s="36" t="s">
        <v>364</v>
      </c>
      <c r="D27" s="36" t="s">
        <v>365</v>
      </c>
      <c r="E27" s="36" t="s">
        <v>42</v>
      </c>
      <c r="F27" s="36" t="s">
        <v>493</v>
      </c>
      <c r="G27" s="36" t="s">
        <v>43</v>
      </c>
      <c r="H27" s="36" t="s">
        <v>59</v>
      </c>
      <c r="I27" s="36" t="s">
        <v>36</v>
      </c>
      <c r="J27" s="37">
        <v>56.517948717948698</v>
      </c>
      <c r="K27" s="37">
        <v>2.666666666666667</v>
      </c>
      <c r="L27" s="37">
        <v>9.5196078431372531</v>
      </c>
      <c r="M27" s="37">
        <v>31.926470588235308</v>
      </c>
      <c r="N27" s="37">
        <v>13.754901960784318</v>
      </c>
      <c r="O27" s="37">
        <v>54.078431372549048</v>
      </c>
      <c r="P27" s="37">
        <v>2.5931372549019609</v>
      </c>
      <c r="Q27" s="37">
        <v>0</v>
      </c>
      <c r="R27" s="37">
        <v>1.196078431372549</v>
      </c>
      <c r="S27" s="37">
        <v>18.661764705882359</v>
      </c>
      <c r="T27" s="37">
        <v>15.612745098039216</v>
      </c>
      <c r="U27" s="37">
        <v>0.31372549019607843</v>
      </c>
      <c r="V27" s="37">
        <v>23.279411764705909</v>
      </c>
      <c r="W27" s="37">
        <v>53.098039215686299</v>
      </c>
      <c r="X27" s="39"/>
      <c r="Y27" s="36" t="s">
        <v>100</v>
      </c>
      <c r="Z27" s="38">
        <v>45316</v>
      </c>
      <c r="AA27" s="36" t="s">
        <v>53</v>
      </c>
      <c r="AB27" s="36" t="s">
        <v>116</v>
      </c>
    </row>
    <row r="28" spans="1:28" ht="72.5" x14ac:dyDescent="0.35">
      <c r="A28" s="36" t="s">
        <v>494</v>
      </c>
      <c r="B28" s="36" t="s">
        <v>176</v>
      </c>
      <c r="C28" s="36" t="s">
        <v>177</v>
      </c>
      <c r="D28" s="36" t="s">
        <v>178</v>
      </c>
      <c r="E28" s="36" t="s">
        <v>57</v>
      </c>
      <c r="F28" s="36" t="s">
        <v>495</v>
      </c>
      <c r="G28" s="36" t="s">
        <v>58</v>
      </c>
      <c r="H28" s="36" t="s">
        <v>54</v>
      </c>
      <c r="I28" s="36" t="s">
        <v>29</v>
      </c>
      <c r="J28" s="37">
        <v>3.0438931297709901</v>
      </c>
      <c r="K28" s="37">
        <v>2.8333333333333273</v>
      </c>
      <c r="L28" s="37">
        <v>1.2107843137254892</v>
      </c>
      <c r="M28" s="37">
        <v>2.2205882352941138</v>
      </c>
      <c r="N28" s="37">
        <v>1.6127450980392137</v>
      </c>
      <c r="O28" s="37">
        <v>5.2843137254901817</v>
      </c>
      <c r="P28" s="37">
        <v>2.2892156862745057</v>
      </c>
      <c r="Q28" s="37">
        <v>0.14215686274509803</v>
      </c>
      <c r="R28" s="37">
        <v>0.16176470588235298</v>
      </c>
      <c r="S28" s="37">
        <v>0.18137254901960784</v>
      </c>
      <c r="T28" s="37">
        <v>0.16666666666666669</v>
      </c>
      <c r="U28" s="37">
        <v>0.14705882352941177</v>
      </c>
      <c r="V28" s="37">
        <v>7.3823529411764479</v>
      </c>
      <c r="W28" s="37">
        <v>5.9558823529411589</v>
      </c>
      <c r="X28" s="39"/>
      <c r="Y28" s="36" t="s">
        <v>100</v>
      </c>
      <c r="Z28" s="38">
        <v>45029</v>
      </c>
      <c r="AA28" s="36" t="s">
        <v>53</v>
      </c>
      <c r="AB28" s="36" t="s">
        <v>116</v>
      </c>
    </row>
    <row r="29" spans="1:28" ht="101.5" x14ac:dyDescent="0.35">
      <c r="A29" s="36" t="s">
        <v>496</v>
      </c>
      <c r="B29" s="36" t="s">
        <v>497</v>
      </c>
      <c r="C29" s="36" t="s">
        <v>179</v>
      </c>
      <c r="D29" s="36" t="s">
        <v>180</v>
      </c>
      <c r="E29" s="36" t="s">
        <v>49</v>
      </c>
      <c r="F29" s="36" t="s">
        <v>498</v>
      </c>
      <c r="G29" s="36" t="s">
        <v>50</v>
      </c>
      <c r="H29" s="36" t="s">
        <v>28</v>
      </c>
      <c r="I29" s="36" t="s">
        <v>29</v>
      </c>
      <c r="J29" s="37">
        <v>76.615669666490206</v>
      </c>
      <c r="K29" s="37">
        <v>482.93137254902098</v>
      </c>
      <c r="L29" s="37">
        <v>59.088235294117609</v>
      </c>
      <c r="M29" s="37">
        <v>112.63725490196079</v>
      </c>
      <c r="N29" s="37">
        <v>117.3872549019608</v>
      </c>
      <c r="O29" s="37">
        <v>242.49019607843161</v>
      </c>
      <c r="P29" s="37">
        <v>398.61274509804059</v>
      </c>
      <c r="Q29" s="37">
        <v>36.588235294117638</v>
      </c>
      <c r="R29" s="37">
        <v>94.352941176470623</v>
      </c>
      <c r="S29" s="37">
        <v>138.37745098039215</v>
      </c>
      <c r="T29" s="37">
        <v>28.485294117647065</v>
      </c>
      <c r="U29" s="37">
        <v>10.901960784313728</v>
      </c>
      <c r="V29" s="37">
        <v>594.27941176470279</v>
      </c>
      <c r="W29" s="37">
        <v>648.24509803921353</v>
      </c>
      <c r="X29" s="37">
        <v>1181</v>
      </c>
      <c r="Y29" s="36" t="s">
        <v>100</v>
      </c>
      <c r="Z29" s="38">
        <v>45316</v>
      </c>
      <c r="AA29" s="36" t="s">
        <v>30</v>
      </c>
      <c r="AB29" s="36" t="s">
        <v>116</v>
      </c>
    </row>
    <row r="30" spans="1:28" ht="58" x14ac:dyDescent="0.35">
      <c r="A30" s="36" t="s">
        <v>499</v>
      </c>
      <c r="B30" s="36" t="s">
        <v>352</v>
      </c>
      <c r="C30" s="36" t="s">
        <v>353</v>
      </c>
      <c r="D30" s="36" t="s">
        <v>354</v>
      </c>
      <c r="E30" s="36" t="s">
        <v>355</v>
      </c>
      <c r="F30" s="36" t="s">
        <v>500</v>
      </c>
      <c r="G30" s="36" t="s">
        <v>78</v>
      </c>
      <c r="H30" s="36" t="s">
        <v>59</v>
      </c>
      <c r="I30" s="36" t="s">
        <v>29</v>
      </c>
      <c r="J30" s="37">
        <v>5.0347826086956502</v>
      </c>
      <c r="K30" s="37">
        <v>1.4215686274509796</v>
      </c>
      <c r="L30" s="37">
        <v>0.70588235294117641</v>
      </c>
      <c r="M30" s="37">
        <v>0.68137254901960786</v>
      </c>
      <c r="N30" s="37">
        <v>0.10784313725490194</v>
      </c>
      <c r="O30" s="37">
        <v>1.0735294117647058</v>
      </c>
      <c r="P30" s="37">
        <v>1.8235294117647045</v>
      </c>
      <c r="Q30" s="37">
        <v>0</v>
      </c>
      <c r="R30" s="37">
        <v>1.9607843137254902E-2</v>
      </c>
      <c r="S30" s="37">
        <v>0</v>
      </c>
      <c r="T30" s="37">
        <v>0</v>
      </c>
      <c r="U30" s="37">
        <v>0</v>
      </c>
      <c r="V30" s="37">
        <v>2.9166666666666625</v>
      </c>
      <c r="W30" s="37">
        <v>1.7303921568627438</v>
      </c>
      <c r="X30" s="39"/>
      <c r="Y30" s="36" t="s">
        <v>100</v>
      </c>
      <c r="Z30" s="38">
        <v>45197</v>
      </c>
      <c r="AA30" s="36" t="s">
        <v>53</v>
      </c>
      <c r="AB30" s="36" t="s">
        <v>116</v>
      </c>
    </row>
    <row r="31" spans="1:28" ht="87" x14ac:dyDescent="0.35">
      <c r="A31" s="36" t="s">
        <v>501</v>
      </c>
      <c r="B31" s="36" t="s">
        <v>386</v>
      </c>
      <c r="C31" s="36" t="s">
        <v>387</v>
      </c>
      <c r="D31" s="36" t="s">
        <v>388</v>
      </c>
      <c r="E31" s="36" t="s">
        <v>26</v>
      </c>
      <c r="F31" s="36" t="s">
        <v>502</v>
      </c>
      <c r="G31" s="36" t="s">
        <v>56</v>
      </c>
      <c r="H31" s="36" t="s">
        <v>59</v>
      </c>
      <c r="I31" s="36" t="s">
        <v>29</v>
      </c>
      <c r="J31" s="37">
        <v>1.2525667351129399</v>
      </c>
      <c r="K31" s="37">
        <v>5.8676470588235103</v>
      </c>
      <c r="L31" s="37">
        <v>2.9411764705882353E-2</v>
      </c>
      <c r="M31" s="37">
        <v>3.4313725490196081E-2</v>
      </c>
      <c r="N31" s="37">
        <v>1.4705882352941176E-2</v>
      </c>
      <c r="O31" s="37">
        <v>2.3823529411764639</v>
      </c>
      <c r="P31" s="37">
        <v>3.294117647058814</v>
      </c>
      <c r="Q31" s="37">
        <v>5.8823529411764705E-2</v>
      </c>
      <c r="R31" s="37">
        <v>0.21078431372549022</v>
      </c>
      <c r="S31" s="37">
        <v>2.4509803921568627E-2</v>
      </c>
      <c r="T31" s="37">
        <v>2.4509803921568627E-2</v>
      </c>
      <c r="U31" s="37">
        <v>0</v>
      </c>
      <c r="V31" s="37">
        <v>5.8970588235293926</v>
      </c>
      <c r="W31" s="37">
        <v>3.0147058823529318</v>
      </c>
      <c r="X31" s="39"/>
      <c r="Y31" s="36" t="s">
        <v>100</v>
      </c>
      <c r="Z31" s="38">
        <v>44882</v>
      </c>
      <c r="AA31" s="36" t="s">
        <v>71</v>
      </c>
      <c r="AB31" s="36" t="s">
        <v>116</v>
      </c>
    </row>
    <row r="32" spans="1:28" ht="58" x14ac:dyDescent="0.35">
      <c r="A32" s="36" t="s">
        <v>503</v>
      </c>
      <c r="B32" s="36" t="s">
        <v>181</v>
      </c>
      <c r="C32" s="36" t="s">
        <v>182</v>
      </c>
      <c r="D32" s="36" t="s">
        <v>183</v>
      </c>
      <c r="E32" s="36" t="s">
        <v>47</v>
      </c>
      <c r="F32" s="36" t="s">
        <v>504</v>
      </c>
      <c r="G32" s="36" t="s">
        <v>48</v>
      </c>
      <c r="H32" s="36" t="s">
        <v>28</v>
      </c>
      <c r="I32" s="36" t="s">
        <v>29</v>
      </c>
      <c r="J32" s="37">
        <v>42.405163599182004</v>
      </c>
      <c r="K32" s="37">
        <v>702.65686274509767</v>
      </c>
      <c r="L32" s="37">
        <v>51.892156862745097</v>
      </c>
      <c r="M32" s="37">
        <v>123.03431372549022</v>
      </c>
      <c r="N32" s="37">
        <v>93.627450980392126</v>
      </c>
      <c r="O32" s="37">
        <v>190.79901960784309</v>
      </c>
      <c r="P32" s="37">
        <v>708.58823529411734</v>
      </c>
      <c r="Q32" s="37">
        <v>13.083333333333332</v>
      </c>
      <c r="R32" s="37">
        <v>58.740196078431389</v>
      </c>
      <c r="S32" s="37">
        <v>94.20588235294116</v>
      </c>
      <c r="T32" s="37">
        <v>31.519607843137262</v>
      </c>
      <c r="U32" s="37">
        <v>30.225490196078439</v>
      </c>
      <c r="V32" s="37">
        <v>815.25980392156544</v>
      </c>
      <c r="W32" s="37">
        <v>568.05392156862604</v>
      </c>
      <c r="X32" s="37">
        <v>600</v>
      </c>
      <c r="Y32" s="36" t="s">
        <v>100</v>
      </c>
      <c r="Z32" s="38">
        <v>45337</v>
      </c>
      <c r="AA32" s="36" t="s">
        <v>30</v>
      </c>
      <c r="AB32" s="36" t="s">
        <v>116</v>
      </c>
    </row>
    <row r="33" spans="1:28" ht="43.5" x14ac:dyDescent="0.35">
      <c r="A33" s="36" t="s">
        <v>505</v>
      </c>
      <c r="B33" s="36" t="s">
        <v>184</v>
      </c>
      <c r="C33" s="36" t="s">
        <v>185</v>
      </c>
      <c r="D33" s="36" t="s">
        <v>186</v>
      </c>
      <c r="E33" s="36" t="s">
        <v>76</v>
      </c>
      <c r="F33" s="36" t="s">
        <v>506</v>
      </c>
      <c r="G33" s="36" t="s">
        <v>73</v>
      </c>
      <c r="H33" s="36" t="s">
        <v>59</v>
      </c>
      <c r="I33" s="36" t="s">
        <v>29</v>
      </c>
      <c r="J33" s="37">
        <v>39.375</v>
      </c>
      <c r="K33" s="37">
        <v>12.382352941176475</v>
      </c>
      <c r="L33" s="37">
        <v>10.686274509803924</v>
      </c>
      <c r="M33" s="37">
        <v>43.303921568627509</v>
      </c>
      <c r="N33" s="37">
        <v>54.06372549019612</v>
      </c>
      <c r="O33" s="37">
        <v>87.602941176470608</v>
      </c>
      <c r="P33" s="37">
        <v>30.529411764705902</v>
      </c>
      <c r="Q33" s="37">
        <v>1.7745098039215685</v>
      </c>
      <c r="R33" s="37">
        <v>0.52941176470588236</v>
      </c>
      <c r="S33" s="37">
        <v>22.857843137254907</v>
      </c>
      <c r="T33" s="37">
        <v>9.1078431372549016</v>
      </c>
      <c r="U33" s="37">
        <v>6.2794117647058814</v>
      </c>
      <c r="V33" s="37">
        <v>82.191176470588331</v>
      </c>
      <c r="W33" s="37">
        <v>84.250000000000028</v>
      </c>
      <c r="X33" s="39"/>
      <c r="Y33" s="36" t="s">
        <v>100</v>
      </c>
      <c r="Z33" s="38">
        <v>45022</v>
      </c>
      <c r="AA33" s="36" t="s">
        <v>71</v>
      </c>
      <c r="AB33" s="36" t="s">
        <v>116</v>
      </c>
    </row>
    <row r="34" spans="1:28" ht="58" x14ac:dyDescent="0.35">
      <c r="A34" s="36" t="s">
        <v>507</v>
      </c>
      <c r="B34" s="36" t="s">
        <v>101</v>
      </c>
      <c r="C34" s="36" t="s">
        <v>187</v>
      </c>
      <c r="D34" s="36" t="s">
        <v>188</v>
      </c>
      <c r="E34" s="36" t="s">
        <v>37</v>
      </c>
      <c r="F34" s="36" t="s">
        <v>508</v>
      </c>
      <c r="G34" s="36" t="s">
        <v>38</v>
      </c>
      <c r="H34" s="36" t="s">
        <v>33</v>
      </c>
      <c r="I34" s="36" t="s">
        <v>29</v>
      </c>
      <c r="J34" s="37">
        <v>32.361086175942503</v>
      </c>
      <c r="K34" s="37">
        <v>1236.1176470587557</v>
      </c>
      <c r="L34" s="37">
        <v>50.19117647058826</v>
      </c>
      <c r="M34" s="37">
        <v>73.083333333333371</v>
      </c>
      <c r="N34" s="37">
        <v>59.764705882352978</v>
      </c>
      <c r="O34" s="37">
        <v>119.6519607843136</v>
      </c>
      <c r="P34" s="37">
        <v>775.16666666664412</v>
      </c>
      <c r="Q34" s="37">
        <v>54.56372549019607</v>
      </c>
      <c r="R34" s="37">
        <v>469.77450980392018</v>
      </c>
      <c r="S34" s="37">
        <v>49.352941176470601</v>
      </c>
      <c r="T34" s="37">
        <v>19.985294117647062</v>
      </c>
      <c r="U34" s="37">
        <v>49.588235294117631</v>
      </c>
      <c r="V34" s="37">
        <v>1300.2303921567834</v>
      </c>
      <c r="W34" s="37">
        <v>1042.4803921568243</v>
      </c>
      <c r="X34" s="37">
        <v>900</v>
      </c>
      <c r="Y34" s="36" t="s">
        <v>100</v>
      </c>
      <c r="Z34" s="38">
        <v>45225</v>
      </c>
      <c r="AA34" s="36" t="s">
        <v>30</v>
      </c>
      <c r="AB34" s="36" t="s">
        <v>116</v>
      </c>
    </row>
    <row r="35" spans="1:28" ht="43.5" x14ac:dyDescent="0.35">
      <c r="A35" s="36" t="s">
        <v>509</v>
      </c>
      <c r="B35" s="36" t="s">
        <v>367</v>
      </c>
      <c r="C35" s="36" t="s">
        <v>189</v>
      </c>
      <c r="D35" s="36" t="s">
        <v>190</v>
      </c>
      <c r="E35" s="36" t="s">
        <v>26</v>
      </c>
      <c r="F35" s="36" t="s">
        <v>510</v>
      </c>
      <c r="G35" s="36" t="s">
        <v>56</v>
      </c>
      <c r="H35" s="36" t="s">
        <v>59</v>
      </c>
      <c r="I35" s="36" t="s">
        <v>36</v>
      </c>
      <c r="J35" s="37">
        <v>43.231116121758703</v>
      </c>
      <c r="K35" s="37">
        <v>147.04411764705912</v>
      </c>
      <c r="L35" s="37">
        <v>28.519607843137258</v>
      </c>
      <c r="M35" s="37">
        <v>2.1470588235294112</v>
      </c>
      <c r="N35" s="37">
        <v>0.15196078431372548</v>
      </c>
      <c r="O35" s="37">
        <v>17.745098039215694</v>
      </c>
      <c r="P35" s="37">
        <v>160.11764705882379</v>
      </c>
      <c r="Q35" s="37">
        <v>0</v>
      </c>
      <c r="R35" s="37">
        <v>0</v>
      </c>
      <c r="S35" s="37">
        <v>0.30392156862745079</v>
      </c>
      <c r="T35" s="37">
        <v>2.0588235294117645</v>
      </c>
      <c r="U35" s="37">
        <v>6.514705882352942</v>
      </c>
      <c r="V35" s="37">
        <v>168.98529411764727</v>
      </c>
      <c r="W35" s="37">
        <v>66.745098039215463</v>
      </c>
      <c r="X35" s="39"/>
      <c r="Y35" s="36" t="s">
        <v>100</v>
      </c>
      <c r="Z35" s="38">
        <v>45351</v>
      </c>
      <c r="AA35" s="36" t="s">
        <v>53</v>
      </c>
      <c r="AB35" s="36" t="s">
        <v>116</v>
      </c>
    </row>
    <row r="36" spans="1:28" ht="58" x14ac:dyDescent="0.35">
      <c r="A36" s="36" t="s">
        <v>511</v>
      </c>
      <c r="B36" s="36" t="s">
        <v>398</v>
      </c>
      <c r="C36" s="36" t="s">
        <v>399</v>
      </c>
      <c r="D36" s="36" t="s">
        <v>400</v>
      </c>
      <c r="E36" s="36" t="s">
        <v>26</v>
      </c>
      <c r="F36" s="36" t="s">
        <v>512</v>
      </c>
      <c r="G36" s="36" t="s">
        <v>45</v>
      </c>
      <c r="H36" s="36" t="s">
        <v>59</v>
      </c>
      <c r="I36" s="36" t="s">
        <v>29</v>
      </c>
      <c r="J36" s="37">
        <v>5.2473118279569899</v>
      </c>
      <c r="K36" s="37">
        <v>0.33823529411764691</v>
      </c>
      <c r="L36" s="37">
        <v>0.59803921568627416</v>
      </c>
      <c r="M36" s="37">
        <v>0.69117647058823528</v>
      </c>
      <c r="N36" s="37">
        <v>3.9215686274509803E-2</v>
      </c>
      <c r="O36" s="37">
        <v>1.6421568627450971</v>
      </c>
      <c r="P36" s="37">
        <v>4.9019607843137254E-3</v>
      </c>
      <c r="Q36" s="37">
        <v>1.9607843137254902E-2</v>
      </c>
      <c r="R36" s="37">
        <v>0</v>
      </c>
      <c r="S36" s="37">
        <v>0.61764705882352888</v>
      </c>
      <c r="T36" s="37">
        <v>2.9411764705882353E-2</v>
      </c>
      <c r="U36" s="37">
        <v>0</v>
      </c>
      <c r="V36" s="37">
        <v>1.0196078431372548</v>
      </c>
      <c r="W36" s="37">
        <v>1.6421568627450973</v>
      </c>
      <c r="X36" s="39"/>
      <c r="Y36" s="36" t="s">
        <v>100</v>
      </c>
      <c r="Z36" s="38">
        <v>45120</v>
      </c>
      <c r="AA36" s="36" t="s">
        <v>71</v>
      </c>
      <c r="AB36" s="36" t="s">
        <v>116</v>
      </c>
    </row>
    <row r="37" spans="1:28" ht="58" x14ac:dyDescent="0.35">
      <c r="A37" s="36" t="s">
        <v>513</v>
      </c>
      <c r="B37" s="36" t="s">
        <v>191</v>
      </c>
      <c r="C37" s="36" t="s">
        <v>192</v>
      </c>
      <c r="D37" s="36" t="s">
        <v>193</v>
      </c>
      <c r="E37" s="36" t="s">
        <v>26</v>
      </c>
      <c r="F37" s="36" t="s">
        <v>514</v>
      </c>
      <c r="G37" s="36" t="s">
        <v>45</v>
      </c>
      <c r="H37" s="36" t="s">
        <v>33</v>
      </c>
      <c r="I37" s="36" t="s">
        <v>29</v>
      </c>
      <c r="J37" s="37">
        <v>30.110564246792102</v>
      </c>
      <c r="K37" s="37">
        <v>816.9068627450813</v>
      </c>
      <c r="L37" s="37">
        <v>6.8186274509803928</v>
      </c>
      <c r="M37" s="37">
        <v>8.6225490196078418</v>
      </c>
      <c r="N37" s="37">
        <v>13.063725490196081</v>
      </c>
      <c r="O37" s="37">
        <v>29.985294117647062</v>
      </c>
      <c r="P37" s="37">
        <v>334.29901960784093</v>
      </c>
      <c r="Q37" s="37">
        <v>7.7549019607843137</v>
      </c>
      <c r="R37" s="37">
        <v>473.37254901960915</v>
      </c>
      <c r="S37" s="37">
        <v>13.107843137254912</v>
      </c>
      <c r="T37" s="37">
        <v>2.7892156862745092</v>
      </c>
      <c r="U37" s="37">
        <v>7.6911764705882337</v>
      </c>
      <c r="V37" s="37">
        <v>821.8235294117477</v>
      </c>
      <c r="W37" s="37">
        <v>580.88235294116976</v>
      </c>
      <c r="X37" s="37">
        <v>600</v>
      </c>
      <c r="Y37" s="36" t="s">
        <v>100</v>
      </c>
      <c r="Z37" s="38">
        <v>44994</v>
      </c>
      <c r="AA37" s="36" t="s">
        <v>30</v>
      </c>
      <c r="AB37" s="36" t="s">
        <v>116</v>
      </c>
    </row>
    <row r="38" spans="1:28" ht="58" x14ac:dyDescent="0.35">
      <c r="A38" s="36" t="s">
        <v>515</v>
      </c>
      <c r="B38" s="36" t="s">
        <v>516</v>
      </c>
      <c r="C38" s="36" t="s">
        <v>194</v>
      </c>
      <c r="D38" s="36" t="s">
        <v>195</v>
      </c>
      <c r="E38" s="36" t="s">
        <v>68</v>
      </c>
      <c r="F38" s="36" t="s">
        <v>517</v>
      </c>
      <c r="G38" s="36" t="s">
        <v>69</v>
      </c>
      <c r="H38" s="36" t="s">
        <v>28</v>
      </c>
      <c r="I38" s="36" t="s">
        <v>29</v>
      </c>
      <c r="J38" s="37">
        <v>17.5493323442136</v>
      </c>
      <c r="K38" s="37">
        <v>117.03921568627456</v>
      </c>
      <c r="L38" s="37">
        <v>93.088235294117638</v>
      </c>
      <c r="M38" s="37">
        <v>9.3921568627451215</v>
      </c>
      <c r="N38" s="37">
        <v>3.9313725490195979</v>
      </c>
      <c r="O38" s="37">
        <v>32.607843137255031</v>
      </c>
      <c r="P38" s="37">
        <v>175.91666666666572</v>
      </c>
      <c r="Q38" s="37">
        <v>1.8137254901960784</v>
      </c>
      <c r="R38" s="37">
        <v>13.112745098039236</v>
      </c>
      <c r="S38" s="37">
        <v>4.5882352941176467</v>
      </c>
      <c r="T38" s="37">
        <v>7.450980392156862</v>
      </c>
      <c r="U38" s="37">
        <v>11.813725490196083</v>
      </c>
      <c r="V38" s="37">
        <v>199.59803921568505</v>
      </c>
      <c r="W38" s="37">
        <v>100.2745098039217</v>
      </c>
      <c r="X38" s="37">
        <v>285</v>
      </c>
      <c r="Y38" s="36" t="s">
        <v>100</v>
      </c>
      <c r="Z38" s="38">
        <v>45260</v>
      </c>
      <c r="AA38" s="36" t="s">
        <v>30</v>
      </c>
      <c r="AB38" s="36" t="s">
        <v>116</v>
      </c>
    </row>
    <row r="39" spans="1:28" ht="58" x14ac:dyDescent="0.35">
      <c r="A39" s="36" t="s">
        <v>518</v>
      </c>
      <c r="B39" s="36" t="s">
        <v>519</v>
      </c>
      <c r="C39" s="36" t="s">
        <v>196</v>
      </c>
      <c r="D39" s="36" t="s">
        <v>197</v>
      </c>
      <c r="E39" s="36" t="s">
        <v>26</v>
      </c>
      <c r="F39" s="36" t="s">
        <v>520</v>
      </c>
      <c r="G39" s="36" t="s">
        <v>52</v>
      </c>
      <c r="H39" s="36" t="s">
        <v>46</v>
      </c>
      <c r="I39" s="36" t="s">
        <v>29</v>
      </c>
      <c r="J39" s="37">
        <v>40.2958257713249</v>
      </c>
      <c r="K39" s="37">
        <v>445.49999999999773</v>
      </c>
      <c r="L39" s="37">
        <v>170.38235294117561</v>
      </c>
      <c r="M39" s="37">
        <v>99.823529411764653</v>
      </c>
      <c r="N39" s="37">
        <v>50.205882352941209</v>
      </c>
      <c r="O39" s="37">
        <v>248.69117647058746</v>
      </c>
      <c r="P39" s="37">
        <v>298.14215686274372</v>
      </c>
      <c r="Q39" s="37">
        <v>52.852941176470623</v>
      </c>
      <c r="R39" s="37">
        <v>166.22549019607811</v>
      </c>
      <c r="S39" s="37">
        <v>42.950980392156914</v>
      </c>
      <c r="T39" s="37">
        <v>66.573529411764767</v>
      </c>
      <c r="U39" s="37">
        <v>95.284313725490236</v>
      </c>
      <c r="V39" s="37">
        <v>561.10294117646708</v>
      </c>
      <c r="W39" s="37">
        <v>636.5539215686224</v>
      </c>
      <c r="X39" s="37">
        <v>450</v>
      </c>
      <c r="Y39" s="36" t="s">
        <v>100</v>
      </c>
      <c r="Z39" s="38">
        <v>45337</v>
      </c>
      <c r="AA39" s="36" t="s">
        <v>30</v>
      </c>
      <c r="AB39" s="36" t="s">
        <v>116</v>
      </c>
    </row>
    <row r="40" spans="1:28" ht="58" x14ac:dyDescent="0.35">
      <c r="A40" s="36" t="s">
        <v>521</v>
      </c>
      <c r="B40" s="36" t="s">
        <v>522</v>
      </c>
      <c r="C40" s="36" t="s">
        <v>198</v>
      </c>
      <c r="D40" s="36" t="s">
        <v>199</v>
      </c>
      <c r="E40" s="36" t="s">
        <v>31</v>
      </c>
      <c r="F40" s="36" t="s">
        <v>523</v>
      </c>
      <c r="G40" s="36" t="s">
        <v>32</v>
      </c>
      <c r="H40" s="36" t="s">
        <v>33</v>
      </c>
      <c r="I40" s="36" t="s">
        <v>36</v>
      </c>
      <c r="J40" s="37">
        <v>40.449704142011797</v>
      </c>
      <c r="K40" s="37">
        <v>173.6862745098037</v>
      </c>
      <c r="L40" s="37">
        <v>19.970588235294116</v>
      </c>
      <c r="M40" s="37">
        <v>18.6421568627451</v>
      </c>
      <c r="N40" s="37">
        <v>31.64705882352942</v>
      </c>
      <c r="O40" s="37">
        <v>62.794117647058819</v>
      </c>
      <c r="P40" s="37">
        <v>181.1519607843135</v>
      </c>
      <c r="Q40" s="37">
        <v>0</v>
      </c>
      <c r="R40" s="37">
        <v>0</v>
      </c>
      <c r="S40" s="37">
        <v>18.215686274509803</v>
      </c>
      <c r="T40" s="37">
        <v>8.9019607843137258</v>
      </c>
      <c r="U40" s="37">
        <v>3.9509803921568634</v>
      </c>
      <c r="V40" s="37">
        <v>212.87745098039181</v>
      </c>
      <c r="W40" s="37">
        <v>161.69607843137234</v>
      </c>
      <c r="X40" s="37">
        <v>338</v>
      </c>
      <c r="Y40" s="36" t="s">
        <v>100</v>
      </c>
      <c r="Z40" s="38">
        <v>45323</v>
      </c>
      <c r="AA40" s="36" t="s">
        <v>30</v>
      </c>
      <c r="AB40" s="36" t="s">
        <v>116</v>
      </c>
    </row>
    <row r="41" spans="1:28" ht="58" x14ac:dyDescent="0.35">
      <c r="A41" s="36" t="s">
        <v>524</v>
      </c>
      <c r="B41" s="36" t="s">
        <v>525</v>
      </c>
      <c r="C41" s="36" t="s">
        <v>200</v>
      </c>
      <c r="D41" s="36" t="s">
        <v>199</v>
      </c>
      <c r="E41" s="36" t="s">
        <v>31</v>
      </c>
      <c r="F41" s="36" t="s">
        <v>523</v>
      </c>
      <c r="G41" s="36" t="s">
        <v>32</v>
      </c>
      <c r="H41" s="36" t="s">
        <v>33</v>
      </c>
      <c r="I41" s="36" t="s">
        <v>36</v>
      </c>
      <c r="J41" s="37">
        <v>51.415239726027401</v>
      </c>
      <c r="K41" s="37">
        <v>485.85294117646981</v>
      </c>
      <c r="L41" s="37">
        <v>82.710784313725483</v>
      </c>
      <c r="M41" s="37">
        <v>39.911764705882383</v>
      </c>
      <c r="N41" s="37">
        <v>29.514705882352942</v>
      </c>
      <c r="O41" s="37">
        <v>119.71568627450979</v>
      </c>
      <c r="P41" s="37">
        <v>518.27450980391927</v>
      </c>
      <c r="Q41" s="37">
        <v>0</v>
      </c>
      <c r="R41" s="37">
        <v>0</v>
      </c>
      <c r="S41" s="37">
        <v>20.901960784313722</v>
      </c>
      <c r="T41" s="37">
        <v>16.490196078431367</v>
      </c>
      <c r="U41" s="37">
        <v>17.583333333333336</v>
      </c>
      <c r="V41" s="37">
        <v>583.01470588234702</v>
      </c>
      <c r="W41" s="37">
        <v>401.54901960784326</v>
      </c>
      <c r="X41" s="37">
        <v>544</v>
      </c>
      <c r="Y41" s="36" t="s">
        <v>100</v>
      </c>
      <c r="Z41" s="38">
        <v>44959</v>
      </c>
      <c r="AA41" s="36" t="s">
        <v>30</v>
      </c>
      <c r="AB41" s="36" t="s">
        <v>116</v>
      </c>
    </row>
    <row r="42" spans="1:28" ht="58" x14ac:dyDescent="0.35">
      <c r="A42" s="36" t="s">
        <v>526</v>
      </c>
      <c r="B42" s="36" t="s">
        <v>527</v>
      </c>
      <c r="C42" s="36" t="s">
        <v>201</v>
      </c>
      <c r="D42" s="36" t="s">
        <v>154</v>
      </c>
      <c r="E42" s="36" t="s">
        <v>37</v>
      </c>
      <c r="F42" s="36" t="s">
        <v>528</v>
      </c>
      <c r="G42" s="36" t="s">
        <v>38</v>
      </c>
      <c r="H42" s="36" t="s">
        <v>46</v>
      </c>
      <c r="I42" s="36" t="s">
        <v>36</v>
      </c>
      <c r="J42" s="37">
        <v>11.5257699058561</v>
      </c>
      <c r="K42" s="37">
        <v>313.26960784312701</v>
      </c>
      <c r="L42" s="37">
        <v>62.47058823529445</v>
      </c>
      <c r="M42" s="37">
        <v>1.9803921568627412</v>
      </c>
      <c r="N42" s="37">
        <v>1.8529411764705854</v>
      </c>
      <c r="O42" s="37">
        <v>84.828431372549204</v>
      </c>
      <c r="P42" s="37">
        <v>294.64215686273479</v>
      </c>
      <c r="Q42" s="37">
        <v>2.9411764705882353E-2</v>
      </c>
      <c r="R42" s="37">
        <v>7.3529411764705857E-2</v>
      </c>
      <c r="S42" s="37">
        <v>5.3039215686274499</v>
      </c>
      <c r="T42" s="37">
        <v>3.4999999999999991</v>
      </c>
      <c r="U42" s="37">
        <v>21.700980392156893</v>
      </c>
      <c r="V42" s="37">
        <v>349.06862745096862</v>
      </c>
      <c r="W42" s="37">
        <v>266.97058823528602</v>
      </c>
      <c r="X42" s="37">
        <v>392</v>
      </c>
      <c r="Y42" s="36" t="s">
        <v>100</v>
      </c>
      <c r="Z42" s="38">
        <v>45337</v>
      </c>
      <c r="AA42" s="36" t="s">
        <v>30</v>
      </c>
      <c r="AB42" s="36" t="s">
        <v>116</v>
      </c>
    </row>
    <row r="43" spans="1:28" ht="72.5" x14ac:dyDescent="0.35">
      <c r="A43" s="36" t="s">
        <v>529</v>
      </c>
      <c r="B43" s="36" t="s">
        <v>202</v>
      </c>
      <c r="C43" s="36" t="s">
        <v>203</v>
      </c>
      <c r="D43" s="36" t="s">
        <v>204</v>
      </c>
      <c r="E43" s="36" t="s">
        <v>79</v>
      </c>
      <c r="F43" s="36" t="s">
        <v>530</v>
      </c>
      <c r="G43" s="36" t="s">
        <v>80</v>
      </c>
      <c r="H43" s="36" t="s">
        <v>54</v>
      </c>
      <c r="I43" s="36" t="s">
        <v>36</v>
      </c>
      <c r="J43" s="37">
        <v>38.471910112359602</v>
      </c>
      <c r="K43" s="37">
        <v>2.6764705882352939</v>
      </c>
      <c r="L43" s="37">
        <v>6.7549019607843119</v>
      </c>
      <c r="M43" s="37">
        <v>25.769607843137248</v>
      </c>
      <c r="N43" s="37">
        <v>7.0490196078431371</v>
      </c>
      <c r="O43" s="37">
        <v>27.990196078431371</v>
      </c>
      <c r="P43" s="37">
        <v>14.259803921568627</v>
      </c>
      <c r="Q43" s="37">
        <v>0</v>
      </c>
      <c r="R43" s="37">
        <v>0</v>
      </c>
      <c r="S43" s="37">
        <v>11.710784313725489</v>
      </c>
      <c r="T43" s="37">
        <v>1.4754901960784315</v>
      </c>
      <c r="U43" s="37">
        <v>1.5098039215686274</v>
      </c>
      <c r="V43" s="37">
        <v>27.553921568627448</v>
      </c>
      <c r="W43" s="37">
        <v>36.00980392156864</v>
      </c>
      <c r="X43" s="39"/>
      <c r="Y43" s="36" t="s">
        <v>100</v>
      </c>
      <c r="Z43" s="38">
        <v>44959</v>
      </c>
      <c r="AA43" s="36" t="s">
        <v>53</v>
      </c>
      <c r="AB43" s="36" t="s">
        <v>116</v>
      </c>
    </row>
    <row r="44" spans="1:28" ht="72.5" x14ac:dyDescent="0.35">
      <c r="A44" s="36" t="s">
        <v>531</v>
      </c>
      <c r="B44" s="36" t="s">
        <v>532</v>
      </c>
      <c r="C44" s="36" t="s">
        <v>205</v>
      </c>
      <c r="D44" s="36" t="s">
        <v>206</v>
      </c>
      <c r="E44" s="36" t="s">
        <v>65</v>
      </c>
      <c r="F44" s="36" t="s">
        <v>533</v>
      </c>
      <c r="G44" s="36" t="s">
        <v>66</v>
      </c>
      <c r="H44" s="36" t="s">
        <v>33</v>
      </c>
      <c r="I44" s="36" t="s">
        <v>36</v>
      </c>
      <c r="J44" s="37">
        <v>63.773519163763098</v>
      </c>
      <c r="K44" s="37">
        <v>32.284313725490208</v>
      </c>
      <c r="L44" s="37">
        <v>20.627450980392165</v>
      </c>
      <c r="M44" s="37">
        <v>55.656862745098103</v>
      </c>
      <c r="N44" s="37">
        <v>84.475490196078411</v>
      </c>
      <c r="O44" s="37">
        <v>137.63235294117635</v>
      </c>
      <c r="P44" s="37">
        <v>55.411764705882426</v>
      </c>
      <c r="Q44" s="37">
        <v>0</v>
      </c>
      <c r="R44" s="37">
        <v>0</v>
      </c>
      <c r="S44" s="37">
        <v>51.549019607843135</v>
      </c>
      <c r="T44" s="37">
        <v>10.887254901960786</v>
      </c>
      <c r="U44" s="37">
        <v>11.84313725490196</v>
      </c>
      <c r="V44" s="37">
        <v>118.7647058823528</v>
      </c>
      <c r="W44" s="37">
        <v>138.41176470588221</v>
      </c>
      <c r="X44" s="37">
        <v>459</v>
      </c>
      <c r="Y44" s="36" t="s">
        <v>100</v>
      </c>
      <c r="Z44" s="38">
        <v>45043</v>
      </c>
      <c r="AA44" s="36" t="s">
        <v>55</v>
      </c>
      <c r="AB44" s="36" t="s">
        <v>116</v>
      </c>
    </row>
    <row r="45" spans="1:28" ht="58" x14ac:dyDescent="0.35">
      <c r="A45" s="36" t="s">
        <v>534</v>
      </c>
      <c r="B45" s="36" t="s">
        <v>207</v>
      </c>
      <c r="C45" s="36" t="s">
        <v>201</v>
      </c>
      <c r="D45" s="36" t="s">
        <v>154</v>
      </c>
      <c r="E45" s="36" t="s">
        <v>37</v>
      </c>
      <c r="F45" s="36" t="s">
        <v>476</v>
      </c>
      <c r="G45" s="36" t="s">
        <v>38</v>
      </c>
      <c r="H45" s="36" t="s">
        <v>64</v>
      </c>
      <c r="I45" s="36" t="s">
        <v>36</v>
      </c>
      <c r="J45" s="37">
        <v>3.0683958622819199</v>
      </c>
      <c r="K45" s="37">
        <v>137.09803921568556</v>
      </c>
      <c r="L45" s="37">
        <v>23.921568627451187</v>
      </c>
      <c r="M45" s="37">
        <v>12.225490196078649</v>
      </c>
      <c r="N45" s="37">
        <v>6.6470588235293935</v>
      </c>
      <c r="O45" s="37">
        <v>39.000000000000689</v>
      </c>
      <c r="P45" s="37">
        <v>137.7549019607832</v>
      </c>
      <c r="Q45" s="37">
        <v>0.67156862745097967</v>
      </c>
      <c r="R45" s="37">
        <v>2.4656862745097978</v>
      </c>
      <c r="S45" s="37">
        <v>2.8823529411764639</v>
      </c>
      <c r="T45" s="37">
        <v>0.9656862745098026</v>
      </c>
      <c r="U45" s="37">
        <v>1.5735294117647034</v>
      </c>
      <c r="V45" s="37">
        <v>174.47058823529062</v>
      </c>
      <c r="W45" s="37">
        <v>129.11764705882518</v>
      </c>
      <c r="X45" s="39"/>
      <c r="Y45" s="36" t="s">
        <v>455</v>
      </c>
      <c r="Z45" s="39"/>
      <c r="AA45" s="36" t="s">
        <v>455</v>
      </c>
      <c r="AB45" s="36" t="s">
        <v>455</v>
      </c>
    </row>
    <row r="46" spans="1:28" ht="43.5" x14ac:dyDescent="0.35">
      <c r="A46" s="36" t="s">
        <v>535</v>
      </c>
      <c r="B46" s="36" t="s">
        <v>208</v>
      </c>
      <c r="C46" s="36" t="s">
        <v>209</v>
      </c>
      <c r="D46" s="36" t="s">
        <v>210</v>
      </c>
      <c r="E46" s="36" t="s">
        <v>88</v>
      </c>
      <c r="F46" s="36" t="s">
        <v>536</v>
      </c>
      <c r="G46" s="36" t="s">
        <v>82</v>
      </c>
      <c r="H46" s="36" t="s">
        <v>59</v>
      </c>
      <c r="I46" s="36" t="s">
        <v>29</v>
      </c>
      <c r="J46" s="37">
        <v>60.331395348837198</v>
      </c>
      <c r="K46" s="37">
        <v>31.411764705882348</v>
      </c>
      <c r="L46" s="37">
        <v>6.2941176470588216</v>
      </c>
      <c r="M46" s="37">
        <v>9.588235294117645</v>
      </c>
      <c r="N46" s="37">
        <v>3.9215686274509802</v>
      </c>
      <c r="O46" s="37">
        <v>18.259803921568626</v>
      </c>
      <c r="P46" s="37">
        <v>25.931372549019613</v>
      </c>
      <c r="Q46" s="37">
        <v>0.77450980392156865</v>
      </c>
      <c r="R46" s="37">
        <v>6.2500000000000009</v>
      </c>
      <c r="S46" s="37">
        <v>4.083333333333333</v>
      </c>
      <c r="T46" s="37">
        <v>4</v>
      </c>
      <c r="U46" s="37">
        <v>6.1519607843137267</v>
      </c>
      <c r="V46" s="37">
        <v>36.980392156862756</v>
      </c>
      <c r="W46" s="37">
        <v>29.215686274509817</v>
      </c>
      <c r="X46" s="39"/>
      <c r="Y46" s="36" t="s">
        <v>100</v>
      </c>
      <c r="Z46" s="38">
        <v>45323</v>
      </c>
      <c r="AA46" s="36" t="s">
        <v>53</v>
      </c>
      <c r="AB46" s="36" t="s">
        <v>116</v>
      </c>
    </row>
    <row r="47" spans="1:28" ht="58" x14ac:dyDescent="0.35">
      <c r="A47" s="36" t="s">
        <v>537</v>
      </c>
      <c r="B47" s="36" t="s">
        <v>211</v>
      </c>
      <c r="C47" s="36" t="s">
        <v>212</v>
      </c>
      <c r="D47" s="36" t="s">
        <v>213</v>
      </c>
      <c r="E47" s="36" t="s">
        <v>40</v>
      </c>
      <c r="F47" s="36" t="s">
        <v>538</v>
      </c>
      <c r="G47" s="36" t="s">
        <v>70</v>
      </c>
      <c r="H47" s="36" t="s">
        <v>28</v>
      </c>
      <c r="I47" s="36" t="s">
        <v>29</v>
      </c>
      <c r="J47" s="37">
        <v>65.675496688741703</v>
      </c>
      <c r="K47" s="37">
        <v>58.862745098039326</v>
      </c>
      <c r="L47" s="37">
        <v>27.573529411764735</v>
      </c>
      <c r="M47" s="37">
        <v>62.941176470588232</v>
      </c>
      <c r="N47" s="37">
        <v>137.50490196078431</v>
      </c>
      <c r="O47" s="37">
        <v>193.66176470588201</v>
      </c>
      <c r="P47" s="37">
        <v>92.80392156862743</v>
      </c>
      <c r="Q47" s="37">
        <v>0.41666666666666663</v>
      </c>
      <c r="R47" s="37">
        <v>0</v>
      </c>
      <c r="S47" s="37">
        <v>100.3725490196078</v>
      </c>
      <c r="T47" s="37">
        <v>9.8872549019607838</v>
      </c>
      <c r="U47" s="37">
        <v>9.6078431372549016</v>
      </c>
      <c r="V47" s="37">
        <v>167.01470588235352</v>
      </c>
      <c r="W47" s="37">
        <v>195.9950980392158</v>
      </c>
      <c r="X47" s="37">
        <v>560</v>
      </c>
      <c r="Y47" s="36" t="s">
        <v>100</v>
      </c>
      <c r="Z47" s="38">
        <v>45323</v>
      </c>
      <c r="AA47" s="36" t="s">
        <v>30</v>
      </c>
      <c r="AB47" s="36" t="s">
        <v>116</v>
      </c>
    </row>
    <row r="48" spans="1:28" ht="72.5" x14ac:dyDescent="0.35">
      <c r="A48" s="36" t="s">
        <v>539</v>
      </c>
      <c r="B48" s="36" t="s">
        <v>214</v>
      </c>
      <c r="C48" s="36" t="s">
        <v>215</v>
      </c>
      <c r="D48" s="36" t="s">
        <v>216</v>
      </c>
      <c r="E48" s="36" t="s">
        <v>97</v>
      </c>
      <c r="F48" s="36" t="s">
        <v>540</v>
      </c>
      <c r="G48" s="36" t="s">
        <v>70</v>
      </c>
      <c r="H48" s="36" t="s">
        <v>59</v>
      </c>
      <c r="I48" s="36" t="s">
        <v>29</v>
      </c>
      <c r="J48" s="37">
        <v>72.75</v>
      </c>
      <c r="K48" s="37">
        <v>0.50980392156862742</v>
      </c>
      <c r="L48" s="37">
        <v>1.107843137254902</v>
      </c>
      <c r="M48" s="37">
        <v>4.1617647058823533</v>
      </c>
      <c r="N48" s="37">
        <v>0</v>
      </c>
      <c r="O48" s="37">
        <v>5.4705882352941169</v>
      </c>
      <c r="P48" s="37">
        <v>0.30882352941176472</v>
      </c>
      <c r="Q48" s="37">
        <v>0</v>
      </c>
      <c r="R48" s="37">
        <v>0</v>
      </c>
      <c r="S48" s="37">
        <v>5.0735294117647056</v>
      </c>
      <c r="T48" s="37">
        <v>0.39705882352941174</v>
      </c>
      <c r="U48" s="37">
        <v>0</v>
      </c>
      <c r="V48" s="37">
        <v>0.30882352941176472</v>
      </c>
      <c r="W48" s="37">
        <v>5.4705882352941169</v>
      </c>
      <c r="X48" s="39"/>
      <c r="Y48" s="36" t="s">
        <v>93</v>
      </c>
      <c r="Z48" s="38">
        <v>45365</v>
      </c>
      <c r="AA48" s="36" t="s">
        <v>118</v>
      </c>
      <c r="AB48" s="36" t="s">
        <v>116</v>
      </c>
    </row>
    <row r="49" spans="1:28" ht="72.5" x14ac:dyDescent="0.35">
      <c r="A49" s="36" t="s">
        <v>541</v>
      </c>
      <c r="B49" s="36" t="s">
        <v>376</v>
      </c>
      <c r="C49" s="36" t="s">
        <v>377</v>
      </c>
      <c r="D49" s="36" t="s">
        <v>378</v>
      </c>
      <c r="E49" s="36" t="s">
        <v>44</v>
      </c>
      <c r="F49" s="36" t="s">
        <v>542</v>
      </c>
      <c r="G49" s="36" t="s">
        <v>35</v>
      </c>
      <c r="H49" s="36" t="s">
        <v>54</v>
      </c>
      <c r="I49" s="36" t="s">
        <v>29</v>
      </c>
      <c r="J49" s="37">
        <v>2.5980392156862702</v>
      </c>
      <c r="K49" s="37">
        <v>4.8235294117646923</v>
      </c>
      <c r="L49" s="37">
        <v>1.632352941176467</v>
      </c>
      <c r="M49" s="37">
        <v>1.9607843137254859</v>
      </c>
      <c r="N49" s="37">
        <v>0.74019607843137203</v>
      </c>
      <c r="O49" s="37">
        <v>2.5931372549019547</v>
      </c>
      <c r="P49" s="37">
        <v>6.3382352941176281</v>
      </c>
      <c r="Q49" s="37">
        <v>2.9411764705882353E-2</v>
      </c>
      <c r="R49" s="37">
        <v>0.19607843137254907</v>
      </c>
      <c r="S49" s="37">
        <v>5.8823529411764705E-2</v>
      </c>
      <c r="T49" s="37">
        <v>9.8039215686274508E-3</v>
      </c>
      <c r="U49" s="37">
        <v>1.9607843137254902E-2</v>
      </c>
      <c r="V49" s="37">
        <v>9.068627450980431</v>
      </c>
      <c r="W49" s="37">
        <v>4.5686274509803795</v>
      </c>
      <c r="X49" s="39"/>
      <c r="Y49" s="36" t="s">
        <v>93</v>
      </c>
      <c r="Z49" s="38">
        <v>44558</v>
      </c>
      <c r="AA49" s="36" t="s">
        <v>118</v>
      </c>
      <c r="AB49" s="36" t="s">
        <v>116</v>
      </c>
    </row>
    <row r="50" spans="1:28" ht="58" x14ac:dyDescent="0.35">
      <c r="A50" s="36" t="s">
        <v>543</v>
      </c>
      <c r="B50" s="36" t="s">
        <v>217</v>
      </c>
      <c r="C50" s="36" t="s">
        <v>218</v>
      </c>
      <c r="D50" s="36" t="s">
        <v>219</v>
      </c>
      <c r="E50" s="36" t="s">
        <v>74</v>
      </c>
      <c r="F50" s="36" t="s">
        <v>544</v>
      </c>
      <c r="G50" s="36" t="s">
        <v>75</v>
      </c>
      <c r="H50" s="36" t="s">
        <v>59</v>
      </c>
      <c r="I50" s="36" t="s">
        <v>29</v>
      </c>
      <c r="J50" s="37">
        <v>36.223999999999997</v>
      </c>
      <c r="K50" s="37">
        <v>11.40686274509804</v>
      </c>
      <c r="L50" s="37">
        <v>18.911764705882355</v>
      </c>
      <c r="M50" s="37">
        <v>26.196078431372548</v>
      </c>
      <c r="N50" s="37">
        <v>12.514705882352944</v>
      </c>
      <c r="O50" s="37">
        <v>41.166666666666742</v>
      </c>
      <c r="P50" s="37">
        <v>15.044117647058821</v>
      </c>
      <c r="Q50" s="37">
        <v>9.5245098039215659</v>
      </c>
      <c r="R50" s="37">
        <v>3.2941176470588238</v>
      </c>
      <c r="S50" s="37">
        <v>22.397058823529427</v>
      </c>
      <c r="T50" s="37">
        <v>9.9705882352941178</v>
      </c>
      <c r="U50" s="37">
        <v>7.6764705882352926</v>
      </c>
      <c r="V50" s="37">
        <v>28.985294117647065</v>
      </c>
      <c r="W50" s="37">
        <v>57.671568627451087</v>
      </c>
      <c r="X50" s="39"/>
      <c r="Y50" s="36" t="s">
        <v>100</v>
      </c>
      <c r="Z50" s="38">
        <v>45022</v>
      </c>
      <c r="AA50" s="36" t="s">
        <v>71</v>
      </c>
      <c r="AB50" s="36" t="s">
        <v>116</v>
      </c>
    </row>
    <row r="51" spans="1:28" ht="58" x14ac:dyDescent="0.35">
      <c r="A51" s="36" t="s">
        <v>545</v>
      </c>
      <c r="B51" s="36" t="s">
        <v>221</v>
      </c>
      <c r="C51" s="36" t="s">
        <v>222</v>
      </c>
      <c r="D51" s="36" t="s">
        <v>220</v>
      </c>
      <c r="E51" s="36" t="s">
        <v>26</v>
      </c>
      <c r="F51" s="36" t="s">
        <v>546</v>
      </c>
      <c r="G51" s="36" t="s">
        <v>39</v>
      </c>
      <c r="H51" s="36" t="s">
        <v>28</v>
      </c>
      <c r="I51" s="36" t="s">
        <v>29</v>
      </c>
      <c r="J51" s="37">
        <v>35.629025423728798</v>
      </c>
      <c r="K51" s="37">
        <v>754.77941176470574</v>
      </c>
      <c r="L51" s="37">
        <v>18.377450980392169</v>
      </c>
      <c r="M51" s="37">
        <v>2.1519607843137254</v>
      </c>
      <c r="N51" s="37">
        <v>0.56372549019607843</v>
      </c>
      <c r="O51" s="37">
        <v>5.4656862745098032</v>
      </c>
      <c r="P51" s="37">
        <v>631.69607843137294</v>
      </c>
      <c r="Q51" s="37">
        <v>0.36274509803921573</v>
      </c>
      <c r="R51" s="37">
        <v>138.34803921568661</v>
      </c>
      <c r="S51" s="37">
        <v>0.72549019607843135</v>
      </c>
      <c r="T51" s="37">
        <v>2.5098039215686274</v>
      </c>
      <c r="U51" s="37">
        <v>1.357843137254902</v>
      </c>
      <c r="V51" s="37">
        <v>771.27941176470529</v>
      </c>
      <c r="W51" s="37">
        <v>324.99999999999949</v>
      </c>
      <c r="X51" s="37">
        <v>750</v>
      </c>
      <c r="Y51" s="36" t="s">
        <v>100</v>
      </c>
      <c r="Z51" s="38">
        <v>45323</v>
      </c>
      <c r="AA51" s="36" t="s">
        <v>30</v>
      </c>
      <c r="AB51" s="36" t="s">
        <v>116</v>
      </c>
    </row>
    <row r="52" spans="1:28" ht="58" x14ac:dyDescent="0.35">
      <c r="A52" s="36" t="s">
        <v>547</v>
      </c>
      <c r="B52" s="36" t="s">
        <v>223</v>
      </c>
      <c r="C52" s="36" t="s">
        <v>224</v>
      </c>
      <c r="D52" s="36" t="s">
        <v>225</v>
      </c>
      <c r="E52" s="36" t="s">
        <v>40</v>
      </c>
      <c r="F52" s="36" t="s">
        <v>548</v>
      </c>
      <c r="G52" s="36" t="s">
        <v>41</v>
      </c>
      <c r="H52" s="36" t="s">
        <v>28</v>
      </c>
      <c r="I52" s="36" t="s">
        <v>29</v>
      </c>
      <c r="J52" s="37">
        <v>44.131147540983598</v>
      </c>
      <c r="K52" s="37">
        <v>582.77450980392427</v>
      </c>
      <c r="L52" s="37">
        <v>7.8970588235294121</v>
      </c>
      <c r="M52" s="37">
        <v>14.627450980392153</v>
      </c>
      <c r="N52" s="37">
        <v>21.392156862745093</v>
      </c>
      <c r="O52" s="37">
        <v>69.024509803921617</v>
      </c>
      <c r="P52" s="37">
        <v>557.35294117647481</v>
      </c>
      <c r="Q52" s="37">
        <v>0.31372549019607843</v>
      </c>
      <c r="R52" s="37">
        <v>0</v>
      </c>
      <c r="S52" s="37">
        <v>34.357843137254896</v>
      </c>
      <c r="T52" s="37">
        <v>8.3774509803921582</v>
      </c>
      <c r="U52" s="37">
        <v>11.455882352941179</v>
      </c>
      <c r="V52" s="37">
        <v>572.50000000000387</v>
      </c>
      <c r="W52" s="37">
        <v>333.68627450980318</v>
      </c>
      <c r="X52" s="37">
        <v>640</v>
      </c>
      <c r="Y52" s="36" t="s">
        <v>100</v>
      </c>
      <c r="Z52" s="38">
        <v>45316</v>
      </c>
      <c r="AA52" s="36" t="s">
        <v>30</v>
      </c>
      <c r="AB52" s="36" t="s">
        <v>116</v>
      </c>
    </row>
    <row r="53" spans="1:28" ht="58" x14ac:dyDescent="0.35">
      <c r="A53" s="36" t="s">
        <v>549</v>
      </c>
      <c r="B53" s="36" t="s">
        <v>368</v>
      </c>
      <c r="C53" s="36" t="s">
        <v>226</v>
      </c>
      <c r="D53" s="36" t="s">
        <v>227</v>
      </c>
      <c r="E53" s="36" t="s">
        <v>26</v>
      </c>
      <c r="F53" s="36" t="s">
        <v>550</v>
      </c>
      <c r="G53" s="36" t="s">
        <v>39</v>
      </c>
      <c r="H53" s="36" t="s">
        <v>54</v>
      </c>
      <c r="I53" s="36" t="s">
        <v>29</v>
      </c>
      <c r="J53" s="37">
        <v>45.388681260010699</v>
      </c>
      <c r="K53" s="37">
        <v>909.6372549019552</v>
      </c>
      <c r="L53" s="37">
        <v>50.784313725490193</v>
      </c>
      <c r="M53" s="37">
        <v>5.7745098039215685</v>
      </c>
      <c r="N53" s="37">
        <v>1.5049019607843139</v>
      </c>
      <c r="O53" s="37">
        <v>15.308823529411766</v>
      </c>
      <c r="P53" s="37">
        <v>952.39215686273985</v>
      </c>
      <c r="Q53" s="37">
        <v>0</v>
      </c>
      <c r="R53" s="37">
        <v>0</v>
      </c>
      <c r="S53" s="37">
        <v>1.9215686274509804</v>
      </c>
      <c r="T53" s="37">
        <v>3.4705882352941178</v>
      </c>
      <c r="U53" s="37">
        <v>2.3235294117647061</v>
      </c>
      <c r="V53" s="37">
        <v>959.9852941176415</v>
      </c>
      <c r="W53" s="37">
        <v>724.67647058823354</v>
      </c>
      <c r="X53" s="39"/>
      <c r="Y53" s="36" t="s">
        <v>100</v>
      </c>
      <c r="Z53" s="38">
        <v>45274</v>
      </c>
      <c r="AA53" s="36" t="s">
        <v>53</v>
      </c>
      <c r="AB53" s="36" t="s">
        <v>116</v>
      </c>
    </row>
    <row r="54" spans="1:28" ht="43.5" x14ac:dyDescent="0.35">
      <c r="A54" s="36" t="s">
        <v>551</v>
      </c>
      <c r="B54" s="36" t="s">
        <v>370</v>
      </c>
      <c r="C54" s="36" t="s">
        <v>371</v>
      </c>
      <c r="D54" s="36" t="s">
        <v>372</v>
      </c>
      <c r="E54" s="36" t="s">
        <v>115</v>
      </c>
      <c r="F54" s="36" t="s">
        <v>552</v>
      </c>
      <c r="G54" s="36" t="s">
        <v>75</v>
      </c>
      <c r="H54" s="36" t="s">
        <v>54</v>
      </c>
      <c r="I54" s="36" t="s">
        <v>29</v>
      </c>
      <c r="J54" s="37">
        <v>4.1204819277108404</v>
      </c>
      <c r="K54" s="37">
        <v>0.33333333333333337</v>
      </c>
      <c r="L54" s="37">
        <v>0.55882352941176461</v>
      </c>
      <c r="M54" s="37">
        <v>0.56862745098039214</v>
      </c>
      <c r="N54" s="37">
        <v>0.24509803921568626</v>
      </c>
      <c r="O54" s="37">
        <v>1.4068627450980387</v>
      </c>
      <c r="P54" s="37">
        <v>0.2990196078431373</v>
      </c>
      <c r="Q54" s="37">
        <v>0</v>
      </c>
      <c r="R54" s="37">
        <v>0</v>
      </c>
      <c r="S54" s="37">
        <v>8.8235294117647065E-2</v>
      </c>
      <c r="T54" s="37">
        <v>8.8235294117647051E-2</v>
      </c>
      <c r="U54" s="37">
        <v>7.3529411764705885E-2</v>
      </c>
      <c r="V54" s="37">
        <v>1.4558823529411753</v>
      </c>
      <c r="W54" s="37">
        <v>1.3676470588235285</v>
      </c>
      <c r="X54" s="39"/>
      <c r="Y54" s="36" t="s">
        <v>93</v>
      </c>
      <c r="Z54" s="38">
        <v>44515</v>
      </c>
      <c r="AA54" s="36" t="s">
        <v>118</v>
      </c>
      <c r="AB54" s="36" t="s">
        <v>116</v>
      </c>
    </row>
    <row r="55" spans="1:28" ht="87" x14ac:dyDescent="0.35">
      <c r="A55" s="36" t="s">
        <v>553</v>
      </c>
      <c r="B55" s="36" t="s">
        <v>554</v>
      </c>
      <c r="C55" s="36" t="s">
        <v>228</v>
      </c>
      <c r="D55" s="36" t="s">
        <v>229</v>
      </c>
      <c r="E55" s="36" t="s">
        <v>34</v>
      </c>
      <c r="F55" s="36" t="s">
        <v>555</v>
      </c>
      <c r="G55" s="36" t="s">
        <v>35</v>
      </c>
      <c r="H55" s="36" t="s">
        <v>33</v>
      </c>
      <c r="I55" s="36" t="s">
        <v>29</v>
      </c>
      <c r="J55" s="37">
        <v>36.974023398770598</v>
      </c>
      <c r="K55" s="37">
        <v>397.34803921568772</v>
      </c>
      <c r="L55" s="37">
        <v>189.36274509803957</v>
      </c>
      <c r="M55" s="37">
        <v>272.86764705882297</v>
      </c>
      <c r="N55" s="37">
        <v>185.2401960784315</v>
      </c>
      <c r="O55" s="37">
        <v>504.6225490196054</v>
      </c>
      <c r="P55" s="37">
        <v>539.27450980392234</v>
      </c>
      <c r="Q55" s="37">
        <v>0.10784313725490197</v>
      </c>
      <c r="R55" s="37">
        <v>0.8137254901960782</v>
      </c>
      <c r="S55" s="37">
        <v>190.06372549019639</v>
      </c>
      <c r="T55" s="37">
        <v>81.034313725490264</v>
      </c>
      <c r="U55" s="37">
        <v>98.024509803921688</v>
      </c>
      <c r="V55" s="37">
        <v>675.69607843136737</v>
      </c>
      <c r="W55" s="37">
        <v>821.64705882351814</v>
      </c>
      <c r="X55" s="37">
        <v>1170</v>
      </c>
      <c r="Y55" s="36" t="s">
        <v>100</v>
      </c>
      <c r="Z55" s="38">
        <v>45302</v>
      </c>
      <c r="AA55" s="36" t="s">
        <v>30</v>
      </c>
      <c r="AB55" s="36" t="s">
        <v>116</v>
      </c>
    </row>
    <row r="56" spans="1:28" ht="58" x14ac:dyDescent="0.35">
      <c r="A56" s="36" t="s">
        <v>556</v>
      </c>
      <c r="B56" s="36" t="s">
        <v>230</v>
      </c>
      <c r="C56" s="36" t="s">
        <v>231</v>
      </c>
      <c r="D56" s="36" t="s">
        <v>232</v>
      </c>
      <c r="E56" s="36" t="s">
        <v>34</v>
      </c>
      <c r="F56" s="36" t="s">
        <v>557</v>
      </c>
      <c r="G56" s="36" t="s">
        <v>35</v>
      </c>
      <c r="H56" s="36" t="s">
        <v>64</v>
      </c>
      <c r="I56" s="36" t="s">
        <v>36</v>
      </c>
      <c r="J56" s="37">
        <v>3.2899557801642501</v>
      </c>
      <c r="K56" s="37">
        <v>161.82843137254352</v>
      </c>
      <c r="L56" s="37">
        <v>27.392156862745438</v>
      </c>
      <c r="M56" s="37">
        <v>52.573529411766238</v>
      </c>
      <c r="N56" s="37">
        <v>43.220588235295061</v>
      </c>
      <c r="O56" s="37">
        <v>104.94117647058913</v>
      </c>
      <c r="P56" s="37">
        <v>180.00980392155881</v>
      </c>
      <c r="Q56" s="37">
        <v>1.4705882352941176E-2</v>
      </c>
      <c r="R56" s="37">
        <v>4.9019607843137261E-2</v>
      </c>
      <c r="S56" s="37">
        <v>36.034313725490804</v>
      </c>
      <c r="T56" s="37">
        <v>15.671568627451222</v>
      </c>
      <c r="U56" s="37">
        <v>18.122549019608087</v>
      </c>
      <c r="V56" s="37">
        <v>215.18627450978582</v>
      </c>
      <c r="W56" s="37">
        <v>280.54411764701496</v>
      </c>
      <c r="X56" s="39"/>
      <c r="Y56" s="36" t="s">
        <v>100</v>
      </c>
      <c r="Z56" s="38">
        <v>45198</v>
      </c>
      <c r="AA56" s="36" t="s">
        <v>55</v>
      </c>
      <c r="AB56" s="36" t="s">
        <v>116</v>
      </c>
    </row>
    <row r="57" spans="1:28" ht="72.5" x14ac:dyDescent="0.35">
      <c r="A57" s="36" t="s">
        <v>558</v>
      </c>
      <c r="B57" s="36" t="s">
        <v>102</v>
      </c>
      <c r="C57" s="36" t="s">
        <v>233</v>
      </c>
      <c r="D57" s="36" t="s">
        <v>234</v>
      </c>
      <c r="E57" s="36" t="s">
        <v>34</v>
      </c>
      <c r="F57" s="36" t="s">
        <v>559</v>
      </c>
      <c r="G57" s="36" t="s">
        <v>35</v>
      </c>
      <c r="H57" s="36" t="s">
        <v>33</v>
      </c>
      <c r="I57" s="36" t="s">
        <v>29</v>
      </c>
      <c r="J57" s="37">
        <v>29.871134020618602</v>
      </c>
      <c r="K57" s="37">
        <v>876.74509803918409</v>
      </c>
      <c r="L57" s="37">
        <v>19.367647058823543</v>
      </c>
      <c r="M57" s="37">
        <v>3.6078431372549002</v>
      </c>
      <c r="N57" s="37">
        <v>0.77450980392156854</v>
      </c>
      <c r="O57" s="37">
        <v>24.936274509803962</v>
      </c>
      <c r="P57" s="37">
        <v>875.50490196075282</v>
      </c>
      <c r="Q57" s="37">
        <v>0</v>
      </c>
      <c r="R57" s="37">
        <v>5.3921568627450983E-2</v>
      </c>
      <c r="S57" s="37">
        <v>2.4117647058823519</v>
      </c>
      <c r="T57" s="37">
        <v>3.387254901960782</v>
      </c>
      <c r="U57" s="37">
        <v>8.8480392156862724</v>
      </c>
      <c r="V57" s="37">
        <v>885.84803921565458</v>
      </c>
      <c r="W57" s="37">
        <v>667.71568627448983</v>
      </c>
      <c r="X57" s="37">
        <v>500</v>
      </c>
      <c r="Y57" s="36" t="s">
        <v>100</v>
      </c>
      <c r="Z57" s="38">
        <v>45267</v>
      </c>
      <c r="AA57" s="36" t="s">
        <v>30</v>
      </c>
      <c r="AB57" s="36" t="s">
        <v>116</v>
      </c>
    </row>
    <row r="58" spans="1:28" ht="43.5" x14ac:dyDescent="0.35">
      <c r="A58" s="36" t="s">
        <v>560</v>
      </c>
      <c r="B58" s="36" t="s">
        <v>235</v>
      </c>
      <c r="C58" s="36" t="s">
        <v>236</v>
      </c>
      <c r="D58" s="36" t="s">
        <v>237</v>
      </c>
      <c r="E58" s="36" t="s">
        <v>79</v>
      </c>
      <c r="F58" s="36" t="s">
        <v>561</v>
      </c>
      <c r="G58" s="36" t="s">
        <v>80</v>
      </c>
      <c r="H58" s="36" t="s">
        <v>54</v>
      </c>
      <c r="I58" s="36" t="s">
        <v>29</v>
      </c>
      <c r="J58" s="37">
        <v>50.268907563025202</v>
      </c>
      <c r="K58" s="37">
        <v>9.602941176470587</v>
      </c>
      <c r="L58" s="37">
        <v>9.2598039215686256</v>
      </c>
      <c r="M58" s="37">
        <v>53.936274509803994</v>
      </c>
      <c r="N58" s="37">
        <v>16.112745098039216</v>
      </c>
      <c r="O58" s="37">
        <v>50.7843137254902</v>
      </c>
      <c r="P58" s="37">
        <v>26.004901960784338</v>
      </c>
      <c r="Q58" s="37">
        <v>7.3725490196078427</v>
      </c>
      <c r="R58" s="37">
        <v>4.7499999999999982</v>
      </c>
      <c r="S58" s="37">
        <v>20.539215686274517</v>
      </c>
      <c r="T58" s="37">
        <v>6.1372549019607847</v>
      </c>
      <c r="U58" s="37">
        <v>5.2303921568627443</v>
      </c>
      <c r="V58" s="37">
        <v>57.004901960784366</v>
      </c>
      <c r="W58" s="37">
        <v>77.872549019607959</v>
      </c>
      <c r="X58" s="39"/>
      <c r="Y58" s="36" t="s">
        <v>100</v>
      </c>
      <c r="Z58" s="38">
        <v>45001</v>
      </c>
      <c r="AA58" s="36" t="s">
        <v>53</v>
      </c>
      <c r="AB58" s="36" t="s">
        <v>116</v>
      </c>
    </row>
    <row r="59" spans="1:28" ht="58" x14ac:dyDescent="0.35">
      <c r="A59" s="36" t="s">
        <v>562</v>
      </c>
      <c r="B59" s="36" t="s">
        <v>238</v>
      </c>
      <c r="C59" s="36" t="s">
        <v>239</v>
      </c>
      <c r="D59" s="36" t="s">
        <v>240</v>
      </c>
      <c r="E59" s="36" t="s">
        <v>85</v>
      </c>
      <c r="F59" s="36" t="s">
        <v>563</v>
      </c>
      <c r="G59" s="36" t="s">
        <v>73</v>
      </c>
      <c r="H59" s="36" t="s">
        <v>54</v>
      </c>
      <c r="I59" s="36" t="s">
        <v>29</v>
      </c>
      <c r="J59" s="37">
        <v>40.7102803738318</v>
      </c>
      <c r="K59" s="37">
        <v>35.769607843137258</v>
      </c>
      <c r="L59" s="37">
        <v>14.004901960784315</v>
      </c>
      <c r="M59" s="37">
        <v>24.112745098039216</v>
      </c>
      <c r="N59" s="37">
        <v>15.823529411764712</v>
      </c>
      <c r="O59" s="37">
        <v>46.926470588235333</v>
      </c>
      <c r="P59" s="37">
        <v>39.892156862745075</v>
      </c>
      <c r="Q59" s="37">
        <v>0.3970588235294118</v>
      </c>
      <c r="R59" s="37">
        <v>2.4950980392156863</v>
      </c>
      <c r="S59" s="37">
        <v>17.877450980392155</v>
      </c>
      <c r="T59" s="37">
        <v>7.1127450980392126</v>
      </c>
      <c r="U59" s="37">
        <v>7.8235294117647047</v>
      </c>
      <c r="V59" s="37">
        <v>56.897058823529377</v>
      </c>
      <c r="W59" s="37">
        <v>72.936274509803908</v>
      </c>
      <c r="X59" s="39"/>
      <c r="Y59" s="36" t="s">
        <v>100</v>
      </c>
      <c r="Z59" s="38">
        <v>44987</v>
      </c>
      <c r="AA59" s="36" t="s">
        <v>30</v>
      </c>
      <c r="AB59" s="36" t="s">
        <v>116</v>
      </c>
    </row>
    <row r="60" spans="1:28" ht="58" x14ac:dyDescent="0.35">
      <c r="A60" s="36" t="s">
        <v>564</v>
      </c>
      <c r="B60" s="36" t="s">
        <v>358</v>
      </c>
      <c r="C60" s="36" t="s">
        <v>359</v>
      </c>
      <c r="D60" s="36" t="s">
        <v>360</v>
      </c>
      <c r="E60" s="36" t="s">
        <v>361</v>
      </c>
      <c r="F60" s="36" t="s">
        <v>565</v>
      </c>
      <c r="G60" s="36" t="s">
        <v>35</v>
      </c>
      <c r="H60" s="36" t="s">
        <v>59</v>
      </c>
      <c r="I60" s="36" t="s">
        <v>29</v>
      </c>
      <c r="J60" s="37">
        <v>1.7971014492753601</v>
      </c>
      <c r="K60" s="37">
        <v>0.6176470588235291</v>
      </c>
      <c r="L60" s="37">
        <v>0.80392156862745001</v>
      </c>
      <c r="M60" s="37">
        <v>0.76470588235294013</v>
      </c>
      <c r="N60" s="37">
        <v>0.31372549019607854</v>
      </c>
      <c r="O60" s="37">
        <v>1.6715686274509765</v>
      </c>
      <c r="P60" s="37">
        <v>0.78921568627450878</v>
      </c>
      <c r="Q60" s="37">
        <v>4.9019607843137254E-3</v>
      </c>
      <c r="R60" s="37">
        <v>3.4313725490196081E-2</v>
      </c>
      <c r="S60" s="37">
        <v>0</v>
      </c>
      <c r="T60" s="37">
        <v>0</v>
      </c>
      <c r="U60" s="37">
        <v>4.4117647058823525E-2</v>
      </c>
      <c r="V60" s="37">
        <v>2.4558823529411695</v>
      </c>
      <c r="W60" s="37">
        <v>1.9999999999999947</v>
      </c>
      <c r="X60" s="39"/>
      <c r="Y60" s="36" t="s">
        <v>93</v>
      </c>
      <c r="Z60" s="38">
        <v>44949</v>
      </c>
      <c r="AA60" s="36" t="s">
        <v>118</v>
      </c>
      <c r="AB60" s="36" t="s">
        <v>116</v>
      </c>
    </row>
    <row r="61" spans="1:28" ht="87" x14ac:dyDescent="0.35">
      <c r="A61" s="36" t="s">
        <v>566</v>
      </c>
      <c r="B61" s="36" t="s">
        <v>241</v>
      </c>
      <c r="C61" s="36" t="s">
        <v>242</v>
      </c>
      <c r="D61" s="36" t="s">
        <v>243</v>
      </c>
      <c r="E61" s="36" t="s">
        <v>26</v>
      </c>
      <c r="F61" s="36" t="s">
        <v>567</v>
      </c>
      <c r="G61" s="36" t="s">
        <v>27</v>
      </c>
      <c r="H61" s="36" t="s">
        <v>33</v>
      </c>
      <c r="I61" s="36" t="s">
        <v>29</v>
      </c>
      <c r="J61" s="37">
        <v>40.867945823927798</v>
      </c>
      <c r="K61" s="37">
        <v>1188.2941176470295</v>
      </c>
      <c r="L61" s="37">
        <v>11.838235294117649</v>
      </c>
      <c r="M61" s="37">
        <v>0.44117647058823528</v>
      </c>
      <c r="N61" s="37">
        <v>2.4509803921568627E-2</v>
      </c>
      <c r="O61" s="37">
        <v>30.661764705882373</v>
      </c>
      <c r="P61" s="37">
        <v>1169.887254901935</v>
      </c>
      <c r="Q61" s="37">
        <v>0</v>
      </c>
      <c r="R61" s="37">
        <v>4.9019607843137254E-2</v>
      </c>
      <c r="S61" s="37">
        <v>0.54411764705882348</v>
      </c>
      <c r="T61" s="37">
        <v>2.7745098039215685</v>
      </c>
      <c r="U61" s="37">
        <v>20.279411764705891</v>
      </c>
      <c r="V61" s="37">
        <v>1176.9999999999734</v>
      </c>
      <c r="W61" s="37">
        <v>800.0294117646979</v>
      </c>
      <c r="X61" s="37">
        <v>830</v>
      </c>
      <c r="Y61" s="36" t="s">
        <v>100</v>
      </c>
      <c r="Z61" s="38">
        <v>45001</v>
      </c>
      <c r="AA61" s="36" t="s">
        <v>30</v>
      </c>
      <c r="AB61" s="36" t="s">
        <v>116</v>
      </c>
    </row>
    <row r="62" spans="1:28" ht="72.5" x14ac:dyDescent="0.35">
      <c r="A62" s="36" t="s">
        <v>568</v>
      </c>
      <c r="B62" s="36" t="s">
        <v>244</v>
      </c>
      <c r="C62" s="36" t="s">
        <v>245</v>
      </c>
      <c r="D62" s="36" t="s">
        <v>246</v>
      </c>
      <c r="E62" s="36" t="s">
        <v>57</v>
      </c>
      <c r="F62" s="36" t="s">
        <v>569</v>
      </c>
      <c r="G62" s="36" t="s">
        <v>58</v>
      </c>
      <c r="H62" s="36" t="s">
        <v>46</v>
      </c>
      <c r="I62" s="36" t="s">
        <v>36</v>
      </c>
      <c r="J62" s="37">
        <v>38.3089622641509</v>
      </c>
      <c r="K62" s="37">
        <v>15.495098039215682</v>
      </c>
      <c r="L62" s="37">
        <v>5.1666666666666652</v>
      </c>
      <c r="M62" s="37">
        <v>243.31372549019608</v>
      </c>
      <c r="N62" s="37">
        <v>313.66176470588204</v>
      </c>
      <c r="O62" s="37">
        <v>390.46568627450921</v>
      </c>
      <c r="P62" s="37">
        <v>186.65196078431342</v>
      </c>
      <c r="Q62" s="37">
        <v>0.51960784313725494</v>
      </c>
      <c r="R62" s="37">
        <v>0</v>
      </c>
      <c r="S62" s="37">
        <v>140.86274509803926</v>
      </c>
      <c r="T62" s="37">
        <v>36.073529411764731</v>
      </c>
      <c r="U62" s="37">
        <v>20.78921568627452</v>
      </c>
      <c r="V62" s="37">
        <v>379.91176470588044</v>
      </c>
      <c r="W62" s="37">
        <v>420.33823529411541</v>
      </c>
      <c r="X62" s="37">
        <v>450</v>
      </c>
      <c r="Y62" s="36" t="s">
        <v>100</v>
      </c>
      <c r="Z62" s="38">
        <v>45008</v>
      </c>
      <c r="AA62" s="36" t="s">
        <v>30</v>
      </c>
      <c r="AB62" s="36" t="s">
        <v>116</v>
      </c>
    </row>
    <row r="63" spans="1:28" ht="58" x14ac:dyDescent="0.35">
      <c r="A63" s="36" t="s">
        <v>570</v>
      </c>
      <c r="B63" s="36" t="s">
        <v>247</v>
      </c>
      <c r="C63" s="36" t="s">
        <v>248</v>
      </c>
      <c r="D63" s="36" t="s">
        <v>249</v>
      </c>
      <c r="E63" s="36" t="s">
        <v>34</v>
      </c>
      <c r="F63" s="36" t="s">
        <v>571</v>
      </c>
      <c r="G63" s="36" t="s">
        <v>35</v>
      </c>
      <c r="H63" s="36" t="s">
        <v>33</v>
      </c>
      <c r="I63" s="36" t="s">
        <v>36</v>
      </c>
      <c r="J63" s="37">
        <v>33.2192139737991</v>
      </c>
      <c r="K63" s="37">
        <v>1244.6666666666026</v>
      </c>
      <c r="L63" s="37">
        <v>69.362745098039326</v>
      </c>
      <c r="M63" s="37">
        <v>86.367647058823636</v>
      </c>
      <c r="N63" s="37">
        <v>47.210784313725512</v>
      </c>
      <c r="O63" s="37">
        <v>170.36764705882368</v>
      </c>
      <c r="P63" s="37">
        <v>1277.2401960783652</v>
      </c>
      <c r="Q63" s="37">
        <v>0</v>
      </c>
      <c r="R63" s="37">
        <v>0</v>
      </c>
      <c r="S63" s="37">
        <v>59.200980392156893</v>
      </c>
      <c r="T63" s="37">
        <v>33.593137254901961</v>
      </c>
      <c r="U63" s="37">
        <v>33.112745098039227</v>
      </c>
      <c r="V63" s="37">
        <v>1321.7009803920857</v>
      </c>
      <c r="W63" s="37">
        <v>891.85294117644662</v>
      </c>
      <c r="X63" s="37">
        <v>946</v>
      </c>
      <c r="Y63" s="36" t="s">
        <v>100</v>
      </c>
      <c r="Z63" s="38">
        <v>45316</v>
      </c>
      <c r="AA63" s="36" t="s">
        <v>30</v>
      </c>
      <c r="AB63" s="36" t="s">
        <v>116</v>
      </c>
    </row>
    <row r="64" spans="1:28" ht="43.5" x14ac:dyDescent="0.35">
      <c r="A64" s="36" t="s">
        <v>572</v>
      </c>
      <c r="B64" s="36" t="s">
        <v>389</v>
      </c>
      <c r="C64" s="36" t="s">
        <v>390</v>
      </c>
      <c r="D64" s="36" t="s">
        <v>391</v>
      </c>
      <c r="E64" s="36" t="s">
        <v>392</v>
      </c>
      <c r="F64" s="36" t="s">
        <v>573</v>
      </c>
      <c r="G64" s="36" t="s">
        <v>32</v>
      </c>
      <c r="H64" s="36" t="s">
        <v>59</v>
      </c>
      <c r="I64" s="36" t="s">
        <v>29</v>
      </c>
      <c r="J64" s="37">
        <v>1.6685714285714299</v>
      </c>
      <c r="K64" s="37">
        <v>0.17156862745098039</v>
      </c>
      <c r="L64" s="37">
        <v>0.97549019607842979</v>
      </c>
      <c r="M64" s="37">
        <v>0.18627450980392155</v>
      </c>
      <c r="N64" s="37">
        <v>8.8235294117647037E-2</v>
      </c>
      <c r="O64" s="37">
        <v>0.82843137254901833</v>
      </c>
      <c r="P64" s="37">
        <v>0.50490196078431349</v>
      </c>
      <c r="Q64" s="37">
        <v>4.4117647058823525E-2</v>
      </c>
      <c r="R64" s="37">
        <v>4.4117647058823532E-2</v>
      </c>
      <c r="S64" s="37">
        <v>0</v>
      </c>
      <c r="T64" s="37">
        <v>0</v>
      </c>
      <c r="U64" s="37">
        <v>2.9411764705882353E-2</v>
      </c>
      <c r="V64" s="37">
        <v>1.3921568627450946</v>
      </c>
      <c r="W64" s="37">
        <v>0.8872549019607826</v>
      </c>
      <c r="X64" s="39"/>
      <c r="Y64" s="36" t="s">
        <v>100</v>
      </c>
      <c r="Z64" s="38">
        <v>44966</v>
      </c>
      <c r="AA64" s="36" t="s">
        <v>71</v>
      </c>
      <c r="AB64" s="36" t="s">
        <v>117</v>
      </c>
    </row>
    <row r="65" spans="1:28" ht="58" x14ac:dyDescent="0.35">
      <c r="A65" s="36" t="s">
        <v>574</v>
      </c>
      <c r="B65" s="36" t="s">
        <v>250</v>
      </c>
      <c r="C65" s="36" t="s">
        <v>251</v>
      </c>
      <c r="D65" s="36" t="s">
        <v>252</v>
      </c>
      <c r="E65" s="36" t="s">
        <v>26</v>
      </c>
      <c r="F65" s="36" t="s">
        <v>575</v>
      </c>
      <c r="G65" s="36" t="s">
        <v>39</v>
      </c>
      <c r="H65" s="36" t="s">
        <v>59</v>
      </c>
      <c r="I65" s="36" t="s">
        <v>36</v>
      </c>
      <c r="J65" s="37">
        <v>35.651315789473699</v>
      </c>
      <c r="K65" s="37">
        <v>57.946078431372605</v>
      </c>
      <c r="L65" s="37">
        <v>1.5588235294117643</v>
      </c>
      <c r="M65" s="37">
        <v>0.90196078431372473</v>
      </c>
      <c r="N65" s="37">
        <v>0.3970588235294118</v>
      </c>
      <c r="O65" s="37">
        <v>2.6911764705882333</v>
      </c>
      <c r="P65" s="37">
        <v>58.112745098039269</v>
      </c>
      <c r="Q65" s="37">
        <v>0</v>
      </c>
      <c r="R65" s="37">
        <v>0</v>
      </c>
      <c r="S65" s="37">
        <v>7.3529411764705885E-2</v>
      </c>
      <c r="T65" s="37">
        <v>0.10294117647058824</v>
      </c>
      <c r="U65" s="37">
        <v>1.4705882352941176E-2</v>
      </c>
      <c r="V65" s="37">
        <v>60.612745098039284</v>
      </c>
      <c r="W65" s="37">
        <v>57.705882352941224</v>
      </c>
      <c r="X65" s="39"/>
      <c r="Y65" s="36" t="s">
        <v>100</v>
      </c>
      <c r="Z65" s="38">
        <v>44938</v>
      </c>
      <c r="AA65" s="36" t="s">
        <v>53</v>
      </c>
      <c r="AB65" s="36" t="s">
        <v>116</v>
      </c>
    </row>
    <row r="66" spans="1:28" ht="43.5" x14ac:dyDescent="0.35">
      <c r="A66" s="36" t="s">
        <v>576</v>
      </c>
      <c r="B66" s="36" t="s">
        <v>253</v>
      </c>
      <c r="C66" s="36" t="s">
        <v>254</v>
      </c>
      <c r="D66" s="36" t="s">
        <v>255</v>
      </c>
      <c r="E66" s="36" t="s">
        <v>26</v>
      </c>
      <c r="F66" s="36" t="s">
        <v>577</v>
      </c>
      <c r="G66" s="36" t="s">
        <v>45</v>
      </c>
      <c r="H66" s="36" t="s">
        <v>33</v>
      </c>
      <c r="I66" s="36" t="s">
        <v>29</v>
      </c>
      <c r="J66" s="37">
        <v>28.121474067333899</v>
      </c>
      <c r="K66" s="37">
        <v>272.03921568627334</v>
      </c>
      <c r="L66" s="37">
        <v>6.0343137254901951</v>
      </c>
      <c r="M66" s="37">
        <v>2.892156862745098</v>
      </c>
      <c r="N66" s="37">
        <v>7.5980392156862715</v>
      </c>
      <c r="O66" s="37">
        <v>1.6274509803921571</v>
      </c>
      <c r="P66" s="37">
        <v>45.151960784313722</v>
      </c>
      <c r="Q66" s="37">
        <v>14.18627450980393</v>
      </c>
      <c r="R66" s="37">
        <v>227.59803921568763</v>
      </c>
      <c r="S66" s="37">
        <v>4.284313725490196</v>
      </c>
      <c r="T66" s="37">
        <v>2.7156862745098032</v>
      </c>
      <c r="U66" s="37">
        <v>7.6568627450980387</v>
      </c>
      <c r="V66" s="37">
        <v>273.90686274509665</v>
      </c>
      <c r="W66" s="37">
        <v>230.68627450980432</v>
      </c>
      <c r="X66" s="39"/>
      <c r="Y66" s="36" t="s">
        <v>100</v>
      </c>
      <c r="Z66" s="38">
        <v>45008</v>
      </c>
      <c r="AA66" s="36" t="s">
        <v>53</v>
      </c>
      <c r="AB66" s="36" t="s">
        <v>116</v>
      </c>
    </row>
    <row r="67" spans="1:28" ht="43.5" x14ac:dyDescent="0.35">
      <c r="A67" s="36" t="s">
        <v>578</v>
      </c>
      <c r="B67" s="36" t="s">
        <v>579</v>
      </c>
      <c r="C67" s="36" t="s">
        <v>580</v>
      </c>
      <c r="D67" s="36" t="s">
        <v>581</v>
      </c>
      <c r="E67" s="36" t="s">
        <v>44</v>
      </c>
      <c r="F67" s="36" t="s">
        <v>582</v>
      </c>
      <c r="G67" s="36" t="s">
        <v>35</v>
      </c>
      <c r="H67" s="36" t="s">
        <v>59</v>
      </c>
      <c r="I67" s="36" t="s">
        <v>29</v>
      </c>
      <c r="J67" s="37">
        <v>2.6091370558375599</v>
      </c>
      <c r="K67" s="37">
        <v>7.3529411764705871E-2</v>
      </c>
      <c r="L67" s="37">
        <v>0.85294117647058754</v>
      </c>
      <c r="M67" s="37">
        <v>0.69117647058823484</v>
      </c>
      <c r="N67" s="37">
        <v>0.92156862745098012</v>
      </c>
      <c r="O67" s="37">
        <v>2.0588235294117601</v>
      </c>
      <c r="P67" s="37">
        <v>0.44607843137254904</v>
      </c>
      <c r="Q67" s="37">
        <v>4.9019607843137254E-3</v>
      </c>
      <c r="R67" s="37">
        <v>2.9411764705882353E-2</v>
      </c>
      <c r="S67" s="37">
        <v>2.9411764705882353E-2</v>
      </c>
      <c r="T67" s="37">
        <v>0</v>
      </c>
      <c r="U67" s="37">
        <v>1.4705882352941176E-2</v>
      </c>
      <c r="V67" s="37">
        <v>2.4950980392156801</v>
      </c>
      <c r="W67" s="37">
        <v>2.3137254901960729</v>
      </c>
      <c r="X67" s="39"/>
      <c r="Y67" s="36" t="s">
        <v>100</v>
      </c>
      <c r="Z67" s="38">
        <v>45162</v>
      </c>
      <c r="AA67" s="36" t="s">
        <v>71</v>
      </c>
      <c r="AB67" s="36" t="s">
        <v>117</v>
      </c>
    </row>
    <row r="68" spans="1:28" ht="58" x14ac:dyDescent="0.35">
      <c r="A68" s="36" t="s">
        <v>583</v>
      </c>
      <c r="B68" s="36" t="s">
        <v>401</v>
      </c>
      <c r="C68" s="36" t="s">
        <v>402</v>
      </c>
      <c r="D68" s="36" t="s">
        <v>403</v>
      </c>
      <c r="E68" s="36" t="s">
        <v>115</v>
      </c>
      <c r="F68" s="36" t="s">
        <v>584</v>
      </c>
      <c r="G68" s="36" t="s">
        <v>75</v>
      </c>
      <c r="H68" s="36" t="s">
        <v>54</v>
      </c>
      <c r="I68" s="36" t="s">
        <v>29</v>
      </c>
      <c r="J68" s="37">
        <v>3.04145077720207</v>
      </c>
      <c r="K68" s="37">
        <v>0.21078431372549022</v>
      </c>
      <c r="L68" s="37">
        <v>1.8186274509803917</v>
      </c>
      <c r="M68" s="37">
        <v>0.5</v>
      </c>
      <c r="N68" s="37">
        <v>0.43627450980392152</v>
      </c>
      <c r="O68" s="37">
        <v>2.6078431372548989</v>
      </c>
      <c r="P68" s="37">
        <v>0.33823529411764708</v>
      </c>
      <c r="Q68" s="37">
        <v>4.9019607843137254E-3</v>
      </c>
      <c r="R68" s="37">
        <v>1.4705882352941176E-2</v>
      </c>
      <c r="S68" s="37">
        <v>1.4705882352941176E-2</v>
      </c>
      <c r="T68" s="37">
        <v>0</v>
      </c>
      <c r="U68" s="37">
        <v>7.3529411764705885E-2</v>
      </c>
      <c r="V68" s="37">
        <v>2.8774509803921529</v>
      </c>
      <c r="W68" s="37">
        <v>2.5196078431372522</v>
      </c>
      <c r="X68" s="39"/>
      <c r="Y68" s="36" t="s">
        <v>100</v>
      </c>
      <c r="Z68" s="38">
        <v>45190</v>
      </c>
      <c r="AA68" s="36" t="s">
        <v>53</v>
      </c>
      <c r="AB68" s="36" t="s">
        <v>117</v>
      </c>
    </row>
    <row r="69" spans="1:28" ht="58" x14ac:dyDescent="0.35">
      <c r="A69" s="36" t="s">
        <v>585</v>
      </c>
      <c r="B69" s="36" t="s">
        <v>586</v>
      </c>
      <c r="C69" s="36" t="s">
        <v>256</v>
      </c>
      <c r="D69" s="36" t="s">
        <v>257</v>
      </c>
      <c r="E69" s="36" t="s">
        <v>81</v>
      </c>
      <c r="F69" s="36" t="s">
        <v>587</v>
      </c>
      <c r="G69" s="36" t="s">
        <v>82</v>
      </c>
      <c r="H69" s="36" t="s">
        <v>54</v>
      </c>
      <c r="I69" s="36" t="s">
        <v>36</v>
      </c>
      <c r="J69" s="37">
        <v>65.264044943820195</v>
      </c>
      <c r="K69" s="37">
        <v>49.161764705882362</v>
      </c>
      <c r="L69" s="37">
        <v>0.19607843137254902</v>
      </c>
      <c r="M69" s="37">
        <v>1.7352941176470589</v>
      </c>
      <c r="N69" s="37">
        <v>0.68627450980392157</v>
      </c>
      <c r="O69" s="37">
        <v>3.4754901960784306</v>
      </c>
      <c r="P69" s="37">
        <v>48.107843137254918</v>
      </c>
      <c r="Q69" s="37">
        <v>0.19607843137254902</v>
      </c>
      <c r="R69" s="37">
        <v>0</v>
      </c>
      <c r="S69" s="37">
        <v>1.3088235294117647</v>
      </c>
      <c r="T69" s="37">
        <v>5.3921568627450983E-2</v>
      </c>
      <c r="U69" s="37">
        <v>0.76960784313725505</v>
      </c>
      <c r="V69" s="37">
        <v>49.647058823529427</v>
      </c>
      <c r="W69" s="37">
        <v>30.078431372549005</v>
      </c>
      <c r="X69" s="39"/>
      <c r="Y69" s="36" t="s">
        <v>100</v>
      </c>
      <c r="Z69" s="38">
        <v>44973</v>
      </c>
      <c r="AA69" s="36" t="s">
        <v>53</v>
      </c>
      <c r="AB69" s="36" t="s">
        <v>116</v>
      </c>
    </row>
    <row r="70" spans="1:28" ht="87" x14ac:dyDescent="0.35">
      <c r="A70" s="36" t="s">
        <v>588</v>
      </c>
      <c r="B70" s="36" t="s">
        <v>589</v>
      </c>
      <c r="C70" s="36" t="s">
        <v>258</v>
      </c>
      <c r="D70" s="36" t="s">
        <v>259</v>
      </c>
      <c r="E70" s="36" t="s">
        <v>99</v>
      </c>
      <c r="F70" s="36" t="s">
        <v>590</v>
      </c>
      <c r="G70" s="36" t="s">
        <v>70</v>
      </c>
      <c r="H70" s="36" t="s">
        <v>59</v>
      </c>
      <c r="I70" s="36" t="s">
        <v>29</v>
      </c>
      <c r="J70" s="37">
        <v>105.083333333333</v>
      </c>
      <c r="K70" s="37">
        <v>4.9019607843137254E-2</v>
      </c>
      <c r="L70" s="37">
        <v>3.8137254901960782</v>
      </c>
      <c r="M70" s="37">
        <v>1.3578431372549018</v>
      </c>
      <c r="N70" s="37">
        <v>0.78431372549019607</v>
      </c>
      <c r="O70" s="37">
        <v>5.5735294117647056</v>
      </c>
      <c r="P70" s="37">
        <v>5.8823529411764705E-2</v>
      </c>
      <c r="Q70" s="37">
        <v>0.37254901960784315</v>
      </c>
      <c r="R70" s="37">
        <v>0</v>
      </c>
      <c r="S70" s="37">
        <v>4.9803921568627452</v>
      </c>
      <c r="T70" s="37">
        <v>0</v>
      </c>
      <c r="U70" s="37">
        <v>0</v>
      </c>
      <c r="V70" s="37">
        <v>1.0245098039215685</v>
      </c>
      <c r="W70" s="37">
        <v>5.9558823529411757</v>
      </c>
      <c r="X70" s="39"/>
      <c r="Y70" s="36" t="s">
        <v>93</v>
      </c>
      <c r="Z70" s="38">
        <v>45359</v>
      </c>
      <c r="AA70" s="36" t="s">
        <v>118</v>
      </c>
      <c r="AB70" s="36" t="s">
        <v>116</v>
      </c>
    </row>
    <row r="71" spans="1:28" ht="58" x14ac:dyDescent="0.35">
      <c r="A71" s="36" t="s">
        <v>591</v>
      </c>
      <c r="B71" s="36" t="s">
        <v>260</v>
      </c>
      <c r="C71" s="36" t="s">
        <v>261</v>
      </c>
      <c r="D71" s="36" t="s">
        <v>262</v>
      </c>
      <c r="E71" s="36" t="s">
        <v>42</v>
      </c>
      <c r="F71" s="36" t="s">
        <v>592</v>
      </c>
      <c r="G71" s="36" t="s">
        <v>43</v>
      </c>
      <c r="H71" s="36" t="s">
        <v>33</v>
      </c>
      <c r="I71" s="36" t="s">
        <v>29</v>
      </c>
      <c r="J71" s="37">
        <v>75.239657100260899</v>
      </c>
      <c r="K71" s="37">
        <v>215.96568627450972</v>
      </c>
      <c r="L71" s="37">
        <v>65.205882352941231</v>
      </c>
      <c r="M71" s="37">
        <v>536.12254901960773</v>
      </c>
      <c r="N71" s="37">
        <v>408.13725490196077</v>
      </c>
      <c r="O71" s="37">
        <v>628.90686274509824</v>
      </c>
      <c r="P71" s="37">
        <v>547.21568627450972</v>
      </c>
      <c r="Q71" s="37">
        <v>27.5</v>
      </c>
      <c r="R71" s="37">
        <v>21.808823529411768</v>
      </c>
      <c r="S71" s="37">
        <v>282.4019607843137</v>
      </c>
      <c r="T71" s="37">
        <v>76.073529411764738</v>
      </c>
      <c r="U71" s="37">
        <v>61.602941176470601</v>
      </c>
      <c r="V71" s="37">
        <v>805.35294117646924</v>
      </c>
      <c r="W71" s="37">
        <v>743.39705882352746</v>
      </c>
      <c r="X71" s="37">
        <v>800</v>
      </c>
      <c r="Y71" s="36" t="s">
        <v>100</v>
      </c>
      <c r="Z71" s="38">
        <v>45358</v>
      </c>
      <c r="AA71" s="36" t="s">
        <v>30</v>
      </c>
      <c r="AB71" s="36" t="s">
        <v>116</v>
      </c>
    </row>
    <row r="72" spans="1:28" ht="58" x14ac:dyDescent="0.35">
      <c r="A72" s="36" t="s">
        <v>593</v>
      </c>
      <c r="B72" s="36" t="s">
        <v>594</v>
      </c>
      <c r="C72" s="36" t="s">
        <v>263</v>
      </c>
      <c r="D72" s="36" t="s">
        <v>227</v>
      </c>
      <c r="E72" s="36" t="s">
        <v>26</v>
      </c>
      <c r="F72" s="36" t="s">
        <v>550</v>
      </c>
      <c r="G72" s="36" t="s">
        <v>39</v>
      </c>
      <c r="H72" s="36" t="s">
        <v>28</v>
      </c>
      <c r="I72" s="36" t="s">
        <v>29</v>
      </c>
      <c r="J72" s="37">
        <v>39.520607375271098</v>
      </c>
      <c r="K72" s="37">
        <v>355.71568627451086</v>
      </c>
      <c r="L72" s="37">
        <v>432.37254901960563</v>
      </c>
      <c r="M72" s="37">
        <v>243.79411764705915</v>
      </c>
      <c r="N72" s="37">
        <v>144.10294117647055</v>
      </c>
      <c r="O72" s="37">
        <v>540.66666666666219</v>
      </c>
      <c r="P72" s="37">
        <v>530.96078431372723</v>
      </c>
      <c r="Q72" s="37">
        <v>35.818627450980401</v>
      </c>
      <c r="R72" s="37">
        <v>68.539215686274432</v>
      </c>
      <c r="S72" s="37">
        <v>233.71568627450984</v>
      </c>
      <c r="T72" s="37">
        <v>118.8186274509805</v>
      </c>
      <c r="U72" s="37">
        <v>75.215686274509821</v>
      </c>
      <c r="V72" s="37">
        <v>748.23529411764355</v>
      </c>
      <c r="W72" s="37">
        <v>788.94607843136896</v>
      </c>
      <c r="X72" s="37">
        <v>750</v>
      </c>
      <c r="Y72" s="36" t="s">
        <v>100</v>
      </c>
      <c r="Z72" s="38">
        <v>45267</v>
      </c>
      <c r="AA72" s="36" t="s">
        <v>30</v>
      </c>
      <c r="AB72" s="36" t="s">
        <v>116</v>
      </c>
    </row>
    <row r="73" spans="1:28" ht="58" x14ac:dyDescent="0.35">
      <c r="A73" s="36" t="s">
        <v>595</v>
      </c>
      <c r="B73" s="36" t="s">
        <v>264</v>
      </c>
      <c r="C73" s="36" t="s">
        <v>265</v>
      </c>
      <c r="D73" s="36" t="s">
        <v>266</v>
      </c>
      <c r="E73" s="36" t="s">
        <v>74</v>
      </c>
      <c r="F73" s="36" t="s">
        <v>596</v>
      </c>
      <c r="G73" s="36" t="s">
        <v>75</v>
      </c>
      <c r="H73" s="36" t="s">
        <v>63</v>
      </c>
      <c r="I73" s="36" t="s">
        <v>29</v>
      </c>
      <c r="J73" s="37">
        <v>44.815789473684198</v>
      </c>
      <c r="K73" s="37">
        <v>89.833333333333272</v>
      </c>
      <c r="L73" s="37">
        <v>45.151960784313808</v>
      </c>
      <c r="M73" s="37">
        <v>41.044117647058833</v>
      </c>
      <c r="N73" s="37">
        <v>38.377450980392176</v>
      </c>
      <c r="O73" s="37">
        <v>110.41666666666676</v>
      </c>
      <c r="P73" s="37">
        <v>103.81372549019596</v>
      </c>
      <c r="Q73" s="37">
        <v>0.17647058823529413</v>
      </c>
      <c r="R73" s="37">
        <v>0</v>
      </c>
      <c r="S73" s="37">
        <v>44.764705882352956</v>
      </c>
      <c r="T73" s="37">
        <v>17.303921568627455</v>
      </c>
      <c r="U73" s="37">
        <v>12.980392156862747</v>
      </c>
      <c r="V73" s="37">
        <v>139.35784313725492</v>
      </c>
      <c r="W73" s="37">
        <v>174.13235294117612</v>
      </c>
      <c r="X73" s="39"/>
      <c r="Y73" s="36" t="s">
        <v>100</v>
      </c>
      <c r="Z73" s="38">
        <v>45015</v>
      </c>
      <c r="AA73" s="36" t="s">
        <v>60</v>
      </c>
      <c r="AB73" s="36" t="s">
        <v>116</v>
      </c>
    </row>
    <row r="74" spans="1:28" ht="58" x14ac:dyDescent="0.35">
      <c r="A74" s="36" t="s">
        <v>597</v>
      </c>
      <c r="B74" s="36" t="s">
        <v>598</v>
      </c>
      <c r="C74" s="36" t="s">
        <v>267</v>
      </c>
      <c r="D74" s="36" t="s">
        <v>266</v>
      </c>
      <c r="E74" s="36" t="s">
        <v>74</v>
      </c>
      <c r="F74" s="36" t="s">
        <v>596</v>
      </c>
      <c r="G74" s="36" t="s">
        <v>75</v>
      </c>
      <c r="H74" s="36" t="s">
        <v>54</v>
      </c>
      <c r="I74" s="36" t="s">
        <v>29</v>
      </c>
      <c r="J74" s="37">
        <v>42.7916666666667</v>
      </c>
      <c r="K74" s="37">
        <v>7.0539215686274481</v>
      </c>
      <c r="L74" s="37">
        <v>15.348039215686276</v>
      </c>
      <c r="M74" s="37">
        <v>18.828431372549023</v>
      </c>
      <c r="N74" s="37">
        <v>28.058823529411775</v>
      </c>
      <c r="O74" s="37">
        <v>59.79411764705889</v>
      </c>
      <c r="P74" s="37">
        <v>9.4950980392156854</v>
      </c>
      <c r="Q74" s="37">
        <v>0</v>
      </c>
      <c r="R74" s="37">
        <v>0</v>
      </c>
      <c r="S74" s="37">
        <v>26.254901960784306</v>
      </c>
      <c r="T74" s="37">
        <v>8.985294117647058</v>
      </c>
      <c r="U74" s="37">
        <v>4.5490196078431344</v>
      </c>
      <c r="V74" s="37">
        <v>29.500000000000021</v>
      </c>
      <c r="W74" s="37">
        <v>59.421568627451009</v>
      </c>
      <c r="X74" s="39"/>
      <c r="Y74" s="36" t="s">
        <v>100</v>
      </c>
      <c r="Z74" s="38">
        <v>45225</v>
      </c>
      <c r="AA74" s="36" t="s">
        <v>53</v>
      </c>
      <c r="AB74" s="36" t="s">
        <v>116</v>
      </c>
    </row>
    <row r="75" spans="1:28" ht="72.5" x14ac:dyDescent="0.35">
      <c r="A75" s="36" t="s">
        <v>599</v>
      </c>
      <c r="B75" s="36" t="s">
        <v>268</v>
      </c>
      <c r="C75" s="36" t="s">
        <v>344</v>
      </c>
      <c r="D75" s="36" t="s">
        <v>345</v>
      </c>
      <c r="E75" s="36" t="s">
        <v>57</v>
      </c>
      <c r="F75" s="36" t="s">
        <v>600</v>
      </c>
      <c r="G75" s="36" t="s">
        <v>58</v>
      </c>
      <c r="H75" s="36" t="s">
        <v>59</v>
      </c>
      <c r="I75" s="36" t="s">
        <v>29</v>
      </c>
      <c r="J75" s="37">
        <v>1.9183673469387801</v>
      </c>
      <c r="K75" s="37">
        <v>0.13235294117647062</v>
      </c>
      <c r="L75" s="37">
        <v>0.51960784313725494</v>
      </c>
      <c r="M75" s="37">
        <v>0.80882352941176372</v>
      </c>
      <c r="N75" s="37">
        <v>0.40196078431372545</v>
      </c>
      <c r="O75" s="37">
        <v>0.99019607843137103</v>
      </c>
      <c r="P75" s="37">
        <v>0.68627450980392102</v>
      </c>
      <c r="Q75" s="37">
        <v>9.8039215686274508E-2</v>
      </c>
      <c r="R75" s="37">
        <v>8.8235294117647051E-2</v>
      </c>
      <c r="S75" s="37">
        <v>3.9215686274509803E-2</v>
      </c>
      <c r="T75" s="37">
        <v>0</v>
      </c>
      <c r="U75" s="37">
        <v>1.4705882352941176E-2</v>
      </c>
      <c r="V75" s="37">
        <v>1.8088235294117601</v>
      </c>
      <c r="W75" s="37">
        <v>1.323529411764703</v>
      </c>
      <c r="X75" s="39"/>
      <c r="Y75" s="36" t="s">
        <v>93</v>
      </c>
      <c r="Z75" s="38">
        <v>44930</v>
      </c>
      <c r="AA75" s="36" t="s">
        <v>118</v>
      </c>
      <c r="AB75" s="36" t="s">
        <v>116</v>
      </c>
    </row>
    <row r="76" spans="1:28" ht="58" x14ac:dyDescent="0.35">
      <c r="A76" s="36" t="s">
        <v>601</v>
      </c>
      <c r="B76" s="36" t="s">
        <v>268</v>
      </c>
      <c r="C76" s="36" t="s">
        <v>269</v>
      </c>
      <c r="D76" s="36" t="s">
        <v>270</v>
      </c>
      <c r="E76" s="36" t="s">
        <v>61</v>
      </c>
      <c r="F76" s="36" t="s">
        <v>602</v>
      </c>
      <c r="G76" s="36" t="s">
        <v>83</v>
      </c>
      <c r="H76" s="36" t="s">
        <v>54</v>
      </c>
      <c r="I76" s="36" t="s">
        <v>29</v>
      </c>
      <c r="J76" s="37">
        <v>73.297029702970306</v>
      </c>
      <c r="K76" s="37">
        <v>26.5343137254902</v>
      </c>
      <c r="L76" s="37">
        <v>21.509803921568626</v>
      </c>
      <c r="M76" s="37">
        <v>9.7254901960784341</v>
      </c>
      <c r="N76" s="37">
        <v>8.2107843137254886</v>
      </c>
      <c r="O76" s="37">
        <v>41.696078431372563</v>
      </c>
      <c r="P76" s="37">
        <v>24.2843137254902</v>
      </c>
      <c r="Q76" s="37">
        <v>0</v>
      </c>
      <c r="R76" s="37">
        <v>0</v>
      </c>
      <c r="S76" s="37">
        <v>7.0735294117647047</v>
      </c>
      <c r="T76" s="37">
        <v>6.9607843137254894</v>
      </c>
      <c r="U76" s="37">
        <v>8.5049019607843164</v>
      </c>
      <c r="V76" s="37">
        <v>43.441176470588232</v>
      </c>
      <c r="W76" s="37">
        <v>43.000000000000014</v>
      </c>
      <c r="X76" s="39"/>
      <c r="Y76" s="36" t="s">
        <v>100</v>
      </c>
      <c r="Z76" s="38">
        <v>45260</v>
      </c>
      <c r="AA76" s="36" t="s">
        <v>53</v>
      </c>
      <c r="AB76" s="36" t="s">
        <v>116</v>
      </c>
    </row>
    <row r="77" spans="1:28" ht="58" x14ac:dyDescent="0.35">
      <c r="A77" s="36" t="s">
        <v>603</v>
      </c>
      <c r="B77" s="36" t="s">
        <v>271</v>
      </c>
      <c r="C77" s="36" t="s">
        <v>272</v>
      </c>
      <c r="D77" s="36" t="s">
        <v>273</v>
      </c>
      <c r="E77" s="36" t="s">
        <v>51</v>
      </c>
      <c r="F77" s="36" t="s">
        <v>604</v>
      </c>
      <c r="G77" s="36" t="s">
        <v>52</v>
      </c>
      <c r="H77" s="36" t="s">
        <v>33</v>
      </c>
      <c r="I77" s="36" t="s">
        <v>29</v>
      </c>
      <c r="J77" s="37">
        <v>30.133059688729301</v>
      </c>
      <c r="K77" s="37">
        <v>771.60784313720774</v>
      </c>
      <c r="L77" s="37">
        <v>64.897058823529306</v>
      </c>
      <c r="M77" s="37">
        <v>40.166666666666643</v>
      </c>
      <c r="N77" s="37">
        <v>18.284313725490186</v>
      </c>
      <c r="O77" s="37">
        <v>101.00000000000001</v>
      </c>
      <c r="P77" s="37">
        <v>621.48039215682672</v>
      </c>
      <c r="Q77" s="37">
        <v>3.6617647058823519</v>
      </c>
      <c r="R77" s="37">
        <v>168.81372549019466</v>
      </c>
      <c r="S77" s="37">
        <v>16.735294117647058</v>
      </c>
      <c r="T77" s="37">
        <v>9.9754901960784359</v>
      </c>
      <c r="U77" s="37">
        <v>41.455882352941188</v>
      </c>
      <c r="V77" s="37">
        <v>826.78921568622593</v>
      </c>
      <c r="W77" s="37">
        <v>697.15196078426561</v>
      </c>
      <c r="X77" s="37">
        <v>500</v>
      </c>
      <c r="Y77" s="36" t="s">
        <v>100</v>
      </c>
      <c r="Z77" s="38">
        <v>45246</v>
      </c>
      <c r="AA77" s="36" t="s">
        <v>30</v>
      </c>
      <c r="AB77" s="36" t="s">
        <v>116</v>
      </c>
    </row>
    <row r="78" spans="1:28" ht="43.5" x14ac:dyDescent="0.35">
      <c r="A78" s="36" t="s">
        <v>605</v>
      </c>
      <c r="B78" s="36" t="s">
        <v>369</v>
      </c>
      <c r="C78" s="36" t="s">
        <v>274</v>
      </c>
      <c r="D78" s="36" t="s">
        <v>275</v>
      </c>
      <c r="E78" s="36" t="s">
        <v>92</v>
      </c>
      <c r="F78" s="36" t="s">
        <v>606</v>
      </c>
      <c r="G78" s="36" t="s">
        <v>35</v>
      </c>
      <c r="H78" s="36" t="s">
        <v>54</v>
      </c>
      <c r="I78" s="36" t="s">
        <v>29</v>
      </c>
      <c r="J78" s="37">
        <v>3.0793036750483598</v>
      </c>
      <c r="K78" s="37">
        <v>3.4215686274509718</v>
      </c>
      <c r="L78" s="37">
        <v>8.54411764705881</v>
      </c>
      <c r="M78" s="37">
        <v>8.7892156862745043</v>
      </c>
      <c r="N78" s="37">
        <v>3.0637254901960715</v>
      </c>
      <c r="O78" s="37">
        <v>12.563725490196136</v>
      </c>
      <c r="P78" s="37">
        <v>8.1519607843137027</v>
      </c>
      <c r="Q78" s="37">
        <v>2.661764705882347</v>
      </c>
      <c r="R78" s="37">
        <v>0.44117647058823534</v>
      </c>
      <c r="S78" s="37">
        <v>0.22058823529411764</v>
      </c>
      <c r="T78" s="37">
        <v>0.11764705882352941</v>
      </c>
      <c r="U78" s="37">
        <v>0.11274509803921569</v>
      </c>
      <c r="V78" s="37">
        <v>23.367647058823859</v>
      </c>
      <c r="W78" s="37">
        <v>18.705882352941387</v>
      </c>
      <c r="X78" s="39"/>
      <c r="Y78" s="36" t="s">
        <v>100</v>
      </c>
      <c r="Z78" s="38">
        <v>45260</v>
      </c>
      <c r="AA78" s="36" t="s">
        <v>53</v>
      </c>
      <c r="AB78" s="36" t="s">
        <v>116</v>
      </c>
    </row>
    <row r="79" spans="1:28" ht="43.5" x14ac:dyDescent="0.35">
      <c r="A79" s="36" t="s">
        <v>607</v>
      </c>
      <c r="B79" s="36" t="s">
        <v>276</v>
      </c>
      <c r="C79" s="36" t="s">
        <v>277</v>
      </c>
      <c r="D79" s="36" t="s">
        <v>278</v>
      </c>
      <c r="E79" s="36" t="s">
        <v>94</v>
      </c>
      <c r="F79" s="36" t="s">
        <v>608</v>
      </c>
      <c r="G79" s="36" t="s">
        <v>80</v>
      </c>
      <c r="H79" s="36" t="s">
        <v>59</v>
      </c>
      <c r="I79" s="36" t="s">
        <v>29</v>
      </c>
      <c r="J79" s="37">
        <v>52</v>
      </c>
      <c r="K79" s="37">
        <v>0.75490196078431371</v>
      </c>
      <c r="L79" s="37">
        <v>1.3676470588235294</v>
      </c>
      <c r="M79" s="37">
        <v>4.9509803921568629</v>
      </c>
      <c r="N79" s="37">
        <v>4.7892156862745097</v>
      </c>
      <c r="O79" s="37">
        <v>10.137254901960784</v>
      </c>
      <c r="P79" s="37">
        <v>0.59803921568627449</v>
      </c>
      <c r="Q79" s="37">
        <v>1.1274509803921569</v>
      </c>
      <c r="R79" s="37">
        <v>0</v>
      </c>
      <c r="S79" s="37">
        <v>5.2598039215686274</v>
      </c>
      <c r="T79" s="37">
        <v>1.446078431372549</v>
      </c>
      <c r="U79" s="37">
        <v>0.35294117647058826</v>
      </c>
      <c r="V79" s="37">
        <v>4.8039215686274499</v>
      </c>
      <c r="W79" s="37">
        <v>9.6421568627451002</v>
      </c>
      <c r="X79" s="39"/>
      <c r="Y79" s="36" t="s">
        <v>100</v>
      </c>
      <c r="Z79" s="38">
        <v>45015</v>
      </c>
      <c r="AA79" s="36" t="s">
        <v>71</v>
      </c>
      <c r="AB79" s="36" t="s">
        <v>116</v>
      </c>
    </row>
    <row r="80" spans="1:28" ht="72.5" x14ac:dyDescent="0.35">
      <c r="A80" s="36" t="s">
        <v>609</v>
      </c>
      <c r="B80" s="36" t="s">
        <v>610</v>
      </c>
      <c r="C80" s="36" t="s">
        <v>279</v>
      </c>
      <c r="D80" s="36" t="s">
        <v>280</v>
      </c>
      <c r="E80" s="36" t="s">
        <v>26</v>
      </c>
      <c r="F80" s="36" t="s">
        <v>611</v>
      </c>
      <c r="G80" s="36" t="s">
        <v>45</v>
      </c>
      <c r="H80" s="36" t="s">
        <v>46</v>
      </c>
      <c r="I80" s="36" t="s">
        <v>29</v>
      </c>
      <c r="J80" s="37">
        <v>10.581512687371401</v>
      </c>
      <c r="K80" s="37">
        <v>972.78921568620672</v>
      </c>
      <c r="L80" s="37">
        <v>42.784313725490222</v>
      </c>
      <c r="M80" s="37">
        <v>4.2156862745098023</v>
      </c>
      <c r="N80" s="37">
        <v>25.852941176470612</v>
      </c>
      <c r="O80" s="37">
        <v>125.88725490196047</v>
      </c>
      <c r="P80" s="37">
        <v>914.3529411764066</v>
      </c>
      <c r="Q80" s="37">
        <v>4.9019607843137247E-2</v>
      </c>
      <c r="R80" s="37">
        <v>5.3529411764705719</v>
      </c>
      <c r="S80" s="37">
        <v>38.901960784313744</v>
      </c>
      <c r="T80" s="37">
        <v>29.549019607843157</v>
      </c>
      <c r="U80" s="37">
        <v>34.642156862745104</v>
      </c>
      <c r="V80" s="37">
        <v>942.54901960777386</v>
      </c>
      <c r="W80" s="37">
        <v>623.28921568622252</v>
      </c>
      <c r="X80" s="37">
        <v>650</v>
      </c>
      <c r="Y80" s="36" t="s">
        <v>100</v>
      </c>
      <c r="Z80" s="38">
        <v>45022</v>
      </c>
      <c r="AA80" s="36" t="s">
        <v>30</v>
      </c>
      <c r="AB80" s="36" t="s">
        <v>116</v>
      </c>
    </row>
    <row r="81" spans="1:28" ht="72.5" x14ac:dyDescent="0.35">
      <c r="A81" s="36" t="s">
        <v>612</v>
      </c>
      <c r="B81" s="36" t="s">
        <v>281</v>
      </c>
      <c r="C81" s="36" t="s">
        <v>282</v>
      </c>
      <c r="D81" s="36" t="s">
        <v>283</v>
      </c>
      <c r="E81" s="36" t="s">
        <v>42</v>
      </c>
      <c r="F81" s="36" t="s">
        <v>613</v>
      </c>
      <c r="G81" s="36" t="s">
        <v>43</v>
      </c>
      <c r="H81" s="36" t="s">
        <v>54</v>
      </c>
      <c r="I81" s="36" t="s">
        <v>36</v>
      </c>
      <c r="J81" s="37">
        <v>29.130434782608699</v>
      </c>
      <c r="K81" s="37">
        <v>45.955882352941281</v>
      </c>
      <c r="L81" s="37">
        <v>7.205882352941174</v>
      </c>
      <c r="M81" s="37">
        <v>28.99019607843146</v>
      </c>
      <c r="N81" s="37">
        <v>41.176470588235297</v>
      </c>
      <c r="O81" s="37">
        <v>65.024509803921589</v>
      </c>
      <c r="P81" s="37">
        <v>58.30392156862758</v>
      </c>
      <c r="Q81" s="37">
        <v>0</v>
      </c>
      <c r="R81" s="37">
        <v>0</v>
      </c>
      <c r="S81" s="37">
        <v>20.240196078431371</v>
      </c>
      <c r="T81" s="37">
        <v>2.7794117647058822</v>
      </c>
      <c r="U81" s="37">
        <v>3.9509803921568629</v>
      </c>
      <c r="V81" s="37">
        <v>96.357843137254932</v>
      </c>
      <c r="W81" s="37">
        <v>113.4558823529412</v>
      </c>
      <c r="X81" s="37">
        <v>100</v>
      </c>
      <c r="Y81" s="36" t="s">
        <v>100</v>
      </c>
      <c r="Z81" s="38">
        <v>45351</v>
      </c>
      <c r="AA81" s="36" t="s">
        <v>30</v>
      </c>
      <c r="AB81" s="36" t="s">
        <v>116</v>
      </c>
    </row>
    <row r="82" spans="1:28" ht="58" x14ac:dyDescent="0.35">
      <c r="A82" s="36" t="s">
        <v>614</v>
      </c>
      <c r="B82" s="36" t="s">
        <v>615</v>
      </c>
      <c r="C82" s="36" t="s">
        <v>616</v>
      </c>
      <c r="D82" s="36" t="s">
        <v>617</v>
      </c>
      <c r="E82" s="36" t="s">
        <v>57</v>
      </c>
      <c r="F82" s="36" t="s">
        <v>618</v>
      </c>
      <c r="G82" s="36" t="s">
        <v>58</v>
      </c>
      <c r="H82" s="36" t="s">
        <v>59</v>
      </c>
      <c r="I82" s="36" t="s">
        <v>29</v>
      </c>
      <c r="J82" s="37">
        <v>1.78638497652582</v>
      </c>
      <c r="K82" s="37">
        <v>0.59803921568627405</v>
      </c>
      <c r="L82" s="37">
        <v>0.6813725490196072</v>
      </c>
      <c r="M82" s="37">
        <v>1.7401960784313681</v>
      </c>
      <c r="N82" s="37">
        <v>0.72058823529411686</v>
      </c>
      <c r="O82" s="37">
        <v>1.8872549019607805</v>
      </c>
      <c r="P82" s="37">
        <v>1.7401960784313686</v>
      </c>
      <c r="Q82" s="37">
        <v>1.9607843137254902E-2</v>
      </c>
      <c r="R82" s="37">
        <v>9.3137254901960786E-2</v>
      </c>
      <c r="S82" s="37">
        <v>0</v>
      </c>
      <c r="T82" s="37">
        <v>2.9411764705882353E-2</v>
      </c>
      <c r="U82" s="37">
        <v>0</v>
      </c>
      <c r="V82" s="37">
        <v>3.7107843137254788</v>
      </c>
      <c r="W82" s="37">
        <v>2.3627450980392091</v>
      </c>
      <c r="X82" s="39"/>
      <c r="Y82" s="36" t="s">
        <v>100</v>
      </c>
      <c r="Z82" s="38">
        <v>45127</v>
      </c>
      <c r="AA82" s="36" t="s">
        <v>53</v>
      </c>
      <c r="AB82" s="36" t="s">
        <v>116</v>
      </c>
    </row>
    <row r="83" spans="1:28" ht="72.5" x14ac:dyDescent="0.35">
      <c r="A83" s="36" t="s">
        <v>619</v>
      </c>
      <c r="B83" s="36" t="s">
        <v>620</v>
      </c>
      <c r="C83" s="36" t="s">
        <v>346</v>
      </c>
      <c r="D83" s="36" t="s">
        <v>347</v>
      </c>
      <c r="E83" s="36" t="s">
        <v>34</v>
      </c>
      <c r="F83" s="36" t="s">
        <v>621</v>
      </c>
      <c r="G83" s="36" t="s">
        <v>35</v>
      </c>
      <c r="H83" s="36" t="s">
        <v>33</v>
      </c>
      <c r="I83" s="36" t="s">
        <v>36</v>
      </c>
      <c r="J83" s="37">
        <v>18.061562746645599</v>
      </c>
      <c r="K83" s="37">
        <v>282.12254901960648</v>
      </c>
      <c r="L83" s="37">
        <v>35.529411764705976</v>
      </c>
      <c r="M83" s="37">
        <v>44.94607843137279</v>
      </c>
      <c r="N83" s="37">
        <v>23.612745098039323</v>
      </c>
      <c r="O83" s="37">
        <v>88.529411764706296</v>
      </c>
      <c r="P83" s="37">
        <v>297.68137254901882</v>
      </c>
      <c r="Q83" s="37">
        <v>0</v>
      </c>
      <c r="R83" s="37">
        <v>0</v>
      </c>
      <c r="S83" s="37">
        <v>21.887254901960883</v>
      </c>
      <c r="T83" s="37">
        <v>9.2352941176470491</v>
      </c>
      <c r="U83" s="37">
        <v>13.70098039215689</v>
      </c>
      <c r="V83" s="37">
        <v>341.3872549019639</v>
      </c>
      <c r="W83" s="37">
        <v>351.62254901961012</v>
      </c>
      <c r="X83" s="39"/>
      <c r="Y83" s="36" t="s">
        <v>100</v>
      </c>
      <c r="Z83" s="38">
        <v>44959</v>
      </c>
      <c r="AA83" s="36" t="s">
        <v>30</v>
      </c>
      <c r="AB83" s="36" t="s">
        <v>116</v>
      </c>
    </row>
    <row r="84" spans="1:28" ht="72.5" x14ac:dyDescent="0.35">
      <c r="A84" s="36" t="s">
        <v>622</v>
      </c>
      <c r="B84" s="36" t="s">
        <v>109</v>
      </c>
      <c r="C84" s="36" t="s">
        <v>284</v>
      </c>
      <c r="D84" s="36" t="s">
        <v>285</v>
      </c>
      <c r="E84" s="36" t="s">
        <v>77</v>
      </c>
      <c r="F84" s="36" t="s">
        <v>623</v>
      </c>
      <c r="G84" s="36" t="s">
        <v>78</v>
      </c>
      <c r="H84" s="36" t="s">
        <v>54</v>
      </c>
      <c r="I84" s="36" t="s">
        <v>36</v>
      </c>
      <c r="J84" s="37">
        <v>37.916022099447503</v>
      </c>
      <c r="K84" s="37">
        <v>79.93137254901967</v>
      </c>
      <c r="L84" s="37">
        <v>14.127450980392155</v>
      </c>
      <c r="M84" s="37">
        <v>47.191176470588275</v>
      </c>
      <c r="N84" s="37">
        <v>42.2009803921569</v>
      </c>
      <c r="O84" s="37">
        <v>60.156862745098145</v>
      </c>
      <c r="P84" s="37">
        <v>123.294117647059</v>
      </c>
      <c r="Q84" s="37">
        <v>0</v>
      </c>
      <c r="R84" s="37">
        <v>0</v>
      </c>
      <c r="S84" s="37">
        <v>18.176470588235301</v>
      </c>
      <c r="T84" s="37">
        <v>4.0441176470588243</v>
      </c>
      <c r="U84" s="37">
        <v>4.6274509803921573</v>
      </c>
      <c r="V84" s="37">
        <v>156.60294117647058</v>
      </c>
      <c r="W84" s="37">
        <v>120.74509803921585</v>
      </c>
      <c r="X84" s="39"/>
      <c r="Y84" s="36" t="s">
        <v>100</v>
      </c>
      <c r="Z84" s="38">
        <v>45267</v>
      </c>
      <c r="AA84" s="36" t="s">
        <v>53</v>
      </c>
      <c r="AB84" s="36" t="s">
        <v>116</v>
      </c>
    </row>
    <row r="85" spans="1:28" ht="87" x14ac:dyDescent="0.35">
      <c r="A85" s="36" t="s">
        <v>624</v>
      </c>
      <c r="B85" s="36" t="s">
        <v>625</v>
      </c>
      <c r="C85" s="36" t="s">
        <v>286</v>
      </c>
      <c r="D85" s="36" t="s">
        <v>287</v>
      </c>
      <c r="E85" s="36" t="s">
        <v>26</v>
      </c>
      <c r="F85" s="36" t="s">
        <v>626</v>
      </c>
      <c r="G85" s="36" t="s">
        <v>39</v>
      </c>
      <c r="H85" s="36" t="s">
        <v>33</v>
      </c>
      <c r="I85" s="36" t="s">
        <v>36</v>
      </c>
      <c r="J85" s="37">
        <v>34.611896080218798</v>
      </c>
      <c r="K85" s="37">
        <v>693.63725490196293</v>
      </c>
      <c r="L85" s="37">
        <v>2.7941176470588251</v>
      </c>
      <c r="M85" s="37">
        <v>1.0784313725490198</v>
      </c>
      <c r="N85" s="37">
        <v>0.65196078431372539</v>
      </c>
      <c r="O85" s="37">
        <v>4.9019607843137232</v>
      </c>
      <c r="P85" s="37">
        <v>693.25980392157135</v>
      </c>
      <c r="Q85" s="37">
        <v>0</v>
      </c>
      <c r="R85" s="37">
        <v>0</v>
      </c>
      <c r="S85" s="37">
        <v>0.48529411764705882</v>
      </c>
      <c r="T85" s="37">
        <v>0.59803921568627449</v>
      </c>
      <c r="U85" s="37">
        <v>1.8529411764705881</v>
      </c>
      <c r="V85" s="37">
        <v>695.22549019608107</v>
      </c>
      <c r="W85" s="37">
        <v>239.80392156862709</v>
      </c>
      <c r="X85" s="37">
        <v>350</v>
      </c>
      <c r="Y85" s="36" t="s">
        <v>100</v>
      </c>
      <c r="Z85" s="38">
        <v>45337</v>
      </c>
      <c r="AA85" s="36" t="s">
        <v>53</v>
      </c>
      <c r="AB85" s="36" t="s">
        <v>116</v>
      </c>
    </row>
    <row r="86" spans="1:28" ht="43.5" x14ac:dyDescent="0.35">
      <c r="A86" s="36" t="s">
        <v>627</v>
      </c>
      <c r="B86" s="36" t="s">
        <v>288</v>
      </c>
      <c r="C86" s="36" t="s">
        <v>289</v>
      </c>
      <c r="D86" s="36" t="s">
        <v>290</v>
      </c>
      <c r="E86" s="36" t="s">
        <v>90</v>
      </c>
      <c r="F86" s="36" t="s">
        <v>628</v>
      </c>
      <c r="G86" s="36" t="s">
        <v>80</v>
      </c>
      <c r="H86" s="36" t="s">
        <v>59</v>
      </c>
      <c r="I86" s="36" t="s">
        <v>29</v>
      </c>
      <c r="J86" s="37">
        <v>43.817391304347801</v>
      </c>
      <c r="K86" s="37">
        <v>3.0392156862745097</v>
      </c>
      <c r="L86" s="37">
        <v>5.6176470588235308</v>
      </c>
      <c r="M86" s="37">
        <v>7.6127450980392153</v>
      </c>
      <c r="N86" s="37">
        <v>9.161764705882355</v>
      </c>
      <c r="O86" s="37">
        <v>21.392156862745097</v>
      </c>
      <c r="P86" s="37">
        <v>3.5441176470588234</v>
      </c>
      <c r="Q86" s="37">
        <v>0.20588235294117646</v>
      </c>
      <c r="R86" s="37">
        <v>0.28921568627450978</v>
      </c>
      <c r="S86" s="37">
        <v>5.8970588235294112</v>
      </c>
      <c r="T86" s="37">
        <v>1.2352941176470589</v>
      </c>
      <c r="U86" s="37">
        <v>0.81862745098039225</v>
      </c>
      <c r="V86" s="37">
        <v>17.480392156862745</v>
      </c>
      <c r="W86" s="37">
        <v>23.666666666666661</v>
      </c>
      <c r="X86" s="39"/>
      <c r="Y86" s="36" t="s">
        <v>100</v>
      </c>
      <c r="Z86" s="38">
        <v>45330</v>
      </c>
      <c r="AA86" s="36" t="s">
        <v>53</v>
      </c>
      <c r="AB86" s="36" t="s">
        <v>116</v>
      </c>
    </row>
    <row r="87" spans="1:28" ht="58" x14ac:dyDescent="0.35">
      <c r="A87" s="36" t="s">
        <v>629</v>
      </c>
      <c r="B87" s="36" t="s">
        <v>114</v>
      </c>
      <c r="C87" s="36" t="s">
        <v>291</v>
      </c>
      <c r="D87" s="36" t="s">
        <v>292</v>
      </c>
      <c r="E87" s="36" t="s">
        <v>90</v>
      </c>
      <c r="F87" s="36" t="s">
        <v>630</v>
      </c>
      <c r="G87" s="36" t="s">
        <v>80</v>
      </c>
      <c r="H87" s="36" t="s">
        <v>59</v>
      </c>
      <c r="I87" s="36" t="s">
        <v>29</v>
      </c>
      <c r="J87" s="37">
        <v>32.721925133689801</v>
      </c>
      <c r="K87" s="37">
        <v>2.3529411764705879</v>
      </c>
      <c r="L87" s="37">
        <v>2.9264705882352935</v>
      </c>
      <c r="M87" s="37">
        <v>10.352941176470589</v>
      </c>
      <c r="N87" s="37">
        <v>10.715686274509803</v>
      </c>
      <c r="O87" s="37">
        <v>24.465686274509817</v>
      </c>
      <c r="P87" s="37">
        <v>1.6519607843137258</v>
      </c>
      <c r="Q87" s="37">
        <v>0.19607843137254904</v>
      </c>
      <c r="R87" s="37">
        <v>3.4313725490196081E-2</v>
      </c>
      <c r="S87" s="37">
        <v>4.7107843137254894</v>
      </c>
      <c r="T87" s="37">
        <v>1.6764705882352944</v>
      </c>
      <c r="U87" s="37">
        <v>0.85784313725490191</v>
      </c>
      <c r="V87" s="37">
        <v>19.102941176470598</v>
      </c>
      <c r="W87" s="37">
        <v>24.872549019607867</v>
      </c>
      <c r="X87" s="39"/>
      <c r="Y87" s="36" t="s">
        <v>100</v>
      </c>
      <c r="Z87" s="38">
        <v>45232</v>
      </c>
      <c r="AA87" s="36" t="s">
        <v>53</v>
      </c>
      <c r="AB87" s="36" t="s">
        <v>116</v>
      </c>
    </row>
    <row r="88" spans="1:28" ht="58" x14ac:dyDescent="0.35">
      <c r="A88" s="36" t="s">
        <v>631</v>
      </c>
      <c r="B88" s="36" t="s">
        <v>105</v>
      </c>
      <c r="C88" s="36" t="s">
        <v>293</v>
      </c>
      <c r="D88" s="36" t="s">
        <v>294</v>
      </c>
      <c r="E88" s="36" t="s">
        <v>26</v>
      </c>
      <c r="F88" s="36" t="s">
        <v>632</v>
      </c>
      <c r="G88" s="36" t="s">
        <v>56</v>
      </c>
      <c r="H88" s="36" t="s">
        <v>33</v>
      </c>
      <c r="I88" s="36" t="s">
        <v>29</v>
      </c>
      <c r="J88" s="37">
        <v>21.1343531146332</v>
      </c>
      <c r="K88" s="37">
        <v>172.75980392156617</v>
      </c>
      <c r="L88" s="37">
        <v>87.514705882352715</v>
      </c>
      <c r="M88" s="37">
        <v>195.40196078431353</v>
      </c>
      <c r="N88" s="37">
        <v>115.82352941176489</v>
      </c>
      <c r="O88" s="37">
        <v>278.71078431372422</v>
      </c>
      <c r="P88" s="37">
        <v>246.18627450980131</v>
      </c>
      <c r="Q88" s="37">
        <v>20.808823529411754</v>
      </c>
      <c r="R88" s="37">
        <v>25.794117647058791</v>
      </c>
      <c r="S88" s="37">
        <v>104.09313725490217</v>
      </c>
      <c r="T88" s="37">
        <v>60.475490196078567</v>
      </c>
      <c r="U88" s="37">
        <v>74.568627450980458</v>
      </c>
      <c r="V88" s="37">
        <v>332.36274509803263</v>
      </c>
      <c r="W88" s="37">
        <v>422.90686274508874</v>
      </c>
      <c r="X88" s="37">
        <v>525</v>
      </c>
      <c r="Y88" s="36" t="s">
        <v>100</v>
      </c>
      <c r="Z88" s="38">
        <v>45281</v>
      </c>
      <c r="AA88" s="36" t="s">
        <v>55</v>
      </c>
      <c r="AB88" s="36" t="s">
        <v>116</v>
      </c>
    </row>
    <row r="89" spans="1:28" ht="72.5" x14ac:dyDescent="0.35">
      <c r="A89" s="36" t="s">
        <v>633</v>
      </c>
      <c r="B89" s="36" t="s">
        <v>362</v>
      </c>
      <c r="C89" s="36" t="s">
        <v>363</v>
      </c>
      <c r="D89" s="36" t="s">
        <v>356</v>
      </c>
      <c r="E89" s="36" t="s">
        <v>31</v>
      </c>
      <c r="F89" s="36" t="s">
        <v>634</v>
      </c>
      <c r="G89" s="36" t="s">
        <v>32</v>
      </c>
      <c r="H89" s="36" t="s">
        <v>63</v>
      </c>
      <c r="I89" s="36" t="s">
        <v>29</v>
      </c>
      <c r="J89" s="37">
        <v>1.4723247232472301</v>
      </c>
      <c r="K89" s="37">
        <v>0.11274509803921567</v>
      </c>
      <c r="L89" s="37">
        <v>0.40196078431372567</v>
      </c>
      <c r="M89" s="37">
        <v>0.84313725490195945</v>
      </c>
      <c r="N89" s="37">
        <v>0.62745098039215641</v>
      </c>
      <c r="O89" s="37">
        <v>1.0833333333333315</v>
      </c>
      <c r="P89" s="37">
        <v>0.90196078431372451</v>
      </c>
      <c r="Q89" s="37">
        <v>0</v>
      </c>
      <c r="R89" s="37">
        <v>0</v>
      </c>
      <c r="S89" s="37">
        <v>4.4117647058823532E-2</v>
      </c>
      <c r="T89" s="37">
        <v>2.4509803921568627E-2</v>
      </c>
      <c r="U89" s="37">
        <v>0</v>
      </c>
      <c r="V89" s="37">
        <v>1.9166666666666616</v>
      </c>
      <c r="W89" s="37">
        <v>1.2892156862745072</v>
      </c>
      <c r="X89" s="39"/>
      <c r="Y89" s="36" t="s">
        <v>100</v>
      </c>
      <c r="Z89" s="38">
        <v>45246</v>
      </c>
      <c r="AA89" s="36" t="s">
        <v>53</v>
      </c>
      <c r="AB89" s="36" t="s">
        <v>116</v>
      </c>
    </row>
    <row r="90" spans="1:28" ht="58" x14ac:dyDescent="0.35">
      <c r="A90" s="36" t="s">
        <v>635</v>
      </c>
      <c r="B90" s="36" t="s">
        <v>106</v>
      </c>
      <c r="C90" s="36" t="s">
        <v>295</v>
      </c>
      <c r="D90" s="36" t="s">
        <v>255</v>
      </c>
      <c r="E90" s="36" t="s">
        <v>26</v>
      </c>
      <c r="F90" s="36" t="s">
        <v>636</v>
      </c>
      <c r="G90" s="36" t="s">
        <v>45</v>
      </c>
      <c r="H90" s="36" t="s">
        <v>63</v>
      </c>
      <c r="I90" s="36" t="s">
        <v>36</v>
      </c>
      <c r="J90" s="37">
        <v>26.2176718092567</v>
      </c>
      <c r="K90" s="37">
        <v>381.56372549019585</v>
      </c>
      <c r="L90" s="37">
        <v>13.401960784313729</v>
      </c>
      <c r="M90" s="37">
        <v>19.686274509803926</v>
      </c>
      <c r="N90" s="37">
        <v>65.666666666666686</v>
      </c>
      <c r="O90" s="37">
        <v>58.465686274509828</v>
      </c>
      <c r="P90" s="37">
        <v>421.85294117647055</v>
      </c>
      <c r="Q90" s="37">
        <v>0</v>
      </c>
      <c r="R90" s="37">
        <v>0</v>
      </c>
      <c r="S90" s="37">
        <v>20.171568627450988</v>
      </c>
      <c r="T90" s="37">
        <v>11.406862745098039</v>
      </c>
      <c r="U90" s="37">
        <v>17.352941176470598</v>
      </c>
      <c r="V90" s="37">
        <v>431.38725490196066</v>
      </c>
      <c r="W90" s="37">
        <v>387.57843137255031</v>
      </c>
      <c r="X90" s="37">
        <v>275</v>
      </c>
      <c r="Y90" s="36" t="s">
        <v>100</v>
      </c>
      <c r="Z90" s="38">
        <v>45281</v>
      </c>
      <c r="AA90" s="36" t="s">
        <v>53</v>
      </c>
      <c r="AB90" s="36" t="s">
        <v>116</v>
      </c>
    </row>
    <row r="91" spans="1:28" ht="58" x14ac:dyDescent="0.35">
      <c r="A91" s="36" t="s">
        <v>637</v>
      </c>
      <c r="B91" s="36" t="s">
        <v>107</v>
      </c>
      <c r="C91" s="36" t="s">
        <v>296</v>
      </c>
      <c r="D91" s="36" t="s">
        <v>297</v>
      </c>
      <c r="E91" s="36" t="s">
        <v>34</v>
      </c>
      <c r="F91" s="36" t="s">
        <v>638</v>
      </c>
      <c r="G91" s="36" t="s">
        <v>35</v>
      </c>
      <c r="H91" s="36" t="s">
        <v>33</v>
      </c>
      <c r="I91" s="36" t="s">
        <v>36</v>
      </c>
      <c r="J91" s="37">
        <v>55.311416184971101</v>
      </c>
      <c r="K91" s="37">
        <v>464.59313725490233</v>
      </c>
      <c r="L91" s="37">
        <v>11.598039215686272</v>
      </c>
      <c r="M91" s="37">
        <v>0</v>
      </c>
      <c r="N91" s="37">
        <v>0</v>
      </c>
      <c r="O91" s="37">
        <v>4.220588235294116</v>
      </c>
      <c r="P91" s="37">
        <v>471.97058823529437</v>
      </c>
      <c r="Q91" s="37">
        <v>0</v>
      </c>
      <c r="R91" s="37">
        <v>0</v>
      </c>
      <c r="S91" s="37">
        <v>1.9166666666666665</v>
      </c>
      <c r="T91" s="37">
        <v>0.26960784313725489</v>
      </c>
      <c r="U91" s="37">
        <v>0.53921568627450978</v>
      </c>
      <c r="V91" s="37">
        <v>473.46568627451012</v>
      </c>
      <c r="W91" s="37">
        <v>274.49999999999801</v>
      </c>
      <c r="X91" s="37">
        <v>361</v>
      </c>
      <c r="Y91" s="36" t="s">
        <v>100</v>
      </c>
      <c r="Z91" s="38">
        <v>45246</v>
      </c>
      <c r="AA91" s="36" t="s">
        <v>30</v>
      </c>
      <c r="AB91" s="36" t="s">
        <v>116</v>
      </c>
    </row>
    <row r="92" spans="1:28" ht="72.5" x14ac:dyDescent="0.35">
      <c r="A92" s="36" t="s">
        <v>639</v>
      </c>
      <c r="B92" s="36" t="s">
        <v>298</v>
      </c>
      <c r="C92" s="36" t="s">
        <v>299</v>
      </c>
      <c r="D92" s="36" t="s">
        <v>300</v>
      </c>
      <c r="E92" s="36" t="s">
        <v>34</v>
      </c>
      <c r="F92" s="36" t="s">
        <v>640</v>
      </c>
      <c r="G92" s="36" t="s">
        <v>35</v>
      </c>
      <c r="H92" s="36" t="s">
        <v>33</v>
      </c>
      <c r="I92" s="36" t="s">
        <v>36</v>
      </c>
      <c r="J92" s="37">
        <v>37.702143950995399</v>
      </c>
      <c r="K92" s="37">
        <v>728.84313725489403</v>
      </c>
      <c r="L92" s="37">
        <v>6.4460784313725465</v>
      </c>
      <c r="M92" s="37">
        <v>0.36274509803921562</v>
      </c>
      <c r="N92" s="37">
        <v>0.7009803921568627</v>
      </c>
      <c r="O92" s="37">
        <v>2.5294117647058822</v>
      </c>
      <c r="P92" s="37">
        <v>156.62254901960708</v>
      </c>
      <c r="Q92" s="37">
        <v>3.0980392156862746</v>
      </c>
      <c r="R92" s="37">
        <v>574.10294117646117</v>
      </c>
      <c r="S92" s="37">
        <v>1.2843137254901968</v>
      </c>
      <c r="T92" s="37">
        <v>0.33823529411764708</v>
      </c>
      <c r="U92" s="37">
        <v>1.9803921568627452</v>
      </c>
      <c r="V92" s="37">
        <v>732.7499999999925</v>
      </c>
      <c r="W92" s="37">
        <v>359.15196078431234</v>
      </c>
      <c r="X92" s="37">
        <v>677</v>
      </c>
      <c r="Y92" s="36" t="s">
        <v>100</v>
      </c>
      <c r="Z92" s="38">
        <v>45232</v>
      </c>
      <c r="AA92" s="36" t="s">
        <v>30</v>
      </c>
      <c r="AB92" s="36" t="s">
        <v>116</v>
      </c>
    </row>
    <row r="93" spans="1:28" ht="72.5" x14ac:dyDescent="0.35">
      <c r="A93" s="36" t="s">
        <v>641</v>
      </c>
      <c r="B93" s="36" t="s">
        <v>113</v>
      </c>
      <c r="C93" s="36" t="s">
        <v>301</v>
      </c>
      <c r="D93" s="36" t="s">
        <v>302</v>
      </c>
      <c r="E93" s="36" t="s">
        <v>88</v>
      </c>
      <c r="F93" s="36" t="s">
        <v>642</v>
      </c>
      <c r="G93" s="36" t="s">
        <v>82</v>
      </c>
      <c r="H93" s="36" t="s">
        <v>54</v>
      </c>
      <c r="I93" s="36" t="s">
        <v>29</v>
      </c>
      <c r="J93" s="37">
        <v>39.572559366754597</v>
      </c>
      <c r="K93" s="37">
        <v>27.014705882352921</v>
      </c>
      <c r="L93" s="37">
        <v>9.0882352941176432</v>
      </c>
      <c r="M93" s="37">
        <v>16.063725490196077</v>
      </c>
      <c r="N93" s="37">
        <v>13.75</v>
      </c>
      <c r="O93" s="37">
        <v>38.676470588235283</v>
      </c>
      <c r="P93" s="37">
        <v>19.06372549019607</v>
      </c>
      <c r="Q93" s="37">
        <v>0.92156862745098034</v>
      </c>
      <c r="R93" s="37">
        <v>7.2549019607843146</v>
      </c>
      <c r="S93" s="37">
        <v>12.980392156862749</v>
      </c>
      <c r="T93" s="37">
        <v>5.6666666666666661</v>
      </c>
      <c r="U93" s="37">
        <v>9.0343137254901968</v>
      </c>
      <c r="V93" s="37">
        <v>38.235294117647122</v>
      </c>
      <c r="W93" s="37">
        <v>49.862745098039277</v>
      </c>
      <c r="X93" s="39"/>
      <c r="Y93" s="36" t="s">
        <v>100</v>
      </c>
      <c r="Z93" s="38">
        <v>45225</v>
      </c>
      <c r="AA93" s="36" t="s">
        <v>53</v>
      </c>
      <c r="AB93" s="36" t="s">
        <v>116</v>
      </c>
    </row>
    <row r="94" spans="1:28" ht="58" x14ac:dyDescent="0.35">
      <c r="A94" s="36" t="s">
        <v>643</v>
      </c>
      <c r="B94" s="36" t="s">
        <v>303</v>
      </c>
      <c r="C94" s="36" t="s">
        <v>304</v>
      </c>
      <c r="D94" s="36" t="s">
        <v>305</v>
      </c>
      <c r="E94" s="36" t="s">
        <v>79</v>
      </c>
      <c r="F94" s="36" t="s">
        <v>644</v>
      </c>
      <c r="G94" s="36" t="s">
        <v>80</v>
      </c>
      <c r="H94" s="36" t="s">
        <v>54</v>
      </c>
      <c r="I94" s="36" t="s">
        <v>29</v>
      </c>
      <c r="J94" s="37">
        <v>4</v>
      </c>
      <c r="K94" s="37">
        <v>0</v>
      </c>
      <c r="L94" s="37">
        <v>0</v>
      </c>
      <c r="M94" s="37">
        <v>1.9607843137254902E-2</v>
      </c>
      <c r="N94" s="37">
        <v>1</v>
      </c>
      <c r="O94" s="37">
        <v>1</v>
      </c>
      <c r="P94" s="37">
        <v>0</v>
      </c>
      <c r="Q94" s="37">
        <v>1.9607843137254902E-2</v>
      </c>
      <c r="R94" s="37">
        <v>0</v>
      </c>
      <c r="S94" s="37">
        <v>1.0196078431372548</v>
      </c>
      <c r="T94" s="37">
        <v>0</v>
      </c>
      <c r="U94" s="37">
        <v>0</v>
      </c>
      <c r="V94" s="37">
        <v>0</v>
      </c>
      <c r="W94" s="37">
        <v>1.0196078431372548</v>
      </c>
      <c r="X94" s="39"/>
      <c r="Y94" s="36" t="s">
        <v>100</v>
      </c>
      <c r="Z94" s="38">
        <v>44973</v>
      </c>
      <c r="AA94" s="36" t="s">
        <v>53</v>
      </c>
      <c r="AB94" s="36" t="s">
        <v>116</v>
      </c>
    </row>
    <row r="95" spans="1:28" ht="58" x14ac:dyDescent="0.35">
      <c r="A95" s="36" t="s">
        <v>645</v>
      </c>
      <c r="B95" s="36" t="s">
        <v>112</v>
      </c>
      <c r="C95" s="36" t="s">
        <v>306</v>
      </c>
      <c r="D95" s="36" t="s">
        <v>307</v>
      </c>
      <c r="E95" s="36" t="s">
        <v>37</v>
      </c>
      <c r="F95" s="36" t="s">
        <v>646</v>
      </c>
      <c r="G95" s="36" t="s">
        <v>38</v>
      </c>
      <c r="H95" s="36" t="s">
        <v>54</v>
      </c>
      <c r="I95" s="36" t="s">
        <v>29</v>
      </c>
      <c r="J95" s="37">
        <v>5.27480916030534</v>
      </c>
      <c r="K95" s="37">
        <v>60.960784313726293</v>
      </c>
      <c r="L95" s="37">
        <v>3.6176470588235228</v>
      </c>
      <c r="M95" s="37">
        <v>0.96078431372549045</v>
      </c>
      <c r="N95" s="37">
        <v>0.26470588235294118</v>
      </c>
      <c r="O95" s="37">
        <v>2.8284313725490153</v>
      </c>
      <c r="P95" s="37">
        <v>40.480392156863559</v>
      </c>
      <c r="Q95" s="37">
        <v>0.70588235294117663</v>
      </c>
      <c r="R95" s="37">
        <v>21.78921568627468</v>
      </c>
      <c r="S95" s="37">
        <v>0.35294117647058831</v>
      </c>
      <c r="T95" s="37">
        <v>0</v>
      </c>
      <c r="U95" s="37">
        <v>0.44117647058823528</v>
      </c>
      <c r="V95" s="37">
        <v>65.009803921569414</v>
      </c>
      <c r="W95" s="37">
        <v>32.808823529412109</v>
      </c>
      <c r="X95" s="37">
        <v>100</v>
      </c>
      <c r="Y95" s="36" t="s">
        <v>100</v>
      </c>
      <c r="Z95" s="38">
        <v>44882</v>
      </c>
      <c r="AA95" s="36" t="s">
        <v>53</v>
      </c>
      <c r="AB95" s="36" t="s">
        <v>116</v>
      </c>
    </row>
    <row r="96" spans="1:28" ht="58" x14ac:dyDescent="0.35">
      <c r="A96" s="36" t="s">
        <v>647</v>
      </c>
      <c r="B96" s="36" t="s">
        <v>308</v>
      </c>
      <c r="C96" s="36" t="s">
        <v>309</v>
      </c>
      <c r="D96" s="36" t="s">
        <v>310</v>
      </c>
      <c r="E96" s="36" t="s">
        <v>98</v>
      </c>
      <c r="F96" s="36" t="s">
        <v>648</v>
      </c>
      <c r="G96" s="36" t="s">
        <v>75</v>
      </c>
      <c r="H96" s="36" t="s">
        <v>59</v>
      </c>
      <c r="I96" s="36" t="s">
        <v>29</v>
      </c>
      <c r="J96" s="37">
        <v>2.0607476635514002</v>
      </c>
      <c r="K96" s="37">
        <v>0.26960784313725489</v>
      </c>
      <c r="L96" s="37">
        <v>3.3235294117646963</v>
      </c>
      <c r="M96" s="37">
        <v>0.42647058823529432</v>
      </c>
      <c r="N96" s="37">
        <v>0.26960784313725489</v>
      </c>
      <c r="O96" s="37">
        <v>2.9558823529411682</v>
      </c>
      <c r="P96" s="37">
        <v>1.053921568627449</v>
      </c>
      <c r="Q96" s="37">
        <v>0.18627450980392157</v>
      </c>
      <c r="R96" s="37">
        <v>9.3137254901960773E-2</v>
      </c>
      <c r="S96" s="37">
        <v>0.54411764705882337</v>
      </c>
      <c r="T96" s="37">
        <v>5.8823529411764705E-2</v>
      </c>
      <c r="U96" s="37">
        <v>4.9019607843137254E-2</v>
      </c>
      <c r="V96" s="37">
        <v>3.6372549019607736</v>
      </c>
      <c r="W96" s="37">
        <v>3.6519607843137147</v>
      </c>
      <c r="X96" s="39"/>
      <c r="Y96" s="36" t="s">
        <v>100</v>
      </c>
      <c r="Z96" s="38">
        <v>45134</v>
      </c>
      <c r="AA96" s="36" t="s">
        <v>53</v>
      </c>
      <c r="AB96" s="36" t="s">
        <v>117</v>
      </c>
    </row>
    <row r="97" spans="1:28" ht="58" x14ac:dyDescent="0.35">
      <c r="A97" s="36" t="s">
        <v>649</v>
      </c>
      <c r="B97" s="36" t="s">
        <v>650</v>
      </c>
      <c r="C97" s="36" t="s">
        <v>311</v>
      </c>
      <c r="D97" s="36" t="s">
        <v>312</v>
      </c>
      <c r="E97" s="36" t="s">
        <v>26</v>
      </c>
      <c r="F97" s="36" t="s">
        <v>651</v>
      </c>
      <c r="G97" s="36" t="s">
        <v>27</v>
      </c>
      <c r="H97" s="36" t="s">
        <v>28</v>
      </c>
      <c r="I97" s="36" t="s">
        <v>29</v>
      </c>
      <c r="J97" s="37">
        <v>37.328042328042301</v>
      </c>
      <c r="K97" s="37">
        <v>1255.0343137254456</v>
      </c>
      <c r="L97" s="37">
        <v>122.62254901960802</v>
      </c>
      <c r="M97" s="37">
        <v>171.30392156862769</v>
      </c>
      <c r="N97" s="37">
        <v>66.857843137255102</v>
      </c>
      <c r="O97" s="37">
        <v>334.54901960784275</v>
      </c>
      <c r="P97" s="37">
        <v>1274.970588235255</v>
      </c>
      <c r="Q97" s="37">
        <v>1.2990196078431371</v>
      </c>
      <c r="R97" s="37">
        <v>4.9999999999999911</v>
      </c>
      <c r="S97" s="37">
        <v>77.985294117647342</v>
      </c>
      <c r="T97" s="37">
        <v>59.941176470588331</v>
      </c>
      <c r="U97" s="37">
        <v>156.42647058823542</v>
      </c>
      <c r="V97" s="37">
        <v>1321.465686274465</v>
      </c>
      <c r="W97" s="37">
        <v>1208.7843137254467</v>
      </c>
      <c r="X97" s="37">
        <v>1350</v>
      </c>
      <c r="Y97" s="36" t="s">
        <v>100</v>
      </c>
      <c r="Z97" s="38">
        <v>45330</v>
      </c>
      <c r="AA97" s="36" t="s">
        <v>30</v>
      </c>
      <c r="AB97" s="36" t="s">
        <v>116</v>
      </c>
    </row>
    <row r="98" spans="1:28" ht="43.5" x14ac:dyDescent="0.35">
      <c r="A98" s="36" t="s">
        <v>652</v>
      </c>
      <c r="B98" s="36" t="s">
        <v>313</v>
      </c>
      <c r="C98" s="36" t="s">
        <v>314</v>
      </c>
      <c r="D98" s="36" t="s">
        <v>315</v>
      </c>
      <c r="E98" s="36" t="s">
        <v>81</v>
      </c>
      <c r="F98" s="36" t="s">
        <v>653</v>
      </c>
      <c r="G98" s="36" t="s">
        <v>82</v>
      </c>
      <c r="H98" s="36" t="s">
        <v>54</v>
      </c>
      <c r="I98" s="36" t="s">
        <v>36</v>
      </c>
      <c r="J98" s="37">
        <v>42.768456375838902</v>
      </c>
      <c r="K98" s="37">
        <v>39.455882352941195</v>
      </c>
      <c r="L98" s="37">
        <v>11.406862745098042</v>
      </c>
      <c r="M98" s="37">
        <v>10.647058823529413</v>
      </c>
      <c r="N98" s="37">
        <v>6.2254901960784288</v>
      </c>
      <c r="O98" s="37">
        <v>32.387254901960794</v>
      </c>
      <c r="P98" s="37">
        <v>35.348039215686299</v>
      </c>
      <c r="Q98" s="37">
        <v>0</v>
      </c>
      <c r="R98" s="37">
        <v>0</v>
      </c>
      <c r="S98" s="37">
        <v>9.2598039215686274</v>
      </c>
      <c r="T98" s="37">
        <v>6.9166666666666643</v>
      </c>
      <c r="U98" s="37">
        <v>6.852941176470587</v>
      </c>
      <c r="V98" s="37">
        <v>44.705882352941167</v>
      </c>
      <c r="W98" s="37">
        <v>61.156862745098032</v>
      </c>
      <c r="X98" s="39"/>
      <c r="Y98" s="36" t="s">
        <v>100</v>
      </c>
      <c r="Z98" s="38">
        <v>45015</v>
      </c>
      <c r="AA98" s="36" t="s">
        <v>53</v>
      </c>
      <c r="AB98" s="36" t="s">
        <v>116</v>
      </c>
    </row>
    <row r="99" spans="1:28" ht="72.5" x14ac:dyDescent="0.35">
      <c r="A99" s="36" t="s">
        <v>654</v>
      </c>
      <c r="B99" s="36" t="s">
        <v>316</v>
      </c>
      <c r="C99" s="36" t="s">
        <v>317</v>
      </c>
      <c r="D99" s="36" t="s">
        <v>318</v>
      </c>
      <c r="E99" s="36" t="s">
        <v>26</v>
      </c>
      <c r="F99" s="36" t="s">
        <v>655</v>
      </c>
      <c r="G99" s="36" t="s">
        <v>27</v>
      </c>
      <c r="H99" s="36" t="s">
        <v>33</v>
      </c>
      <c r="I99" s="36" t="s">
        <v>29</v>
      </c>
      <c r="J99" s="37">
        <v>44.473258889215401</v>
      </c>
      <c r="K99" s="37">
        <v>1814.352941176463</v>
      </c>
      <c r="L99" s="37">
        <v>8.4803921568627434</v>
      </c>
      <c r="M99" s="37">
        <v>0.88725490196078427</v>
      </c>
      <c r="N99" s="37">
        <v>0</v>
      </c>
      <c r="O99" s="37">
        <v>0.23039215686274511</v>
      </c>
      <c r="P99" s="37">
        <v>242.55882352941251</v>
      </c>
      <c r="Q99" s="37">
        <v>8.970588235294116</v>
      </c>
      <c r="R99" s="37">
        <v>1571.960784313731</v>
      </c>
      <c r="S99" s="37">
        <v>3.9215686274509803E-2</v>
      </c>
      <c r="T99" s="37">
        <v>5.8823529411764705E-2</v>
      </c>
      <c r="U99" s="37">
        <v>8.4019607843137241</v>
      </c>
      <c r="V99" s="37">
        <v>1815.2205882352864</v>
      </c>
      <c r="W99" s="37">
        <v>978.7892156862747</v>
      </c>
      <c r="X99" s="37">
        <v>2400</v>
      </c>
      <c r="Y99" s="36" t="s">
        <v>100</v>
      </c>
      <c r="Z99" s="38">
        <v>45246</v>
      </c>
      <c r="AA99" s="36" t="s">
        <v>343</v>
      </c>
      <c r="AB99" s="36" t="s">
        <v>116</v>
      </c>
    </row>
    <row r="100" spans="1:28" ht="58" x14ac:dyDescent="0.35">
      <c r="A100" s="36" t="s">
        <v>656</v>
      </c>
      <c r="B100" s="36" t="s">
        <v>319</v>
      </c>
      <c r="C100" s="36" t="s">
        <v>320</v>
      </c>
      <c r="D100" s="36" t="s">
        <v>321</v>
      </c>
      <c r="E100" s="36" t="s">
        <v>86</v>
      </c>
      <c r="F100" s="36" t="s">
        <v>657</v>
      </c>
      <c r="G100" s="36" t="s">
        <v>78</v>
      </c>
      <c r="H100" s="36" t="s">
        <v>54</v>
      </c>
      <c r="I100" s="36" t="s">
        <v>29</v>
      </c>
      <c r="J100" s="37">
        <v>71.379310344827601</v>
      </c>
      <c r="K100" s="37">
        <v>1</v>
      </c>
      <c r="L100" s="37">
        <v>0.59313725490196079</v>
      </c>
      <c r="M100" s="37">
        <v>43.35294117647058</v>
      </c>
      <c r="N100" s="37">
        <v>35.725490196078411</v>
      </c>
      <c r="O100" s="37">
        <v>39.60294117647058</v>
      </c>
      <c r="P100" s="37">
        <v>30.553921568627452</v>
      </c>
      <c r="Q100" s="37">
        <v>6.3872549019607847</v>
      </c>
      <c r="R100" s="37">
        <v>4.1274509803921564</v>
      </c>
      <c r="S100" s="37">
        <v>21.112745098039216</v>
      </c>
      <c r="T100" s="37">
        <v>6.0588235294117654</v>
      </c>
      <c r="U100" s="37">
        <v>4.700980392156862</v>
      </c>
      <c r="V100" s="37">
        <v>48.799019607843121</v>
      </c>
      <c r="W100" s="37">
        <v>51</v>
      </c>
      <c r="X100" s="39"/>
      <c r="Y100" s="36" t="s">
        <v>100</v>
      </c>
      <c r="Z100" s="38">
        <v>45008</v>
      </c>
      <c r="AA100" s="36" t="s">
        <v>53</v>
      </c>
      <c r="AB100" s="36" t="s">
        <v>116</v>
      </c>
    </row>
    <row r="101" spans="1:28" ht="58" x14ac:dyDescent="0.35">
      <c r="A101" s="36" t="s">
        <v>658</v>
      </c>
      <c r="B101" s="36" t="s">
        <v>322</v>
      </c>
      <c r="C101" s="36" t="s">
        <v>323</v>
      </c>
      <c r="D101" s="36" t="s">
        <v>324</v>
      </c>
      <c r="E101" s="36" t="s">
        <v>31</v>
      </c>
      <c r="F101" s="36" t="s">
        <v>659</v>
      </c>
      <c r="G101" s="36" t="s">
        <v>32</v>
      </c>
      <c r="H101" s="36" t="s">
        <v>33</v>
      </c>
      <c r="I101" s="36" t="s">
        <v>29</v>
      </c>
      <c r="J101" s="37">
        <v>52.304951580485998</v>
      </c>
      <c r="K101" s="37">
        <v>833.17156862743661</v>
      </c>
      <c r="L101" s="37">
        <v>139.24509803921566</v>
      </c>
      <c r="M101" s="37">
        <v>271.85784313725424</v>
      </c>
      <c r="N101" s="37">
        <v>284.33333333333331</v>
      </c>
      <c r="O101" s="37">
        <v>597.1176470588232</v>
      </c>
      <c r="P101" s="37">
        <v>730.24019607841876</v>
      </c>
      <c r="Q101" s="37">
        <v>32.0343137254902</v>
      </c>
      <c r="R101" s="37">
        <v>169.21568627450935</v>
      </c>
      <c r="S101" s="37">
        <v>238.74019607843113</v>
      </c>
      <c r="T101" s="37">
        <v>104.48529411764721</v>
      </c>
      <c r="U101" s="37">
        <v>79.318627450980429</v>
      </c>
      <c r="V101" s="37">
        <v>1106.0637254901662</v>
      </c>
      <c r="W101" s="37">
        <v>1017.9019607843095</v>
      </c>
      <c r="X101" s="37">
        <v>1600</v>
      </c>
      <c r="Y101" s="36" t="s">
        <v>100</v>
      </c>
      <c r="Z101" s="38">
        <v>44987</v>
      </c>
      <c r="AA101" s="36" t="s">
        <v>30</v>
      </c>
      <c r="AB101" s="36" t="s">
        <v>116</v>
      </c>
    </row>
    <row r="102" spans="1:28" ht="58" x14ac:dyDescent="0.35">
      <c r="A102" s="36" t="s">
        <v>660</v>
      </c>
      <c r="B102" s="36" t="s">
        <v>661</v>
      </c>
      <c r="C102" s="36" t="s">
        <v>325</v>
      </c>
      <c r="D102" s="36" t="s">
        <v>326</v>
      </c>
      <c r="E102" s="36" t="s">
        <v>51</v>
      </c>
      <c r="F102" s="36" t="s">
        <v>662</v>
      </c>
      <c r="G102" s="36" t="s">
        <v>52</v>
      </c>
      <c r="H102" s="36" t="s">
        <v>54</v>
      </c>
      <c r="I102" s="36" t="s">
        <v>36</v>
      </c>
      <c r="J102" s="37">
        <v>36.519837232960299</v>
      </c>
      <c r="K102" s="37">
        <v>348.29901960784275</v>
      </c>
      <c r="L102" s="37">
        <v>8.9411764705882391</v>
      </c>
      <c r="M102" s="37">
        <v>0.27941176470588236</v>
      </c>
      <c r="N102" s="37">
        <v>9.3137254901960786E-2</v>
      </c>
      <c r="O102" s="37">
        <v>5.338235294117645</v>
      </c>
      <c r="P102" s="37">
        <v>352.27450980392109</v>
      </c>
      <c r="Q102" s="37">
        <v>0</v>
      </c>
      <c r="R102" s="37">
        <v>0</v>
      </c>
      <c r="S102" s="37">
        <v>0.54901960784313719</v>
      </c>
      <c r="T102" s="37">
        <v>0.74509803921568629</v>
      </c>
      <c r="U102" s="37">
        <v>2.4362745098039222</v>
      </c>
      <c r="V102" s="37">
        <v>353.88235294117595</v>
      </c>
      <c r="W102" s="37">
        <v>175.63235294117706</v>
      </c>
      <c r="X102" s="37">
        <v>505</v>
      </c>
      <c r="Y102" s="36" t="s">
        <v>100</v>
      </c>
      <c r="Z102" s="38">
        <v>45218</v>
      </c>
      <c r="AA102" s="36" t="s">
        <v>30</v>
      </c>
      <c r="AB102" s="36" t="s">
        <v>116</v>
      </c>
    </row>
    <row r="103" spans="1:28" ht="101.5" x14ac:dyDescent="0.35">
      <c r="A103" s="36" t="s">
        <v>663</v>
      </c>
      <c r="B103" s="36" t="s">
        <v>664</v>
      </c>
      <c r="C103" s="36" t="s">
        <v>327</v>
      </c>
      <c r="D103" s="36" t="s">
        <v>328</v>
      </c>
      <c r="E103" s="36" t="s">
        <v>85</v>
      </c>
      <c r="F103" s="36" t="s">
        <v>665</v>
      </c>
      <c r="G103" s="36" t="s">
        <v>56</v>
      </c>
      <c r="H103" s="36" t="s">
        <v>54</v>
      </c>
      <c r="I103" s="36" t="s">
        <v>29</v>
      </c>
      <c r="J103" s="37">
        <v>2.1652421652421698</v>
      </c>
      <c r="K103" s="37">
        <v>0.8382352941176463</v>
      </c>
      <c r="L103" s="37">
        <v>1.0441176470588225</v>
      </c>
      <c r="M103" s="37">
        <v>1.0490196078431355</v>
      </c>
      <c r="N103" s="37">
        <v>0.76960784313725417</v>
      </c>
      <c r="O103" s="37">
        <v>2.7254901960784248</v>
      </c>
      <c r="P103" s="37">
        <v>0.87254901960784215</v>
      </c>
      <c r="Q103" s="37">
        <v>3.4313725490196081E-2</v>
      </c>
      <c r="R103" s="37">
        <v>6.8627450980392149E-2</v>
      </c>
      <c r="S103" s="37">
        <v>0.2990196078431373</v>
      </c>
      <c r="T103" s="37">
        <v>0.16176470588235298</v>
      </c>
      <c r="U103" s="37">
        <v>0.12254901960784312</v>
      </c>
      <c r="V103" s="37">
        <v>3.117647058823521</v>
      </c>
      <c r="W103" s="37">
        <v>2.5833333333333268</v>
      </c>
      <c r="X103" s="39"/>
      <c r="Y103" s="36" t="s">
        <v>100</v>
      </c>
      <c r="Z103" s="38">
        <v>45106</v>
      </c>
      <c r="AA103" s="36" t="s">
        <v>53</v>
      </c>
      <c r="AB103" s="36" t="s">
        <v>116</v>
      </c>
    </row>
    <row r="104" spans="1:28" ht="87" x14ac:dyDescent="0.35">
      <c r="A104" s="36" t="s">
        <v>666</v>
      </c>
      <c r="B104" s="36" t="s">
        <v>379</v>
      </c>
      <c r="C104" s="36" t="s">
        <v>380</v>
      </c>
      <c r="D104" s="36" t="s">
        <v>381</v>
      </c>
      <c r="E104" s="36" t="s">
        <v>382</v>
      </c>
      <c r="F104" s="36" t="s">
        <v>667</v>
      </c>
      <c r="G104" s="36" t="s">
        <v>78</v>
      </c>
      <c r="H104" s="36" t="s">
        <v>59</v>
      </c>
      <c r="I104" s="36" t="s">
        <v>29</v>
      </c>
      <c r="J104" s="37">
        <v>2.33544303797468</v>
      </c>
      <c r="K104" s="37">
        <v>1.6421568627450949</v>
      </c>
      <c r="L104" s="37">
        <v>0.20588235294117646</v>
      </c>
      <c r="M104" s="37">
        <v>0</v>
      </c>
      <c r="N104" s="37">
        <v>9.8039215686274508E-3</v>
      </c>
      <c r="O104" s="37">
        <v>0</v>
      </c>
      <c r="P104" s="37">
        <v>0</v>
      </c>
      <c r="Q104" s="37">
        <v>7.3529411764705885E-2</v>
      </c>
      <c r="R104" s="37">
        <v>1.7843137254901922</v>
      </c>
      <c r="S104" s="37">
        <v>1.4705882352941176E-2</v>
      </c>
      <c r="T104" s="37">
        <v>0</v>
      </c>
      <c r="U104" s="37">
        <v>0</v>
      </c>
      <c r="V104" s="37">
        <v>1.8431372549019565</v>
      </c>
      <c r="W104" s="37">
        <v>1.4705882352941149</v>
      </c>
      <c r="X104" s="39"/>
      <c r="Y104" s="36" t="s">
        <v>455</v>
      </c>
      <c r="Z104" s="39"/>
      <c r="AA104" s="36" t="s">
        <v>455</v>
      </c>
      <c r="AB104" s="36" t="s">
        <v>455</v>
      </c>
    </row>
    <row r="105" spans="1:28" ht="72.5" x14ac:dyDescent="0.35">
      <c r="A105" s="36" t="s">
        <v>668</v>
      </c>
      <c r="B105" s="36" t="s">
        <v>383</v>
      </c>
      <c r="C105" s="36" t="s">
        <v>384</v>
      </c>
      <c r="D105" s="36" t="s">
        <v>385</v>
      </c>
      <c r="E105" s="36" t="s">
        <v>382</v>
      </c>
      <c r="F105" s="36" t="s">
        <v>669</v>
      </c>
      <c r="G105" s="36" t="s">
        <v>78</v>
      </c>
      <c r="H105" s="36" t="s">
        <v>59</v>
      </c>
      <c r="I105" s="36" t="s">
        <v>29</v>
      </c>
      <c r="J105" s="37">
        <v>2.0942028985507202</v>
      </c>
      <c r="K105" s="37">
        <v>5.3088235294117485</v>
      </c>
      <c r="L105" s="37">
        <v>0.26470588235294124</v>
      </c>
      <c r="M105" s="37">
        <v>0.20588235294117646</v>
      </c>
      <c r="N105" s="37">
        <v>6.8627450980392149E-2</v>
      </c>
      <c r="O105" s="37">
        <v>0.3823529411764704</v>
      </c>
      <c r="P105" s="37">
        <v>5.4558823529411598</v>
      </c>
      <c r="Q105" s="37">
        <v>0</v>
      </c>
      <c r="R105" s="37">
        <v>9.8039215686274508E-3</v>
      </c>
      <c r="S105" s="37">
        <v>0</v>
      </c>
      <c r="T105" s="37">
        <v>0</v>
      </c>
      <c r="U105" s="37">
        <v>1.9607843137254902E-2</v>
      </c>
      <c r="V105" s="37">
        <v>5.8284313725490016</v>
      </c>
      <c r="W105" s="37">
        <v>5.049019607843122</v>
      </c>
      <c r="X105" s="39"/>
      <c r="Y105" s="36" t="s">
        <v>455</v>
      </c>
      <c r="Z105" s="39"/>
      <c r="AA105" s="36" t="s">
        <v>455</v>
      </c>
      <c r="AB105" s="36" t="s">
        <v>455</v>
      </c>
    </row>
    <row r="106" spans="1:28" ht="72.5" x14ac:dyDescent="0.35">
      <c r="A106" s="36" t="s">
        <v>670</v>
      </c>
      <c r="B106" s="36" t="s">
        <v>393</v>
      </c>
      <c r="C106" s="36" t="s">
        <v>394</v>
      </c>
      <c r="D106" s="36" t="s">
        <v>395</v>
      </c>
      <c r="E106" s="36" t="s">
        <v>396</v>
      </c>
      <c r="F106" s="36" t="s">
        <v>671</v>
      </c>
      <c r="G106" s="36" t="s">
        <v>35</v>
      </c>
      <c r="H106" s="36" t="s">
        <v>59</v>
      </c>
      <c r="I106" s="36" t="s">
        <v>29</v>
      </c>
      <c r="J106" s="37">
        <v>1.5896226415094299</v>
      </c>
      <c r="K106" s="37">
        <v>0.13725490196078427</v>
      </c>
      <c r="L106" s="37">
        <v>0.45588235294117629</v>
      </c>
      <c r="M106" s="37">
        <v>0.78431372549019518</v>
      </c>
      <c r="N106" s="37">
        <v>0.27941176470588247</v>
      </c>
      <c r="O106" s="37">
        <v>1.1960784313725468</v>
      </c>
      <c r="P106" s="37">
        <v>0.38725490196078421</v>
      </c>
      <c r="Q106" s="37">
        <v>3.4313725490196081E-2</v>
      </c>
      <c r="R106" s="37">
        <v>3.9215686274509803E-2</v>
      </c>
      <c r="S106" s="37">
        <v>0</v>
      </c>
      <c r="T106" s="37">
        <v>0</v>
      </c>
      <c r="U106" s="37">
        <v>0</v>
      </c>
      <c r="V106" s="37">
        <v>1.6568627450980353</v>
      </c>
      <c r="W106" s="37">
        <v>1.5049019607843104</v>
      </c>
      <c r="X106" s="39"/>
      <c r="Y106" s="36" t="s">
        <v>100</v>
      </c>
      <c r="Z106" s="38">
        <v>45232</v>
      </c>
      <c r="AA106" s="36" t="s">
        <v>53</v>
      </c>
      <c r="AB106" s="36" t="s">
        <v>116</v>
      </c>
    </row>
    <row r="107" spans="1:28" ht="43.5" x14ac:dyDescent="0.35">
      <c r="A107" s="36" t="s">
        <v>672</v>
      </c>
      <c r="B107" s="36" t="s">
        <v>329</v>
      </c>
      <c r="C107" s="36" t="s">
        <v>330</v>
      </c>
      <c r="D107" s="36" t="s">
        <v>331</v>
      </c>
      <c r="E107" s="36" t="s">
        <v>74</v>
      </c>
      <c r="F107" s="36" t="s">
        <v>673</v>
      </c>
      <c r="G107" s="36" t="s">
        <v>75</v>
      </c>
      <c r="H107" s="36" t="s">
        <v>59</v>
      </c>
      <c r="I107" s="36" t="s">
        <v>29</v>
      </c>
      <c r="J107" s="37">
        <v>9.4688796680497909</v>
      </c>
      <c r="K107" s="37">
        <v>0.27941176470588236</v>
      </c>
      <c r="L107" s="37">
        <v>1.3774509803921569</v>
      </c>
      <c r="M107" s="37">
        <v>3.0686274509803901</v>
      </c>
      <c r="N107" s="37">
        <v>7.5343137254901871</v>
      </c>
      <c r="O107" s="37">
        <v>11.181372549019612</v>
      </c>
      <c r="P107" s="37">
        <v>0.71078431372549</v>
      </c>
      <c r="Q107" s="37">
        <v>0.36764705882352944</v>
      </c>
      <c r="R107" s="37">
        <v>0</v>
      </c>
      <c r="S107" s="37">
        <v>4.9411764705882328</v>
      </c>
      <c r="T107" s="37">
        <v>1.0294117647058822</v>
      </c>
      <c r="U107" s="37">
        <v>0.14705882352941174</v>
      </c>
      <c r="V107" s="37">
        <v>6.1421568627450869</v>
      </c>
      <c r="W107" s="37">
        <v>11.137254901960786</v>
      </c>
      <c r="X107" s="39"/>
      <c r="Y107" s="36" t="s">
        <v>100</v>
      </c>
      <c r="Z107" s="38">
        <v>45232</v>
      </c>
      <c r="AA107" s="36" t="s">
        <v>53</v>
      </c>
      <c r="AB107" s="36" t="s">
        <v>116</v>
      </c>
    </row>
    <row r="108" spans="1:28" ht="58" x14ac:dyDescent="0.35">
      <c r="A108" s="36" t="s">
        <v>674</v>
      </c>
      <c r="B108" s="36" t="s">
        <v>104</v>
      </c>
      <c r="C108" s="36" t="s">
        <v>332</v>
      </c>
      <c r="D108" s="36" t="s">
        <v>333</v>
      </c>
      <c r="E108" s="36" t="s">
        <v>57</v>
      </c>
      <c r="F108" s="36" t="s">
        <v>675</v>
      </c>
      <c r="G108" s="36" t="s">
        <v>58</v>
      </c>
      <c r="H108" s="36" t="s">
        <v>28</v>
      </c>
      <c r="I108" s="36" t="s">
        <v>29</v>
      </c>
      <c r="J108" s="37">
        <v>44.8932958932959</v>
      </c>
      <c r="K108" s="37">
        <v>455.23039215685816</v>
      </c>
      <c r="L108" s="37">
        <v>133.98529411764719</v>
      </c>
      <c r="M108" s="37">
        <v>0.74509803921568618</v>
      </c>
      <c r="N108" s="37">
        <v>9.8039215686274508E-3</v>
      </c>
      <c r="O108" s="37">
        <v>122.64215686274514</v>
      </c>
      <c r="P108" s="37">
        <v>380.44117647058584</v>
      </c>
      <c r="Q108" s="37">
        <v>13.43137254901961</v>
      </c>
      <c r="R108" s="37">
        <v>73.455882352941302</v>
      </c>
      <c r="S108" s="37">
        <v>10.338235294117645</v>
      </c>
      <c r="T108" s="37">
        <v>35.735294117647079</v>
      </c>
      <c r="U108" s="37">
        <v>27.666666666666671</v>
      </c>
      <c r="V108" s="37">
        <v>516.23039215685412</v>
      </c>
      <c r="W108" s="37">
        <v>409.41176470587823</v>
      </c>
      <c r="X108" s="37">
        <v>700</v>
      </c>
      <c r="Y108" s="36" t="s">
        <v>100</v>
      </c>
      <c r="Z108" s="38">
        <v>45274</v>
      </c>
      <c r="AA108" s="36" t="s">
        <v>30</v>
      </c>
      <c r="AB108" s="36" t="s">
        <v>116</v>
      </c>
    </row>
    <row r="109" spans="1:28" ht="72.5" x14ac:dyDescent="0.35">
      <c r="A109" s="36" t="s">
        <v>676</v>
      </c>
      <c r="B109" s="36" t="s">
        <v>677</v>
      </c>
      <c r="C109" s="36" t="s">
        <v>334</v>
      </c>
      <c r="D109" s="36" t="s">
        <v>255</v>
      </c>
      <c r="E109" s="36" t="s">
        <v>26</v>
      </c>
      <c r="F109" s="36" t="s">
        <v>577</v>
      </c>
      <c r="G109" s="36" t="s">
        <v>45</v>
      </c>
      <c r="H109" s="36" t="s">
        <v>33</v>
      </c>
      <c r="I109" s="36" t="s">
        <v>29</v>
      </c>
      <c r="J109" s="37">
        <v>33.3657024793388</v>
      </c>
      <c r="K109" s="37">
        <v>172.96078431372527</v>
      </c>
      <c r="L109" s="37">
        <v>2.607843137254902</v>
      </c>
      <c r="M109" s="37">
        <v>15.965686274509801</v>
      </c>
      <c r="N109" s="37">
        <v>33.205882352941181</v>
      </c>
      <c r="O109" s="37">
        <v>14.504901960784313</v>
      </c>
      <c r="P109" s="37">
        <v>147.40196078431381</v>
      </c>
      <c r="Q109" s="37">
        <v>10.235294117647056</v>
      </c>
      <c r="R109" s="37">
        <v>52.598039215686235</v>
      </c>
      <c r="S109" s="37">
        <v>8.078431372549014</v>
      </c>
      <c r="T109" s="37">
        <v>3.2107843137254899</v>
      </c>
      <c r="U109" s="37">
        <v>4.4411764705882337</v>
      </c>
      <c r="V109" s="37">
        <v>209.00980392156802</v>
      </c>
      <c r="W109" s="37">
        <v>169.73529411764716</v>
      </c>
      <c r="X109" s="37">
        <v>250</v>
      </c>
      <c r="Y109" s="36" t="s">
        <v>100</v>
      </c>
      <c r="Z109" s="38">
        <v>45330</v>
      </c>
      <c r="AA109" s="36" t="s">
        <v>30</v>
      </c>
      <c r="AB109" s="36" t="s">
        <v>116</v>
      </c>
    </row>
    <row r="110" spans="1:28" ht="58" x14ac:dyDescent="0.35">
      <c r="A110" s="36" t="s">
        <v>678</v>
      </c>
      <c r="B110" s="36" t="s">
        <v>348</v>
      </c>
      <c r="C110" s="36" t="s">
        <v>349</v>
      </c>
      <c r="D110" s="36" t="s">
        <v>350</v>
      </c>
      <c r="E110" s="36" t="s">
        <v>351</v>
      </c>
      <c r="F110" s="36" t="s">
        <v>679</v>
      </c>
      <c r="G110" s="36" t="s">
        <v>43</v>
      </c>
      <c r="H110" s="36" t="s">
        <v>54</v>
      </c>
      <c r="I110" s="36" t="s">
        <v>29</v>
      </c>
      <c r="J110" s="37">
        <v>6.1348314606741603</v>
      </c>
      <c r="K110" s="37">
        <v>2.4509803921568627E-2</v>
      </c>
      <c r="L110" s="37">
        <v>0.30882352941176466</v>
      </c>
      <c r="M110" s="37">
        <v>1.4362745098039211</v>
      </c>
      <c r="N110" s="37">
        <v>0.83333333333333326</v>
      </c>
      <c r="O110" s="37">
        <v>2.387254901960782</v>
      </c>
      <c r="P110" s="37">
        <v>0.21568627450980393</v>
      </c>
      <c r="Q110" s="37">
        <v>0</v>
      </c>
      <c r="R110" s="37">
        <v>0</v>
      </c>
      <c r="S110" s="37">
        <v>2.9411764705882353E-2</v>
      </c>
      <c r="T110" s="37">
        <v>0</v>
      </c>
      <c r="U110" s="37">
        <v>0</v>
      </c>
      <c r="V110" s="37">
        <v>2.573529411764703</v>
      </c>
      <c r="W110" s="37">
        <v>2.3088235294117627</v>
      </c>
      <c r="X110" s="39"/>
      <c r="Y110" s="36" t="s">
        <v>100</v>
      </c>
      <c r="Z110" s="38">
        <v>45008</v>
      </c>
      <c r="AA110" s="36" t="s">
        <v>53</v>
      </c>
      <c r="AB110" s="36" t="s">
        <v>116</v>
      </c>
    </row>
    <row r="111" spans="1:28" ht="43.5" x14ac:dyDescent="0.35">
      <c r="A111" s="36" t="s">
        <v>680</v>
      </c>
      <c r="B111" s="36" t="s">
        <v>335</v>
      </c>
      <c r="C111" s="36" t="s">
        <v>336</v>
      </c>
      <c r="D111" s="36" t="s">
        <v>337</v>
      </c>
      <c r="E111" s="36" t="s">
        <v>87</v>
      </c>
      <c r="F111" s="36" t="s">
        <v>681</v>
      </c>
      <c r="G111" s="36" t="s">
        <v>78</v>
      </c>
      <c r="H111" s="36" t="s">
        <v>59</v>
      </c>
      <c r="I111" s="36" t="s">
        <v>36</v>
      </c>
      <c r="J111" s="37">
        <v>40.966542750929399</v>
      </c>
      <c r="K111" s="37">
        <v>41.03921568627451</v>
      </c>
      <c r="L111" s="37">
        <v>18.946078431372545</v>
      </c>
      <c r="M111" s="37">
        <v>0</v>
      </c>
      <c r="N111" s="37">
        <v>0</v>
      </c>
      <c r="O111" s="37">
        <v>12.475490196078434</v>
      </c>
      <c r="P111" s="37">
        <v>47.509803921568576</v>
      </c>
      <c r="Q111" s="37">
        <v>0</v>
      </c>
      <c r="R111" s="37">
        <v>0</v>
      </c>
      <c r="S111" s="37">
        <v>2.0833333333333335</v>
      </c>
      <c r="T111" s="37">
        <v>0.90686274509803921</v>
      </c>
      <c r="U111" s="37">
        <v>3.4019607843137258</v>
      </c>
      <c r="V111" s="37">
        <v>53.593137254901926</v>
      </c>
      <c r="W111" s="37">
        <v>35.602941176470615</v>
      </c>
      <c r="X111" s="39"/>
      <c r="Y111" s="36" t="s">
        <v>100</v>
      </c>
      <c r="Z111" s="38">
        <v>45008</v>
      </c>
      <c r="AA111" s="36" t="s">
        <v>53</v>
      </c>
      <c r="AB111" s="36" t="s">
        <v>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24275-A150-4206-A522-1EEDE5D4936B}">
  <sheetPr>
    <tabColor theme="0"/>
  </sheetPr>
  <dimension ref="A1:BC179"/>
  <sheetViews>
    <sheetView showGridLines="0" zoomScaleNormal="100" zoomScalePageLayoutView="110" workbookViewId="0">
      <selection activeCell="N11" sqref="N11"/>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51" customWidth="1"/>
    <col min="7" max="7" width="15.81640625" style="50" customWidth="1"/>
    <col min="8" max="8" width="19.54296875" customWidth="1"/>
    <col min="9" max="9" width="15" customWidth="1"/>
    <col min="12" max="12" width="8.7265625" style="1"/>
  </cols>
  <sheetData>
    <row r="1" spans="1:55" ht="38.5" customHeight="1" x14ac:dyDescent="0.35">
      <c r="A1" s="179" t="s">
        <v>1069</v>
      </c>
      <c r="B1" s="179"/>
      <c r="C1" s="179"/>
      <c r="D1" s="179"/>
      <c r="E1" s="179"/>
      <c r="F1" s="179"/>
      <c r="G1" s="179"/>
      <c r="H1" s="1"/>
      <c r="I1" s="1"/>
      <c r="J1" s="1"/>
      <c r="K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row>
    <row r="2" spans="1:55" ht="15.65" customHeight="1" x14ac:dyDescent="0.35">
      <c r="A2" s="180" t="s">
        <v>1014</v>
      </c>
      <c r="B2" s="180"/>
      <c r="C2" s="180"/>
      <c r="D2" s="180"/>
      <c r="E2" s="180"/>
      <c r="F2" s="180"/>
      <c r="G2" s="180"/>
      <c r="H2" s="1"/>
      <c r="I2" s="1"/>
      <c r="J2" s="1"/>
      <c r="K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row>
    <row r="3" spans="1:55" ht="15" customHeight="1" x14ac:dyDescent="0.35">
      <c r="A3" s="180"/>
      <c r="B3" s="180"/>
      <c r="C3" s="180"/>
      <c r="D3" s="180"/>
      <c r="E3" s="180"/>
      <c r="F3" s="180"/>
      <c r="G3" s="180"/>
      <c r="H3" s="1"/>
      <c r="I3" s="1"/>
      <c r="J3" s="1"/>
      <c r="K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row>
    <row r="4" spans="1:55" ht="26" x14ac:dyDescent="0.35">
      <c r="A4" s="181" t="s">
        <v>1068</v>
      </c>
      <c r="B4" s="181"/>
      <c r="C4" s="181"/>
      <c r="D4" s="181"/>
      <c r="E4" s="181"/>
      <c r="F4" s="181"/>
      <c r="G4" s="181"/>
      <c r="H4" s="112"/>
      <c r="I4" s="1"/>
      <c r="J4" s="1"/>
      <c r="K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row>
    <row r="5" spans="1:55" ht="26" x14ac:dyDescent="0.35">
      <c r="A5" s="113"/>
      <c r="B5" s="113"/>
      <c r="C5" s="113"/>
      <c r="D5" s="113"/>
      <c r="E5" s="113"/>
      <c r="F5" s="113"/>
      <c r="G5" s="113"/>
      <c r="H5" s="112"/>
      <c r="I5" s="1"/>
      <c r="J5" s="1"/>
      <c r="K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row>
    <row r="6" spans="1:55" x14ac:dyDescent="0.35">
      <c r="A6" s="80"/>
      <c r="B6" s="80"/>
      <c r="C6" s="80"/>
      <c r="D6" s="1"/>
      <c r="E6" s="1"/>
      <c r="F6" s="67"/>
      <c r="G6" s="68"/>
      <c r="H6" s="1"/>
      <c r="I6" s="1"/>
      <c r="J6" s="1"/>
      <c r="K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row>
    <row r="7" spans="1:55" x14ac:dyDescent="0.35">
      <c r="A7" s="173" t="s">
        <v>1067</v>
      </c>
      <c r="B7" s="173"/>
      <c r="C7" s="173"/>
      <c r="D7" s="106"/>
      <c r="E7" s="1"/>
      <c r="F7" s="67"/>
      <c r="G7" s="68"/>
      <c r="H7" s="1"/>
      <c r="I7" s="1"/>
      <c r="J7" s="1"/>
      <c r="K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row>
    <row r="8" spans="1:55" x14ac:dyDescent="0.35">
      <c r="A8" s="103" t="s">
        <v>1066</v>
      </c>
      <c r="B8" s="103" t="s">
        <v>1043</v>
      </c>
      <c r="C8" s="103" t="s">
        <v>1065</v>
      </c>
      <c r="D8" s="1"/>
      <c r="E8" s="182" t="s">
        <v>1064</v>
      </c>
      <c r="F8" s="182"/>
      <c r="G8" s="182"/>
      <c r="H8" s="1"/>
      <c r="I8" s="1"/>
      <c r="J8" s="1"/>
      <c r="K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row>
    <row r="9" spans="1:55" x14ac:dyDescent="0.35">
      <c r="A9" s="91" t="s">
        <v>1019</v>
      </c>
      <c r="B9" s="94">
        <v>156311</v>
      </c>
      <c r="C9" s="107">
        <v>150058.56000022407</v>
      </c>
      <c r="D9" s="1"/>
      <c r="E9" s="102" t="s">
        <v>1056</v>
      </c>
      <c r="F9" s="111" t="s">
        <v>1043</v>
      </c>
      <c r="G9" s="110" t="s">
        <v>1055</v>
      </c>
      <c r="H9" s="1"/>
      <c r="I9" s="1"/>
      <c r="J9" s="1"/>
      <c r="K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row>
    <row r="10" spans="1:55" x14ac:dyDescent="0.35">
      <c r="A10" s="91" t="s">
        <v>1017</v>
      </c>
      <c r="B10" s="99">
        <v>21139</v>
      </c>
      <c r="C10" s="105">
        <v>57920.859999989734</v>
      </c>
      <c r="D10" s="1"/>
      <c r="E10" s="97" t="s">
        <v>1053</v>
      </c>
      <c r="F10" s="96">
        <v>46455</v>
      </c>
      <c r="G10" s="95">
        <v>0.98657803640070507</v>
      </c>
      <c r="H10" s="1"/>
      <c r="I10" s="83"/>
      <c r="J10" s="1"/>
      <c r="K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row>
    <row r="11" spans="1:55" x14ac:dyDescent="0.35">
      <c r="A11" s="91" t="s">
        <v>1021</v>
      </c>
      <c r="B11" s="94">
        <v>3197</v>
      </c>
      <c r="C11" s="107">
        <v>575.45999999999924</v>
      </c>
      <c r="D11" s="1"/>
      <c r="E11" s="97" t="s">
        <v>1051</v>
      </c>
      <c r="F11" s="109">
        <v>632</v>
      </c>
      <c r="G11" s="108">
        <v>1.3421963599294923E-2</v>
      </c>
      <c r="H11" s="1"/>
      <c r="I11" s="1"/>
      <c r="J11" s="1"/>
      <c r="K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row>
    <row r="12" spans="1:55" x14ac:dyDescent="0.35">
      <c r="A12" s="91" t="s">
        <v>1016</v>
      </c>
      <c r="B12" s="94">
        <v>2153</v>
      </c>
      <c r="C12" s="107">
        <v>9688.5</v>
      </c>
      <c r="D12" s="1"/>
      <c r="E12" s="89" t="s">
        <v>1041</v>
      </c>
      <c r="F12" s="93">
        <v>47087</v>
      </c>
      <c r="G12" s="92">
        <v>1</v>
      </c>
      <c r="H12" s="1"/>
      <c r="I12" s="1"/>
      <c r="J12" s="1"/>
      <c r="K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row>
    <row r="13" spans="1:55" x14ac:dyDescent="0.35">
      <c r="A13" s="91" t="s">
        <v>1018</v>
      </c>
      <c r="B13" s="94">
        <v>1400</v>
      </c>
      <c r="C13" s="107">
        <v>5179.9999999998636</v>
      </c>
      <c r="D13" s="106"/>
      <c r="E13" s="86" t="s">
        <v>1063</v>
      </c>
      <c r="F13" s="86"/>
      <c r="G13" s="86"/>
      <c r="H13" s="1"/>
      <c r="I13" s="1"/>
      <c r="J13" s="1"/>
      <c r="K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row>
    <row r="14" spans="1:55" x14ac:dyDescent="0.35">
      <c r="A14" s="91" t="s">
        <v>1022</v>
      </c>
      <c r="B14" s="99">
        <v>6</v>
      </c>
      <c r="C14" s="105">
        <v>0</v>
      </c>
      <c r="D14" s="1"/>
      <c r="E14" s="176" t="s">
        <v>1047</v>
      </c>
      <c r="F14" s="176"/>
      <c r="G14" s="176"/>
      <c r="H14" s="1"/>
      <c r="I14" s="1"/>
      <c r="J14" s="1"/>
      <c r="K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row>
    <row r="15" spans="1:55" x14ac:dyDescent="0.35">
      <c r="A15" s="89" t="s">
        <v>1041</v>
      </c>
      <c r="B15" s="88">
        <v>184206</v>
      </c>
      <c r="C15" s="104">
        <v>223423.3799997014</v>
      </c>
      <c r="D15" s="1"/>
      <c r="E15" s="86"/>
      <c r="F15" s="86"/>
      <c r="G15" s="86"/>
      <c r="H15" s="1"/>
      <c r="I15" s="1"/>
      <c r="J15" s="1"/>
      <c r="K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row>
    <row r="16" spans="1:55" ht="20.149999999999999" customHeight="1" x14ac:dyDescent="0.35">
      <c r="A16" s="178" t="s">
        <v>1062</v>
      </c>
      <c r="B16" s="178"/>
      <c r="C16" s="178"/>
      <c r="E16" s="86"/>
      <c r="F16" s="86"/>
      <c r="G16" s="86"/>
      <c r="H16" s="1"/>
      <c r="I16" s="83"/>
      <c r="J16" s="1"/>
      <c r="K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row>
    <row r="17" spans="1:55" ht="48.65" customHeight="1" x14ac:dyDescent="0.35">
      <c r="A17" s="178" t="s">
        <v>1061</v>
      </c>
      <c r="B17" s="178"/>
      <c r="C17" s="178"/>
      <c r="D17" s="1"/>
      <c r="E17" s="86"/>
      <c r="F17" s="86"/>
      <c r="G17" s="86"/>
      <c r="H17" s="1"/>
      <c r="I17" s="1"/>
      <c r="J17" s="1"/>
      <c r="K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row>
    <row r="18" spans="1:55" ht="13.5" customHeight="1" x14ac:dyDescent="0.35">
      <c r="A18" s="84"/>
      <c r="B18" s="84"/>
      <c r="C18" s="84"/>
      <c r="D18" s="1"/>
      <c r="E18" s="176"/>
      <c r="F18" s="176"/>
      <c r="G18" s="176"/>
      <c r="H18" s="1"/>
      <c r="I18" s="1"/>
      <c r="J18" s="1"/>
      <c r="K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row>
    <row r="19" spans="1:55" ht="31.5" customHeight="1" x14ac:dyDescent="0.35">
      <c r="A19" s="173" t="s">
        <v>1060</v>
      </c>
      <c r="B19" s="173"/>
      <c r="C19" s="173"/>
      <c r="D19" s="1"/>
      <c r="E19" s="174" t="s">
        <v>1059</v>
      </c>
      <c r="F19" s="175"/>
      <c r="G19" s="175"/>
      <c r="H19" s="83"/>
      <c r="I19" s="1"/>
      <c r="J19" s="1"/>
      <c r="K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row>
    <row r="20" spans="1:55" ht="15" customHeight="1" x14ac:dyDescent="0.35">
      <c r="A20" s="103" t="s">
        <v>1058</v>
      </c>
      <c r="B20" s="103" t="s">
        <v>1043</v>
      </c>
      <c r="C20" s="103" t="s">
        <v>1057</v>
      </c>
      <c r="D20" s="1"/>
      <c r="E20" s="102" t="s">
        <v>1056</v>
      </c>
      <c r="F20" s="101" t="s">
        <v>1043</v>
      </c>
      <c r="G20" s="100" t="s">
        <v>1055</v>
      </c>
      <c r="H20" s="1"/>
      <c r="I20" s="83"/>
      <c r="J20" s="1"/>
      <c r="K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row>
    <row r="21" spans="1:55" x14ac:dyDescent="0.35">
      <c r="A21" s="91" t="s">
        <v>1054</v>
      </c>
      <c r="B21" s="99">
        <v>87884</v>
      </c>
      <c r="C21" s="98">
        <v>548.69491602567018</v>
      </c>
      <c r="D21" s="1"/>
      <c r="E21" s="97" t="s">
        <v>1053</v>
      </c>
      <c r="F21" s="96">
        <v>6455</v>
      </c>
      <c r="G21" s="95">
        <v>0.91082263298998167</v>
      </c>
      <c r="H21" s="1"/>
      <c r="I21" s="1"/>
      <c r="J21" s="1"/>
      <c r="K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row>
    <row r="22" spans="1:55" x14ac:dyDescent="0.35">
      <c r="A22" s="91" t="s">
        <v>1052</v>
      </c>
      <c r="B22" s="99">
        <v>24</v>
      </c>
      <c r="C22" s="98">
        <v>527.375</v>
      </c>
      <c r="D22" s="1"/>
      <c r="E22" s="97" t="s">
        <v>1051</v>
      </c>
      <c r="F22" s="96">
        <v>632</v>
      </c>
      <c r="G22" s="95">
        <v>8.9177367010018341E-2</v>
      </c>
      <c r="H22" s="1"/>
      <c r="I22" s="1"/>
      <c r="J22" s="1"/>
      <c r="K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row>
    <row r="23" spans="1:55" x14ac:dyDescent="0.35">
      <c r="A23" s="91" t="s">
        <v>1050</v>
      </c>
      <c r="B23" s="94">
        <v>96280</v>
      </c>
      <c r="C23" s="90">
        <v>543.01003323639384</v>
      </c>
      <c r="D23" s="1"/>
      <c r="E23" s="89" t="s">
        <v>1041</v>
      </c>
      <c r="F23" s="93">
        <v>7087</v>
      </c>
      <c r="G23" s="92">
        <v>1</v>
      </c>
      <c r="H23" s="1"/>
      <c r="I23" s="1"/>
      <c r="J23" s="1"/>
      <c r="K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row>
    <row r="24" spans="1:55" x14ac:dyDescent="0.35">
      <c r="A24" s="91" t="s">
        <v>1049</v>
      </c>
      <c r="B24">
        <v>18</v>
      </c>
      <c r="C24" s="90">
        <v>716.88888888888891</v>
      </c>
      <c r="D24" s="1"/>
      <c r="E24" s="176" t="s">
        <v>1048</v>
      </c>
      <c r="F24" s="176"/>
      <c r="G24" s="176"/>
      <c r="H24" s="1"/>
      <c r="I24" s="83"/>
      <c r="J24" s="1"/>
      <c r="K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row>
    <row r="25" spans="1:55" ht="17.5" customHeight="1" x14ac:dyDescent="0.35">
      <c r="A25" s="89" t="s">
        <v>1041</v>
      </c>
      <c r="B25" s="88">
        <v>184206</v>
      </c>
      <c r="C25" s="87">
        <v>545.73722354320705</v>
      </c>
      <c r="D25" s="1"/>
      <c r="E25" s="176" t="s">
        <v>1047</v>
      </c>
      <c r="F25" s="176"/>
      <c r="G25" s="176"/>
      <c r="H25" s="1"/>
      <c r="I25" s="1"/>
      <c r="J25" s="1"/>
      <c r="K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row>
    <row r="26" spans="1:55" x14ac:dyDescent="0.35">
      <c r="A26" s="178" t="str">
        <f>A16</f>
        <v>Data from BI Inc. Participants Report, 05.04.2024</v>
      </c>
      <c r="B26" s="178"/>
      <c r="C26" s="178"/>
      <c r="D26" s="83"/>
      <c r="E26" s="80"/>
      <c r="F26" s="85"/>
      <c r="G26" s="68"/>
      <c r="I26" s="1"/>
      <c r="J26" s="1"/>
      <c r="K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row>
    <row r="27" spans="1:55" x14ac:dyDescent="0.35">
      <c r="A27" s="178" t="s">
        <v>1046</v>
      </c>
      <c r="B27" s="178"/>
      <c r="C27" s="178"/>
      <c r="D27" s="83"/>
      <c r="F27" s="82"/>
      <c r="G27" s="81"/>
      <c r="H27" s="1"/>
      <c r="I27" s="1"/>
      <c r="J27" s="1"/>
      <c r="K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row>
    <row r="28" spans="1:55" x14ac:dyDescent="0.35">
      <c r="A28" s="177"/>
      <c r="B28" s="177"/>
      <c r="C28" s="177"/>
      <c r="D28" s="1"/>
      <c r="E28" s="1"/>
      <c r="F28" s="67"/>
      <c r="G28" s="68"/>
      <c r="H28" s="1"/>
      <c r="I28" s="1"/>
      <c r="J28" s="1"/>
      <c r="K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row>
    <row r="29" spans="1:55" ht="10.5" customHeight="1" x14ac:dyDescent="0.35">
      <c r="A29" s="177"/>
      <c r="B29" s="177"/>
      <c r="C29" s="177"/>
      <c r="D29" s="1"/>
      <c r="E29" s="1"/>
      <c r="F29" s="67"/>
      <c r="G29" s="68"/>
      <c r="H29" s="1"/>
      <c r="I29" s="1"/>
      <c r="J29" s="1"/>
      <c r="K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row>
    <row r="30" spans="1:55" ht="36.65" customHeight="1" thickBot="1" x14ac:dyDescent="0.4">
      <c r="A30" s="177" t="s">
        <v>1045</v>
      </c>
      <c r="B30" s="177"/>
      <c r="C30" s="177"/>
      <c r="D30" s="1"/>
      <c r="E30" s="1"/>
      <c r="F30" s="67"/>
      <c r="G30" s="68"/>
      <c r="H30" s="1"/>
      <c r="I30" s="1"/>
      <c r="J30" s="1"/>
      <c r="K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row>
    <row r="31" spans="1:55" ht="30.5" thickBot="1" x14ac:dyDescent="0.4">
      <c r="A31" s="79" t="s">
        <v>1044</v>
      </c>
      <c r="B31" s="79" t="s">
        <v>1043</v>
      </c>
      <c r="C31" s="79" t="s">
        <v>1042</v>
      </c>
      <c r="D31" s="1"/>
      <c r="E31" s="1"/>
      <c r="F31" s="67"/>
      <c r="G31" s="68"/>
      <c r="H31" s="1"/>
      <c r="I31" s="1"/>
      <c r="J31" s="1"/>
      <c r="K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row>
    <row r="32" spans="1:55" ht="16" thickBot="1" x14ac:dyDescent="0.4">
      <c r="A32" s="78" t="s">
        <v>1041</v>
      </c>
      <c r="B32" s="77">
        <v>184206</v>
      </c>
      <c r="C32" s="76">
        <v>545.73722354320705</v>
      </c>
      <c r="D32" s="73"/>
      <c r="E32" s="1"/>
      <c r="F32" s="67"/>
      <c r="G32" s="68"/>
      <c r="H32" s="1"/>
      <c r="I32" s="1"/>
      <c r="J32" s="1"/>
      <c r="K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row>
    <row r="33" spans="1:55" ht="15.5" thickBot="1" x14ac:dyDescent="0.4">
      <c r="A33" s="71" t="s">
        <v>1040</v>
      </c>
      <c r="B33" s="70">
        <v>4899</v>
      </c>
      <c r="C33" s="69">
        <v>612.25984894876501</v>
      </c>
      <c r="E33" s="1"/>
      <c r="F33" s="67"/>
      <c r="G33" s="68"/>
      <c r="H33" s="1"/>
      <c r="I33" s="1"/>
      <c r="J33" s="1"/>
      <c r="K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row>
    <row r="34" spans="1:55" ht="16" thickBot="1" x14ac:dyDescent="0.4">
      <c r="A34" s="57" t="s">
        <v>1019</v>
      </c>
      <c r="B34" s="62">
        <v>4343</v>
      </c>
      <c r="C34" s="61">
        <v>615.40548008289204</v>
      </c>
      <c r="E34" s="66"/>
      <c r="F34" s="67"/>
      <c r="G34" s="68"/>
      <c r="H34" s="1"/>
      <c r="I34" s="1"/>
      <c r="J34" s="1"/>
      <c r="K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row>
    <row r="35" spans="1:55" ht="16" thickBot="1" x14ac:dyDescent="0.4">
      <c r="A35" s="57" t="s">
        <v>1021</v>
      </c>
      <c r="B35" s="62">
        <v>90</v>
      </c>
      <c r="C35" s="61">
        <v>2047.911111111111</v>
      </c>
      <c r="E35" s="66"/>
      <c r="F35" s="67"/>
      <c r="G35" s="68"/>
      <c r="H35" s="1"/>
      <c r="I35" s="1"/>
      <c r="J35" s="1"/>
      <c r="K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row>
    <row r="36" spans="1:55" ht="16" thickBot="1" x14ac:dyDescent="0.4">
      <c r="A36" s="57" t="s">
        <v>1018</v>
      </c>
      <c r="B36" s="62">
        <v>52</v>
      </c>
      <c r="C36" s="61">
        <v>21.71153846153846</v>
      </c>
      <c r="E36" s="66"/>
      <c r="F36" s="67"/>
      <c r="G36" s="68"/>
      <c r="H36" s="1"/>
      <c r="I36" s="1"/>
      <c r="J36" s="1"/>
      <c r="K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row>
    <row r="37" spans="1:55" ht="16" thickBot="1" x14ac:dyDescent="0.4">
      <c r="A37" s="57" t="s">
        <v>1017</v>
      </c>
      <c r="B37" s="62">
        <v>406</v>
      </c>
      <c r="C37" s="61">
        <v>346.7463054187192</v>
      </c>
      <c r="E37" s="66"/>
      <c r="F37" s="67"/>
      <c r="G37" s="68"/>
      <c r="H37" s="1"/>
      <c r="I37" s="1"/>
      <c r="J37" s="1"/>
      <c r="K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6" thickBot="1" x14ac:dyDescent="0.4">
      <c r="A38" s="57" t="s">
        <v>1016</v>
      </c>
      <c r="B38" s="62">
        <v>8</v>
      </c>
      <c r="C38" s="61">
        <v>66.875</v>
      </c>
      <c r="E38" s="66"/>
      <c r="F38" s="67"/>
      <c r="G38" s="68"/>
      <c r="H38" s="1"/>
      <c r="I38" s="1"/>
      <c r="J38" s="1"/>
      <c r="K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5.5" thickBot="1" x14ac:dyDescent="0.4">
      <c r="A39" s="71" t="s">
        <v>1039</v>
      </c>
      <c r="B39" s="70">
        <v>3585</v>
      </c>
      <c r="C39" s="69">
        <v>489.79051603905162</v>
      </c>
      <c r="E39" s="66"/>
      <c r="F39" s="67"/>
      <c r="G39" s="68"/>
      <c r="H39" s="1"/>
      <c r="I39" s="1"/>
      <c r="J39" s="1"/>
      <c r="K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6" thickBot="1" x14ac:dyDescent="0.4">
      <c r="A40" s="57" t="s">
        <v>1019</v>
      </c>
      <c r="B40" s="62">
        <v>3291</v>
      </c>
      <c r="C40" s="61">
        <v>510.25797629899728</v>
      </c>
      <c r="E40" s="66"/>
      <c r="F40" s="67"/>
      <c r="G40" s="68"/>
      <c r="H40" s="1"/>
      <c r="I40" s="1"/>
      <c r="J40" s="1"/>
      <c r="K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6" thickBot="1" x14ac:dyDescent="0.4">
      <c r="A41" s="57" t="s">
        <v>1021</v>
      </c>
      <c r="B41" s="62">
        <v>6</v>
      </c>
      <c r="C41" s="61">
        <v>1704</v>
      </c>
      <c r="D41" s="73"/>
      <c r="E41" s="66"/>
      <c r="F41" s="67"/>
      <c r="G41" s="68"/>
      <c r="H41" s="1"/>
      <c r="I41" s="1"/>
      <c r="J41" s="1"/>
      <c r="K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6" thickBot="1" x14ac:dyDescent="0.4">
      <c r="A42" s="57" t="s">
        <v>1018</v>
      </c>
      <c r="B42" s="62">
        <v>42</v>
      </c>
      <c r="C42" s="61">
        <v>33.595238095238095</v>
      </c>
      <c r="E42" s="66"/>
      <c r="F42" s="67"/>
      <c r="G42" s="68"/>
      <c r="H42" s="1"/>
      <c r="I42" s="1"/>
      <c r="J42" s="1"/>
      <c r="K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6" thickBot="1" x14ac:dyDescent="0.4">
      <c r="A43" s="57" t="s">
        <v>1017</v>
      </c>
      <c r="B43" s="62">
        <v>201</v>
      </c>
      <c r="C43" s="61">
        <v>254.97512437810946</v>
      </c>
      <c r="E43" s="66"/>
      <c r="F43" s="67"/>
      <c r="G43" s="68"/>
      <c r="H43" s="1"/>
      <c r="I43" s="1"/>
      <c r="J43" s="1"/>
      <c r="K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6" thickBot="1" x14ac:dyDescent="0.4">
      <c r="A44" s="57" t="s">
        <v>1016</v>
      </c>
      <c r="B44" s="62">
        <v>45</v>
      </c>
      <c r="C44" s="61">
        <v>305.66666666666669</v>
      </c>
      <c r="E44" s="66"/>
      <c r="F44" s="67"/>
      <c r="G44" s="68"/>
      <c r="H44" s="1"/>
      <c r="I44" s="1"/>
      <c r="J44" s="1"/>
      <c r="K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row r="45" spans="1:55" ht="16" thickBot="1" x14ac:dyDescent="0.4">
      <c r="A45" s="71" t="s">
        <v>1038</v>
      </c>
      <c r="B45" s="75">
        <v>6476</v>
      </c>
      <c r="C45" s="74">
        <v>593.84820877084621</v>
      </c>
      <c r="E45" s="66"/>
      <c r="F45" s="67"/>
      <c r="G45" s="68"/>
      <c r="H45" s="1"/>
      <c r="I45" s="1"/>
      <c r="J45" s="1"/>
      <c r="K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row>
    <row r="46" spans="1:55" ht="16" thickBot="1" x14ac:dyDescent="0.4">
      <c r="A46" s="57" t="s">
        <v>1019</v>
      </c>
      <c r="B46" s="62">
        <v>6091</v>
      </c>
      <c r="C46" s="61">
        <v>611.38335248727628</v>
      </c>
      <c r="E46" s="66"/>
      <c r="F46" s="67"/>
      <c r="G46" s="68"/>
      <c r="H46" s="1"/>
      <c r="I46" s="1"/>
      <c r="J46" s="1"/>
      <c r="K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row>
    <row r="47" spans="1:55" ht="16" thickBot="1" x14ac:dyDescent="0.4">
      <c r="A47" s="57" t="s">
        <v>1021</v>
      </c>
      <c r="B47" s="62">
        <v>2</v>
      </c>
      <c r="C47" s="61">
        <v>1184</v>
      </c>
      <c r="E47" s="66"/>
      <c r="F47" s="67"/>
      <c r="G47" s="68"/>
      <c r="H47" s="1"/>
      <c r="I47" s="1"/>
      <c r="J47" s="1"/>
      <c r="K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row>
    <row r="48" spans="1:55" ht="16" thickBot="1" x14ac:dyDescent="0.4">
      <c r="A48" s="57" t="s">
        <v>1018</v>
      </c>
      <c r="B48" s="62">
        <v>98</v>
      </c>
      <c r="C48" s="61">
        <v>41.836734693877553</v>
      </c>
      <c r="E48" s="66"/>
      <c r="F48" s="67"/>
      <c r="G48" s="68"/>
      <c r="H48" s="1"/>
      <c r="I48" s="1"/>
      <c r="J48" s="1"/>
      <c r="K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row>
    <row r="49" spans="1:55" ht="16" thickBot="1" x14ac:dyDescent="0.4">
      <c r="A49" s="57" t="s">
        <v>1017</v>
      </c>
      <c r="B49" s="62">
        <v>177</v>
      </c>
      <c r="C49" s="61">
        <v>537.67231638418082</v>
      </c>
      <c r="E49" s="66"/>
      <c r="F49" s="67"/>
      <c r="G49" s="68"/>
      <c r="H49" s="1"/>
      <c r="I49" s="1"/>
      <c r="J49" s="1"/>
      <c r="K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row>
    <row r="50" spans="1:55" ht="16" thickBot="1" x14ac:dyDescent="0.4">
      <c r="A50" s="57" t="s">
        <v>1016</v>
      </c>
      <c r="B50" s="62">
        <v>108</v>
      </c>
      <c r="C50" s="61">
        <v>186.93518518518519</v>
      </c>
      <c r="E50" s="66"/>
      <c r="F50" s="67"/>
      <c r="G50" s="68"/>
      <c r="H50" s="1"/>
      <c r="I50" s="1"/>
      <c r="J50" s="1"/>
      <c r="K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row>
    <row r="51" spans="1:55" ht="15.5" thickBot="1" x14ac:dyDescent="0.4">
      <c r="A51" s="71" t="s">
        <v>1037</v>
      </c>
      <c r="B51" s="70">
        <v>1032</v>
      </c>
      <c r="C51" s="69">
        <v>588.08236434108528</v>
      </c>
      <c r="E51" s="66"/>
      <c r="F51" s="67"/>
      <c r="G51" s="68"/>
      <c r="H51" s="1"/>
      <c r="I51" s="1"/>
      <c r="J51" s="1"/>
      <c r="K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row>
    <row r="52" spans="1:55" ht="16" thickBot="1" x14ac:dyDescent="0.4">
      <c r="A52" s="57" t="s">
        <v>1019</v>
      </c>
      <c r="B52" s="62">
        <v>443</v>
      </c>
      <c r="C52" s="61">
        <v>419.14221218961626</v>
      </c>
      <c r="E52" s="66"/>
      <c r="F52" s="67"/>
      <c r="G52" s="68"/>
      <c r="H52" s="1"/>
      <c r="I52" s="1"/>
      <c r="J52" s="1"/>
      <c r="K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row>
    <row r="53" spans="1:55" ht="16" thickBot="1" x14ac:dyDescent="0.4">
      <c r="A53" s="57" t="s">
        <v>1022</v>
      </c>
      <c r="B53" s="62">
        <v>1</v>
      </c>
      <c r="C53" s="61">
        <v>52</v>
      </c>
      <c r="E53" s="66"/>
      <c r="F53" s="67"/>
      <c r="G53" s="68"/>
      <c r="H53" s="1"/>
      <c r="I53" s="1"/>
      <c r="J53" s="1"/>
      <c r="K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row>
    <row r="54" spans="1:55" ht="16" thickBot="1" x14ac:dyDescent="0.4">
      <c r="A54" s="57" t="s">
        <v>1021</v>
      </c>
      <c r="B54" s="62">
        <v>200</v>
      </c>
      <c r="C54" s="61">
        <v>2064.8200000000002</v>
      </c>
      <c r="D54" s="73"/>
      <c r="E54" s="66"/>
      <c r="F54" s="67"/>
      <c r="G54" s="68"/>
      <c r="H54" s="1"/>
      <c r="I54" s="1"/>
      <c r="J54" s="1"/>
      <c r="K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row>
    <row r="55" spans="1:55" ht="16" thickBot="1" x14ac:dyDescent="0.4">
      <c r="A55" s="57" t="s">
        <v>1017</v>
      </c>
      <c r="B55" s="62">
        <v>388</v>
      </c>
      <c r="C55" s="61">
        <v>21.146907216494846</v>
      </c>
      <c r="E55" s="66"/>
      <c r="F55" s="67"/>
      <c r="G55" s="68"/>
      <c r="H55" s="1"/>
      <c r="I55" s="1"/>
      <c r="J55" s="1"/>
      <c r="K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row>
    <row r="56" spans="1:55" ht="16" thickBot="1" x14ac:dyDescent="0.4">
      <c r="A56" s="71" t="s">
        <v>1036</v>
      </c>
      <c r="B56" s="59">
        <v>17467</v>
      </c>
      <c r="C56" s="58">
        <v>649.95442835060396</v>
      </c>
      <c r="E56" s="66"/>
      <c r="F56" s="67"/>
      <c r="G56" s="68"/>
      <c r="H56" s="1"/>
      <c r="I56" s="1"/>
      <c r="J56" s="1"/>
      <c r="K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row>
    <row r="57" spans="1:55" ht="16" thickBot="1" x14ac:dyDescent="0.4">
      <c r="A57" s="65" t="s">
        <v>1019</v>
      </c>
      <c r="B57" s="64">
        <v>14680</v>
      </c>
      <c r="C57" s="63">
        <v>658.60354223433239</v>
      </c>
      <c r="E57" s="66"/>
      <c r="F57" s="67"/>
      <c r="G57" s="68"/>
      <c r="H57" s="1"/>
      <c r="I57" s="1"/>
      <c r="J57" s="1"/>
      <c r="K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row>
    <row r="58" spans="1:55" ht="16" thickBot="1" x14ac:dyDescent="0.4">
      <c r="A58" s="57" t="s">
        <v>1022</v>
      </c>
      <c r="B58" s="62">
        <v>2</v>
      </c>
      <c r="C58" s="61">
        <v>110.5</v>
      </c>
      <c r="E58" s="66"/>
      <c r="F58" s="67"/>
      <c r="G58" s="68"/>
      <c r="H58" s="1"/>
      <c r="I58" s="1"/>
      <c r="J58" s="1"/>
      <c r="K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row>
    <row r="59" spans="1:55" ht="16" thickBot="1" x14ac:dyDescent="0.4">
      <c r="A59" s="57" t="s">
        <v>1021</v>
      </c>
      <c r="B59" s="62">
        <v>488</v>
      </c>
      <c r="C59" s="61">
        <v>2620.9221311475408</v>
      </c>
      <c r="E59" s="66"/>
      <c r="F59" s="67"/>
      <c r="G59" s="68"/>
      <c r="H59" s="1"/>
      <c r="I59" s="1"/>
      <c r="J59" s="1"/>
      <c r="K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row>
    <row r="60" spans="1:55" ht="16" thickBot="1" x14ac:dyDescent="0.4">
      <c r="A60" s="57" t="s">
        <v>1018</v>
      </c>
      <c r="B60" s="62">
        <v>177</v>
      </c>
      <c r="C60" s="61">
        <v>30.790960451977401</v>
      </c>
      <c r="E60" s="66"/>
      <c r="F60" s="67"/>
      <c r="G60" s="68"/>
      <c r="H60" s="1"/>
      <c r="I60" s="1"/>
      <c r="J60" s="1"/>
      <c r="K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row>
    <row r="61" spans="1:55" ht="16" thickBot="1" x14ac:dyDescent="0.4">
      <c r="A61" s="57" t="s">
        <v>1017</v>
      </c>
      <c r="B61" s="62">
        <v>2101</v>
      </c>
      <c r="C61" s="61">
        <v>189.67206092336983</v>
      </c>
      <c r="E61" s="66"/>
      <c r="F61" s="67"/>
      <c r="G61" s="68"/>
      <c r="H61" s="1"/>
      <c r="I61" s="1"/>
      <c r="J61" s="1"/>
      <c r="K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row>
    <row r="62" spans="1:55" ht="16" thickBot="1" x14ac:dyDescent="0.4">
      <c r="A62" s="57" t="s">
        <v>1016</v>
      </c>
      <c r="B62" s="62">
        <v>19</v>
      </c>
      <c r="C62" s="61">
        <v>66.94736842105263</v>
      </c>
      <c r="E62" s="66"/>
      <c r="F62" s="67"/>
      <c r="G62" s="68"/>
      <c r="H62" s="1"/>
      <c r="I62" s="1"/>
      <c r="J62" s="1"/>
      <c r="K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row>
    <row r="63" spans="1:55" ht="15.5" thickBot="1" x14ac:dyDescent="0.4">
      <c r="A63" s="71" t="s">
        <v>388</v>
      </c>
      <c r="B63" s="70">
        <v>2677</v>
      </c>
      <c r="C63" s="69">
        <v>397.43182667164734</v>
      </c>
      <c r="E63" s="66"/>
      <c r="F63" s="67"/>
      <c r="G63" s="68"/>
      <c r="H63" s="1"/>
      <c r="I63" s="1"/>
      <c r="J63" s="1"/>
      <c r="K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row>
    <row r="64" spans="1:55" ht="16" thickBot="1" x14ac:dyDescent="0.4">
      <c r="A64" s="57" t="s">
        <v>1019</v>
      </c>
      <c r="B64" s="62">
        <v>1824</v>
      </c>
      <c r="C64" s="61">
        <v>517.53728070175441</v>
      </c>
      <c r="E64" s="66"/>
      <c r="F64" s="67"/>
      <c r="G64" s="68"/>
      <c r="H64" s="1"/>
      <c r="I64" s="1"/>
      <c r="J64" s="1"/>
      <c r="K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row>
    <row r="65" spans="1:55" ht="16" thickBot="1" x14ac:dyDescent="0.4">
      <c r="A65" s="57" t="s">
        <v>1021</v>
      </c>
      <c r="B65" s="62">
        <v>2</v>
      </c>
      <c r="C65" s="61">
        <v>1897</v>
      </c>
      <c r="E65" s="66"/>
      <c r="F65" s="67"/>
      <c r="G65" s="68"/>
      <c r="H65" s="1"/>
      <c r="I65" s="1"/>
      <c r="J65" s="1"/>
      <c r="K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row>
    <row r="66" spans="1:55" ht="16" thickBot="1" x14ac:dyDescent="0.4">
      <c r="A66" s="57" t="s">
        <v>1018</v>
      </c>
      <c r="B66" s="62">
        <v>47</v>
      </c>
      <c r="C66" s="61">
        <v>19.74468085106383</v>
      </c>
      <c r="E66" s="66"/>
      <c r="F66" s="67"/>
      <c r="G66" s="68"/>
      <c r="H66" s="1"/>
      <c r="I66" s="1"/>
      <c r="J66" s="1"/>
      <c r="K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row>
    <row r="67" spans="1:55" ht="16" thickBot="1" x14ac:dyDescent="0.4">
      <c r="A67" s="57" t="s">
        <v>1017</v>
      </c>
      <c r="B67" s="62">
        <v>698</v>
      </c>
      <c r="C67" s="61">
        <v>135.46991404011462</v>
      </c>
      <c r="E67" s="66"/>
      <c r="F67" s="67"/>
      <c r="G67" s="68"/>
      <c r="H67" s="1"/>
      <c r="I67" s="1"/>
      <c r="J67" s="1"/>
      <c r="K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row>
    <row r="68" spans="1:55" ht="17.5" customHeight="1" thickBot="1" x14ac:dyDescent="0.4">
      <c r="A68" s="57" t="s">
        <v>1016</v>
      </c>
      <c r="B68" s="62">
        <v>106</v>
      </c>
      <c r="C68" s="61">
        <v>194.87735849056602</v>
      </c>
      <c r="E68" s="66"/>
      <c r="F68" s="67"/>
      <c r="G68" s="68"/>
      <c r="H68" s="1"/>
      <c r="I68" s="1"/>
      <c r="J68" s="1"/>
      <c r="K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row>
    <row r="69" spans="1:55" ht="15.5" thickBot="1" x14ac:dyDescent="0.4">
      <c r="A69" s="71" t="s">
        <v>1035</v>
      </c>
      <c r="B69" s="70">
        <v>3388</v>
      </c>
      <c r="C69" s="69">
        <v>520.39846517119247</v>
      </c>
      <c r="E69" s="66"/>
      <c r="F69" s="67"/>
      <c r="G69" s="68"/>
      <c r="H69" s="1"/>
      <c r="I69" s="1"/>
      <c r="J69" s="1"/>
      <c r="K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row>
    <row r="70" spans="1:55" ht="16" thickBot="1" x14ac:dyDescent="0.4">
      <c r="A70" s="57" t="s">
        <v>1019</v>
      </c>
      <c r="B70" s="62">
        <v>3197</v>
      </c>
      <c r="C70" s="61">
        <v>522.42320925868</v>
      </c>
      <c r="E70" s="66"/>
      <c r="F70" s="67"/>
      <c r="G70" s="68"/>
      <c r="H70" s="1"/>
      <c r="I70" s="1"/>
      <c r="J70" s="1"/>
      <c r="K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row>
    <row r="71" spans="1:55" ht="16" thickBot="1" x14ac:dyDescent="0.4">
      <c r="A71" s="57" t="s">
        <v>1021</v>
      </c>
      <c r="B71" s="62">
        <v>24</v>
      </c>
      <c r="C71" s="61">
        <v>2345.7916666666665</v>
      </c>
      <c r="E71" s="66"/>
      <c r="F71" s="67"/>
      <c r="G71" s="68"/>
      <c r="H71" s="1"/>
      <c r="I71" s="1"/>
      <c r="J71" s="1"/>
      <c r="K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row>
    <row r="72" spans="1:55" ht="16" thickBot="1" x14ac:dyDescent="0.4">
      <c r="A72" s="57" t="s">
        <v>1018</v>
      </c>
      <c r="B72" s="62">
        <v>59</v>
      </c>
      <c r="C72" s="61">
        <v>83.169491525423723</v>
      </c>
      <c r="E72" s="66"/>
      <c r="F72" s="67"/>
      <c r="G72" s="68"/>
      <c r="H72" s="1"/>
      <c r="I72" s="1"/>
      <c r="J72" s="1"/>
      <c r="K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row>
    <row r="73" spans="1:55" ht="16" thickBot="1" x14ac:dyDescent="0.4">
      <c r="A73" s="57" t="s">
        <v>1017</v>
      </c>
      <c r="B73" s="62">
        <v>42</v>
      </c>
      <c r="C73" s="61">
        <v>281.76190476190476</v>
      </c>
      <c r="E73" s="66"/>
      <c r="F73" s="67"/>
      <c r="G73" s="68"/>
      <c r="H73" s="1"/>
      <c r="I73" s="1"/>
      <c r="J73" s="1"/>
      <c r="K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row>
    <row r="74" spans="1:55" ht="16" thickBot="1" x14ac:dyDescent="0.4">
      <c r="A74" s="57" t="s">
        <v>1016</v>
      </c>
      <c r="B74" s="62">
        <v>66</v>
      </c>
      <c r="C74" s="61">
        <v>301.25757575757575</v>
      </c>
      <c r="E74" s="66"/>
      <c r="F74" s="67"/>
      <c r="G74" s="68"/>
      <c r="H74" s="1"/>
      <c r="I74" s="1"/>
      <c r="J74" s="1"/>
      <c r="K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row>
    <row r="75" spans="1:55" ht="16" thickBot="1" x14ac:dyDescent="0.4">
      <c r="A75" s="71" t="s">
        <v>1034</v>
      </c>
      <c r="B75" s="59">
        <v>8705</v>
      </c>
      <c r="C75" s="58">
        <v>820.89167145318777</v>
      </c>
      <c r="E75" s="66"/>
      <c r="F75" s="67"/>
      <c r="G75" s="68"/>
      <c r="H75" s="1"/>
      <c r="I75" s="1"/>
      <c r="J75" s="1"/>
      <c r="K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row>
    <row r="76" spans="1:55" ht="16" thickBot="1" x14ac:dyDescent="0.4">
      <c r="A76" s="57" t="s">
        <v>1019</v>
      </c>
      <c r="B76" s="62">
        <v>8289</v>
      </c>
      <c r="C76" s="61">
        <v>798.84594040294371</v>
      </c>
      <c r="E76" s="66"/>
      <c r="F76" s="67"/>
      <c r="G76" s="68"/>
      <c r="H76" s="1"/>
      <c r="I76" s="1"/>
      <c r="J76" s="1"/>
      <c r="K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row>
    <row r="77" spans="1:55" ht="16" thickBot="1" x14ac:dyDescent="0.4">
      <c r="A77" s="57" t="s">
        <v>1021</v>
      </c>
      <c r="B77" s="62">
        <v>169</v>
      </c>
      <c r="C77" s="61">
        <v>2648.9053254437872</v>
      </c>
      <c r="E77" s="66"/>
      <c r="F77" s="67"/>
      <c r="G77" s="68"/>
      <c r="H77" s="1"/>
      <c r="I77" s="1"/>
      <c r="J77" s="1"/>
      <c r="K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row>
    <row r="78" spans="1:55" ht="16" thickBot="1" x14ac:dyDescent="0.4">
      <c r="A78" s="57" t="s">
        <v>1018</v>
      </c>
      <c r="B78" s="62">
        <v>30</v>
      </c>
      <c r="C78" s="61">
        <v>32.833333333333336</v>
      </c>
      <c r="D78" s="73"/>
      <c r="E78" s="66"/>
      <c r="F78" s="67"/>
      <c r="G78" s="68"/>
      <c r="H78" s="1"/>
      <c r="I78" s="1"/>
      <c r="J78" s="1"/>
      <c r="K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row>
    <row r="79" spans="1:55" ht="16" thickBot="1" x14ac:dyDescent="0.4">
      <c r="A79" s="57" t="s">
        <v>1017</v>
      </c>
      <c r="B79" s="62">
        <v>209</v>
      </c>
      <c r="C79" s="61">
        <v>347.94258373205741</v>
      </c>
      <c r="E79" s="66"/>
      <c r="F79" s="67"/>
      <c r="G79" s="68"/>
      <c r="H79" s="1"/>
      <c r="I79" s="1"/>
      <c r="J79" s="1"/>
      <c r="K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row>
    <row r="80" spans="1:55" ht="16" thickBot="1" x14ac:dyDescent="0.4">
      <c r="A80" s="57" t="s">
        <v>1016</v>
      </c>
      <c r="B80" s="64">
        <v>8</v>
      </c>
      <c r="C80" s="63">
        <v>357.25</v>
      </c>
      <c r="E80" s="66"/>
      <c r="F80" s="67"/>
      <c r="G80" s="68"/>
      <c r="H80" s="1"/>
      <c r="I80" s="1"/>
      <c r="J80" s="1"/>
      <c r="K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row>
    <row r="81" spans="1:55" ht="16" thickBot="1" x14ac:dyDescent="0.4">
      <c r="A81" s="72" t="s">
        <v>197</v>
      </c>
      <c r="B81" s="70">
        <v>8224</v>
      </c>
      <c r="C81" s="69">
        <v>98.294260700389103</v>
      </c>
      <c r="E81" s="66"/>
      <c r="F81" s="67"/>
      <c r="G81" s="68"/>
      <c r="H81" s="1"/>
      <c r="I81" s="1"/>
      <c r="J81" s="1"/>
      <c r="K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row>
    <row r="82" spans="1:55" ht="16" thickBot="1" x14ac:dyDescent="0.4">
      <c r="A82" s="57" t="s">
        <v>1019</v>
      </c>
      <c r="B82" s="62">
        <v>2488</v>
      </c>
      <c r="C82" s="61">
        <v>205.83601286173632</v>
      </c>
      <c r="E82" s="66"/>
      <c r="F82" s="67"/>
      <c r="G82" s="68"/>
      <c r="H82" s="1"/>
      <c r="I82" s="1"/>
      <c r="J82" s="1"/>
      <c r="K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row>
    <row r="83" spans="1:55" ht="16" thickBot="1" x14ac:dyDescent="0.4">
      <c r="A83" s="57" t="s">
        <v>1021</v>
      </c>
      <c r="B83" s="62">
        <v>55</v>
      </c>
      <c r="C83" s="61">
        <v>1463.0181818181818</v>
      </c>
      <c r="E83" s="66"/>
      <c r="F83" s="67"/>
      <c r="G83" s="68"/>
      <c r="H83" s="1"/>
      <c r="I83" s="1"/>
      <c r="J83" s="1"/>
      <c r="K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row>
    <row r="84" spans="1:55" ht="16" thickBot="1" x14ac:dyDescent="0.4">
      <c r="A84" s="57" t="s">
        <v>1018</v>
      </c>
      <c r="B84" s="62">
        <v>4</v>
      </c>
      <c r="C84" s="61">
        <v>3.75</v>
      </c>
      <c r="E84" s="66"/>
      <c r="F84" s="67"/>
      <c r="G84" s="68"/>
      <c r="H84" s="1"/>
      <c r="I84" s="1"/>
      <c r="J84" s="1"/>
      <c r="K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row>
    <row r="85" spans="1:55" ht="16" thickBot="1" x14ac:dyDescent="0.4">
      <c r="A85" s="57" t="s">
        <v>1017</v>
      </c>
      <c r="B85" s="62">
        <v>5504</v>
      </c>
      <c r="C85" s="61">
        <v>37.002543604651166</v>
      </c>
      <c r="E85" s="66"/>
      <c r="F85" s="67"/>
      <c r="G85" s="68"/>
      <c r="H85" s="1"/>
      <c r="I85" s="1"/>
      <c r="J85" s="1"/>
      <c r="K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row>
    <row r="86" spans="1:55" ht="16" thickBot="1" x14ac:dyDescent="0.4">
      <c r="A86" s="65" t="s">
        <v>1016</v>
      </c>
      <c r="B86" s="64">
        <v>173</v>
      </c>
      <c r="C86" s="63">
        <v>69.994219653179186</v>
      </c>
      <c r="E86" s="66"/>
      <c r="F86" s="67"/>
      <c r="G86" s="68"/>
      <c r="H86" s="1"/>
      <c r="I86" s="1"/>
      <c r="J86" s="1"/>
      <c r="K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row>
    <row r="87" spans="1:55" ht="16" thickBot="1" x14ac:dyDescent="0.4">
      <c r="A87" s="60" t="s">
        <v>1033</v>
      </c>
      <c r="B87" s="59">
        <v>7157</v>
      </c>
      <c r="C87" s="58">
        <v>295.70043314237807</v>
      </c>
      <c r="E87" s="66"/>
      <c r="F87" s="67"/>
      <c r="G87" s="68"/>
      <c r="H87" s="1"/>
      <c r="I87" s="1"/>
      <c r="J87" s="1"/>
      <c r="K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row>
    <row r="88" spans="1:55" ht="16" thickBot="1" x14ac:dyDescent="0.4">
      <c r="A88" s="57" t="s">
        <v>1019</v>
      </c>
      <c r="B88" s="62">
        <v>4732</v>
      </c>
      <c r="C88" s="61">
        <v>406.78106508875737</v>
      </c>
      <c r="E88" s="66"/>
      <c r="F88" s="67"/>
      <c r="G88" s="68"/>
      <c r="H88" s="1"/>
      <c r="I88" s="1"/>
      <c r="J88" s="1"/>
      <c r="K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row>
    <row r="89" spans="1:55" ht="16" thickBot="1" x14ac:dyDescent="0.4">
      <c r="A89" s="57" t="s">
        <v>1018</v>
      </c>
      <c r="B89" s="62">
        <v>55</v>
      </c>
      <c r="C89" s="61">
        <v>24.545454545454547</v>
      </c>
      <c r="E89" s="66"/>
      <c r="F89" s="67"/>
      <c r="G89" s="68"/>
      <c r="H89" s="1"/>
      <c r="I89" s="1"/>
      <c r="J89" s="1"/>
      <c r="K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row>
    <row r="90" spans="1:55" ht="16" thickBot="1" x14ac:dyDescent="0.4">
      <c r="A90" s="57" t="s">
        <v>1017</v>
      </c>
      <c r="B90" s="62">
        <v>2046</v>
      </c>
      <c r="C90" s="61">
        <v>90.368523949169116</v>
      </c>
      <c r="E90" s="66"/>
      <c r="F90" s="67"/>
      <c r="G90" s="68"/>
      <c r="H90" s="1"/>
      <c r="I90" s="1"/>
      <c r="J90" s="1"/>
      <c r="K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row>
    <row r="91" spans="1:55" ht="16" thickBot="1" x14ac:dyDescent="0.4">
      <c r="A91" s="65" t="s">
        <v>1016</v>
      </c>
      <c r="B91" s="64">
        <v>324</v>
      </c>
      <c r="C91" s="63">
        <v>16.037037037037038</v>
      </c>
      <c r="E91" s="66"/>
      <c r="F91" s="67"/>
      <c r="G91" s="68"/>
      <c r="H91" s="1"/>
      <c r="I91" s="1"/>
      <c r="J91" s="1"/>
      <c r="K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row>
    <row r="92" spans="1:55" ht="16" thickBot="1" x14ac:dyDescent="0.4">
      <c r="A92" s="60" t="s">
        <v>220</v>
      </c>
      <c r="B92" s="59">
        <v>3465</v>
      </c>
      <c r="C92" s="58">
        <v>302.40548340548338</v>
      </c>
      <c r="E92" s="66"/>
      <c r="F92" s="67"/>
      <c r="G92" s="68"/>
      <c r="H92" s="1"/>
      <c r="I92" s="1"/>
      <c r="J92" s="1"/>
      <c r="K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row>
    <row r="93" spans="1:55" ht="16" thickBot="1" x14ac:dyDescent="0.4">
      <c r="A93" s="57" t="s">
        <v>1019</v>
      </c>
      <c r="B93" s="62">
        <v>2661</v>
      </c>
      <c r="C93" s="61">
        <v>321.69259676813226</v>
      </c>
      <c r="E93" s="66"/>
      <c r="F93" s="67"/>
      <c r="G93" s="68"/>
      <c r="H93" s="1"/>
      <c r="I93" s="1"/>
      <c r="J93" s="1"/>
      <c r="K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row>
    <row r="94" spans="1:55" ht="16" thickBot="1" x14ac:dyDescent="0.4">
      <c r="A94" s="57" t="s">
        <v>1018</v>
      </c>
      <c r="B94" s="62">
        <v>94</v>
      </c>
      <c r="C94" s="61">
        <v>46.851063829787236</v>
      </c>
      <c r="E94" s="66"/>
      <c r="F94" s="67"/>
      <c r="G94" s="68"/>
      <c r="H94" s="1"/>
      <c r="I94" s="1"/>
      <c r="J94" s="1"/>
      <c r="K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row>
    <row r="95" spans="1:55" ht="16" thickBot="1" x14ac:dyDescent="0.4">
      <c r="A95" s="57" t="s">
        <v>1017</v>
      </c>
      <c r="B95" s="62">
        <v>665</v>
      </c>
      <c r="C95" s="61">
        <v>273.96240601503757</v>
      </c>
      <c r="E95" s="66"/>
      <c r="F95" s="67"/>
      <c r="G95" s="68"/>
      <c r="H95" s="1"/>
      <c r="I95" s="1"/>
      <c r="J95" s="1"/>
      <c r="K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row>
    <row r="96" spans="1:55" ht="16" thickBot="1" x14ac:dyDescent="0.4">
      <c r="A96" s="65" t="s">
        <v>1016</v>
      </c>
      <c r="B96" s="64">
        <v>45</v>
      </c>
      <c r="C96" s="63">
        <v>116.04444444444445</v>
      </c>
      <c r="E96" s="66"/>
      <c r="F96" s="67"/>
      <c r="G96" s="68"/>
      <c r="H96" s="1"/>
      <c r="I96" s="1"/>
      <c r="J96" s="1"/>
      <c r="K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row>
    <row r="97" spans="1:55" ht="16" thickBot="1" x14ac:dyDescent="0.4">
      <c r="A97" s="60" t="s">
        <v>1032</v>
      </c>
      <c r="B97" s="59">
        <v>13981</v>
      </c>
      <c r="C97" s="58">
        <v>453.26335741363278</v>
      </c>
      <c r="E97" s="66"/>
      <c r="F97" s="67"/>
      <c r="G97" s="68"/>
      <c r="H97" s="1"/>
      <c r="I97" s="1"/>
      <c r="J97" s="1"/>
      <c r="K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row>
    <row r="98" spans="1:55" ht="16" thickBot="1" x14ac:dyDescent="0.4">
      <c r="A98" s="57" t="s">
        <v>1019</v>
      </c>
      <c r="B98" s="62">
        <v>12415</v>
      </c>
      <c r="C98" s="61">
        <v>409.26153846153846</v>
      </c>
      <c r="E98" s="66"/>
      <c r="F98" s="67"/>
      <c r="G98" s="68"/>
      <c r="H98" s="1"/>
      <c r="I98" s="1"/>
      <c r="J98" s="1"/>
      <c r="K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row>
    <row r="99" spans="1:55" ht="16" thickBot="1" x14ac:dyDescent="0.4">
      <c r="A99" s="57" t="s">
        <v>1021</v>
      </c>
      <c r="B99" s="62">
        <v>527</v>
      </c>
      <c r="C99" s="61">
        <v>1846.1973434535105</v>
      </c>
      <c r="E99" s="66"/>
      <c r="F99" s="67"/>
      <c r="G99" s="68"/>
      <c r="H99" s="1"/>
      <c r="I99" s="1"/>
      <c r="J99" s="1"/>
      <c r="K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row>
    <row r="100" spans="1:55" ht="16" thickBot="1" x14ac:dyDescent="0.4">
      <c r="A100" s="57" t="s">
        <v>1018</v>
      </c>
      <c r="B100" s="62">
        <v>67</v>
      </c>
      <c r="C100" s="61">
        <v>16.104477611940297</v>
      </c>
      <c r="E100" s="66"/>
      <c r="F100" s="67"/>
      <c r="G100" s="68"/>
      <c r="H100" s="1"/>
      <c r="I100" s="1"/>
      <c r="J100" s="1"/>
      <c r="K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row>
    <row r="101" spans="1:55" ht="16" thickBot="1" x14ac:dyDescent="0.4">
      <c r="A101" s="57" t="s">
        <v>1017</v>
      </c>
      <c r="B101" s="62">
        <v>674</v>
      </c>
      <c r="C101" s="61">
        <v>272.26409495548961</v>
      </c>
      <c r="E101" s="66"/>
      <c r="F101" s="67"/>
      <c r="G101" s="68"/>
      <c r="H101" s="1"/>
      <c r="I101" s="1"/>
      <c r="J101" s="1"/>
      <c r="K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row>
    <row r="102" spans="1:55" ht="16" thickBot="1" x14ac:dyDescent="0.4">
      <c r="A102" s="65" t="s">
        <v>1016</v>
      </c>
      <c r="B102" s="64">
        <v>298</v>
      </c>
      <c r="C102" s="63">
        <v>330.744966442953</v>
      </c>
      <c r="E102" s="66"/>
      <c r="F102" s="67"/>
      <c r="G102" s="68"/>
      <c r="H102" s="1"/>
      <c r="I102" s="1"/>
      <c r="J102" s="1"/>
      <c r="K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row>
    <row r="103" spans="1:55" ht="16" thickBot="1" x14ac:dyDescent="0.4">
      <c r="A103" s="60" t="s">
        <v>246</v>
      </c>
      <c r="B103" s="59">
        <v>13970</v>
      </c>
      <c r="C103" s="58">
        <v>451.7626342161775</v>
      </c>
      <c r="E103" s="66"/>
      <c r="F103" s="67"/>
      <c r="G103" s="68"/>
      <c r="H103" s="1"/>
      <c r="I103" s="1"/>
      <c r="J103" s="1"/>
      <c r="K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row>
    <row r="104" spans="1:55" ht="16" thickBot="1" x14ac:dyDescent="0.4">
      <c r="A104" s="57" t="s">
        <v>1019</v>
      </c>
      <c r="B104" s="62">
        <v>12982</v>
      </c>
      <c r="C104" s="61">
        <v>465.95170235710987</v>
      </c>
      <c r="E104" s="66"/>
      <c r="F104" s="67"/>
      <c r="G104" s="68"/>
      <c r="H104" s="1"/>
      <c r="I104" s="1"/>
      <c r="J104" s="1"/>
      <c r="K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row>
    <row r="105" spans="1:55" ht="16" thickBot="1" x14ac:dyDescent="0.4">
      <c r="A105" s="57" t="s">
        <v>1021</v>
      </c>
      <c r="B105" s="62">
        <v>2</v>
      </c>
      <c r="C105" s="61">
        <v>1367</v>
      </c>
      <c r="E105" s="66"/>
      <c r="F105" s="67"/>
      <c r="G105" s="68"/>
      <c r="H105" s="1"/>
      <c r="I105" s="1"/>
      <c r="J105" s="1"/>
      <c r="K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row>
    <row r="106" spans="1:55" ht="16" thickBot="1" x14ac:dyDescent="0.4">
      <c r="A106" s="57" t="s">
        <v>1018</v>
      </c>
      <c r="B106" s="62">
        <v>75</v>
      </c>
      <c r="C106" s="61">
        <v>27.946666666666665</v>
      </c>
      <c r="E106" s="66"/>
      <c r="F106" s="67"/>
      <c r="G106" s="68"/>
      <c r="H106" s="1"/>
      <c r="I106" s="1"/>
      <c r="J106" s="1"/>
      <c r="K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row>
    <row r="107" spans="1:55" ht="16" thickBot="1" x14ac:dyDescent="0.4">
      <c r="A107" s="57" t="s">
        <v>1017</v>
      </c>
      <c r="B107" s="62">
        <v>844</v>
      </c>
      <c r="C107" s="61">
        <v>292.44786729857822</v>
      </c>
      <c r="E107" s="66"/>
      <c r="F107" s="67"/>
      <c r="G107" s="68"/>
      <c r="H107" s="1"/>
      <c r="I107" s="1"/>
      <c r="J107" s="1"/>
      <c r="K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row>
    <row r="108" spans="1:55" ht="16" thickBot="1" x14ac:dyDescent="0.4">
      <c r="A108" s="57" t="s">
        <v>1016</v>
      </c>
      <c r="B108" s="62">
        <v>67</v>
      </c>
      <c r="C108" s="61">
        <v>156.46268656716418</v>
      </c>
      <c r="E108" s="66"/>
      <c r="F108" s="67"/>
      <c r="G108" s="68"/>
      <c r="H108" s="1"/>
      <c r="I108" s="1"/>
      <c r="J108" s="1"/>
      <c r="K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row>
    <row r="109" spans="1:55" ht="15.5" thickBot="1" x14ac:dyDescent="0.4">
      <c r="A109" s="71" t="s">
        <v>1031</v>
      </c>
      <c r="B109" s="70">
        <v>5612</v>
      </c>
      <c r="C109" s="69">
        <v>528.12580185317177</v>
      </c>
      <c r="E109" s="66"/>
      <c r="F109" s="67"/>
      <c r="G109" s="68"/>
      <c r="H109" s="1"/>
      <c r="I109" s="1"/>
      <c r="J109" s="1"/>
      <c r="K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row>
    <row r="110" spans="1:55" ht="16" thickBot="1" x14ac:dyDescent="0.4">
      <c r="A110" s="57" t="s">
        <v>1019</v>
      </c>
      <c r="B110" s="62">
        <v>4872</v>
      </c>
      <c r="C110" s="61">
        <v>570.67344006568146</v>
      </c>
      <c r="E110" s="66"/>
      <c r="F110" s="67"/>
      <c r="G110" s="68"/>
      <c r="H110" s="1"/>
      <c r="I110" s="1"/>
      <c r="J110" s="1"/>
      <c r="K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row>
    <row r="111" spans="1:55" ht="16" thickBot="1" x14ac:dyDescent="0.4">
      <c r="A111" s="57" t="s">
        <v>1021</v>
      </c>
      <c r="B111" s="62">
        <v>24</v>
      </c>
      <c r="C111" s="61">
        <v>2154.7083333333335</v>
      </c>
      <c r="E111" s="66"/>
      <c r="F111" s="67"/>
      <c r="G111" s="68"/>
      <c r="H111" s="1"/>
      <c r="I111" s="1"/>
      <c r="J111" s="1"/>
      <c r="K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row>
    <row r="112" spans="1:55" ht="16" thickBot="1" x14ac:dyDescent="0.4">
      <c r="A112" s="57" t="s">
        <v>1018</v>
      </c>
      <c r="B112" s="62">
        <v>26</v>
      </c>
      <c r="C112" s="61">
        <v>28.26923076923077</v>
      </c>
      <c r="E112" s="66"/>
      <c r="F112" s="67"/>
      <c r="G112" s="68"/>
      <c r="H112" s="1"/>
      <c r="I112" s="1"/>
      <c r="J112" s="1"/>
      <c r="K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row>
    <row r="113" spans="1:55" ht="16" thickBot="1" x14ac:dyDescent="0.4">
      <c r="A113" s="57" t="s">
        <v>1017</v>
      </c>
      <c r="B113" s="62">
        <v>647</v>
      </c>
      <c r="C113" s="61">
        <v>194.50231839258115</v>
      </c>
      <c r="E113" s="66"/>
      <c r="F113" s="67"/>
      <c r="G113" s="68"/>
      <c r="H113" s="1"/>
      <c r="I113" s="1"/>
      <c r="J113" s="1"/>
      <c r="K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row>
    <row r="114" spans="1:55" ht="16" thickBot="1" x14ac:dyDescent="0.4">
      <c r="A114" s="65" t="s">
        <v>1016</v>
      </c>
      <c r="B114" s="64">
        <v>43</v>
      </c>
      <c r="C114" s="63">
        <v>121.62790697674419</v>
      </c>
      <c r="E114" s="66"/>
      <c r="F114" s="67"/>
      <c r="G114" s="68"/>
      <c r="H114" s="1"/>
      <c r="I114" s="1"/>
      <c r="J114" s="1"/>
      <c r="K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row>
    <row r="115" spans="1:55" ht="16" thickBot="1" x14ac:dyDescent="0.4">
      <c r="A115" s="60" t="s">
        <v>1030</v>
      </c>
      <c r="B115" s="59">
        <v>8352</v>
      </c>
      <c r="C115" s="58">
        <v>591.48826628352492</v>
      </c>
      <c r="E115" s="66"/>
      <c r="F115" s="67"/>
      <c r="G115" s="68"/>
      <c r="H115" s="1"/>
      <c r="I115" s="1"/>
      <c r="J115" s="1"/>
      <c r="K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row>
    <row r="116" spans="1:55" ht="16" thickBot="1" x14ac:dyDescent="0.4">
      <c r="A116" s="57" t="s">
        <v>1019</v>
      </c>
      <c r="B116" s="62">
        <v>7266</v>
      </c>
      <c r="C116" s="61">
        <v>593.26617120836772</v>
      </c>
      <c r="E116" s="66"/>
      <c r="F116" s="67"/>
      <c r="G116" s="68"/>
      <c r="H116" s="1"/>
      <c r="I116" s="1"/>
      <c r="J116" s="1"/>
      <c r="K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row>
    <row r="117" spans="1:55" ht="16" thickBot="1" x14ac:dyDescent="0.4">
      <c r="A117" s="57" t="s">
        <v>1021</v>
      </c>
      <c r="B117" s="62">
        <v>134</v>
      </c>
      <c r="C117" s="61">
        <v>2378.6119402985073</v>
      </c>
      <c r="E117" s="66"/>
      <c r="F117" s="67"/>
      <c r="G117" s="68"/>
      <c r="H117" s="1"/>
      <c r="I117" s="1"/>
      <c r="J117" s="1"/>
      <c r="K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row>
    <row r="118" spans="1:55" ht="16" thickBot="1" x14ac:dyDescent="0.4">
      <c r="A118" s="57" t="s">
        <v>1018</v>
      </c>
      <c r="B118" s="62">
        <v>3</v>
      </c>
      <c r="C118" s="61">
        <v>34.333333333333336</v>
      </c>
      <c r="E118" s="66"/>
      <c r="F118" s="67"/>
      <c r="G118" s="68"/>
      <c r="H118" s="1"/>
      <c r="I118" s="1"/>
      <c r="J118" s="1"/>
      <c r="K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row>
    <row r="119" spans="1:55" ht="16" thickBot="1" x14ac:dyDescent="0.4">
      <c r="A119" s="57" t="s">
        <v>1017</v>
      </c>
      <c r="B119" s="62">
        <v>816</v>
      </c>
      <c r="C119" s="61">
        <v>309.84191176470586</v>
      </c>
      <c r="E119" s="66"/>
      <c r="F119" s="67"/>
      <c r="G119" s="68"/>
      <c r="H119" s="1"/>
      <c r="I119" s="1"/>
      <c r="J119" s="1"/>
      <c r="K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row>
    <row r="120" spans="1:55" ht="16" thickBot="1" x14ac:dyDescent="0.4">
      <c r="A120" s="65" t="s">
        <v>1016</v>
      </c>
      <c r="B120" s="64">
        <v>133</v>
      </c>
      <c r="C120" s="63">
        <v>434.36090225563908</v>
      </c>
      <c r="E120" s="66"/>
      <c r="F120" s="67"/>
      <c r="G120" s="68"/>
      <c r="L120"/>
    </row>
    <row r="121" spans="1:55" ht="16" thickBot="1" x14ac:dyDescent="0.4">
      <c r="A121" s="60" t="s">
        <v>1029</v>
      </c>
      <c r="B121" s="59">
        <v>13130</v>
      </c>
      <c r="C121" s="58">
        <v>845.30708301599395</v>
      </c>
      <c r="E121" s="66"/>
      <c r="F121" s="67"/>
      <c r="G121" s="68"/>
    </row>
    <row r="122" spans="1:55" ht="16" thickBot="1" x14ac:dyDescent="0.4">
      <c r="A122" s="57" t="s">
        <v>1019</v>
      </c>
      <c r="B122" s="62">
        <v>11945</v>
      </c>
      <c r="C122" s="61">
        <v>749.06931770615324</v>
      </c>
      <c r="E122" s="66"/>
      <c r="F122" s="67"/>
    </row>
    <row r="123" spans="1:55" ht="16" thickBot="1" x14ac:dyDescent="0.4">
      <c r="A123" s="57" t="s">
        <v>1021</v>
      </c>
      <c r="B123" s="62">
        <v>778</v>
      </c>
      <c r="C123" s="61">
        <v>2592.2005141388177</v>
      </c>
      <c r="E123" s="66"/>
      <c r="F123" s="67"/>
    </row>
    <row r="124" spans="1:55" ht="16" thickBot="1" x14ac:dyDescent="0.4">
      <c r="A124" s="57" t="s">
        <v>1018</v>
      </c>
      <c r="B124" s="62">
        <v>83</v>
      </c>
      <c r="C124" s="61">
        <v>22.036144578313252</v>
      </c>
      <c r="E124" s="66"/>
      <c r="F124" s="67"/>
    </row>
    <row r="125" spans="1:55" ht="16" thickBot="1" x14ac:dyDescent="0.4">
      <c r="A125" s="57" t="s">
        <v>1017</v>
      </c>
      <c r="B125" s="62">
        <v>294</v>
      </c>
      <c r="C125" s="61">
        <v>433.58843537414964</v>
      </c>
      <c r="E125" s="66"/>
      <c r="F125" s="67"/>
    </row>
    <row r="126" spans="1:55" ht="16" thickBot="1" x14ac:dyDescent="0.4">
      <c r="A126" s="65" t="s">
        <v>1016</v>
      </c>
      <c r="B126" s="64">
        <v>30</v>
      </c>
      <c r="C126" s="63">
        <v>173.76666666666668</v>
      </c>
      <c r="E126" s="66"/>
      <c r="F126" s="67"/>
    </row>
    <row r="127" spans="1:55" ht="16" thickBot="1" x14ac:dyDescent="0.4">
      <c r="A127" s="60" t="s">
        <v>1028</v>
      </c>
      <c r="B127" s="59">
        <v>6666</v>
      </c>
      <c r="C127" s="58">
        <v>547.96609660966101</v>
      </c>
      <c r="E127" s="66"/>
      <c r="F127" s="67"/>
    </row>
    <row r="128" spans="1:55" ht="16" thickBot="1" x14ac:dyDescent="0.4">
      <c r="A128" s="57" t="s">
        <v>1019</v>
      </c>
      <c r="B128" s="62">
        <v>6371</v>
      </c>
      <c r="C128" s="61">
        <v>567.54591115994344</v>
      </c>
      <c r="E128" s="66"/>
      <c r="F128" s="67"/>
    </row>
    <row r="129" spans="1:12" ht="16" thickBot="1" x14ac:dyDescent="0.4">
      <c r="A129" s="57" t="s">
        <v>1021</v>
      </c>
      <c r="B129" s="62">
        <v>6</v>
      </c>
      <c r="C129" s="61">
        <v>1927.1666666666667</v>
      </c>
      <c r="E129" s="66"/>
      <c r="F129" s="67"/>
    </row>
    <row r="130" spans="1:12" ht="16" thickBot="1" x14ac:dyDescent="0.4">
      <c r="A130" s="57" t="s">
        <v>1018</v>
      </c>
      <c r="B130" s="62">
        <v>20</v>
      </c>
      <c r="C130" s="61">
        <v>24.45</v>
      </c>
      <c r="E130" s="66"/>
      <c r="F130" s="67"/>
    </row>
    <row r="131" spans="1:12" ht="16" thickBot="1" x14ac:dyDescent="0.4">
      <c r="A131" s="57" t="s">
        <v>1017</v>
      </c>
      <c r="B131" s="62">
        <v>58</v>
      </c>
      <c r="C131" s="61">
        <v>202.20689655172413</v>
      </c>
      <c r="E131" s="66"/>
      <c r="F131" s="67"/>
    </row>
    <row r="132" spans="1:12" ht="16" thickBot="1" x14ac:dyDescent="0.4">
      <c r="A132" s="65" t="s">
        <v>1016</v>
      </c>
      <c r="B132" s="64">
        <v>211</v>
      </c>
      <c r="C132" s="63">
        <v>62.213270142180093</v>
      </c>
      <c r="E132" s="66"/>
      <c r="F132" s="67"/>
    </row>
    <row r="133" spans="1:12" ht="16" thickBot="1" x14ac:dyDescent="0.4">
      <c r="A133" s="60" t="s">
        <v>1027</v>
      </c>
      <c r="B133" s="59">
        <v>4741</v>
      </c>
      <c r="C133" s="58">
        <v>222.89284960978696</v>
      </c>
      <c r="E133" s="66"/>
      <c r="F133" s="67"/>
    </row>
    <row r="134" spans="1:12" ht="16" thickBot="1" x14ac:dyDescent="0.4">
      <c r="A134" s="57" t="s">
        <v>1019</v>
      </c>
      <c r="B134" s="62">
        <v>4041</v>
      </c>
      <c r="C134" s="61">
        <v>249.73323434793369</v>
      </c>
      <c r="E134" s="66"/>
      <c r="F134" s="67"/>
    </row>
    <row r="135" spans="1:12" ht="16" thickBot="1" x14ac:dyDescent="0.4">
      <c r="A135" s="57" t="s">
        <v>1022</v>
      </c>
      <c r="B135" s="62">
        <v>1</v>
      </c>
      <c r="C135" s="61">
        <v>39</v>
      </c>
      <c r="E135" s="66"/>
      <c r="F135" s="67"/>
    </row>
    <row r="136" spans="1:12" ht="16" thickBot="1" x14ac:dyDescent="0.4">
      <c r="A136" s="57" t="s">
        <v>1018</v>
      </c>
      <c r="B136" s="62">
        <v>162</v>
      </c>
      <c r="C136" s="61">
        <v>10.061728395061728</v>
      </c>
      <c r="E136" s="66"/>
      <c r="F136" s="67"/>
    </row>
    <row r="137" spans="1:12" ht="16" thickBot="1" x14ac:dyDescent="0.4">
      <c r="A137" s="65" t="s">
        <v>1017</v>
      </c>
      <c r="B137" s="64">
        <v>537</v>
      </c>
      <c r="C137" s="63">
        <v>85.463687150837984</v>
      </c>
      <c r="E137" s="66"/>
      <c r="F137" s="67"/>
    </row>
    <row r="138" spans="1:12" ht="16" thickBot="1" x14ac:dyDescent="0.4">
      <c r="A138" s="60" t="s">
        <v>310</v>
      </c>
      <c r="B138" s="59">
        <v>7175</v>
      </c>
      <c r="C138" s="58">
        <v>634.24027874564456</v>
      </c>
      <c r="E138" s="66"/>
    </row>
    <row r="139" spans="1:12" ht="16" thickBot="1" x14ac:dyDescent="0.4">
      <c r="A139" s="57" t="s">
        <v>1019</v>
      </c>
      <c r="B139" s="62">
        <v>6935</v>
      </c>
      <c r="C139" s="61">
        <v>636.73193943763522</v>
      </c>
      <c r="E139" s="66"/>
    </row>
    <row r="140" spans="1:12" ht="16" thickBot="1" x14ac:dyDescent="0.4">
      <c r="A140" s="57" t="s">
        <v>1021</v>
      </c>
      <c r="B140" s="62">
        <v>39</v>
      </c>
      <c r="C140" s="61">
        <v>2501.5897435897436</v>
      </c>
      <c r="E140" s="66"/>
    </row>
    <row r="141" spans="1:12" ht="16" thickBot="1" x14ac:dyDescent="0.4">
      <c r="A141" s="57" t="s">
        <v>1018</v>
      </c>
      <c r="B141" s="62">
        <v>21</v>
      </c>
      <c r="C141" s="61">
        <v>27.047619047619047</v>
      </c>
      <c r="E141" s="66"/>
      <c r="J141" s="1"/>
      <c r="L141"/>
    </row>
    <row r="142" spans="1:12" ht="16" thickBot="1" x14ac:dyDescent="0.4">
      <c r="A142" s="65" t="s">
        <v>1017</v>
      </c>
      <c r="B142" s="64">
        <v>164</v>
      </c>
      <c r="C142" s="63">
        <v>208.53658536585365</v>
      </c>
      <c r="E142" s="66"/>
      <c r="J142" s="1"/>
      <c r="L142"/>
    </row>
    <row r="143" spans="1:12" ht="16" thickBot="1" x14ac:dyDescent="0.4">
      <c r="A143" s="57" t="s">
        <v>1016</v>
      </c>
      <c r="B143" s="62">
        <v>16</v>
      </c>
      <c r="C143" s="61">
        <v>163</v>
      </c>
      <c r="E143" s="66"/>
      <c r="G143"/>
      <c r="J143" s="1"/>
      <c r="L143"/>
    </row>
    <row r="144" spans="1:12" ht="16" thickBot="1" x14ac:dyDescent="0.4">
      <c r="A144" s="60" t="s">
        <v>1026</v>
      </c>
      <c r="B144" s="59">
        <v>6971</v>
      </c>
      <c r="C144" s="58">
        <v>239.57179744656435</v>
      </c>
      <c r="E144" s="66"/>
      <c r="G144"/>
      <c r="J144" s="1"/>
      <c r="L144"/>
    </row>
    <row r="145" spans="1:7" ht="16" thickBot="1" x14ac:dyDescent="0.4">
      <c r="A145" s="57" t="s">
        <v>1019</v>
      </c>
      <c r="B145" s="62">
        <v>4665</v>
      </c>
      <c r="C145" s="61">
        <v>306.50568060021436</v>
      </c>
      <c r="E145" s="66"/>
      <c r="G145"/>
    </row>
    <row r="146" spans="1:7" ht="16" thickBot="1" x14ac:dyDescent="0.4">
      <c r="A146" s="57" t="s">
        <v>1021</v>
      </c>
      <c r="B146" s="62">
        <v>3</v>
      </c>
      <c r="C146" s="61">
        <v>792.66666666666663</v>
      </c>
      <c r="E146" s="66"/>
      <c r="G146"/>
    </row>
    <row r="147" spans="1:7" ht="16" thickBot="1" x14ac:dyDescent="0.4">
      <c r="A147" s="57" t="s">
        <v>1018</v>
      </c>
      <c r="B147" s="62">
        <v>122</v>
      </c>
      <c r="C147" s="61">
        <v>8.5819672131147549</v>
      </c>
      <c r="E147" s="66"/>
    </row>
    <row r="148" spans="1:7" ht="16" thickBot="1" x14ac:dyDescent="0.4">
      <c r="A148" s="65" t="s">
        <v>1017</v>
      </c>
      <c r="B148" s="64">
        <v>2156</v>
      </c>
      <c r="C148" s="63">
        <v>107.12847866419295</v>
      </c>
      <c r="E148" s="66"/>
    </row>
    <row r="149" spans="1:7" ht="16" thickBot="1" x14ac:dyDescent="0.4">
      <c r="A149" s="57" t="s">
        <v>1016</v>
      </c>
      <c r="B149" s="62">
        <v>25</v>
      </c>
      <c r="C149" s="61">
        <v>232.48</v>
      </c>
      <c r="E149" s="66"/>
    </row>
    <row r="150" spans="1:7" ht="16" thickBot="1" x14ac:dyDescent="0.4">
      <c r="A150" s="60" t="s">
        <v>160</v>
      </c>
      <c r="B150" s="59">
        <v>2015</v>
      </c>
      <c r="C150" s="58">
        <v>578.10173697270477</v>
      </c>
      <c r="D150" s="51"/>
      <c r="E150" s="66"/>
    </row>
    <row r="151" spans="1:7" ht="16" thickBot="1" x14ac:dyDescent="0.4">
      <c r="A151" s="57" t="s">
        <v>1019</v>
      </c>
      <c r="B151" s="62">
        <v>1447</v>
      </c>
      <c r="C151" s="61">
        <v>676.84796129923984</v>
      </c>
      <c r="D151" s="51"/>
      <c r="E151" s="66"/>
    </row>
    <row r="152" spans="1:7" ht="16" thickBot="1" x14ac:dyDescent="0.4">
      <c r="A152" s="57" t="s">
        <v>1022</v>
      </c>
      <c r="B152" s="62">
        <v>1</v>
      </c>
      <c r="C152" s="61">
        <v>1729</v>
      </c>
      <c r="D152" s="51"/>
      <c r="E152" s="50"/>
      <c r="F152"/>
    </row>
    <row r="153" spans="1:7" ht="16" thickBot="1" x14ac:dyDescent="0.4">
      <c r="A153" s="57" t="s">
        <v>1021</v>
      </c>
      <c r="B153" s="62">
        <v>34</v>
      </c>
      <c r="C153" s="61">
        <v>2259.6764705882351</v>
      </c>
      <c r="D153" s="51"/>
      <c r="E153" s="50"/>
      <c r="F153"/>
    </row>
    <row r="154" spans="1:7" ht="16" thickBot="1" x14ac:dyDescent="0.4">
      <c r="A154" s="65" t="s">
        <v>1018</v>
      </c>
      <c r="B154" s="64">
        <v>27</v>
      </c>
      <c r="C154" s="63">
        <v>8.5925925925925934</v>
      </c>
      <c r="E154" s="50"/>
      <c r="F154"/>
    </row>
    <row r="155" spans="1:7" ht="16" thickBot="1" x14ac:dyDescent="0.4">
      <c r="A155" s="57" t="s">
        <v>1017</v>
      </c>
      <c r="B155" s="62">
        <v>506</v>
      </c>
      <c r="C155" s="61">
        <v>210.84189723320159</v>
      </c>
      <c r="E155" s="50"/>
      <c r="F155"/>
    </row>
    <row r="156" spans="1:7" ht="16" thickBot="1" x14ac:dyDescent="0.4">
      <c r="A156" s="60" t="s">
        <v>1025</v>
      </c>
      <c r="B156" s="59">
        <v>18173</v>
      </c>
      <c r="C156" s="58">
        <v>623.84295383260883</v>
      </c>
    </row>
    <row r="157" spans="1:7" ht="16" thickBot="1" x14ac:dyDescent="0.4">
      <c r="A157" s="57" t="s">
        <v>1019</v>
      </c>
      <c r="B157" s="62">
        <v>17077</v>
      </c>
      <c r="C157" s="61">
        <v>607.63705568893829</v>
      </c>
    </row>
    <row r="158" spans="1:7" ht="16" thickBot="1" x14ac:dyDescent="0.4">
      <c r="A158" s="57" t="s">
        <v>1021</v>
      </c>
      <c r="B158" s="62">
        <v>298</v>
      </c>
      <c r="C158" s="61">
        <v>2242.4832214765102</v>
      </c>
    </row>
    <row r="159" spans="1:7" ht="16" thickBot="1" x14ac:dyDescent="0.4">
      <c r="A159" s="57" t="s">
        <v>1018</v>
      </c>
      <c r="B159" s="62">
        <v>37</v>
      </c>
      <c r="C159" s="61">
        <v>17.675675675675677</v>
      </c>
    </row>
    <row r="160" spans="1:7" ht="16" thickBot="1" x14ac:dyDescent="0.4">
      <c r="A160" s="57" t="s">
        <v>1017</v>
      </c>
      <c r="B160" s="62">
        <v>656</v>
      </c>
      <c r="C160" s="61">
        <v>411.76524390243901</v>
      </c>
    </row>
    <row r="161" spans="1:3" ht="16" thickBot="1" x14ac:dyDescent="0.4">
      <c r="A161" s="65" t="s">
        <v>1016</v>
      </c>
      <c r="B161" s="64">
        <v>105</v>
      </c>
      <c r="C161" s="63">
        <v>204.26666666666668</v>
      </c>
    </row>
    <row r="162" spans="1:3" ht="16" thickBot="1" x14ac:dyDescent="0.4">
      <c r="A162" s="60" t="s">
        <v>1024</v>
      </c>
      <c r="B162" s="59">
        <v>8912</v>
      </c>
      <c r="C162" s="58">
        <v>675.98070017953319</v>
      </c>
    </row>
    <row r="163" spans="1:3" ht="16" thickBot="1" x14ac:dyDescent="0.4">
      <c r="A163" s="57" t="s">
        <v>1019</v>
      </c>
      <c r="B163" s="62">
        <v>7731</v>
      </c>
      <c r="C163" s="61">
        <v>668.65955245117061</v>
      </c>
    </row>
    <row r="164" spans="1:3" ht="16" thickBot="1" x14ac:dyDescent="0.4">
      <c r="A164" s="57" t="s">
        <v>1021</v>
      </c>
      <c r="B164" s="62">
        <v>214</v>
      </c>
      <c r="C164" s="61">
        <v>2508.2943925233644</v>
      </c>
    </row>
    <row r="165" spans="1:3" ht="16" thickBot="1" x14ac:dyDescent="0.4">
      <c r="A165" s="57" t="s">
        <v>1018</v>
      </c>
      <c r="B165" s="62">
        <v>39</v>
      </c>
      <c r="C165" s="61">
        <v>25.410256410256409</v>
      </c>
    </row>
    <row r="166" spans="1:3" ht="16" thickBot="1" x14ac:dyDescent="0.4">
      <c r="A166" s="57" t="s">
        <v>1017</v>
      </c>
      <c r="B166" s="62">
        <v>634</v>
      </c>
      <c r="C166" s="61">
        <v>284.79337539432174</v>
      </c>
    </row>
    <row r="167" spans="1:3" ht="16" thickBot="1" x14ac:dyDescent="0.4">
      <c r="A167" s="65" t="s">
        <v>1016</v>
      </c>
      <c r="B167" s="64">
        <v>294</v>
      </c>
      <c r="C167" s="63">
        <v>464.65306122448982</v>
      </c>
    </row>
    <row r="168" spans="1:3" ht="16" thickBot="1" x14ac:dyDescent="0.4">
      <c r="A168" s="60" t="s">
        <v>1023</v>
      </c>
      <c r="B168" s="59">
        <v>4047</v>
      </c>
      <c r="C168" s="58">
        <v>783.07832962688406</v>
      </c>
    </row>
    <row r="169" spans="1:3" ht="16" thickBot="1" x14ac:dyDescent="0.4">
      <c r="A169" s="57" t="s">
        <v>1019</v>
      </c>
      <c r="B169" s="62">
        <v>3587</v>
      </c>
      <c r="C169" s="61">
        <v>771.13883468079177</v>
      </c>
    </row>
    <row r="170" spans="1:3" ht="16" thickBot="1" x14ac:dyDescent="0.4">
      <c r="A170" s="57" t="s">
        <v>1022</v>
      </c>
      <c r="B170" s="62">
        <v>1</v>
      </c>
      <c r="C170" s="61">
        <v>724</v>
      </c>
    </row>
    <row r="171" spans="1:3" ht="16" thickBot="1" x14ac:dyDescent="0.4">
      <c r="A171" s="57" t="s">
        <v>1021</v>
      </c>
      <c r="B171" s="62">
        <v>102</v>
      </c>
      <c r="C171" s="61">
        <v>2716.3431372549021</v>
      </c>
    </row>
    <row r="172" spans="1:3" ht="16" thickBot="1" x14ac:dyDescent="0.4">
      <c r="A172" s="57" t="s">
        <v>1018</v>
      </c>
      <c r="B172" s="62">
        <v>30</v>
      </c>
      <c r="C172" s="61">
        <v>24.3</v>
      </c>
    </row>
    <row r="173" spans="1:3" ht="16" thickBot="1" x14ac:dyDescent="0.4">
      <c r="A173" s="60" t="s">
        <v>1017</v>
      </c>
      <c r="B173" s="59">
        <v>325</v>
      </c>
      <c r="C173" s="58">
        <v>383.06769230769231</v>
      </c>
    </row>
    <row r="174" spans="1:3" ht="16" thickBot="1" x14ac:dyDescent="0.4">
      <c r="A174" s="57" t="s">
        <v>1016</v>
      </c>
      <c r="B174" s="56">
        <v>2</v>
      </c>
      <c r="C174" s="55">
        <v>13</v>
      </c>
    </row>
    <row r="175" spans="1:3" ht="15.5" thickBot="1" x14ac:dyDescent="0.4">
      <c r="A175" s="54" t="s">
        <v>1020</v>
      </c>
      <c r="B175" s="53">
        <v>3386</v>
      </c>
      <c r="C175" s="52">
        <v>515.41435321913764</v>
      </c>
    </row>
    <row r="176" spans="1:3" ht="15.5" thickBot="1" x14ac:dyDescent="0.4">
      <c r="A176" s="54" t="s">
        <v>1019</v>
      </c>
      <c r="B176" s="53">
        <v>2938</v>
      </c>
      <c r="C176" s="52">
        <v>539.95166780122531</v>
      </c>
    </row>
    <row r="177" spans="1:3" ht="15.5" thickBot="1" x14ac:dyDescent="0.4">
      <c r="A177" s="54" t="s">
        <v>1018</v>
      </c>
      <c r="B177" s="53">
        <v>30</v>
      </c>
      <c r="C177" s="52">
        <v>63.2</v>
      </c>
    </row>
    <row r="178" spans="1:3" ht="15.5" thickBot="1" x14ac:dyDescent="0.4">
      <c r="A178" s="54" t="s">
        <v>1017</v>
      </c>
      <c r="B178" s="53">
        <v>391</v>
      </c>
      <c r="C178" s="52">
        <v>386.13043478260869</v>
      </c>
    </row>
    <row r="179" spans="1:3" ht="15.5" thickBot="1" x14ac:dyDescent="0.4">
      <c r="A179" s="54" t="s">
        <v>1016</v>
      </c>
      <c r="B179" s="53">
        <v>27</v>
      </c>
      <c r="C179" s="52">
        <v>220.07407407407408</v>
      </c>
    </row>
  </sheetData>
  <mergeCells count="18">
    <mergeCell ref="E18:G18"/>
    <mergeCell ref="A7:C7"/>
    <mergeCell ref="A16:C16"/>
    <mergeCell ref="A1:G1"/>
    <mergeCell ref="A2:G3"/>
    <mergeCell ref="A4:G4"/>
    <mergeCell ref="E8:G8"/>
    <mergeCell ref="E14:G14"/>
    <mergeCell ref="A17:C17"/>
    <mergeCell ref="A19:C19"/>
    <mergeCell ref="E19:G19"/>
    <mergeCell ref="E25:G25"/>
    <mergeCell ref="A30:C30"/>
    <mergeCell ref="E24:G24"/>
    <mergeCell ref="A29:C29"/>
    <mergeCell ref="A28:C28"/>
    <mergeCell ref="A26:C26"/>
    <mergeCell ref="A27:C2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2FA44-6D80-46CC-82FE-CDB9CCCD0E37}">
  <sheetPr>
    <tabColor theme="0"/>
  </sheetPr>
  <dimension ref="A1:BC169"/>
  <sheetViews>
    <sheetView showGridLines="0" zoomScale="115" zoomScaleNormal="115" zoomScalePageLayoutView="110" workbookViewId="0">
      <selection activeCell="A4" sqref="A4:G4"/>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51" customWidth="1"/>
    <col min="7" max="7" width="15.81640625" style="50" customWidth="1"/>
    <col min="8" max="8" width="19.54296875" customWidth="1"/>
    <col min="9" max="9" width="15" customWidth="1"/>
    <col min="12" max="12" width="8.7265625" style="1"/>
  </cols>
  <sheetData>
    <row r="1" spans="1:55" ht="38.5" customHeight="1" x14ac:dyDescent="0.35">
      <c r="A1" s="179" t="s">
        <v>1069</v>
      </c>
      <c r="B1" s="179"/>
      <c r="C1" s="179"/>
      <c r="D1" s="179"/>
      <c r="E1" s="179"/>
      <c r="F1" s="179"/>
      <c r="G1" s="179"/>
      <c r="H1" s="1"/>
      <c r="I1" s="1"/>
      <c r="J1" s="1"/>
      <c r="K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row>
    <row r="2" spans="1:55" ht="15.65" customHeight="1" x14ac:dyDescent="0.35">
      <c r="A2" s="180" t="s">
        <v>1014</v>
      </c>
      <c r="B2" s="180"/>
      <c r="C2" s="180"/>
      <c r="D2" s="180"/>
      <c r="E2" s="180"/>
      <c r="F2" s="180"/>
      <c r="G2" s="180"/>
      <c r="H2" s="1"/>
      <c r="I2" s="1"/>
      <c r="J2" s="1"/>
      <c r="K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row>
    <row r="3" spans="1:55" ht="15" customHeight="1" x14ac:dyDescent="0.35">
      <c r="A3" s="180"/>
      <c r="B3" s="180"/>
      <c r="C3" s="180"/>
      <c r="D3" s="180"/>
      <c r="E3" s="180"/>
      <c r="F3" s="180"/>
      <c r="G3" s="180"/>
      <c r="H3" s="1"/>
      <c r="I3" s="1"/>
      <c r="J3" s="1"/>
      <c r="K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row>
    <row r="4" spans="1:55" ht="26" x14ac:dyDescent="0.35">
      <c r="A4" s="181" t="s">
        <v>1082</v>
      </c>
      <c r="B4" s="181"/>
      <c r="C4" s="181"/>
      <c r="D4" s="181"/>
      <c r="E4" s="181"/>
      <c r="F4" s="181"/>
      <c r="G4" s="181"/>
      <c r="H4" s="112"/>
      <c r="I4" s="1"/>
      <c r="J4" s="1"/>
      <c r="K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row>
    <row r="5" spans="1:55" ht="26" x14ac:dyDescent="0.35">
      <c r="A5" s="113"/>
      <c r="B5" s="113"/>
      <c r="C5" s="113"/>
      <c r="D5" s="113"/>
      <c r="E5" s="113"/>
      <c r="F5" s="113"/>
      <c r="G5" s="113"/>
      <c r="H5" s="112"/>
      <c r="I5" s="1"/>
      <c r="J5" s="1"/>
      <c r="K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row>
    <row r="6" spans="1:55" x14ac:dyDescent="0.35">
      <c r="A6" s="80"/>
      <c r="B6" s="80"/>
      <c r="C6" s="80"/>
      <c r="D6" s="1"/>
      <c r="E6" s="1"/>
      <c r="F6" s="67"/>
      <c r="G6" s="68"/>
      <c r="H6" s="1"/>
      <c r="I6" s="1"/>
      <c r="J6" s="1"/>
      <c r="K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row>
    <row r="7" spans="1:55" x14ac:dyDescent="0.35">
      <c r="A7" s="173" t="s">
        <v>1067</v>
      </c>
      <c r="B7" s="173"/>
      <c r="C7" s="173"/>
      <c r="D7" s="106"/>
      <c r="E7" s="1"/>
      <c r="F7" s="67"/>
      <c r="G7" s="68"/>
      <c r="H7" s="1"/>
      <c r="I7" s="1"/>
      <c r="J7" s="1"/>
      <c r="K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row>
    <row r="8" spans="1:55" x14ac:dyDescent="0.35">
      <c r="A8" s="103" t="s">
        <v>1066</v>
      </c>
      <c r="B8" s="103" t="s">
        <v>1043</v>
      </c>
      <c r="C8" s="103" t="s">
        <v>1065</v>
      </c>
      <c r="D8" s="1"/>
      <c r="E8" s="175" t="s">
        <v>1081</v>
      </c>
      <c r="F8" s="175"/>
      <c r="G8" s="175"/>
      <c r="H8" s="1"/>
      <c r="I8" s="1"/>
      <c r="J8" s="1"/>
      <c r="K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row>
    <row r="9" spans="1:55" x14ac:dyDescent="0.35">
      <c r="A9" s="91" t="s">
        <v>1070</v>
      </c>
      <c r="B9" s="94">
        <v>12576</v>
      </c>
      <c r="C9" s="107">
        <v>34458.240000007179</v>
      </c>
      <c r="D9" s="1"/>
      <c r="E9" s="102" t="s">
        <v>1056</v>
      </c>
      <c r="F9" s="111" t="s">
        <v>1043</v>
      </c>
      <c r="G9" s="110" t="s">
        <v>1055</v>
      </c>
      <c r="H9" s="1"/>
      <c r="I9" s="1"/>
      <c r="J9" s="1"/>
      <c r="K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row>
    <row r="10" spans="1:55" x14ac:dyDescent="0.35">
      <c r="A10" s="91" t="s">
        <v>1019</v>
      </c>
      <c r="B10" s="99">
        <v>173590</v>
      </c>
      <c r="C10" s="105">
        <v>166646.40000008326</v>
      </c>
      <c r="D10" s="1"/>
      <c r="E10" s="97" t="s">
        <v>1053</v>
      </c>
      <c r="F10" s="96">
        <v>78716</v>
      </c>
      <c r="G10" s="95">
        <v>0.99099999999999999</v>
      </c>
      <c r="H10" s="1"/>
      <c r="I10" s="83"/>
      <c r="J10" s="1"/>
      <c r="K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row>
    <row r="11" spans="1:55" x14ac:dyDescent="0.35">
      <c r="A11" s="91" t="s">
        <v>1021</v>
      </c>
      <c r="B11" s="94">
        <v>7320</v>
      </c>
      <c r="C11" s="107">
        <v>1317.5999999999785</v>
      </c>
      <c r="D11" s="1"/>
      <c r="E11" s="97" t="s">
        <v>1051</v>
      </c>
      <c r="F11" s="109">
        <v>736</v>
      </c>
      <c r="G11" s="108">
        <v>8.9999999999999993E-3</v>
      </c>
      <c r="H11" s="1"/>
      <c r="I11" s="1"/>
      <c r="J11" s="1"/>
      <c r="K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row>
    <row r="12" spans="1:55" x14ac:dyDescent="0.35">
      <c r="A12" s="91" t="s">
        <v>1080</v>
      </c>
      <c r="B12" s="94">
        <v>42</v>
      </c>
      <c r="C12" s="107">
        <v>189</v>
      </c>
      <c r="D12" s="1"/>
      <c r="E12" s="89" t="s">
        <v>1041</v>
      </c>
      <c r="F12" s="93">
        <v>79452</v>
      </c>
      <c r="G12" s="92">
        <v>1</v>
      </c>
      <c r="H12" s="1"/>
      <c r="I12" s="1"/>
      <c r="J12" s="1"/>
      <c r="K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row>
    <row r="13" spans="1:55" x14ac:dyDescent="0.35">
      <c r="A13" s="91" t="s">
        <v>1079</v>
      </c>
      <c r="B13" s="94">
        <v>386</v>
      </c>
      <c r="C13" s="107">
        <v>0</v>
      </c>
      <c r="D13" s="106"/>
      <c r="E13" s="86" t="s">
        <v>1074</v>
      </c>
      <c r="F13" s="86"/>
      <c r="G13" s="86"/>
      <c r="H13" s="1"/>
      <c r="I13" s="1"/>
      <c r="J13" s="1"/>
      <c r="K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row>
    <row r="14" spans="1:55" x14ac:dyDescent="0.35">
      <c r="A14" s="91" t="s">
        <v>1078</v>
      </c>
      <c r="B14" s="99">
        <v>513</v>
      </c>
      <c r="C14" s="105">
        <v>1898.1000000000158</v>
      </c>
      <c r="D14" s="1"/>
      <c r="E14" s="176" t="s">
        <v>1047</v>
      </c>
      <c r="F14" s="176"/>
      <c r="G14" s="176"/>
      <c r="H14" s="1"/>
      <c r="I14" s="1"/>
      <c r="J14" s="1"/>
      <c r="K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row>
    <row r="15" spans="1:55" x14ac:dyDescent="0.35">
      <c r="A15" s="89" t="s">
        <v>1041</v>
      </c>
      <c r="B15" s="88">
        <v>194427</v>
      </c>
      <c r="C15" s="104">
        <v>204509.33999977639</v>
      </c>
      <c r="D15" s="1"/>
      <c r="E15" s="86"/>
      <c r="F15" s="86"/>
      <c r="G15" s="86"/>
      <c r="H15" s="1"/>
      <c r="I15" s="1"/>
      <c r="J15" s="1"/>
      <c r="K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row>
    <row r="16" spans="1:55" ht="20.149999999999999" customHeight="1" x14ac:dyDescent="0.35">
      <c r="A16" s="178" t="s">
        <v>1077</v>
      </c>
      <c r="B16" s="178"/>
      <c r="C16" s="178"/>
      <c r="D16" s="1"/>
      <c r="E16" s="86"/>
      <c r="F16" s="86"/>
      <c r="G16" s="86"/>
      <c r="H16" s="1"/>
      <c r="I16" s="83"/>
      <c r="J16" s="1"/>
      <c r="K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row>
    <row r="17" spans="1:55" ht="48.65" customHeight="1" x14ac:dyDescent="0.35">
      <c r="A17" s="178" t="s">
        <v>1061</v>
      </c>
      <c r="B17" s="178"/>
      <c r="C17" s="178"/>
      <c r="D17" s="1"/>
      <c r="E17" s="86"/>
      <c r="F17" s="86"/>
      <c r="G17" s="86"/>
      <c r="H17" s="1"/>
      <c r="I17" s="1"/>
      <c r="J17" s="1"/>
      <c r="K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row>
    <row r="18" spans="1:55" ht="13.5" customHeight="1" x14ac:dyDescent="0.35">
      <c r="A18" s="84"/>
      <c r="B18" s="84"/>
      <c r="C18" s="84"/>
      <c r="D18" s="1"/>
      <c r="E18" s="176"/>
      <c r="F18" s="176"/>
      <c r="G18" s="176"/>
      <c r="H18" s="1"/>
      <c r="I18" s="1"/>
      <c r="J18" s="1"/>
      <c r="K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row>
    <row r="19" spans="1:55" ht="31.5" customHeight="1" x14ac:dyDescent="0.35">
      <c r="A19" s="173" t="s">
        <v>1076</v>
      </c>
      <c r="B19" s="173"/>
      <c r="C19" s="173"/>
      <c r="D19" s="1"/>
      <c r="E19" s="175" t="s">
        <v>1075</v>
      </c>
      <c r="F19" s="175"/>
      <c r="G19" s="175"/>
      <c r="H19" s="83"/>
      <c r="I19" s="1"/>
      <c r="J19" s="1"/>
      <c r="K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row>
    <row r="20" spans="1:55" ht="15" customHeight="1" x14ac:dyDescent="0.35">
      <c r="A20" s="103" t="s">
        <v>1058</v>
      </c>
      <c r="B20" s="103" t="s">
        <v>1043</v>
      </c>
      <c r="C20" s="103" t="s">
        <v>1057</v>
      </c>
      <c r="D20" s="1"/>
      <c r="E20" s="102" t="s">
        <v>1056</v>
      </c>
      <c r="F20" s="101" t="s">
        <v>1043</v>
      </c>
      <c r="G20" s="100" t="s">
        <v>1055</v>
      </c>
      <c r="H20" s="1"/>
      <c r="I20" s="83"/>
      <c r="J20" s="1"/>
      <c r="K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row>
    <row r="21" spans="1:55" x14ac:dyDescent="0.35">
      <c r="A21" s="91" t="s">
        <v>1054</v>
      </c>
      <c r="B21" s="99">
        <v>85009</v>
      </c>
      <c r="C21" s="98">
        <v>568.94445294027696</v>
      </c>
      <c r="D21" s="1"/>
      <c r="E21" s="97" t="s">
        <v>1053</v>
      </c>
      <c r="F21" s="96">
        <v>10679</v>
      </c>
      <c r="G21" s="95">
        <v>0.93600000000000005</v>
      </c>
      <c r="H21" s="1"/>
      <c r="I21" s="1"/>
      <c r="J21" s="1"/>
      <c r="K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row>
    <row r="22" spans="1:55" x14ac:dyDescent="0.35">
      <c r="A22" s="91" t="s">
        <v>1052</v>
      </c>
      <c r="B22" s="99">
        <v>57</v>
      </c>
      <c r="C22" s="98">
        <v>970.15789473684208</v>
      </c>
      <c r="D22" s="1"/>
      <c r="E22" s="97" t="s">
        <v>1051</v>
      </c>
      <c r="F22" s="96">
        <v>736</v>
      </c>
      <c r="G22" s="95">
        <v>6.4000000000000001E-2</v>
      </c>
      <c r="H22" s="1"/>
      <c r="I22" s="1"/>
      <c r="J22" s="1"/>
      <c r="K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row>
    <row r="23" spans="1:55" x14ac:dyDescent="0.35">
      <c r="A23" s="91" t="s">
        <v>1050</v>
      </c>
      <c r="B23" s="94">
        <v>109297</v>
      </c>
      <c r="C23" s="90">
        <v>532.26144358948557</v>
      </c>
      <c r="D23" s="1"/>
      <c r="E23" s="89" t="s">
        <v>1041</v>
      </c>
      <c r="F23" s="93">
        <v>11415</v>
      </c>
      <c r="G23" s="92">
        <v>1</v>
      </c>
      <c r="H23" s="1"/>
      <c r="I23" s="1"/>
      <c r="J23" s="1"/>
      <c r="K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row>
    <row r="24" spans="1:55" x14ac:dyDescent="0.35">
      <c r="A24" s="91" t="s">
        <v>1049</v>
      </c>
      <c r="B24">
        <v>64</v>
      </c>
      <c r="C24" s="90">
        <v>1006.453125</v>
      </c>
      <c r="D24" s="1"/>
      <c r="E24" s="176" t="s">
        <v>1074</v>
      </c>
      <c r="F24" s="176"/>
      <c r="G24" s="176"/>
      <c r="H24" s="1"/>
      <c r="I24" s="1"/>
      <c r="J24" s="1"/>
      <c r="K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row>
    <row r="25" spans="1:55" ht="27.65" customHeight="1" x14ac:dyDescent="0.35">
      <c r="A25" s="89" t="s">
        <v>1041</v>
      </c>
      <c r="B25" s="88">
        <v>194427</v>
      </c>
      <c r="C25" s="87">
        <v>548.58476446172597</v>
      </c>
      <c r="D25" s="1"/>
      <c r="E25" s="176" t="s">
        <v>1047</v>
      </c>
      <c r="F25" s="176"/>
      <c r="G25" s="176"/>
      <c r="H25" s="1"/>
      <c r="I25" s="1"/>
      <c r="J25" s="1"/>
      <c r="K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row>
    <row r="26" spans="1:55" x14ac:dyDescent="0.35">
      <c r="A26" s="178" t="str">
        <f>A16</f>
        <v>Data from BI Inc. Participants Report, 9.30.2023</v>
      </c>
      <c r="B26" s="178"/>
      <c r="C26" s="178"/>
      <c r="D26" s="83"/>
      <c r="E26" s="80"/>
      <c r="F26" s="85"/>
      <c r="G26" s="68"/>
      <c r="I26" s="1"/>
      <c r="J26" s="1"/>
      <c r="K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row>
    <row r="27" spans="1:55" x14ac:dyDescent="0.35">
      <c r="A27" s="178" t="s">
        <v>1073</v>
      </c>
      <c r="B27" s="178"/>
      <c r="C27" s="178"/>
      <c r="D27" s="83"/>
      <c r="F27" s="82"/>
      <c r="G27" s="81"/>
      <c r="H27" s="1"/>
      <c r="I27" s="1"/>
      <c r="J27" s="1"/>
      <c r="K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row>
    <row r="28" spans="1:55" x14ac:dyDescent="0.35">
      <c r="A28" s="177"/>
      <c r="B28" s="177"/>
      <c r="C28" s="177"/>
      <c r="D28" s="1"/>
      <c r="E28" s="1"/>
      <c r="F28" s="67"/>
      <c r="G28" s="68"/>
      <c r="H28" s="1"/>
      <c r="I28" s="1"/>
      <c r="J28" s="1"/>
      <c r="K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row>
    <row r="29" spans="1:55" ht="10.5" customHeight="1" x14ac:dyDescent="0.35">
      <c r="A29" s="177"/>
      <c r="B29" s="177"/>
      <c r="C29" s="177"/>
      <c r="D29" s="1"/>
      <c r="E29" s="1"/>
      <c r="F29" s="67"/>
      <c r="G29" s="68"/>
      <c r="H29" s="1"/>
      <c r="I29" s="1"/>
      <c r="J29" s="1"/>
      <c r="K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row>
    <row r="30" spans="1:55" ht="36.65" customHeight="1" thickBot="1" x14ac:dyDescent="0.4">
      <c r="A30" s="177" t="s">
        <v>1072</v>
      </c>
      <c r="B30" s="177"/>
      <c r="C30" s="177"/>
      <c r="D30" s="1"/>
      <c r="E30" s="1"/>
      <c r="F30" s="67"/>
      <c r="G30" s="68"/>
      <c r="H30" s="1"/>
      <c r="I30" s="1"/>
      <c r="J30" s="1"/>
      <c r="K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row>
    <row r="31" spans="1:55" ht="30.5" thickBot="1" x14ac:dyDescent="0.4">
      <c r="A31" s="79" t="s">
        <v>1044</v>
      </c>
      <c r="B31" s="79" t="s">
        <v>1043</v>
      </c>
      <c r="C31" s="79" t="s">
        <v>1042</v>
      </c>
      <c r="D31" s="1"/>
      <c r="E31" s="1"/>
      <c r="F31" s="67"/>
      <c r="G31" s="68"/>
      <c r="H31" s="1"/>
      <c r="I31" s="1"/>
      <c r="J31" s="1"/>
      <c r="K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row>
    <row r="32" spans="1:55" ht="16" thickBot="1" x14ac:dyDescent="0.4">
      <c r="A32" s="78" t="s">
        <v>1041</v>
      </c>
      <c r="B32" s="77">
        <v>194427</v>
      </c>
      <c r="C32" s="76">
        <v>548.58476446172597</v>
      </c>
      <c r="D32" s="73"/>
      <c r="E32" s="1"/>
      <c r="F32" s="67"/>
      <c r="G32" s="68"/>
      <c r="H32" s="1"/>
      <c r="I32" s="1"/>
      <c r="J32" s="1"/>
      <c r="K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row>
    <row r="33" spans="1:55" ht="15.5" thickBot="1" x14ac:dyDescent="0.4">
      <c r="A33" s="71" t="s">
        <v>1040</v>
      </c>
      <c r="B33" s="70">
        <v>5244</v>
      </c>
      <c r="C33" s="69">
        <v>654.05949656750568</v>
      </c>
      <c r="E33" s="1"/>
      <c r="F33" s="67"/>
      <c r="G33" s="68"/>
      <c r="H33" s="1"/>
      <c r="I33" s="1"/>
      <c r="J33" s="1"/>
      <c r="K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row>
    <row r="34" spans="1:55" ht="16" thickBot="1" x14ac:dyDescent="0.4">
      <c r="A34" s="57" t="s">
        <v>1070</v>
      </c>
      <c r="B34" s="62">
        <v>309</v>
      </c>
      <c r="C34" s="61">
        <v>485.43042071197414</v>
      </c>
      <c r="E34" s="1"/>
      <c r="F34" s="67"/>
      <c r="G34" s="68"/>
      <c r="H34" s="1"/>
      <c r="I34" s="1"/>
      <c r="J34" s="1"/>
      <c r="K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row>
    <row r="35" spans="1:55" ht="16" thickBot="1" x14ac:dyDescent="0.4">
      <c r="A35" s="57" t="s">
        <v>1019</v>
      </c>
      <c r="B35" s="62">
        <v>4633</v>
      </c>
      <c r="C35" s="61">
        <v>575.50960500755446</v>
      </c>
      <c r="E35" s="66"/>
      <c r="F35" s="67"/>
      <c r="G35" s="68"/>
      <c r="H35" s="1"/>
      <c r="I35" s="1"/>
      <c r="J35" s="1"/>
      <c r="K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row>
    <row r="36" spans="1:55" ht="16" thickBot="1" x14ac:dyDescent="0.4">
      <c r="A36" s="57" t="s">
        <v>1021</v>
      </c>
      <c r="B36" s="62">
        <v>285</v>
      </c>
      <c r="C36" s="61">
        <v>2151.6666666666665</v>
      </c>
      <c r="E36" s="66"/>
      <c r="F36" s="67"/>
      <c r="G36" s="68"/>
      <c r="H36" s="1"/>
      <c r="I36" s="1"/>
      <c r="J36" s="1"/>
      <c r="K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row>
    <row r="37" spans="1:55" ht="16" thickBot="1" x14ac:dyDescent="0.4">
      <c r="A37" s="57" t="s">
        <v>1018</v>
      </c>
      <c r="B37" s="62">
        <v>17</v>
      </c>
      <c r="C37" s="61">
        <v>19.352941176470587</v>
      </c>
      <c r="E37" s="66"/>
      <c r="F37" s="67"/>
      <c r="G37" s="68"/>
      <c r="H37" s="1"/>
      <c r="I37" s="1"/>
      <c r="J37" s="1"/>
      <c r="K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5.5" thickBot="1" x14ac:dyDescent="0.4">
      <c r="A38" s="71" t="s">
        <v>1039</v>
      </c>
      <c r="B38" s="70">
        <v>3551</v>
      </c>
      <c r="C38" s="69">
        <v>564.00478738383549</v>
      </c>
      <c r="E38" s="66"/>
      <c r="F38" s="67"/>
      <c r="G38" s="68"/>
      <c r="H38" s="1"/>
      <c r="I38" s="1"/>
      <c r="J38" s="1"/>
      <c r="K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6" thickBot="1" x14ac:dyDescent="0.4">
      <c r="A39" s="57" t="s">
        <v>1070</v>
      </c>
      <c r="B39" s="62">
        <v>124</v>
      </c>
      <c r="C39" s="61">
        <v>292.16935483870969</v>
      </c>
      <c r="E39" s="66"/>
      <c r="F39" s="67"/>
      <c r="G39" s="68"/>
      <c r="H39" s="1"/>
      <c r="I39" s="1"/>
      <c r="J39" s="1"/>
      <c r="K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6" thickBot="1" x14ac:dyDescent="0.4">
      <c r="A40" s="57" t="s">
        <v>1019</v>
      </c>
      <c r="B40" s="62">
        <v>3361</v>
      </c>
      <c r="C40" s="61">
        <v>571.9485272240405</v>
      </c>
      <c r="E40" s="66"/>
      <c r="F40" s="67"/>
      <c r="G40" s="68"/>
      <c r="H40" s="1"/>
      <c r="I40" s="1"/>
      <c r="J40" s="1"/>
      <c r="K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6" thickBot="1" x14ac:dyDescent="0.4">
      <c r="A41" s="57" t="s">
        <v>1022</v>
      </c>
      <c r="B41" s="62">
        <v>1</v>
      </c>
      <c r="C41" s="61">
        <v>35</v>
      </c>
      <c r="D41" s="73"/>
      <c r="E41" s="66"/>
      <c r="F41" s="67"/>
      <c r="G41" s="68"/>
      <c r="H41" s="1"/>
      <c r="I41" s="1"/>
      <c r="J41" s="1"/>
      <c r="K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6" thickBot="1" x14ac:dyDescent="0.4">
      <c r="A42" s="57" t="s">
        <v>1021</v>
      </c>
      <c r="B42" s="62">
        <v>27</v>
      </c>
      <c r="C42" s="61">
        <v>1595.4814814814815</v>
      </c>
      <c r="E42" s="66"/>
      <c r="F42" s="67"/>
      <c r="G42" s="68"/>
      <c r="H42" s="1"/>
      <c r="I42" s="1"/>
      <c r="J42" s="1"/>
      <c r="K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6" thickBot="1" x14ac:dyDescent="0.4">
      <c r="A43" s="57" t="s">
        <v>1018</v>
      </c>
      <c r="B43" s="62">
        <v>38</v>
      </c>
      <c r="C43" s="61">
        <v>29.473684210526315</v>
      </c>
      <c r="E43" s="66"/>
      <c r="F43" s="67"/>
      <c r="G43" s="68"/>
      <c r="H43" s="1"/>
      <c r="I43" s="1"/>
      <c r="J43" s="1"/>
      <c r="K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5.5" thickBot="1" x14ac:dyDescent="0.4">
      <c r="A44" s="71" t="s">
        <v>1038</v>
      </c>
      <c r="B44" s="70">
        <v>7048</v>
      </c>
      <c r="C44" s="69">
        <v>482.88351305334845</v>
      </c>
      <c r="E44" s="66"/>
      <c r="F44" s="67"/>
      <c r="G44" s="68"/>
      <c r="H44" s="1"/>
      <c r="I44" s="1"/>
      <c r="J44" s="1"/>
      <c r="K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row r="45" spans="1:55" ht="16" thickBot="1" x14ac:dyDescent="0.4">
      <c r="A45" s="57" t="s">
        <v>1070</v>
      </c>
      <c r="B45" s="62">
        <v>113</v>
      </c>
      <c r="C45" s="61">
        <v>409.69026548672565</v>
      </c>
      <c r="E45" s="66"/>
      <c r="F45" s="67"/>
      <c r="G45" s="68"/>
      <c r="H45" s="1"/>
      <c r="I45" s="1"/>
      <c r="J45" s="1"/>
      <c r="K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row>
    <row r="46" spans="1:55" ht="16" thickBot="1" x14ac:dyDescent="0.4">
      <c r="A46" s="57" t="s">
        <v>1019</v>
      </c>
      <c r="B46" s="62">
        <v>6905</v>
      </c>
      <c r="C46" s="61">
        <v>485.80318609703113</v>
      </c>
      <c r="E46" s="66"/>
      <c r="F46" s="67"/>
      <c r="G46" s="68"/>
      <c r="H46" s="1"/>
      <c r="I46" s="1"/>
      <c r="J46" s="1"/>
      <c r="K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row>
    <row r="47" spans="1:55" ht="16" thickBot="1" x14ac:dyDescent="0.4">
      <c r="A47" s="57" t="s">
        <v>1021</v>
      </c>
      <c r="B47" s="62">
        <v>2</v>
      </c>
      <c r="C47" s="61">
        <v>967</v>
      </c>
      <c r="E47" s="66"/>
      <c r="F47" s="67"/>
      <c r="G47" s="68"/>
      <c r="H47" s="1"/>
      <c r="I47" s="1"/>
      <c r="J47" s="1"/>
      <c r="K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row>
    <row r="48" spans="1:55" ht="16" thickBot="1" x14ac:dyDescent="0.4">
      <c r="A48" s="57" t="s">
        <v>1018</v>
      </c>
      <c r="B48" s="62">
        <v>28</v>
      </c>
      <c r="C48" s="61">
        <v>23.678571428571427</v>
      </c>
      <c r="E48" s="66"/>
      <c r="F48" s="67"/>
      <c r="G48" s="68"/>
      <c r="H48" s="1"/>
      <c r="I48" s="1"/>
      <c r="J48" s="1"/>
      <c r="K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row>
    <row r="49" spans="1:55" ht="15.5" thickBot="1" x14ac:dyDescent="0.4">
      <c r="A49" s="71" t="s">
        <v>1037</v>
      </c>
      <c r="B49" s="70">
        <v>602</v>
      </c>
      <c r="C49" s="69">
        <v>947.98172757475083</v>
      </c>
      <c r="E49" s="66"/>
      <c r="F49" s="67"/>
      <c r="G49" s="68"/>
      <c r="H49" s="1"/>
      <c r="I49" s="1"/>
      <c r="J49" s="1"/>
      <c r="K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row>
    <row r="50" spans="1:55" ht="16" thickBot="1" x14ac:dyDescent="0.4">
      <c r="A50" s="57" t="s">
        <v>1070</v>
      </c>
      <c r="B50" s="62">
        <v>9</v>
      </c>
      <c r="C50" s="61">
        <v>147</v>
      </c>
      <c r="E50" s="66"/>
      <c r="F50" s="67"/>
      <c r="G50" s="68"/>
      <c r="H50" s="1"/>
      <c r="I50" s="1"/>
      <c r="J50" s="1"/>
      <c r="K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row>
    <row r="51" spans="1:55" ht="16" thickBot="1" x14ac:dyDescent="0.4">
      <c r="A51" s="57" t="s">
        <v>1019</v>
      </c>
      <c r="B51" s="62">
        <v>340</v>
      </c>
      <c r="C51" s="61">
        <v>355.90588235294115</v>
      </c>
      <c r="E51" s="66"/>
      <c r="F51" s="67"/>
      <c r="G51" s="68"/>
      <c r="H51" s="1"/>
      <c r="I51" s="1"/>
      <c r="J51" s="1"/>
      <c r="K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row>
    <row r="52" spans="1:55" ht="16" thickBot="1" x14ac:dyDescent="0.4">
      <c r="A52" s="57" t="s">
        <v>1021</v>
      </c>
      <c r="B52" s="62">
        <v>253</v>
      </c>
      <c r="C52" s="61">
        <v>1772.1501976284585</v>
      </c>
      <c r="E52" s="66"/>
      <c r="F52" s="67"/>
      <c r="G52" s="68"/>
      <c r="H52" s="1"/>
      <c r="I52" s="1"/>
      <c r="J52" s="1"/>
      <c r="K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row>
    <row r="53" spans="1:55" ht="15.5" thickBot="1" x14ac:dyDescent="0.4">
      <c r="A53" s="71" t="s">
        <v>1036</v>
      </c>
      <c r="B53" s="70">
        <v>13882</v>
      </c>
      <c r="C53" s="69">
        <v>695.04372568794122</v>
      </c>
      <c r="E53" s="66"/>
      <c r="F53" s="67"/>
      <c r="G53" s="68"/>
      <c r="H53" s="1"/>
      <c r="I53" s="1"/>
      <c r="J53" s="1"/>
      <c r="K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row>
    <row r="54" spans="1:55" ht="16" thickBot="1" x14ac:dyDescent="0.4">
      <c r="A54" s="57" t="s">
        <v>1070</v>
      </c>
      <c r="B54" s="62">
        <v>430</v>
      </c>
      <c r="C54" s="61">
        <v>306.57674418604654</v>
      </c>
      <c r="D54" s="73"/>
      <c r="E54" s="66"/>
      <c r="F54" s="67"/>
      <c r="G54" s="68"/>
      <c r="H54" s="1"/>
      <c r="I54" s="1"/>
      <c r="J54" s="1"/>
      <c r="K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row>
    <row r="55" spans="1:55" ht="16" thickBot="1" x14ac:dyDescent="0.4">
      <c r="A55" s="57" t="s">
        <v>1019</v>
      </c>
      <c r="B55" s="62">
        <v>12698</v>
      </c>
      <c r="C55" s="61">
        <v>620.19459757442121</v>
      </c>
      <c r="E55" s="66"/>
      <c r="F55" s="67"/>
      <c r="G55" s="68"/>
      <c r="H55" s="1"/>
      <c r="I55" s="1"/>
      <c r="J55" s="1"/>
      <c r="K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row>
    <row r="56" spans="1:55" ht="16" thickBot="1" x14ac:dyDescent="0.4">
      <c r="A56" s="57" t="s">
        <v>1022</v>
      </c>
      <c r="B56" s="62">
        <v>3</v>
      </c>
      <c r="C56" s="61">
        <v>277</v>
      </c>
      <c r="E56" s="66"/>
      <c r="F56" s="67"/>
      <c r="G56" s="68"/>
      <c r="H56" s="1"/>
      <c r="I56" s="1"/>
      <c r="J56" s="1"/>
      <c r="K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row>
    <row r="57" spans="1:55" ht="16" thickBot="1" x14ac:dyDescent="0.4">
      <c r="A57" s="57" t="s">
        <v>1021</v>
      </c>
      <c r="B57" s="62">
        <v>708</v>
      </c>
      <c r="C57" s="61">
        <v>2316.0395480225989</v>
      </c>
      <c r="E57" s="66"/>
      <c r="F57" s="67"/>
      <c r="G57" s="68"/>
      <c r="H57" s="1"/>
      <c r="I57" s="1"/>
      <c r="J57" s="1"/>
      <c r="K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row>
    <row r="58" spans="1:55" ht="16" thickBot="1" x14ac:dyDescent="0.4">
      <c r="A58" s="57" t="s">
        <v>1018</v>
      </c>
      <c r="B58" s="62">
        <v>43</v>
      </c>
      <c r="C58" s="61">
        <v>22.11627906976744</v>
      </c>
      <c r="E58" s="66"/>
      <c r="F58" s="67"/>
      <c r="G58" s="68"/>
      <c r="H58" s="1"/>
      <c r="I58" s="1"/>
      <c r="J58" s="1"/>
      <c r="K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row>
    <row r="59" spans="1:55" ht="15.5" thickBot="1" x14ac:dyDescent="0.4">
      <c r="A59" s="71" t="s">
        <v>388</v>
      </c>
      <c r="B59" s="70">
        <v>2358</v>
      </c>
      <c r="C59" s="69">
        <v>471.02417302798983</v>
      </c>
      <c r="E59" s="66"/>
      <c r="F59" s="67"/>
      <c r="G59" s="68"/>
      <c r="H59" s="1"/>
      <c r="I59" s="1"/>
      <c r="J59" s="1"/>
      <c r="K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row>
    <row r="60" spans="1:55" ht="16" thickBot="1" x14ac:dyDescent="0.4">
      <c r="A60" s="57" t="s">
        <v>1070</v>
      </c>
      <c r="B60" s="62">
        <v>156</v>
      </c>
      <c r="C60" s="61">
        <v>192.23717948717947</v>
      </c>
      <c r="E60" s="66"/>
      <c r="F60" s="67"/>
      <c r="G60" s="68"/>
      <c r="H60" s="1"/>
      <c r="I60" s="1"/>
      <c r="J60" s="1"/>
      <c r="K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row>
    <row r="61" spans="1:55" ht="16" thickBot="1" x14ac:dyDescent="0.4">
      <c r="A61" s="57" t="s">
        <v>1019</v>
      </c>
      <c r="B61" s="62">
        <v>2191</v>
      </c>
      <c r="C61" s="61">
        <v>491.06298493838432</v>
      </c>
      <c r="E61" s="66"/>
      <c r="F61" s="67"/>
      <c r="G61" s="68"/>
      <c r="H61" s="1"/>
      <c r="I61" s="1"/>
      <c r="J61" s="1"/>
      <c r="K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row>
    <row r="62" spans="1:55" ht="16" thickBot="1" x14ac:dyDescent="0.4">
      <c r="A62" s="57" t="s">
        <v>1022</v>
      </c>
      <c r="B62" s="62">
        <v>1</v>
      </c>
      <c r="C62" s="61">
        <v>59</v>
      </c>
      <c r="E62" s="66"/>
      <c r="F62" s="67"/>
      <c r="G62" s="68"/>
      <c r="H62" s="1"/>
      <c r="I62" s="1"/>
      <c r="J62" s="1"/>
      <c r="K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row>
    <row r="63" spans="1:55" ht="16" thickBot="1" x14ac:dyDescent="0.4">
      <c r="A63" s="57" t="s">
        <v>1021</v>
      </c>
      <c r="B63" s="62">
        <v>3</v>
      </c>
      <c r="C63" s="61">
        <v>1554.3333333333333</v>
      </c>
      <c r="E63" s="66"/>
      <c r="F63" s="67"/>
      <c r="G63" s="68"/>
      <c r="H63" s="1"/>
      <c r="I63" s="1"/>
      <c r="J63" s="1"/>
      <c r="K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row>
    <row r="64" spans="1:55" ht="16" thickBot="1" x14ac:dyDescent="0.4">
      <c r="A64" s="57" t="s">
        <v>1018</v>
      </c>
      <c r="B64" s="62">
        <v>7</v>
      </c>
      <c r="C64" s="61">
        <v>6.4285714285714288</v>
      </c>
      <c r="E64" s="66"/>
      <c r="F64" s="67"/>
      <c r="G64" s="68"/>
      <c r="H64" s="1"/>
      <c r="I64" s="1"/>
      <c r="J64" s="1"/>
      <c r="K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row>
    <row r="65" spans="1:55" ht="15.5" thickBot="1" x14ac:dyDescent="0.4">
      <c r="A65" s="71" t="s">
        <v>1035</v>
      </c>
      <c r="B65" s="70">
        <v>2924</v>
      </c>
      <c r="C65" s="69">
        <v>511.68125854993161</v>
      </c>
      <c r="E65" s="66"/>
      <c r="F65" s="67"/>
      <c r="G65" s="68"/>
      <c r="H65" s="1"/>
      <c r="I65" s="1"/>
      <c r="J65" s="1"/>
      <c r="K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row>
    <row r="66" spans="1:55" ht="16" thickBot="1" x14ac:dyDescent="0.4">
      <c r="A66" s="57" t="s">
        <v>1070</v>
      </c>
      <c r="B66" s="62">
        <v>26</v>
      </c>
      <c r="C66" s="61">
        <v>306.07692307692309</v>
      </c>
      <c r="E66" s="66"/>
      <c r="F66" s="67"/>
      <c r="G66" s="68"/>
      <c r="H66" s="1"/>
      <c r="I66" s="1"/>
      <c r="J66" s="1"/>
      <c r="K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row>
    <row r="67" spans="1:55" ht="16" thickBot="1" x14ac:dyDescent="0.4">
      <c r="A67" s="57" t="s">
        <v>1019</v>
      </c>
      <c r="B67" s="62">
        <v>2797</v>
      </c>
      <c r="C67" s="61">
        <v>478.07293528780838</v>
      </c>
      <c r="E67" s="66"/>
      <c r="F67" s="67"/>
      <c r="G67" s="68"/>
      <c r="H67" s="1"/>
      <c r="I67" s="1"/>
      <c r="J67" s="1"/>
      <c r="K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row>
    <row r="68" spans="1:55" ht="17.5" customHeight="1" thickBot="1" x14ac:dyDescent="0.4">
      <c r="A68" s="57" t="s">
        <v>1071</v>
      </c>
      <c r="B68" s="62">
        <v>17</v>
      </c>
      <c r="C68" s="61">
        <v>920.76470588235293</v>
      </c>
      <c r="E68" s="66"/>
      <c r="F68" s="67"/>
      <c r="G68" s="68"/>
      <c r="H68" s="1"/>
      <c r="I68" s="1"/>
      <c r="J68" s="1"/>
      <c r="K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row>
    <row r="69" spans="1:55" ht="16" thickBot="1" x14ac:dyDescent="0.4">
      <c r="A69" s="57" t="s">
        <v>1021</v>
      </c>
      <c r="B69" s="62">
        <v>61</v>
      </c>
      <c r="C69" s="61">
        <v>2204.7213114754099</v>
      </c>
      <c r="E69" s="66"/>
      <c r="F69" s="67"/>
      <c r="G69" s="68"/>
      <c r="H69" s="1"/>
      <c r="I69" s="1"/>
      <c r="J69" s="1"/>
      <c r="K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row>
    <row r="70" spans="1:55" ht="16" thickBot="1" x14ac:dyDescent="0.4">
      <c r="A70" s="57" t="s">
        <v>1018</v>
      </c>
      <c r="B70" s="64">
        <v>23</v>
      </c>
      <c r="C70" s="63">
        <v>38.565217391304351</v>
      </c>
      <c r="E70" s="66"/>
      <c r="F70" s="67"/>
      <c r="G70" s="68"/>
      <c r="H70" s="1"/>
      <c r="I70" s="1"/>
      <c r="J70" s="1"/>
      <c r="K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row>
    <row r="71" spans="1:55" ht="16" thickBot="1" x14ac:dyDescent="0.4">
      <c r="A71" s="71" t="s">
        <v>1034</v>
      </c>
      <c r="B71" s="59">
        <v>10017</v>
      </c>
      <c r="C71" s="58">
        <v>833.78147149845267</v>
      </c>
      <c r="E71" s="66"/>
      <c r="F71" s="67"/>
      <c r="G71" s="68"/>
      <c r="H71" s="1"/>
      <c r="I71" s="1"/>
      <c r="J71" s="1"/>
      <c r="K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row>
    <row r="72" spans="1:55" ht="16" thickBot="1" x14ac:dyDescent="0.4">
      <c r="A72" s="57" t="s">
        <v>1070</v>
      </c>
      <c r="B72" s="62">
        <v>94</v>
      </c>
      <c r="C72" s="61">
        <v>487.39361702127661</v>
      </c>
      <c r="E72" s="66"/>
      <c r="F72" s="67"/>
      <c r="G72" s="68"/>
      <c r="H72" s="1"/>
      <c r="I72" s="1"/>
      <c r="J72" s="1"/>
      <c r="K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row>
    <row r="73" spans="1:55" ht="16" thickBot="1" x14ac:dyDescent="0.4">
      <c r="A73" s="57" t="s">
        <v>1019</v>
      </c>
      <c r="B73" s="62">
        <v>9343</v>
      </c>
      <c r="C73" s="61">
        <v>732.12126725891039</v>
      </c>
      <c r="E73" s="66"/>
      <c r="F73" s="67"/>
      <c r="G73" s="68"/>
      <c r="H73" s="1"/>
      <c r="I73" s="1"/>
      <c r="J73" s="1"/>
      <c r="K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row>
    <row r="74" spans="1:55" ht="16" thickBot="1" x14ac:dyDescent="0.4">
      <c r="A74" s="57" t="s">
        <v>1021</v>
      </c>
      <c r="B74" s="62">
        <v>580</v>
      </c>
      <c r="C74" s="61">
        <v>2527.5258620689656</v>
      </c>
      <c r="E74" s="66"/>
      <c r="F74" s="67"/>
      <c r="G74" s="68"/>
      <c r="H74" s="1"/>
      <c r="I74" s="1"/>
      <c r="J74" s="1"/>
      <c r="K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row>
    <row r="75" spans="1:55" ht="15.5" thickBot="1" x14ac:dyDescent="0.4">
      <c r="A75" s="71" t="s">
        <v>197</v>
      </c>
      <c r="B75" s="70">
        <v>2935</v>
      </c>
      <c r="C75" s="69">
        <v>263.14344122657582</v>
      </c>
      <c r="E75" s="66"/>
      <c r="F75" s="67"/>
      <c r="G75" s="68"/>
      <c r="H75" s="1"/>
      <c r="I75" s="1"/>
      <c r="J75" s="1"/>
      <c r="K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row>
    <row r="76" spans="1:55" ht="16" thickBot="1" x14ac:dyDescent="0.4">
      <c r="A76" s="57" t="s">
        <v>1070</v>
      </c>
      <c r="B76" s="62">
        <v>1183</v>
      </c>
      <c r="C76" s="61">
        <v>51.449704142011832</v>
      </c>
      <c r="E76" s="66"/>
      <c r="F76" s="67"/>
      <c r="G76" s="68"/>
      <c r="H76" s="1"/>
      <c r="I76" s="1"/>
      <c r="J76" s="1"/>
      <c r="K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row>
    <row r="77" spans="1:55" ht="16" thickBot="1" x14ac:dyDescent="0.4">
      <c r="A77" s="57" t="s">
        <v>1019</v>
      </c>
      <c r="B77" s="62">
        <v>1558</v>
      </c>
      <c r="C77" s="61">
        <v>280.13414634146341</v>
      </c>
      <c r="E77" s="66"/>
      <c r="F77" s="67"/>
      <c r="G77" s="68"/>
      <c r="H77" s="1"/>
      <c r="I77" s="1"/>
      <c r="J77" s="1"/>
      <c r="K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row>
    <row r="78" spans="1:55" ht="16" thickBot="1" x14ac:dyDescent="0.4">
      <c r="A78" s="57" t="s">
        <v>1021</v>
      </c>
      <c r="B78" s="62">
        <v>192</v>
      </c>
      <c r="C78" s="61">
        <v>1431.8072916666667</v>
      </c>
      <c r="D78" s="73"/>
      <c r="E78" s="66"/>
      <c r="F78" s="67"/>
      <c r="G78" s="68"/>
      <c r="H78" s="1"/>
      <c r="I78" s="1"/>
      <c r="J78" s="1"/>
      <c r="K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row>
    <row r="79" spans="1:55" ht="16" thickBot="1" x14ac:dyDescent="0.4">
      <c r="A79" s="57" t="s">
        <v>1018</v>
      </c>
      <c r="B79" s="62">
        <v>2</v>
      </c>
      <c r="C79" s="61">
        <v>52.5</v>
      </c>
      <c r="E79" s="66"/>
      <c r="F79" s="67"/>
      <c r="G79" s="68"/>
      <c r="H79" s="1"/>
      <c r="I79" s="1"/>
      <c r="J79" s="1"/>
      <c r="K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row>
    <row r="80" spans="1:55" ht="15.5" thickBot="1" x14ac:dyDescent="0.4">
      <c r="A80" s="71" t="s">
        <v>1033</v>
      </c>
      <c r="B80" s="70">
        <v>13995</v>
      </c>
      <c r="C80" s="69">
        <v>212.84194355126832</v>
      </c>
      <c r="E80" s="66"/>
      <c r="F80" s="67"/>
      <c r="G80" s="68"/>
      <c r="H80" s="1"/>
      <c r="I80" s="1"/>
      <c r="J80" s="1"/>
      <c r="K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row>
    <row r="81" spans="1:55" ht="16" thickBot="1" x14ac:dyDescent="0.4">
      <c r="A81" s="57" t="s">
        <v>1070</v>
      </c>
      <c r="B81" s="62">
        <v>2814</v>
      </c>
      <c r="C81" s="61">
        <v>33.760483297796732</v>
      </c>
      <c r="E81" s="66"/>
      <c r="F81" s="67"/>
      <c r="G81" s="68"/>
      <c r="H81" s="1"/>
      <c r="I81" s="1"/>
      <c r="J81" s="1"/>
      <c r="K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row>
    <row r="82" spans="1:55" ht="16" thickBot="1" x14ac:dyDescent="0.4">
      <c r="A82" s="57" t="s">
        <v>1019</v>
      </c>
      <c r="B82" s="62">
        <v>11025</v>
      </c>
      <c r="C82" s="61">
        <v>257.81396825396826</v>
      </c>
      <c r="E82" s="66"/>
      <c r="F82" s="67"/>
      <c r="G82" s="68"/>
      <c r="H82" s="1"/>
      <c r="I82" s="1"/>
      <c r="J82" s="1"/>
      <c r="K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row>
    <row r="83" spans="1:55" ht="16" thickBot="1" x14ac:dyDescent="0.4">
      <c r="A83" s="57" t="s">
        <v>1022</v>
      </c>
      <c r="B83" s="62">
        <v>122</v>
      </c>
      <c r="C83" s="61">
        <v>331.13934426229508</v>
      </c>
      <c r="E83" s="66"/>
      <c r="F83" s="67"/>
      <c r="G83" s="68"/>
      <c r="H83" s="1"/>
      <c r="I83" s="1"/>
      <c r="J83" s="1"/>
      <c r="K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row>
    <row r="84" spans="1:55" ht="16" thickBot="1" x14ac:dyDescent="0.4">
      <c r="A84" s="57" t="s">
        <v>1021</v>
      </c>
      <c r="B84" s="62">
        <v>1</v>
      </c>
      <c r="C84" s="61">
        <v>638</v>
      </c>
      <c r="E84" s="66"/>
      <c r="F84" s="67"/>
      <c r="G84" s="68"/>
      <c r="H84" s="1"/>
      <c r="I84" s="1"/>
      <c r="J84" s="1"/>
      <c r="K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row>
    <row r="85" spans="1:55" ht="16" thickBot="1" x14ac:dyDescent="0.4">
      <c r="A85" s="57" t="s">
        <v>1018</v>
      </c>
      <c r="B85" s="62">
        <v>33</v>
      </c>
      <c r="C85" s="61">
        <v>8.6363636363636367</v>
      </c>
      <c r="E85" s="66"/>
      <c r="F85" s="67"/>
      <c r="G85" s="68"/>
      <c r="H85" s="1"/>
      <c r="I85" s="1"/>
      <c r="J85" s="1"/>
      <c r="K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row>
    <row r="86" spans="1:55" ht="15.5" thickBot="1" x14ac:dyDescent="0.4">
      <c r="A86" s="71" t="s">
        <v>220</v>
      </c>
      <c r="B86" s="70">
        <v>2727</v>
      </c>
      <c r="C86" s="69">
        <v>363.58635863586358</v>
      </c>
      <c r="E86" s="66"/>
      <c r="F86" s="67"/>
      <c r="G86" s="68"/>
      <c r="H86" s="1"/>
      <c r="I86" s="1"/>
      <c r="J86" s="1"/>
      <c r="K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row>
    <row r="87" spans="1:55" ht="16" thickBot="1" x14ac:dyDescent="0.4">
      <c r="A87" s="57" t="s">
        <v>1070</v>
      </c>
      <c r="B87" s="62">
        <v>354</v>
      </c>
      <c r="C87" s="61">
        <v>389.16101694915255</v>
      </c>
      <c r="E87" s="66"/>
      <c r="F87" s="67"/>
      <c r="G87" s="68"/>
      <c r="H87" s="1"/>
      <c r="I87" s="1"/>
      <c r="J87" s="1"/>
      <c r="K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row>
    <row r="88" spans="1:55" ht="16" thickBot="1" x14ac:dyDescent="0.4">
      <c r="A88" s="57" t="s">
        <v>1019</v>
      </c>
      <c r="B88" s="62">
        <v>2365</v>
      </c>
      <c r="C88" s="61">
        <v>360.93023255813955</v>
      </c>
      <c r="E88" s="66"/>
      <c r="F88" s="67"/>
      <c r="G88" s="68"/>
      <c r="H88" s="1"/>
      <c r="I88" s="1"/>
      <c r="J88" s="1"/>
      <c r="K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row>
    <row r="89" spans="1:55" ht="16" thickBot="1" x14ac:dyDescent="0.4">
      <c r="A89" s="57" t="s">
        <v>1018</v>
      </c>
      <c r="B89" s="62">
        <v>8</v>
      </c>
      <c r="C89" s="61">
        <v>17.125</v>
      </c>
      <c r="E89" s="66"/>
      <c r="F89" s="67"/>
      <c r="G89" s="68"/>
      <c r="H89" s="1"/>
      <c r="I89" s="1"/>
      <c r="J89" s="1"/>
      <c r="K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row>
    <row r="90" spans="1:55" ht="15.5" thickBot="1" x14ac:dyDescent="0.4">
      <c r="A90" s="71" t="s">
        <v>1032</v>
      </c>
      <c r="B90" s="70">
        <v>11440</v>
      </c>
      <c r="C90" s="69">
        <v>509.98505244755245</v>
      </c>
      <c r="E90" s="66"/>
      <c r="F90" s="67"/>
      <c r="G90" s="68"/>
      <c r="H90" s="1"/>
      <c r="I90" s="1"/>
      <c r="J90" s="1"/>
      <c r="K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row>
    <row r="91" spans="1:55" ht="16" thickBot="1" x14ac:dyDescent="0.4">
      <c r="A91" s="57" t="s">
        <v>1070</v>
      </c>
      <c r="B91" s="62">
        <v>605</v>
      </c>
      <c r="C91" s="61">
        <v>262.33719008264461</v>
      </c>
      <c r="E91" s="66"/>
      <c r="F91" s="67"/>
      <c r="G91" s="68"/>
      <c r="H91" s="1"/>
      <c r="I91" s="1"/>
      <c r="J91" s="1"/>
      <c r="K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row>
    <row r="92" spans="1:55" ht="16" thickBot="1" x14ac:dyDescent="0.4">
      <c r="A92" s="57" t="s">
        <v>1019</v>
      </c>
      <c r="B92" s="62">
        <v>9834</v>
      </c>
      <c r="C92" s="61">
        <v>414.74577994712223</v>
      </c>
      <c r="E92" s="66"/>
      <c r="F92" s="67"/>
      <c r="G92" s="68"/>
      <c r="H92" s="1"/>
      <c r="I92" s="1"/>
      <c r="J92" s="1"/>
      <c r="K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row>
    <row r="93" spans="1:55" ht="16" thickBot="1" x14ac:dyDescent="0.4">
      <c r="A93" s="57" t="s">
        <v>1071</v>
      </c>
      <c r="B93" s="62">
        <v>25</v>
      </c>
      <c r="C93" s="61">
        <v>584.44000000000005</v>
      </c>
      <c r="E93" s="66"/>
      <c r="F93" s="67"/>
      <c r="G93" s="68"/>
      <c r="H93" s="1"/>
      <c r="I93" s="1"/>
      <c r="J93" s="1"/>
      <c r="K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row>
    <row r="94" spans="1:55" ht="16" thickBot="1" x14ac:dyDescent="0.4">
      <c r="A94" s="57" t="s">
        <v>1021</v>
      </c>
      <c r="B94" s="62">
        <v>935</v>
      </c>
      <c r="C94" s="61">
        <v>1691.614973262032</v>
      </c>
      <c r="E94" s="66"/>
      <c r="F94" s="67"/>
      <c r="G94" s="68"/>
      <c r="H94" s="1"/>
      <c r="I94" s="1"/>
      <c r="J94" s="1"/>
      <c r="K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row>
    <row r="95" spans="1:55" ht="16" thickBot="1" x14ac:dyDescent="0.4">
      <c r="A95" s="57" t="s">
        <v>1018</v>
      </c>
      <c r="B95" s="62">
        <v>41</v>
      </c>
      <c r="C95" s="61">
        <v>15.463414634146341</v>
      </c>
      <c r="E95" s="66"/>
      <c r="F95" s="67"/>
      <c r="G95" s="68"/>
      <c r="H95" s="1"/>
      <c r="I95" s="1"/>
      <c r="J95" s="1"/>
      <c r="K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row>
    <row r="96" spans="1:55" ht="15.5" thickBot="1" x14ac:dyDescent="0.4">
      <c r="A96" s="71" t="s">
        <v>246</v>
      </c>
      <c r="B96" s="70">
        <v>18321</v>
      </c>
      <c r="C96" s="69">
        <v>437.57595109437256</v>
      </c>
      <c r="E96" s="66"/>
      <c r="F96" s="67"/>
      <c r="G96" s="68"/>
      <c r="H96" s="1"/>
      <c r="I96" s="1"/>
      <c r="J96" s="1"/>
      <c r="K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row>
    <row r="97" spans="1:55" ht="16" thickBot="1" x14ac:dyDescent="0.4">
      <c r="A97" s="57" t="s">
        <v>1070</v>
      </c>
      <c r="B97" s="62">
        <v>433</v>
      </c>
      <c r="C97" s="61">
        <v>325.32332563510391</v>
      </c>
      <c r="E97" s="66"/>
      <c r="F97" s="67"/>
      <c r="G97" s="68"/>
      <c r="H97" s="1"/>
      <c r="I97" s="1"/>
      <c r="J97" s="1"/>
      <c r="K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row>
    <row r="98" spans="1:55" ht="16" thickBot="1" x14ac:dyDescent="0.4">
      <c r="A98" s="57" t="s">
        <v>1019</v>
      </c>
      <c r="B98" s="62">
        <v>17856</v>
      </c>
      <c r="C98" s="61">
        <v>439.99036738351253</v>
      </c>
      <c r="E98" s="66"/>
      <c r="F98" s="67"/>
      <c r="G98" s="68"/>
      <c r="H98" s="1"/>
      <c r="I98" s="1"/>
      <c r="J98" s="1"/>
      <c r="K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row>
    <row r="99" spans="1:55" ht="16" thickBot="1" x14ac:dyDescent="0.4">
      <c r="A99" s="57" t="s">
        <v>1022</v>
      </c>
      <c r="B99" s="62">
        <v>1</v>
      </c>
      <c r="C99" s="61">
        <v>297</v>
      </c>
      <c r="E99" s="66"/>
      <c r="F99" s="67"/>
      <c r="G99" s="68"/>
      <c r="H99" s="1"/>
      <c r="I99" s="1"/>
      <c r="J99" s="1"/>
      <c r="K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row>
    <row r="100" spans="1:55" ht="16" thickBot="1" x14ac:dyDescent="0.4">
      <c r="A100" s="57" t="s">
        <v>1021</v>
      </c>
      <c r="B100" s="62">
        <v>15</v>
      </c>
      <c r="C100" s="61">
        <v>1270.0666666666666</v>
      </c>
      <c r="E100" s="66"/>
      <c r="F100" s="67"/>
      <c r="G100" s="68"/>
      <c r="H100" s="1"/>
      <c r="I100" s="1"/>
      <c r="J100" s="1"/>
      <c r="K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row>
    <row r="101" spans="1:55" ht="16" thickBot="1" x14ac:dyDescent="0.4">
      <c r="A101" s="57" t="s">
        <v>1018</v>
      </c>
      <c r="B101" s="62">
        <v>16</v>
      </c>
      <c r="C101" s="61">
        <v>9.25</v>
      </c>
      <c r="E101" s="66"/>
      <c r="F101" s="67"/>
      <c r="G101" s="68"/>
      <c r="H101" s="1"/>
      <c r="I101" s="1"/>
      <c r="J101" s="1"/>
      <c r="K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row>
    <row r="102" spans="1:55" ht="15.5" thickBot="1" x14ac:dyDescent="0.4">
      <c r="A102" s="71" t="s">
        <v>1031</v>
      </c>
      <c r="B102" s="70">
        <v>4817</v>
      </c>
      <c r="C102" s="69">
        <v>553.03383848868589</v>
      </c>
      <c r="E102" s="66"/>
      <c r="F102" s="67"/>
      <c r="G102" s="68"/>
      <c r="H102" s="1"/>
      <c r="I102" s="1"/>
      <c r="J102" s="1"/>
      <c r="K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row>
    <row r="103" spans="1:55" ht="16" thickBot="1" x14ac:dyDescent="0.4">
      <c r="A103" s="57" t="s">
        <v>1070</v>
      </c>
      <c r="B103" s="62">
        <v>215</v>
      </c>
      <c r="C103" s="61">
        <v>263.2</v>
      </c>
      <c r="E103" s="66"/>
      <c r="F103" s="67"/>
      <c r="G103" s="68"/>
      <c r="H103" s="1"/>
      <c r="I103" s="1"/>
      <c r="J103" s="1"/>
      <c r="K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row>
    <row r="104" spans="1:55" ht="16" thickBot="1" x14ac:dyDescent="0.4">
      <c r="A104" s="57" t="s">
        <v>1019</v>
      </c>
      <c r="B104" s="62">
        <v>4532</v>
      </c>
      <c r="C104" s="61">
        <v>561.24183583406887</v>
      </c>
      <c r="E104" s="66"/>
      <c r="F104" s="67"/>
      <c r="G104" s="68"/>
      <c r="H104" s="1"/>
      <c r="I104" s="1"/>
      <c r="J104" s="1"/>
      <c r="K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row>
    <row r="105" spans="1:55" ht="16" thickBot="1" x14ac:dyDescent="0.4">
      <c r="A105" s="57" t="s">
        <v>1021</v>
      </c>
      <c r="B105" s="62">
        <v>35</v>
      </c>
      <c r="C105" s="61">
        <v>1799.9428571428571</v>
      </c>
      <c r="E105" s="66"/>
      <c r="F105" s="67"/>
      <c r="G105" s="68"/>
      <c r="H105" s="1"/>
      <c r="I105" s="1"/>
      <c r="J105" s="1"/>
      <c r="K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row>
    <row r="106" spans="1:55" ht="16" thickBot="1" x14ac:dyDescent="0.4">
      <c r="A106" s="57" t="s">
        <v>1018</v>
      </c>
      <c r="B106" s="62">
        <v>35</v>
      </c>
      <c r="C106" s="61">
        <v>23.714285714285715</v>
      </c>
      <c r="E106" s="66"/>
      <c r="F106" s="67"/>
      <c r="G106" s="68"/>
      <c r="H106" s="1"/>
      <c r="I106" s="1"/>
      <c r="J106" s="1"/>
      <c r="K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row>
    <row r="107" spans="1:55" ht="15.5" thickBot="1" x14ac:dyDescent="0.4">
      <c r="A107" s="71" t="s">
        <v>1030</v>
      </c>
      <c r="B107" s="70">
        <v>8818</v>
      </c>
      <c r="C107" s="69">
        <v>557.04184622363346</v>
      </c>
      <c r="E107" s="66"/>
      <c r="F107" s="67"/>
      <c r="G107" s="68"/>
      <c r="H107" s="1"/>
      <c r="I107" s="1"/>
      <c r="J107" s="1"/>
      <c r="K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row>
    <row r="108" spans="1:55" ht="16" thickBot="1" x14ac:dyDescent="0.4">
      <c r="A108" s="57" t="s">
        <v>1070</v>
      </c>
      <c r="B108" s="62">
        <v>362</v>
      </c>
      <c r="C108" s="61">
        <v>525.07182320441984</v>
      </c>
      <c r="E108" s="66"/>
      <c r="F108" s="67"/>
      <c r="G108" s="68"/>
      <c r="H108" s="1"/>
      <c r="I108" s="1"/>
      <c r="J108" s="1"/>
      <c r="K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row>
    <row r="109" spans="1:55" ht="16" thickBot="1" x14ac:dyDescent="0.4">
      <c r="A109" s="57" t="s">
        <v>1019</v>
      </c>
      <c r="B109" s="62">
        <v>8279</v>
      </c>
      <c r="C109" s="61">
        <v>525.00555622659738</v>
      </c>
      <c r="E109" s="66"/>
      <c r="F109" s="67"/>
      <c r="G109" s="68"/>
      <c r="H109" s="1"/>
      <c r="I109" s="1"/>
      <c r="J109" s="1"/>
      <c r="K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row>
    <row r="110" spans="1:55" ht="16" thickBot="1" x14ac:dyDescent="0.4">
      <c r="A110" s="57" t="s">
        <v>1022</v>
      </c>
      <c r="B110" s="62">
        <v>2</v>
      </c>
      <c r="C110" s="61">
        <v>483.5</v>
      </c>
      <c r="E110" s="66"/>
      <c r="F110" s="67"/>
      <c r="G110" s="68"/>
      <c r="H110" s="1"/>
      <c r="I110" s="1"/>
      <c r="J110" s="1"/>
      <c r="K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row>
    <row r="111" spans="1:55" ht="16" thickBot="1" x14ac:dyDescent="0.4">
      <c r="A111" s="57" t="s">
        <v>1021</v>
      </c>
      <c r="B111" s="62">
        <v>175</v>
      </c>
      <c r="C111" s="61">
        <v>2139.6057142857144</v>
      </c>
      <c r="E111" s="66"/>
      <c r="F111" s="67"/>
      <c r="G111" s="68"/>
      <c r="H111" s="1"/>
      <c r="I111" s="1"/>
      <c r="J111" s="1"/>
      <c r="K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row>
    <row r="112" spans="1:55" ht="15.5" thickBot="1" x14ac:dyDescent="0.4">
      <c r="A112" s="71" t="s">
        <v>1029</v>
      </c>
      <c r="B112" s="70">
        <v>14081</v>
      </c>
      <c r="C112" s="69">
        <v>813.29365812087212</v>
      </c>
      <c r="E112" s="66"/>
      <c r="F112" s="67"/>
      <c r="G112" s="68"/>
      <c r="H112" s="1"/>
      <c r="I112" s="1"/>
      <c r="J112" s="1"/>
      <c r="K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row>
    <row r="113" spans="1:55" ht="16" thickBot="1" x14ac:dyDescent="0.4">
      <c r="A113" s="57" t="s">
        <v>1070</v>
      </c>
      <c r="B113" s="62">
        <v>244</v>
      </c>
      <c r="C113" s="61">
        <v>422.28278688524591</v>
      </c>
      <c r="E113" s="66"/>
      <c r="F113" s="67"/>
      <c r="G113" s="68"/>
      <c r="H113" s="1"/>
      <c r="I113" s="1"/>
      <c r="J113" s="1"/>
      <c r="K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row>
    <row r="114" spans="1:55" ht="16" thickBot="1" x14ac:dyDescent="0.4">
      <c r="A114" s="57" t="s">
        <v>1019</v>
      </c>
      <c r="B114" s="62">
        <v>12587</v>
      </c>
      <c r="C114" s="61">
        <v>669.79820449670297</v>
      </c>
      <c r="E114" s="66"/>
      <c r="F114" s="67"/>
      <c r="G114" s="68"/>
      <c r="H114" s="1"/>
      <c r="I114" s="1"/>
      <c r="J114" s="1"/>
      <c r="K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row>
    <row r="115" spans="1:55" ht="16" thickBot="1" x14ac:dyDescent="0.4">
      <c r="A115" s="57" t="s">
        <v>1022</v>
      </c>
      <c r="B115" s="62">
        <v>6</v>
      </c>
      <c r="C115" s="61">
        <v>1111.8333333333333</v>
      </c>
      <c r="E115" s="66"/>
      <c r="F115" s="67"/>
      <c r="G115" s="68"/>
      <c r="H115" s="1"/>
      <c r="I115" s="1"/>
      <c r="J115" s="1"/>
      <c r="K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row>
    <row r="116" spans="1:55" ht="16" thickBot="1" x14ac:dyDescent="0.4">
      <c r="A116" s="57" t="s">
        <v>1021</v>
      </c>
      <c r="B116" s="62">
        <v>1177</v>
      </c>
      <c r="C116" s="61">
        <v>2472.1971112999149</v>
      </c>
      <c r="E116" s="66"/>
      <c r="F116" s="67"/>
      <c r="G116" s="68"/>
      <c r="H116" s="1"/>
      <c r="I116" s="1"/>
      <c r="J116" s="1"/>
      <c r="K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row>
    <row r="117" spans="1:55" ht="16" thickBot="1" x14ac:dyDescent="0.4">
      <c r="A117" s="57" t="s">
        <v>1018</v>
      </c>
      <c r="B117" s="62">
        <v>67</v>
      </c>
      <c r="C117" s="61">
        <v>26.17910447761194</v>
      </c>
      <c r="E117" s="66"/>
      <c r="F117" s="67"/>
      <c r="G117" s="68"/>
      <c r="H117" s="1"/>
      <c r="I117" s="1"/>
      <c r="J117" s="1"/>
      <c r="K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row>
    <row r="118" spans="1:55" ht="15.5" thickBot="1" x14ac:dyDescent="0.4">
      <c r="A118" s="71" t="s">
        <v>1028</v>
      </c>
      <c r="B118" s="70">
        <v>8413</v>
      </c>
      <c r="C118" s="69">
        <v>499.55877808154048</v>
      </c>
      <c r="E118" s="66"/>
      <c r="F118" s="67"/>
      <c r="G118" s="68"/>
      <c r="H118" s="1"/>
      <c r="I118" s="1"/>
      <c r="J118" s="1"/>
      <c r="K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row>
    <row r="119" spans="1:55" ht="16" thickBot="1" x14ac:dyDescent="0.4">
      <c r="A119" s="57" t="s">
        <v>1070</v>
      </c>
      <c r="B119" s="62">
        <v>22</v>
      </c>
      <c r="C119" s="61">
        <v>507.54545454545456</v>
      </c>
      <c r="E119" s="66"/>
      <c r="F119" s="67"/>
      <c r="G119" s="68"/>
      <c r="H119" s="1"/>
      <c r="I119" s="1"/>
      <c r="J119" s="1"/>
      <c r="K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row>
    <row r="120" spans="1:55" ht="16" thickBot="1" x14ac:dyDescent="0.4">
      <c r="A120" s="57" t="s">
        <v>1019</v>
      </c>
      <c r="B120" s="62">
        <v>8370</v>
      </c>
      <c r="C120" s="61">
        <v>496.88972520908004</v>
      </c>
      <c r="E120" s="66"/>
      <c r="F120" s="67"/>
      <c r="G120" s="68"/>
      <c r="L120"/>
    </row>
    <row r="121" spans="1:55" ht="16" thickBot="1" x14ac:dyDescent="0.4">
      <c r="A121" s="57" t="s">
        <v>1021</v>
      </c>
      <c r="B121" s="62">
        <v>18</v>
      </c>
      <c r="C121" s="61">
        <v>1811.6111111111111</v>
      </c>
      <c r="E121" s="66"/>
      <c r="F121" s="67"/>
      <c r="G121" s="68"/>
    </row>
    <row r="122" spans="1:55" ht="16" thickBot="1" x14ac:dyDescent="0.4">
      <c r="A122" s="57" t="s">
        <v>1018</v>
      </c>
      <c r="B122" s="62">
        <v>3</v>
      </c>
      <c r="C122" s="61">
        <v>15.333333333333334</v>
      </c>
      <c r="E122" s="66"/>
      <c r="F122" s="67"/>
      <c r="G122" s="68"/>
    </row>
    <row r="123" spans="1:55" ht="15.5" thickBot="1" x14ac:dyDescent="0.4">
      <c r="A123" s="71" t="s">
        <v>1027</v>
      </c>
      <c r="B123" s="70">
        <v>6172</v>
      </c>
      <c r="C123" s="69">
        <v>163.50826312378484</v>
      </c>
      <c r="E123" s="66"/>
      <c r="F123" s="67"/>
    </row>
    <row r="124" spans="1:55" ht="16" thickBot="1" x14ac:dyDescent="0.4">
      <c r="A124" s="57" t="s">
        <v>1070</v>
      </c>
      <c r="B124" s="62">
        <v>112</v>
      </c>
      <c r="C124" s="61">
        <v>138.26785714285714</v>
      </c>
      <c r="E124" s="66"/>
      <c r="F124" s="67"/>
    </row>
    <row r="125" spans="1:55" ht="16" thickBot="1" x14ac:dyDescent="0.4">
      <c r="A125" s="57" t="s">
        <v>1019</v>
      </c>
      <c r="B125" s="62">
        <v>5957</v>
      </c>
      <c r="C125" s="61">
        <v>165.27060600973644</v>
      </c>
      <c r="E125" s="66"/>
      <c r="F125" s="67"/>
    </row>
    <row r="126" spans="1:55" ht="16" thickBot="1" x14ac:dyDescent="0.4">
      <c r="A126" s="57" t="s">
        <v>1022</v>
      </c>
      <c r="B126" s="62">
        <v>28</v>
      </c>
      <c r="C126" s="61">
        <v>309.10714285714283</v>
      </c>
      <c r="E126" s="66"/>
      <c r="F126" s="67"/>
    </row>
    <row r="127" spans="1:55" ht="16" thickBot="1" x14ac:dyDescent="0.4">
      <c r="A127" s="57" t="s">
        <v>1018</v>
      </c>
      <c r="B127" s="62">
        <v>75</v>
      </c>
      <c r="C127" s="61">
        <v>6.8666666666666663</v>
      </c>
      <c r="E127" s="66"/>
      <c r="F127" s="67"/>
    </row>
    <row r="128" spans="1:55" ht="15.5" thickBot="1" x14ac:dyDescent="0.4">
      <c r="A128" s="71" t="s">
        <v>310</v>
      </c>
      <c r="B128" s="70">
        <v>7152</v>
      </c>
      <c r="C128" s="69">
        <v>623.78159955257274</v>
      </c>
      <c r="E128" s="66"/>
      <c r="F128" s="67"/>
    </row>
    <row r="129" spans="1:12" ht="16" thickBot="1" x14ac:dyDescent="0.4">
      <c r="A129" s="57" t="s">
        <v>1070</v>
      </c>
      <c r="B129" s="62">
        <v>76</v>
      </c>
      <c r="C129" s="61">
        <v>591.77631578947364</v>
      </c>
      <c r="E129" s="66"/>
      <c r="F129" s="67"/>
    </row>
    <row r="130" spans="1:12" ht="16" thickBot="1" x14ac:dyDescent="0.4">
      <c r="A130" s="57" t="s">
        <v>1019</v>
      </c>
      <c r="B130" s="62">
        <v>6975</v>
      </c>
      <c r="C130" s="61">
        <v>606.56888888888886</v>
      </c>
      <c r="E130" s="66"/>
      <c r="F130" s="67"/>
    </row>
    <row r="131" spans="1:12" ht="16" thickBot="1" x14ac:dyDescent="0.4">
      <c r="A131" s="57" t="s">
        <v>1021</v>
      </c>
      <c r="B131" s="62">
        <v>94</v>
      </c>
      <c r="C131" s="61">
        <v>1972.1914893617022</v>
      </c>
      <c r="E131" s="66"/>
      <c r="F131" s="67"/>
    </row>
    <row r="132" spans="1:12" ht="16" thickBot="1" x14ac:dyDescent="0.4">
      <c r="A132" s="57" t="s">
        <v>1018</v>
      </c>
      <c r="B132" s="62">
        <v>7</v>
      </c>
      <c r="C132" s="61">
        <v>15.285714285714286</v>
      </c>
      <c r="E132" s="66"/>
      <c r="F132" s="67"/>
    </row>
    <row r="133" spans="1:12" ht="15.5" thickBot="1" x14ac:dyDescent="0.4">
      <c r="A133" s="71" t="s">
        <v>1026</v>
      </c>
      <c r="B133" s="70">
        <v>13088</v>
      </c>
      <c r="C133" s="69">
        <v>183.99258863080684</v>
      </c>
      <c r="E133" s="66"/>
      <c r="F133" s="67"/>
    </row>
    <row r="134" spans="1:12" ht="16" thickBot="1" x14ac:dyDescent="0.4">
      <c r="A134" s="57" t="s">
        <v>1070</v>
      </c>
      <c r="B134" s="62">
        <v>3417</v>
      </c>
      <c r="C134" s="61">
        <v>29.441322797775825</v>
      </c>
      <c r="E134" s="66"/>
      <c r="F134" s="67"/>
    </row>
    <row r="135" spans="1:12" ht="16" thickBot="1" x14ac:dyDescent="0.4">
      <c r="A135" s="57" t="s">
        <v>1019</v>
      </c>
      <c r="B135" s="62">
        <v>9412</v>
      </c>
      <c r="C135" s="61">
        <v>234.84360390990224</v>
      </c>
      <c r="E135" s="66"/>
      <c r="F135" s="67"/>
    </row>
    <row r="136" spans="1:12" ht="16" thickBot="1" x14ac:dyDescent="0.4">
      <c r="A136" s="57" t="s">
        <v>1022</v>
      </c>
      <c r="B136" s="62">
        <v>214</v>
      </c>
      <c r="C136" s="61">
        <v>350.24299065420558</v>
      </c>
      <c r="E136" s="66"/>
      <c r="F136" s="67"/>
    </row>
    <row r="137" spans="1:12" ht="16" thickBot="1" x14ac:dyDescent="0.4">
      <c r="A137" s="57" t="s">
        <v>1021</v>
      </c>
      <c r="B137" s="62">
        <v>33</v>
      </c>
      <c r="C137" s="61">
        <v>663.78787878787875</v>
      </c>
      <c r="E137" s="66"/>
      <c r="F137" s="67"/>
    </row>
    <row r="138" spans="1:12" ht="16" thickBot="1" x14ac:dyDescent="0.4">
      <c r="A138" s="57" t="s">
        <v>1018</v>
      </c>
      <c r="B138" s="62">
        <v>12</v>
      </c>
      <c r="C138" s="61">
        <v>24.083333333333332</v>
      </c>
      <c r="E138" s="66"/>
      <c r="F138" s="67"/>
    </row>
    <row r="139" spans="1:12" ht="15.5" thickBot="1" x14ac:dyDescent="0.4">
      <c r="A139" s="71" t="s">
        <v>160</v>
      </c>
      <c r="B139" s="70">
        <v>3314</v>
      </c>
      <c r="C139" s="69">
        <v>515.30687990343995</v>
      </c>
      <c r="E139" s="66"/>
    </row>
    <row r="140" spans="1:12" ht="16" thickBot="1" x14ac:dyDescent="0.4">
      <c r="A140" s="57" t="s">
        <v>1070</v>
      </c>
      <c r="B140" s="62">
        <v>227</v>
      </c>
      <c r="C140" s="61">
        <v>540.75770925110135</v>
      </c>
      <c r="E140" s="66"/>
    </row>
    <row r="141" spans="1:12" ht="16" thickBot="1" x14ac:dyDescent="0.4">
      <c r="A141" s="57" t="s">
        <v>1019</v>
      </c>
      <c r="B141" s="62">
        <v>2997</v>
      </c>
      <c r="C141" s="61">
        <v>466.96162829496166</v>
      </c>
      <c r="E141" s="66"/>
      <c r="J141" s="1"/>
      <c r="L141"/>
    </row>
    <row r="142" spans="1:12" ht="16" thickBot="1" x14ac:dyDescent="0.4">
      <c r="A142" s="57" t="s">
        <v>1022</v>
      </c>
      <c r="B142" s="62">
        <v>5</v>
      </c>
      <c r="C142" s="61">
        <v>2113</v>
      </c>
      <c r="E142" s="66"/>
      <c r="J142" s="1"/>
      <c r="L142"/>
    </row>
    <row r="143" spans="1:12" ht="16" thickBot="1" x14ac:dyDescent="0.4">
      <c r="A143" s="57" t="s">
        <v>1021</v>
      </c>
      <c r="B143" s="62">
        <v>80</v>
      </c>
      <c r="C143" s="61">
        <v>2185.4499999999998</v>
      </c>
      <c r="E143" s="66"/>
      <c r="J143" s="1"/>
      <c r="L143"/>
    </row>
    <row r="144" spans="1:12" ht="16" thickBot="1" x14ac:dyDescent="0.4">
      <c r="A144" s="57" t="s">
        <v>1018</v>
      </c>
      <c r="B144" s="62">
        <v>5</v>
      </c>
      <c r="C144" s="61">
        <v>18</v>
      </c>
      <c r="E144" s="66"/>
      <c r="G144"/>
      <c r="J144" s="1"/>
      <c r="L144"/>
    </row>
    <row r="145" spans="1:7" ht="15.5" thickBot="1" x14ac:dyDescent="0.4">
      <c r="A145" s="71" t="s">
        <v>1025</v>
      </c>
      <c r="B145" s="70">
        <v>18765</v>
      </c>
      <c r="C145" s="69">
        <v>762.87370103916862</v>
      </c>
      <c r="E145" s="66"/>
      <c r="G145"/>
    </row>
    <row r="146" spans="1:7" ht="16" thickBot="1" x14ac:dyDescent="0.4">
      <c r="A146" s="57" t="s">
        <v>1070</v>
      </c>
      <c r="B146" s="62">
        <v>670</v>
      </c>
      <c r="C146" s="61">
        <v>465.14477611940299</v>
      </c>
      <c r="E146" s="66"/>
      <c r="G146"/>
    </row>
    <row r="147" spans="1:7" ht="16" thickBot="1" x14ac:dyDescent="0.4">
      <c r="A147" s="57" t="s">
        <v>1019</v>
      </c>
      <c r="B147" s="62">
        <v>16005</v>
      </c>
      <c r="C147" s="61">
        <v>591.54364261168382</v>
      </c>
      <c r="E147" s="66"/>
      <c r="G147"/>
    </row>
    <row r="148" spans="1:7" ht="16" thickBot="1" x14ac:dyDescent="0.4">
      <c r="A148" s="57" t="s">
        <v>1022</v>
      </c>
      <c r="B148" s="62">
        <v>1</v>
      </c>
      <c r="C148" s="61">
        <v>298</v>
      </c>
      <c r="E148" s="66"/>
    </row>
    <row r="149" spans="1:7" ht="16" thickBot="1" x14ac:dyDescent="0.4">
      <c r="A149" s="57" t="s">
        <v>1021</v>
      </c>
      <c r="B149" s="62">
        <v>2074</v>
      </c>
      <c r="C149" s="61">
        <v>2186.8297974927677</v>
      </c>
      <c r="E149" s="66"/>
    </row>
    <row r="150" spans="1:7" ht="16" thickBot="1" x14ac:dyDescent="0.4">
      <c r="A150" s="57" t="s">
        <v>1018</v>
      </c>
      <c r="B150" s="62">
        <v>15</v>
      </c>
      <c r="C150" s="61">
        <v>15.933333333333334</v>
      </c>
      <c r="D150" s="51"/>
      <c r="E150" s="66"/>
    </row>
    <row r="151" spans="1:7" ht="15.5" thickBot="1" x14ac:dyDescent="0.4">
      <c r="A151" s="71" t="s">
        <v>1024</v>
      </c>
      <c r="B151" s="70">
        <v>7216</v>
      </c>
      <c r="C151" s="69">
        <v>739.68472838137473</v>
      </c>
      <c r="D151" s="51"/>
      <c r="E151" s="66"/>
    </row>
    <row r="152" spans="1:7" ht="16" thickBot="1" x14ac:dyDescent="0.4">
      <c r="A152" s="57" t="s">
        <v>1070</v>
      </c>
      <c r="B152" s="62">
        <v>129</v>
      </c>
      <c r="C152" s="61">
        <v>279.82945736434107</v>
      </c>
      <c r="D152" s="51"/>
      <c r="E152" s="66"/>
    </row>
    <row r="153" spans="1:7" ht="16" thickBot="1" x14ac:dyDescent="0.4">
      <c r="A153" s="57" t="s">
        <v>1019</v>
      </c>
      <c r="B153" s="62">
        <v>6756</v>
      </c>
      <c r="C153" s="61">
        <v>672.70293072824154</v>
      </c>
      <c r="D153" s="51"/>
      <c r="E153" s="50"/>
      <c r="F153"/>
    </row>
    <row r="154" spans="1:7" ht="16" thickBot="1" x14ac:dyDescent="0.4">
      <c r="A154" s="57" t="s">
        <v>1021</v>
      </c>
      <c r="B154" s="62">
        <v>322</v>
      </c>
      <c r="C154" s="61">
        <v>2349.6863354037268</v>
      </c>
      <c r="E154" s="50"/>
      <c r="F154"/>
    </row>
    <row r="155" spans="1:7" ht="16" thickBot="1" x14ac:dyDescent="0.4">
      <c r="A155" s="57" t="s">
        <v>1018</v>
      </c>
      <c r="B155" s="62">
        <v>9</v>
      </c>
      <c r="C155" s="61">
        <v>9.6666666666666661</v>
      </c>
      <c r="E155" s="50"/>
      <c r="F155"/>
    </row>
    <row r="156" spans="1:7" ht="15.5" thickBot="1" x14ac:dyDescent="0.4">
      <c r="A156" s="71" t="s">
        <v>1023</v>
      </c>
      <c r="B156" s="70">
        <v>3467</v>
      </c>
      <c r="C156" s="69">
        <v>926.72050764349581</v>
      </c>
      <c r="E156" s="50"/>
      <c r="F156"/>
    </row>
    <row r="157" spans="1:7" ht="16" thickBot="1" x14ac:dyDescent="0.4">
      <c r="A157" s="57" t="s">
        <v>1070</v>
      </c>
      <c r="B157" s="62">
        <v>124</v>
      </c>
      <c r="C157" s="61">
        <v>638.04032258064512</v>
      </c>
    </row>
    <row r="158" spans="1:7" ht="16" thickBot="1" x14ac:dyDescent="0.4">
      <c r="A158" s="57" t="s">
        <v>1019</v>
      </c>
      <c r="B158" s="62">
        <v>3094</v>
      </c>
      <c r="C158" s="61">
        <v>813.13510019392368</v>
      </c>
    </row>
    <row r="159" spans="1:7" ht="16" thickBot="1" x14ac:dyDescent="0.4">
      <c r="A159" s="57" t="s">
        <v>1021</v>
      </c>
      <c r="B159" s="62">
        <v>242</v>
      </c>
      <c r="C159" s="61">
        <v>2552.7190082644629</v>
      </c>
    </row>
    <row r="160" spans="1:7" ht="16" thickBot="1" x14ac:dyDescent="0.4">
      <c r="A160" s="57" t="s">
        <v>1018</v>
      </c>
      <c r="B160" s="62">
        <v>7</v>
      </c>
      <c r="C160" s="61">
        <v>32.142857142857146</v>
      </c>
    </row>
    <row r="161" spans="1:3" ht="15.5" thickBot="1" x14ac:dyDescent="0.4">
      <c r="A161" s="71" t="s">
        <v>1020</v>
      </c>
      <c r="B161" s="70">
        <v>4080</v>
      </c>
      <c r="C161" s="69">
        <v>580.66250000000002</v>
      </c>
    </row>
    <row r="162" spans="1:3" ht="16" thickBot="1" x14ac:dyDescent="0.4">
      <c r="A162" s="57" t="s">
        <v>1070</v>
      </c>
      <c r="B162" s="62">
        <v>328</v>
      </c>
      <c r="C162" s="61">
        <v>516.29878048780483</v>
      </c>
    </row>
    <row r="163" spans="1:3" ht="16" thickBot="1" x14ac:dyDescent="0.4">
      <c r="A163" s="57" t="s">
        <v>1019</v>
      </c>
      <c r="B163" s="62">
        <v>3720</v>
      </c>
      <c r="C163" s="61">
        <v>586.78655913978491</v>
      </c>
    </row>
    <row r="164" spans="1:3" ht="16" thickBot="1" x14ac:dyDescent="0.4">
      <c r="A164" s="57" t="s">
        <v>1022</v>
      </c>
      <c r="B164" s="62">
        <v>2</v>
      </c>
      <c r="C164" s="61">
        <v>1803</v>
      </c>
    </row>
    <row r="165" spans="1:3" ht="16" thickBot="1" x14ac:dyDescent="0.4">
      <c r="A165" s="57" t="s">
        <v>1021</v>
      </c>
      <c r="B165" s="62">
        <v>8</v>
      </c>
      <c r="C165" s="61">
        <v>1584.75</v>
      </c>
    </row>
    <row r="166" spans="1:3" ht="16" thickBot="1" x14ac:dyDescent="0.4">
      <c r="A166" s="116" t="s">
        <v>1018</v>
      </c>
      <c r="B166" s="115">
        <v>22</v>
      </c>
      <c r="C166" s="114">
        <v>28.5</v>
      </c>
    </row>
    <row r="167" spans="1:3" x14ac:dyDescent="0.35">
      <c r="C167" s="66"/>
    </row>
    <row r="168" spans="1:3" x14ac:dyDescent="0.35">
      <c r="C168" s="66"/>
    </row>
    <row r="169" spans="1:3" x14ac:dyDescent="0.35">
      <c r="C169" s="66"/>
    </row>
  </sheetData>
  <mergeCells count="18">
    <mergeCell ref="E18:G18"/>
    <mergeCell ref="A17:C17"/>
    <mergeCell ref="A19:C19"/>
    <mergeCell ref="E19:G19"/>
    <mergeCell ref="E25:G25"/>
    <mergeCell ref="A7:C7"/>
    <mergeCell ref="A16:C16"/>
    <mergeCell ref="A1:G1"/>
    <mergeCell ref="A2:G3"/>
    <mergeCell ref="A4:G4"/>
    <mergeCell ref="E8:G8"/>
    <mergeCell ref="E14:G14"/>
    <mergeCell ref="A30:C30"/>
    <mergeCell ref="E24:G24"/>
    <mergeCell ref="A29:C29"/>
    <mergeCell ref="A28:C28"/>
    <mergeCell ref="A26:C26"/>
    <mergeCell ref="A27:C2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171BC-D737-439A-9677-09BA1ECD6F2B}">
  <dimension ref="A1:AX165"/>
  <sheetViews>
    <sheetView showGridLines="0" zoomScaleNormal="100" zoomScaleSheetLayoutView="70" zoomScalePageLayoutView="90" workbookViewId="0">
      <selection activeCell="F3" sqref="F3"/>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212" customFormat="1" ht="27.75" customHeight="1" x14ac:dyDescent="0.3">
      <c r="A1" s="187" t="s">
        <v>1069</v>
      </c>
      <c r="B1" s="187"/>
      <c r="C1" s="187"/>
      <c r="D1" s="187"/>
    </row>
    <row r="2" spans="1:50" s="214" customFormat="1" ht="45.75" customHeight="1" x14ac:dyDescent="0.3">
      <c r="A2" s="211" t="s">
        <v>1014</v>
      </c>
      <c r="B2" s="211"/>
      <c r="C2" s="211"/>
      <c r="D2" s="211"/>
      <c r="E2" s="211"/>
      <c r="F2" s="211"/>
      <c r="G2" s="211"/>
      <c r="H2" s="211"/>
      <c r="I2" s="211"/>
      <c r="J2" s="211"/>
      <c r="K2" s="211"/>
      <c r="L2" s="211"/>
      <c r="M2" s="211"/>
      <c r="N2" s="211"/>
      <c r="O2" s="211"/>
      <c r="P2" s="211"/>
      <c r="Q2" s="213"/>
      <c r="R2" s="213"/>
      <c r="S2" s="213"/>
      <c r="T2" s="213"/>
      <c r="U2" s="213"/>
      <c r="V2" s="213"/>
    </row>
    <row r="3" spans="1:50" ht="31.5" customHeight="1" x14ac:dyDescent="0.35">
      <c r="A3" s="215" t="s">
        <v>1233</v>
      </c>
      <c r="B3" s="215"/>
      <c r="C3" s="215"/>
      <c r="D3" s="215"/>
      <c r="E3" s="216"/>
      <c r="F3" s="216"/>
      <c r="G3" s="216"/>
      <c r="H3" s="216"/>
      <c r="I3" s="216"/>
      <c r="J3" s="216"/>
      <c r="K3" s="216"/>
      <c r="L3" s="216"/>
      <c r="M3" s="216"/>
      <c r="N3" s="216"/>
      <c r="O3" s="216"/>
      <c r="P3" s="216"/>
      <c r="Q3" s="216"/>
      <c r="R3" s="216"/>
      <c r="S3" s="216"/>
      <c r="T3" s="216"/>
      <c r="U3" s="216"/>
      <c r="V3" s="216"/>
      <c r="W3" s="1"/>
      <c r="X3" s="1"/>
      <c r="Y3" s="1"/>
      <c r="Z3" s="1"/>
      <c r="AA3" s="1"/>
      <c r="AB3" s="1"/>
      <c r="AC3" s="1"/>
      <c r="AD3" s="1"/>
      <c r="AE3" s="1"/>
      <c r="AF3" s="1"/>
      <c r="AG3" s="1"/>
      <c r="AH3" s="1"/>
      <c r="AI3" s="1"/>
      <c r="AJ3" s="1"/>
      <c r="AK3" s="1"/>
      <c r="AL3" s="1"/>
      <c r="AM3" s="1"/>
      <c r="AN3" s="1"/>
      <c r="AO3" s="1"/>
      <c r="AP3" s="1"/>
      <c r="AQ3" s="1"/>
      <c r="AR3" s="1"/>
      <c r="AS3" s="1"/>
      <c r="AT3" s="1"/>
      <c r="AU3" s="1"/>
      <c r="AV3" s="1"/>
      <c r="AW3" s="1"/>
      <c r="AX3" s="1"/>
    </row>
    <row r="4" spans="1:50" s="212" customFormat="1" ht="30.75" customHeight="1" x14ac:dyDescent="0.3">
      <c r="A4" s="217"/>
      <c r="B4" s="217"/>
      <c r="C4" s="217"/>
      <c r="D4" s="217"/>
      <c r="E4" s="217"/>
      <c r="F4" s="217"/>
      <c r="G4" s="217"/>
      <c r="H4" s="217"/>
      <c r="I4" s="217"/>
      <c r="J4" s="217"/>
      <c r="K4" s="217"/>
      <c r="L4" s="217"/>
      <c r="M4" s="217"/>
      <c r="N4" s="217"/>
      <c r="O4" s="217"/>
      <c r="P4" s="217"/>
      <c r="Q4" s="217"/>
      <c r="R4" s="217"/>
      <c r="S4" s="217"/>
      <c r="T4" s="217"/>
      <c r="U4" s="217"/>
      <c r="V4" s="217"/>
      <c r="W4" s="218"/>
      <c r="X4" s="218"/>
      <c r="Y4" s="218"/>
      <c r="Z4" s="218"/>
    </row>
    <row r="5" spans="1:50" s="214" customFormat="1" ht="7.5" customHeight="1" thickBot="1" x14ac:dyDescent="0.35">
      <c r="A5" s="219"/>
      <c r="B5" s="219"/>
      <c r="C5" s="219"/>
      <c r="D5" s="219"/>
      <c r="E5" s="219"/>
      <c r="F5" s="219"/>
      <c r="G5" s="219"/>
      <c r="H5" s="219"/>
      <c r="I5" s="219"/>
      <c r="J5" s="219"/>
      <c r="K5" s="219"/>
      <c r="L5" s="219"/>
      <c r="M5" s="219"/>
      <c r="N5" s="219"/>
      <c r="O5" s="219"/>
      <c r="P5" s="219"/>
      <c r="Q5" s="219"/>
      <c r="R5" s="219"/>
      <c r="S5" s="219"/>
      <c r="T5" s="219"/>
      <c r="U5" s="219"/>
      <c r="V5" s="219"/>
      <c r="W5" s="220"/>
      <c r="X5" s="220"/>
      <c r="Y5" s="220"/>
      <c r="Z5" s="220"/>
    </row>
    <row r="6" spans="1:50" s="214" customFormat="1" ht="16.5" customHeight="1" x14ac:dyDescent="0.3">
      <c r="A6" s="221"/>
      <c r="B6" s="222"/>
      <c r="C6" s="222"/>
      <c r="D6" s="222"/>
      <c r="E6" s="222"/>
      <c r="F6" s="222"/>
      <c r="G6" s="222"/>
      <c r="H6" s="222"/>
      <c r="I6" s="222"/>
      <c r="J6" s="222"/>
      <c r="K6" s="222"/>
      <c r="L6" s="222"/>
      <c r="M6" s="222"/>
      <c r="N6" s="222"/>
      <c r="O6" s="222"/>
      <c r="P6" s="222"/>
      <c r="Q6" s="222"/>
      <c r="R6" s="222"/>
      <c r="S6" s="222"/>
      <c r="T6" s="222"/>
      <c r="U6" s="222"/>
      <c r="V6" s="223"/>
      <c r="W6" s="220"/>
      <c r="X6" s="220"/>
      <c r="Y6" s="220"/>
      <c r="Z6" s="220"/>
    </row>
    <row r="7" spans="1:50" s="212" customFormat="1" ht="16.5" customHeight="1" x14ac:dyDescent="0.3">
      <c r="A7" s="224"/>
      <c r="B7" s="225"/>
      <c r="C7" s="225"/>
      <c r="D7" s="225"/>
      <c r="E7" s="225"/>
      <c r="F7" s="225"/>
      <c r="G7" s="225"/>
      <c r="H7" s="225"/>
      <c r="J7" s="226"/>
      <c r="K7" s="226"/>
      <c r="L7" s="226"/>
      <c r="N7" s="225"/>
      <c r="O7" s="225"/>
      <c r="P7" s="225"/>
      <c r="Q7" s="225"/>
      <c r="R7" s="225"/>
      <c r="S7" s="225"/>
      <c r="T7" s="225"/>
      <c r="U7" s="225"/>
      <c r="V7" s="227"/>
      <c r="W7" s="228"/>
      <c r="X7" s="228"/>
      <c r="Y7" s="228"/>
      <c r="Z7" s="228"/>
    </row>
    <row r="8" spans="1:50" s="231" customFormat="1" ht="30.65" customHeight="1" x14ac:dyDescent="0.3">
      <c r="A8" s="229" t="s">
        <v>1234</v>
      </c>
      <c r="B8" s="230"/>
      <c r="C8" s="230"/>
      <c r="D8" s="230"/>
      <c r="E8" s="142"/>
      <c r="F8" s="142"/>
      <c r="G8" s="230" t="s">
        <v>1235</v>
      </c>
      <c r="H8" s="230"/>
      <c r="I8" s="230"/>
      <c r="J8" s="230"/>
      <c r="K8" s="230"/>
      <c r="M8" s="230" t="s">
        <v>1236</v>
      </c>
      <c r="N8" s="230"/>
      <c r="O8" s="230"/>
      <c r="P8" s="230"/>
      <c r="Q8" s="230"/>
      <c r="T8" s="232"/>
      <c r="U8" s="232"/>
      <c r="V8" s="233"/>
      <c r="W8" s="234"/>
      <c r="X8" s="234"/>
      <c r="Y8" s="234"/>
      <c r="Z8" s="234"/>
      <c r="AB8" s="235"/>
      <c r="AC8" s="235"/>
    </row>
    <row r="9" spans="1:50" s="212" customFormat="1" ht="28.4" customHeight="1" x14ac:dyDescent="0.3">
      <c r="A9" s="236" t="s">
        <v>1237</v>
      </c>
      <c r="B9" s="237" t="s">
        <v>1238</v>
      </c>
      <c r="C9" s="237" t="s">
        <v>1041</v>
      </c>
      <c r="D9" s="225"/>
      <c r="E9" s="225"/>
      <c r="F9" s="225"/>
      <c r="G9" s="238" t="s">
        <v>1239</v>
      </c>
      <c r="H9" s="239"/>
      <c r="I9" s="240" t="s">
        <v>1238</v>
      </c>
      <c r="J9" s="240" t="s">
        <v>1041</v>
      </c>
      <c r="K9" s="241"/>
      <c r="L9" s="241"/>
      <c r="M9" s="238" t="s">
        <v>1240</v>
      </c>
      <c r="N9" s="239"/>
      <c r="O9" s="242" t="s">
        <v>1241</v>
      </c>
      <c r="P9" s="225"/>
      <c r="Q9" s="225"/>
      <c r="R9" s="225"/>
      <c r="S9" s="225"/>
      <c r="T9" s="225"/>
      <c r="U9" s="228"/>
      <c r="V9" s="233"/>
      <c r="W9" s="228"/>
      <c r="X9" s="228"/>
      <c r="Y9" s="228"/>
      <c r="Z9" s="228"/>
      <c r="AA9" s="228"/>
      <c r="AB9" s="243"/>
      <c r="AC9" s="243"/>
    </row>
    <row r="10" spans="1:50" s="212" customFormat="1" ht="16.5" customHeight="1" thickBot="1" x14ac:dyDescent="0.35">
      <c r="A10" s="244" t="s">
        <v>1041</v>
      </c>
      <c r="B10" s="245">
        <f>SUM(B11:B14)</f>
        <v>36603</v>
      </c>
      <c r="C10" s="245">
        <f>SUM(C11:C14)</f>
        <v>36603</v>
      </c>
      <c r="D10" s="225"/>
      <c r="E10" s="225"/>
      <c r="F10" s="225"/>
      <c r="G10" s="246" t="s">
        <v>1242</v>
      </c>
      <c r="H10" s="246"/>
      <c r="I10" s="247">
        <v>39.235019231460498</v>
      </c>
      <c r="J10" s="247">
        <v>39.235019231460498</v>
      </c>
      <c r="K10" s="248"/>
      <c r="L10" s="248"/>
      <c r="M10" s="249" t="s">
        <v>1041</v>
      </c>
      <c r="N10" s="250"/>
      <c r="O10" s="251">
        <f>SUM(O11)</f>
        <v>6351</v>
      </c>
      <c r="P10" s="225"/>
      <c r="Q10" s="225"/>
      <c r="R10" s="225"/>
      <c r="S10" s="225"/>
      <c r="T10" s="225"/>
      <c r="U10" s="252"/>
      <c r="V10" s="233"/>
      <c r="W10" s="228"/>
      <c r="X10" s="228"/>
      <c r="Y10" s="228"/>
      <c r="Z10" s="228"/>
      <c r="AA10" s="228"/>
      <c r="AB10" s="243"/>
      <c r="AC10" s="243"/>
    </row>
    <row r="11" spans="1:50" s="212" customFormat="1" ht="13.4" customHeight="1" thickTop="1" x14ac:dyDescent="0.3">
      <c r="A11" s="253" t="s">
        <v>1243</v>
      </c>
      <c r="B11" s="254">
        <v>19154</v>
      </c>
      <c r="C11" s="255">
        <f>SUM(B11)</f>
        <v>19154</v>
      </c>
      <c r="D11" s="225"/>
      <c r="E11" s="225"/>
      <c r="F11" s="256"/>
      <c r="G11" s="257"/>
      <c r="H11" s="258"/>
      <c r="I11" s="258"/>
      <c r="J11" s="258"/>
      <c r="K11" s="258"/>
      <c r="M11" s="259" t="s">
        <v>1238</v>
      </c>
      <c r="N11" s="260"/>
      <c r="O11" s="261">
        <v>6351</v>
      </c>
      <c r="P11" s="225"/>
      <c r="Q11" s="225"/>
      <c r="R11" s="252"/>
      <c r="S11" s="252"/>
      <c r="T11" s="252"/>
      <c r="U11" s="228"/>
      <c r="V11" s="233"/>
      <c r="W11" s="228"/>
      <c r="X11" s="228"/>
      <c r="Y11" s="243"/>
      <c r="Z11" s="243"/>
    </row>
    <row r="12" spans="1:50" s="212" customFormat="1" ht="13.4" customHeight="1" x14ac:dyDescent="0.3">
      <c r="A12" s="262" t="s">
        <v>1244</v>
      </c>
      <c r="B12" s="254">
        <v>10605</v>
      </c>
      <c r="C12" s="255">
        <f t="shared" ref="C12:C14" si="0">SUM(B12)</f>
        <v>10605</v>
      </c>
      <c r="D12" s="225"/>
      <c r="E12" s="225"/>
      <c r="M12" s="263"/>
      <c r="N12" s="263"/>
      <c r="O12" s="264"/>
      <c r="P12" s="225"/>
      <c r="Q12" s="225"/>
      <c r="R12" s="225"/>
      <c r="S12" s="225"/>
      <c r="T12" s="225"/>
      <c r="U12" s="252"/>
      <c r="V12" s="233"/>
      <c r="W12" s="265"/>
      <c r="X12" s="228"/>
      <c r="Y12" s="228"/>
      <c r="Z12" s="228"/>
      <c r="AA12" s="228"/>
      <c r="AB12" s="243"/>
      <c r="AC12" s="243"/>
    </row>
    <row r="13" spans="1:50" s="212" customFormat="1" ht="13.4" customHeight="1" x14ac:dyDescent="0.3">
      <c r="A13" s="262" t="s">
        <v>1245</v>
      </c>
      <c r="B13" s="254">
        <v>5253</v>
      </c>
      <c r="C13" s="255">
        <f t="shared" si="0"/>
        <v>5253</v>
      </c>
      <c r="D13" s="225"/>
      <c r="E13" s="225"/>
      <c r="F13" s="225"/>
      <c r="G13" s="225"/>
      <c r="H13" s="225"/>
      <c r="I13" s="225"/>
      <c r="J13" s="225"/>
      <c r="Q13" s="225"/>
      <c r="R13" s="225"/>
      <c r="S13" s="225"/>
      <c r="T13" s="252"/>
      <c r="U13" s="225"/>
      <c r="V13" s="233"/>
      <c r="W13" s="266"/>
      <c r="X13" s="228"/>
      <c r="Y13" s="228"/>
      <c r="Z13" s="228"/>
      <c r="AA13" s="243"/>
      <c r="AB13" s="243"/>
    </row>
    <row r="14" spans="1:50" s="212" customFormat="1" ht="13.4" customHeight="1" x14ac:dyDescent="0.3">
      <c r="A14" s="262" t="s">
        <v>1246</v>
      </c>
      <c r="B14" s="254">
        <v>1591</v>
      </c>
      <c r="C14" s="255">
        <f t="shared" si="0"/>
        <v>1591</v>
      </c>
      <c r="D14" s="225"/>
      <c r="E14" s="225"/>
      <c r="F14" s="225"/>
      <c r="G14" s="225"/>
      <c r="H14" s="225"/>
      <c r="I14" s="225"/>
      <c r="J14" s="225"/>
      <c r="K14" s="225"/>
      <c r="L14" s="225"/>
      <c r="M14" s="225"/>
      <c r="N14" s="225"/>
      <c r="O14" s="225"/>
      <c r="P14" s="225"/>
      <c r="Q14" s="225"/>
      <c r="R14" s="225"/>
      <c r="S14" s="225"/>
      <c r="T14" s="252"/>
      <c r="U14" s="225"/>
      <c r="V14" s="233"/>
      <c r="W14" s="266"/>
      <c r="X14" s="228"/>
      <c r="Y14" s="228"/>
      <c r="Z14" s="228"/>
      <c r="AA14" s="243"/>
      <c r="AB14" s="243"/>
    </row>
    <row r="15" spans="1:50" s="212" customFormat="1" ht="16.5" customHeight="1" x14ac:dyDescent="0.3">
      <c r="A15" s="267"/>
      <c r="B15" s="268"/>
      <c r="C15" s="268"/>
      <c r="D15" s="268"/>
      <c r="E15" s="268"/>
      <c r="F15" s="268"/>
      <c r="G15" s="225"/>
      <c r="H15" s="225"/>
      <c r="I15" s="225"/>
      <c r="J15" s="225"/>
      <c r="K15" s="225"/>
      <c r="L15" s="225"/>
      <c r="M15" s="225"/>
      <c r="N15" s="225"/>
      <c r="O15" s="225"/>
      <c r="P15" s="225"/>
      <c r="Q15" s="225"/>
      <c r="R15" s="225"/>
      <c r="S15" s="225"/>
      <c r="T15" s="225"/>
      <c r="U15" s="225"/>
      <c r="V15" s="233"/>
      <c r="W15" s="266"/>
      <c r="X15" s="228"/>
      <c r="Y15" s="228"/>
      <c r="Z15" s="228"/>
      <c r="AA15" s="228"/>
      <c r="AB15" s="243"/>
      <c r="AC15" s="243"/>
      <c r="AK15" s="243"/>
      <c r="AL15" s="243"/>
    </row>
    <row r="16" spans="1:50" s="212" customFormat="1" ht="16.5" customHeight="1" x14ac:dyDescent="0.3">
      <c r="A16" s="269"/>
      <c r="B16" s="270"/>
      <c r="C16" s="270"/>
      <c r="D16" s="270"/>
      <c r="E16" s="270"/>
      <c r="F16" s="270"/>
      <c r="G16" s="270"/>
      <c r="H16" s="270"/>
      <c r="I16" s="270"/>
      <c r="J16" s="270"/>
      <c r="K16" s="270"/>
      <c r="L16" s="270"/>
      <c r="M16" s="270"/>
      <c r="N16" s="270"/>
      <c r="O16" s="270"/>
      <c r="P16" s="270"/>
      <c r="Q16" s="270"/>
      <c r="R16" s="270"/>
      <c r="S16" s="270"/>
      <c r="T16" s="270"/>
      <c r="U16" s="270"/>
      <c r="V16" s="270"/>
      <c r="W16" s="266"/>
      <c r="X16" s="243"/>
      <c r="Y16" s="228"/>
      <c r="Z16" s="228"/>
      <c r="AK16" s="243"/>
    </row>
    <row r="17" spans="1:38" s="212" customFormat="1" ht="16.5" customHeight="1" x14ac:dyDescent="0.3">
      <c r="A17" s="224"/>
      <c r="B17" s="225"/>
      <c r="C17" s="225"/>
      <c r="D17" s="225"/>
      <c r="E17" s="225"/>
      <c r="F17" s="225"/>
      <c r="G17" s="225"/>
      <c r="H17" s="225"/>
      <c r="I17" s="225"/>
      <c r="J17" s="225"/>
      <c r="K17" s="225"/>
      <c r="L17" s="225"/>
      <c r="M17" s="225"/>
      <c r="N17" s="225"/>
      <c r="O17" s="225"/>
      <c r="P17" s="225"/>
      <c r="Q17" s="225"/>
      <c r="R17" s="225"/>
      <c r="S17" s="225"/>
      <c r="T17" s="225"/>
      <c r="U17" s="225"/>
      <c r="V17" s="227"/>
      <c r="W17" s="228"/>
      <c r="X17" s="228"/>
      <c r="Y17" s="228"/>
      <c r="Z17" s="228"/>
      <c r="AF17" s="243"/>
      <c r="AK17" s="243"/>
    </row>
    <row r="18" spans="1:38" s="273" customFormat="1" ht="27.65" customHeight="1" x14ac:dyDescent="0.3">
      <c r="A18" s="271" t="s">
        <v>1247</v>
      </c>
      <c r="B18" s="272"/>
      <c r="C18" s="272"/>
      <c r="D18" s="272"/>
      <c r="E18" s="272"/>
      <c r="F18" s="272"/>
      <c r="I18" s="274" t="s">
        <v>1248</v>
      </c>
      <c r="J18" s="274"/>
      <c r="K18" s="274"/>
      <c r="L18" s="274"/>
      <c r="M18" s="274"/>
      <c r="N18" s="274"/>
      <c r="O18" s="274"/>
      <c r="P18" s="274"/>
      <c r="Q18" s="274"/>
      <c r="R18" s="274"/>
      <c r="S18" s="274"/>
      <c r="T18" s="274"/>
      <c r="U18" s="274"/>
      <c r="V18" s="275"/>
      <c r="W18" s="276"/>
      <c r="X18" s="276"/>
      <c r="Y18" s="276"/>
      <c r="AE18" s="212"/>
      <c r="AF18" s="243"/>
      <c r="AG18" s="212"/>
      <c r="AH18" s="212"/>
      <c r="AI18" s="212"/>
      <c r="AJ18" s="212"/>
      <c r="AK18" s="212"/>
      <c r="AL18" s="243"/>
    </row>
    <row r="19" spans="1:38" s="214" customFormat="1" ht="28.75" customHeight="1" x14ac:dyDescent="0.3">
      <c r="A19" s="237" t="s">
        <v>1249</v>
      </c>
      <c r="B19" s="237" t="s">
        <v>1140</v>
      </c>
      <c r="C19" s="237" t="s">
        <v>1250</v>
      </c>
      <c r="D19" s="237" t="s">
        <v>1158</v>
      </c>
      <c r="E19" s="237" t="s">
        <v>1251</v>
      </c>
      <c r="F19" s="237" t="s">
        <v>1041</v>
      </c>
      <c r="I19" s="237" t="s">
        <v>1252</v>
      </c>
      <c r="J19" s="237" t="s">
        <v>1253</v>
      </c>
      <c r="K19" s="237" t="s">
        <v>1254</v>
      </c>
      <c r="L19" s="237" t="s">
        <v>1255</v>
      </c>
      <c r="M19" s="237" t="s">
        <v>1256</v>
      </c>
      <c r="N19" s="237" t="s">
        <v>1257</v>
      </c>
      <c r="O19" s="237" t="s">
        <v>1258</v>
      </c>
      <c r="P19" s="237" t="s">
        <v>1259</v>
      </c>
      <c r="Q19" s="237" t="s">
        <v>1260</v>
      </c>
      <c r="R19" s="237" t="s">
        <v>1261</v>
      </c>
      <c r="S19" s="237" t="s">
        <v>1262</v>
      </c>
      <c r="T19" s="237" t="s">
        <v>1263</v>
      </c>
      <c r="U19" s="237" t="s">
        <v>1264</v>
      </c>
      <c r="V19" s="237" t="s">
        <v>1041</v>
      </c>
      <c r="W19" s="277"/>
      <c r="X19" s="278"/>
      <c r="Y19" s="278"/>
      <c r="Z19" s="279"/>
      <c r="AA19" s="280"/>
      <c r="AB19" s="281"/>
      <c r="AC19" s="281"/>
      <c r="AD19" s="281"/>
      <c r="AE19" s="282"/>
      <c r="AF19" s="281"/>
      <c r="AG19" s="281"/>
      <c r="AH19" s="281"/>
      <c r="AI19" s="281"/>
      <c r="AJ19" s="281"/>
      <c r="AK19" s="281"/>
    </row>
    <row r="20" spans="1:38" s="214" customFormat="1" ht="18" customHeight="1" thickBot="1" x14ac:dyDescent="0.35">
      <c r="A20" s="244" t="s">
        <v>1041</v>
      </c>
      <c r="B20" s="245">
        <f>SUM(B21:B23)</f>
        <v>12336</v>
      </c>
      <c r="C20" s="283">
        <f>IF(ISERROR(B20/F20),0,B20/F20)</f>
        <v>0.33702155561019587</v>
      </c>
      <c r="D20" s="245">
        <f>SUM(D21:D23)</f>
        <v>24267</v>
      </c>
      <c r="E20" s="283">
        <f>IF(ISERROR(D20/F20),0,D20/F20)</f>
        <v>0.66297844438980413</v>
      </c>
      <c r="F20" s="245">
        <f>B20+D20</f>
        <v>36603</v>
      </c>
      <c r="I20" s="284" t="s">
        <v>1041</v>
      </c>
      <c r="J20" s="285">
        <f t="shared" ref="J20:U20" si="1">SUM(J21:J22)</f>
        <v>24114</v>
      </c>
      <c r="K20" s="286">
        <f t="shared" si="1"/>
        <v>17691</v>
      </c>
      <c r="L20" s="285">
        <f t="shared" si="1"/>
        <v>21084</v>
      </c>
      <c r="M20" s="285">
        <f t="shared" si="1"/>
        <v>20535</v>
      </c>
      <c r="N20" s="285">
        <f t="shared" si="1"/>
        <v>24434</v>
      </c>
      <c r="O20" s="285">
        <f t="shared" si="1"/>
        <v>22100</v>
      </c>
      <c r="P20" s="285">
        <f t="shared" si="1"/>
        <v>23968</v>
      </c>
      <c r="Q20" s="285">
        <f t="shared" si="1"/>
        <v>4240</v>
      </c>
      <c r="R20" s="285">
        <f t="shared" si="1"/>
        <v>0</v>
      </c>
      <c r="S20" s="285">
        <f t="shared" si="1"/>
        <v>0</v>
      </c>
      <c r="T20" s="285">
        <f t="shared" si="1"/>
        <v>0</v>
      </c>
      <c r="U20" s="285">
        <f t="shared" si="1"/>
        <v>0</v>
      </c>
      <c r="V20" s="287">
        <f>SUM(J20:U20)</f>
        <v>158166</v>
      </c>
      <c r="W20" s="277"/>
      <c r="X20" s="277"/>
      <c r="Y20" s="278"/>
      <c r="Z20" s="278"/>
      <c r="AA20" s="281"/>
      <c r="AB20" s="281"/>
      <c r="AC20" s="281"/>
      <c r="AD20" s="281"/>
      <c r="AE20" s="282"/>
      <c r="AF20" s="281"/>
      <c r="AG20" s="281"/>
    </row>
    <row r="21" spans="1:38" s="214" customFormat="1" ht="15" customHeight="1" thickTop="1" x14ac:dyDescent="0.3">
      <c r="A21" s="253" t="s">
        <v>1265</v>
      </c>
      <c r="B21" s="288">
        <v>8206</v>
      </c>
      <c r="C21" s="289">
        <f>IF(ISERROR(B21/F21),0,B21/F21)</f>
        <v>0.83039870471564459</v>
      </c>
      <c r="D21" s="288">
        <v>1676</v>
      </c>
      <c r="E21" s="289">
        <f>IF(ISERROR(D21/F21),0,D21/F21)</f>
        <v>0.16960129528435539</v>
      </c>
      <c r="F21" s="290">
        <f>B21+D21</f>
        <v>9882</v>
      </c>
      <c r="I21" s="290" t="s">
        <v>1158</v>
      </c>
      <c r="J21" s="291">
        <v>17273</v>
      </c>
      <c r="K21" s="291">
        <v>10921</v>
      </c>
      <c r="L21" s="291">
        <v>13349</v>
      </c>
      <c r="M21" s="291">
        <v>13998</v>
      </c>
      <c r="N21" s="291">
        <v>17046</v>
      </c>
      <c r="O21" s="291">
        <v>14556</v>
      </c>
      <c r="P21" s="291">
        <v>15534</v>
      </c>
      <c r="Q21" s="291">
        <v>3175</v>
      </c>
      <c r="R21" s="291">
        <v>0</v>
      </c>
      <c r="S21" s="291">
        <v>0</v>
      </c>
      <c r="T21" s="291">
        <v>0</v>
      </c>
      <c r="U21" s="291">
        <v>0</v>
      </c>
      <c r="V21" s="292">
        <f>SUM(J21:U21)</f>
        <v>105852</v>
      </c>
      <c r="W21" s="277"/>
      <c r="X21" s="293"/>
      <c r="Y21" s="293"/>
      <c r="Z21" s="278"/>
      <c r="AA21" s="281"/>
      <c r="AB21" s="282"/>
      <c r="AC21" s="282"/>
      <c r="AD21" s="282"/>
      <c r="AE21" s="282"/>
      <c r="AF21" s="282"/>
      <c r="AG21" s="282"/>
      <c r="AH21" s="282"/>
      <c r="AI21" s="282"/>
      <c r="AJ21" s="282"/>
      <c r="AK21" s="282"/>
      <c r="AL21" s="282"/>
    </row>
    <row r="22" spans="1:38" s="214" customFormat="1" ht="15" customHeight="1" x14ac:dyDescent="0.3">
      <c r="A22" s="262" t="s">
        <v>1266</v>
      </c>
      <c r="B22" s="294">
        <v>3234</v>
      </c>
      <c r="C22" s="295">
        <f>IF(ISERROR(B22/F22),0,B22/F22)</f>
        <v>0.78002894356005792</v>
      </c>
      <c r="D22" s="294">
        <v>912</v>
      </c>
      <c r="E22" s="295">
        <f>IF(ISERROR(D22/F22),0,D22/F22)</f>
        <v>0.21997105643994211</v>
      </c>
      <c r="F22" s="296">
        <f>B22+D22</f>
        <v>4146</v>
      </c>
      <c r="I22" s="296" t="s">
        <v>1267</v>
      </c>
      <c r="J22" s="297">
        <v>6841</v>
      </c>
      <c r="K22" s="291">
        <v>6770</v>
      </c>
      <c r="L22" s="291">
        <v>7735</v>
      </c>
      <c r="M22" s="291">
        <v>6537</v>
      </c>
      <c r="N22" s="291">
        <v>7388</v>
      </c>
      <c r="O22" s="291">
        <v>7544</v>
      </c>
      <c r="P22" s="291">
        <v>8434</v>
      </c>
      <c r="Q22" s="291">
        <v>1065</v>
      </c>
      <c r="R22" s="291">
        <v>0</v>
      </c>
      <c r="S22" s="291">
        <v>0</v>
      </c>
      <c r="T22" s="291">
        <v>0</v>
      </c>
      <c r="U22" s="291">
        <v>0</v>
      </c>
      <c r="V22" s="298">
        <f>SUM(J22:U22)</f>
        <v>52314</v>
      </c>
      <c r="W22" s="277"/>
      <c r="X22" s="293"/>
      <c r="Y22" s="293"/>
      <c r="Z22" s="293"/>
      <c r="AA22" s="282"/>
      <c r="AB22" s="282"/>
      <c r="AC22" s="282"/>
      <c r="AD22" s="282"/>
      <c r="AE22" s="282"/>
      <c r="AF22" s="282"/>
      <c r="AG22" s="282"/>
      <c r="AH22" s="282"/>
      <c r="AI22" s="282"/>
      <c r="AJ22" s="282"/>
      <c r="AK22" s="282"/>
      <c r="AL22" s="282"/>
    </row>
    <row r="23" spans="1:38" s="214" customFormat="1" ht="15" customHeight="1" x14ac:dyDescent="0.3">
      <c r="A23" s="262" t="s">
        <v>1268</v>
      </c>
      <c r="B23" s="294">
        <v>896</v>
      </c>
      <c r="C23" s="295">
        <f>IF(ISERROR(B23/F23),0,B23/F23)</f>
        <v>3.9689922480620157E-2</v>
      </c>
      <c r="D23" s="294">
        <v>21679</v>
      </c>
      <c r="E23" s="295">
        <f>IF(ISERROR(D23/F23),0,D23/F23)</f>
        <v>0.9603100775193798</v>
      </c>
      <c r="F23" s="296">
        <f>B23+D23</f>
        <v>22575</v>
      </c>
      <c r="T23" s="228"/>
      <c r="U23" s="228"/>
      <c r="V23" s="299"/>
      <c r="W23" s="277"/>
      <c r="X23" s="293"/>
      <c r="Y23" s="293"/>
      <c r="Z23" s="293"/>
      <c r="AA23" s="282"/>
      <c r="AB23" s="282"/>
      <c r="AC23" s="282"/>
      <c r="AD23" s="282"/>
      <c r="AE23" s="282"/>
      <c r="AF23" s="282"/>
      <c r="AG23" s="282"/>
      <c r="AH23" s="282"/>
      <c r="AI23" s="282"/>
      <c r="AJ23" s="282"/>
      <c r="AK23" s="282"/>
      <c r="AL23" s="282"/>
    </row>
    <row r="24" spans="1:38" s="214" customFormat="1" ht="12" x14ac:dyDescent="0.3">
      <c r="A24" s="300"/>
      <c r="T24" s="228"/>
      <c r="U24" s="228"/>
      <c r="V24" s="299"/>
      <c r="W24" s="277"/>
      <c r="X24" s="277"/>
      <c r="Y24" s="293"/>
      <c r="Z24" s="293"/>
      <c r="AA24" s="282"/>
      <c r="AB24" s="282"/>
      <c r="AC24" s="282"/>
      <c r="AD24" s="282"/>
      <c r="AE24" s="282"/>
      <c r="AF24" s="282"/>
      <c r="AG24" s="282"/>
      <c r="AH24" s="282"/>
      <c r="AK24" s="282"/>
      <c r="AL24" s="282"/>
    </row>
    <row r="25" spans="1:38" s="212" customFormat="1" ht="16.5" customHeight="1" x14ac:dyDescent="0.3">
      <c r="A25" s="269"/>
      <c r="B25" s="270"/>
      <c r="C25" s="270"/>
      <c r="D25" s="270"/>
      <c r="E25" s="270"/>
      <c r="F25" s="270"/>
      <c r="G25" s="270"/>
      <c r="H25" s="270"/>
      <c r="I25" s="270"/>
      <c r="J25" s="270"/>
      <c r="K25" s="270"/>
      <c r="L25" s="270"/>
      <c r="M25" s="270"/>
      <c r="N25" s="270"/>
      <c r="O25" s="270"/>
      <c r="P25" s="270"/>
      <c r="Q25" s="270"/>
      <c r="R25" s="270"/>
      <c r="S25" s="270"/>
      <c r="T25" s="270"/>
      <c r="U25" s="270"/>
      <c r="V25" s="301"/>
      <c r="W25" s="228"/>
      <c r="X25" s="228"/>
      <c r="Y25" s="228"/>
      <c r="Z25" s="252"/>
      <c r="AA25" s="243"/>
      <c r="AB25" s="243"/>
      <c r="AC25" s="243"/>
      <c r="AD25" s="243"/>
      <c r="AE25" s="243"/>
      <c r="AF25" s="243"/>
      <c r="AG25" s="243"/>
    </row>
    <row r="26" spans="1:38" s="214" customFormat="1" ht="12" x14ac:dyDescent="0.3">
      <c r="A26" s="300"/>
      <c r="T26" s="228"/>
      <c r="U26" s="228"/>
      <c r="V26" s="299"/>
      <c r="W26" s="277"/>
      <c r="X26" s="277"/>
      <c r="Y26" s="277"/>
      <c r="Z26" s="293"/>
      <c r="AA26" s="282"/>
      <c r="AB26" s="282"/>
      <c r="AC26" s="282"/>
      <c r="AG26" s="282"/>
    </row>
    <row r="27" spans="1:38" s="212" customFormat="1" ht="21.65" customHeight="1" x14ac:dyDescent="0.3">
      <c r="A27" s="302" t="s">
        <v>1269</v>
      </c>
      <c r="B27" s="303"/>
      <c r="C27" s="303"/>
      <c r="D27" s="303"/>
      <c r="E27" s="303"/>
      <c r="F27" s="304"/>
      <c r="H27" s="303" t="s">
        <v>1270</v>
      </c>
      <c r="I27" s="303"/>
      <c r="J27" s="303"/>
      <c r="K27" s="303"/>
      <c r="L27" s="303"/>
      <c r="M27" s="304"/>
      <c r="N27" s="305" t="s">
        <v>1271</v>
      </c>
      <c r="O27" s="305"/>
      <c r="P27" s="305"/>
      <c r="Q27" s="305"/>
      <c r="R27" s="305"/>
      <c r="S27" s="304"/>
      <c r="V27" s="306"/>
      <c r="W27" s="307"/>
      <c r="X27" s="308"/>
      <c r="Y27" s="308"/>
      <c r="Z27" s="308"/>
      <c r="AA27" s="309"/>
      <c r="AB27" s="309"/>
      <c r="AC27" s="309"/>
      <c r="AD27" s="309"/>
      <c r="AE27" s="243"/>
      <c r="AF27" s="243"/>
      <c r="AG27" s="243"/>
      <c r="AH27" s="309"/>
      <c r="AI27" s="309"/>
    </row>
    <row r="28" spans="1:38" s="214" customFormat="1" ht="37.5" customHeight="1" x14ac:dyDescent="0.3">
      <c r="A28" s="237" t="s">
        <v>1272</v>
      </c>
      <c r="B28" s="237" t="s">
        <v>1265</v>
      </c>
      <c r="C28" s="237" t="s">
        <v>1266</v>
      </c>
      <c r="D28" s="237" t="s">
        <v>1268</v>
      </c>
      <c r="E28" s="237" t="s">
        <v>1041</v>
      </c>
      <c r="H28" s="310" t="s">
        <v>1272</v>
      </c>
      <c r="I28" s="310"/>
      <c r="J28" s="242" t="s">
        <v>1041</v>
      </c>
      <c r="K28" s="228"/>
      <c r="L28" s="228"/>
      <c r="M28" s="228"/>
      <c r="N28" s="311" t="s">
        <v>1273</v>
      </c>
      <c r="O28" s="312"/>
      <c r="P28" s="313" t="s">
        <v>1041</v>
      </c>
      <c r="U28" s="228"/>
      <c r="V28" s="314"/>
      <c r="W28" s="277"/>
      <c r="X28" s="277"/>
      <c r="Y28" s="277"/>
      <c r="Z28" s="282"/>
      <c r="AD28" s="282"/>
      <c r="AE28" s="282"/>
      <c r="AF28" s="282"/>
      <c r="AG28" s="282"/>
    </row>
    <row r="29" spans="1:38" s="214" customFormat="1" ht="15" customHeight="1" thickBot="1" x14ac:dyDescent="0.35">
      <c r="A29" s="244" t="s">
        <v>1041</v>
      </c>
      <c r="B29" s="245">
        <f>SUM(B30:B30)</f>
        <v>39364</v>
      </c>
      <c r="C29" s="245">
        <f>SUM(C30:C30)</f>
        <v>14573</v>
      </c>
      <c r="D29" s="245">
        <f>SUM(D30:D30)</f>
        <v>104229</v>
      </c>
      <c r="E29" s="286">
        <f>SUM(B29:D29)</f>
        <v>158166</v>
      </c>
      <c r="H29" s="315" t="s">
        <v>1041</v>
      </c>
      <c r="I29" s="315"/>
      <c r="J29" s="316">
        <f>SUM(J30:J30)</f>
        <v>153154</v>
      </c>
      <c r="K29" s="228"/>
      <c r="L29" s="228"/>
      <c r="M29" s="228"/>
      <c r="N29" s="317" t="s">
        <v>1041</v>
      </c>
      <c r="O29" s="318"/>
      <c r="P29" s="319">
        <v>153872</v>
      </c>
      <c r="U29" s="252"/>
      <c r="V29" s="320"/>
      <c r="W29" s="277"/>
      <c r="X29" s="293"/>
      <c r="Y29" s="293"/>
      <c r="Z29" s="282"/>
      <c r="AA29" s="282"/>
      <c r="AB29" s="282"/>
      <c r="AC29" s="282"/>
      <c r="AD29" s="282"/>
      <c r="AE29" s="282"/>
      <c r="AF29" s="282"/>
      <c r="AG29" s="282"/>
      <c r="AH29" s="282"/>
      <c r="AI29" s="282"/>
      <c r="AJ29" s="282"/>
    </row>
    <row r="30" spans="1:38" s="214" customFormat="1" ht="14.5" customHeight="1" thickTop="1" x14ac:dyDescent="0.3">
      <c r="A30" s="262" t="s">
        <v>1238</v>
      </c>
      <c r="B30" s="294">
        <v>39364</v>
      </c>
      <c r="C30" s="294">
        <v>14573</v>
      </c>
      <c r="D30" s="294">
        <v>104229</v>
      </c>
      <c r="E30" s="290">
        <f>SUM(B30:D30)</f>
        <v>158166</v>
      </c>
      <c r="F30" s="212"/>
      <c r="G30" s="212"/>
      <c r="H30" s="321" t="s">
        <v>1238</v>
      </c>
      <c r="I30" s="321"/>
      <c r="J30" s="322">
        <v>153154</v>
      </c>
      <c r="K30" s="228"/>
      <c r="L30" s="228"/>
      <c r="M30" s="228"/>
      <c r="N30" s="321" t="s">
        <v>1274</v>
      </c>
      <c r="O30" s="321"/>
      <c r="P30" s="322">
        <v>35434</v>
      </c>
      <c r="Q30" s="228"/>
      <c r="R30" s="228"/>
      <c r="U30" s="252"/>
      <c r="V30" s="320"/>
      <c r="W30" s="277"/>
      <c r="X30" s="293"/>
      <c r="Y30" s="293"/>
      <c r="Z30" s="282"/>
      <c r="AA30" s="282"/>
      <c r="AB30" s="282"/>
      <c r="AC30" s="282"/>
      <c r="AD30" s="282"/>
      <c r="AE30" s="282"/>
      <c r="AF30" s="282"/>
      <c r="AG30" s="282"/>
      <c r="AH30" s="282"/>
      <c r="AI30" s="282"/>
      <c r="AJ30" s="282"/>
    </row>
    <row r="31" spans="1:38" s="214" customFormat="1" ht="12" x14ac:dyDescent="0.3">
      <c r="A31" s="300"/>
      <c r="F31" s="212"/>
      <c r="G31" s="212"/>
      <c r="H31" s="212"/>
      <c r="K31" s="212"/>
      <c r="L31" s="228"/>
      <c r="M31" s="228"/>
      <c r="N31" s="228"/>
      <c r="O31" s="228"/>
      <c r="P31" s="228"/>
      <c r="Q31" s="228"/>
      <c r="R31" s="228"/>
      <c r="S31" s="228"/>
      <c r="T31" s="228"/>
      <c r="U31" s="252"/>
      <c r="V31" s="299"/>
      <c r="W31" s="277"/>
      <c r="X31" s="293"/>
      <c r="Y31" s="293"/>
      <c r="Z31" s="293"/>
      <c r="AA31" s="282"/>
      <c r="AB31" s="282"/>
      <c r="AC31" s="282"/>
      <c r="AD31" s="282"/>
      <c r="AE31" s="282"/>
      <c r="AF31" s="282"/>
      <c r="AG31" s="282"/>
    </row>
    <row r="32" spans="1:38" s="212" customFormat="1" ht="16.5" customHeight="1" x14ac:dyDescent="0.3">
      <c r="A32" s="269"/>
      <c r="B32" s="270"/>
      <c r="C32" s="270"/>
      <c r="D32" s="270"/>
      <c r="E32" s="270"/>
      <c r="F32" s="270"/>
      <c r="G32" s="270"/>
      <c r="H32" s="270"/>
      <c r="I32" s="270"/>
      <c r="J32" s="270"/>
      <c r="K32" s="270"/>
      <c r="L32" s="270"/>
      <c r="M32" s="270"/>
      <c r="N32" s="270"/>
      <c r="O32" s="270"/>
      <c r="P32" s="270"/>
      <c r="Q32" s="270"/>
      <c r="R32" s="270"/>
      <c r="S32" s="270"/>
      <c r="T32" s="270"/>
      <c r="U32" s="270"/>
      <c r="V32" s="301"/>
      <c r="W32" s="228"/>
      <c r="X32" s="228"/>
      <c r="Y32" s="228"/>
      <c r="Z32" s="252"/>
      <c r="AA32" s="243"/>
      <c r="AB32" s="243"/>
      <c r="AC32" s="243"/>
      <c r="AD32" s="243"/>
      <c r="AE32" s="243"/>
      <c r="AF32" s="243"/>
      <c r="AG32" s="243"/>
    </row>
    <row r="33" spans="1:45" s="214" customFormat="1" ht="12" x14ac:dyDescent="0.3">
      <c r="A33" s="300"/>
      <c r="F33" s="212"/>
      <c r="G33" s="212"/>
      <c r="H33" s="212"/>
      <c r="I33" s="282"/>
      <c r="K33" s="212"/>
      <c r="L33" s="228"/>
      <c r="M33" s="228"/>
      <c r="N33" s="228"/>
      <c r="O33" s="228"/>
      <c r="P33" s="228"/>
      <c r="Q33" s="228"/>
      <c r="R33" s="228"/>
      <c r="S33" s="228"/>
      <c r="T33" s="228"/>
      <c r="U33" s="228"/>
      <c r="V33" s="323"/>
      <c r="W33" s="277"/>
      <c r="X33" s="277"/>
      <c r="Y33" s="277"/>
      <c r="Z33" s="293"/>
      <c r="AA33" s="282"/>
      <c r="AB33" s="282"/>
      <c r="AC33" s="282"/>
      <c r="AD33" s="282"/>
      <c r="AE33" s="282"/>
    </row>
    <row r="34" spans="1:45" s="214" customFormat="1" ht="12" x14ac:dyDescent="0.3">
      <c r="A34" s="300"/>
      <c r="F34" s="212"/>
      <c r="G34" s="212"/>
      <c r="H34" s="212"/>
      <c r="I34" s="281"/>
      <c r="J34" s="281"/>
      <c r="K34" s="309"/>
      <c r="L34" s="324"/>
      <c r="M34" s="324"/>
      <c r="N34" s="324"/>
      <c r="O34" s="324"/>
      <c r="P34" s="324"/>
      <c r="Q34" s="324"/>
      <c r="R34" s="324"/>
      <c r="S34" s="324"/>
      <c r="T34" s="228"/>
      <c r="U34" s="228"/>
      <c r="V34" s="299"/>
      <c r="W34" s="277"/>
      <c r="X34" s="277"/>
      <c r="Y34" s="277"/>
      <c r="Z34" s="293"/>
      <c r="AB34" s="282"/>
      <c r="AC34" s="282"/>
      <c r="AE34" s="282"/>
    </row>
    <row r="35" spans="1:45" s="214" customFormat="1" ht="22.5" customHeight="1" x14ac:dyDescent="0.3">
      <c r="A35" s="229" t="s">
        <v>1275</v>
      </c>
      <c r="B35" s="230"/>
      <c r="C35" s="230"/>
      <c r="D35" s="230"/>
      <c r="E35" s="230"/>
      <c r="F35" s="304"/>
      <c r="G35" s="212"/>
      <c r="H35" s="212"/>
      <c r="I35" s="212"/>
      <c r="J35" s="212"/>
      <c r="K35" s="212"/>
      <c r="L35" s="212"/>
      <c r="M35" s="212"/>
      <c r="N35" s="212"/>
      <c r="O35" s="212"/>
      <c r="P35" s="212"/>
      <c r="Q35" s="212"/>
      <c r="R35" s="243"/>
      <c r="S35" s="212"/>
      <c r="T35" s="212"/>
      <c r="U35" s="212"/>
      <c r="V35" s="325"/>
      <c r="W35" s="277"/>
      <c r="X35" s="277"/>
      <c r="Y35" s="277"/>
      <c r="Z35" s="293"/>
      <c r="AB35" s="282"/>
      <c r="AC35" s="282"/>
      <c r="AE35" s="282"/>
    </row>
    <row r="36" spans="1:45" s="214" customFormat="1" ht="38.5" customHeight="1" x14ac:dyDescent="0.3">
      <c r="A36" s="326" t="s">
        <v>1276</v>
      </c>
      <c r="B36" s="237" t="s">
        <v>1249</v>
      </c>
      <c r="C36" s="237" t="s">
        <v>1253</v>
      </c>
      <c r="D36" s="237" t="s">
        <v>1254</v>
      </c>
      <c r="E36" s="237" t="s">
        <v>1255</v>
      </c>
      <c r="F36" s="237" t="s">
        <v>1256</v>
      </c>
      <c r="G36" s="237" t="s">
        <v>1257</v>
      </c>
      <c r="H36" s="237" t="s">
        <v>1258</v>
      </c>
      <c r="I36" s="237" t="s">
        <v>1259</v>
      </c>
      <c r="J36" s="237" t="s">
        <v>1260</v>
      </c>
      <c r="K36" s="237" t="s">
        <v>1261</v>
      </c>
      <c r="L36" s="237" t="s">
        <v>1262</v>
      </c>
      <c r="M36" s="237" t="s">
        <v>1263</v>
      </c>
      <c r="N36" s="237" t="s">
        <v>1264</v>
      </c>
      <c r="O36" s="237" t="s">
        <v>1041</v>
      </c>
      <c r="P36" s="212"/>
      <c r="Q36" s="212"/>
      <c r="R36" s="243"/>
      <c r="S36" s="212"/>
      <c r="T36" s="212"/>
      <c r="U36" s="212"/>
      <c r="V36" s="325"/>
      <c r="W36" s="212"/>
      <c r="X36" s="212"/>
      <c r="Y36" s="212"/>
      <c r="Z36" s="212"/>
      <c r="AA36" s="212"/>
      <c r="AB36" s="212"/>
      <c r="AC36" s="212"/>
      <c r="AD36" s="277"/>
      <c r="AE36" s="277"/>
      <c r="AI36" s="282"/>
      <c r="AJ36" s="282"/>
      <c r="AL36" s="282"/>
    </row>
    <row r="37" spans="1:45" s="214" customFormat="1" ht="15.75" customHeight="1" thickBot="1" x14ac:dyDescent="0.35">
      <c r="A37" s="327" t="s">
        <v>1041</v>
      </c>
      <c r="B37" s="245"/>
      <c r="C37" s="328">
        <f t="shared" ref="C37:D37" si="2">SUM(C38,C50,C54,C58,C62,C66,C70,C74,C78,C82)</f>
        <v>20382</v>
      </c>
      <c r="D37" s="328">
        <f t="shared" si="2"/>
        <v>19637</v>
      </c>
      <c r="E37" s="328">
        <f>SUM(E38,E50,E54,E58,E62,E66,E70,E74,E78,E82)</f>
        <v>20285</v>
      </c>
      <c r="F37" s="328">
        <f>SUM(F38,F50,F54,F58,F62,F66,F70,F74,F78,F82)</f>
        <v>19298</v>
      </c>
      <c r="G37" s="328">
        <f t="shared" ref="G37:N37" si="3">SUM(G38,G50,G54,G58,G62,G66,G70,G74,G78,G82)</f>
        <v>22135</v>
      </c>
      <c r="H37" s="328">
        <f t="shared" si="3"/>
        <v>24399</v>
      </c>
      <c r="I37" s="328">
        <f t="shared" si="3"/>
        <v>23637</v>
      </c>
      <c r="J37" s="328">
        <f t="shared" si="3"/>
        <v>3381</v>
      </c>
      <c r="K37" s="328">
        <f t="shared" si="3"/>
        <v>0</v>
      </c>
      <c r="L37" s="328">
        <f t="shared" si="3"/>
        <v>0</v>
      </c>
      <c r="M37" s="328">
        <f t="shared" si="3"/>
        <v>0</v>
      </c>
      <c r="N37" s="328">
        <f t="shared" si="3"/>
        <v>0</v>
      </c>
      <c r="O37" s="329">
        <f>SUM(C37:N37)</f>
        <v>153154</v>
      </c>
      <c r="P37" s="212"/>
      <c r="Q37" s="212"/>
      <c r="R37" s="243"/>
      <c r="S37" s="212"/>
      <c r="T37" s="212"/>
      <c r="U37" s="243"/>
      <c r="V37" s="330"/>
      <c r="W37" s="243"/>
      <c r="X37" s="243"/>
      <c r="Y37" s="243"/>
      <c r="Z37" s="243"/>
      <c r="AA37" s="243"/>
      <c r="AB37" s="243"/>
      <c r="AC37" s="243"/>
      <c r="AD37" s="293"/>
      <c r="AE37" s="293"/>
      <c r="AF37" s="282"/>
      <c r="AG37" s="282"/>
      <c r="AH37" s="282"/>
      <c r="AI37" s="282"/>
      <c r="AJ37" s="282"/>
      <c r="AL37" s="282"/>
      <c r="AP37" s="282"/>
      <c r="AQ37" s="282"/>
      <c r="AR37" s="282"/>
      <c r="AS37" s="282"/>
    </row>
    <row r="38" spans="1:45" s="214" customFormat="1" ht="15" customHeight="1" thickTop="1" x14ac:dyDescent="0.3">
      <c r="A38" s="331" t="s">
        <v>1277</v>
      </c>
      <c r="B38" s="331" t="s">
        <v>1041</v>
      </c>
      <c r="C38" s="332">
        <f t="shared" ref="C38:N38" si="4">SUM(C39:C41)</f>
        <v>941</v>
      </c>
      <c r="D38" s="332">
        <f t="shared" si="4"/>
        <v>940</v>
      </c>
      <c r="E38" s="332">
        <f t="shared" si="4"/>
        <v>981</v>
      </c>
      <c r="F38" s="332">
        <f t="shared" si="4"/>
        <v>690</v>
      </c>
      <c r="G38" s="332">
        <f t="shared" si="4"/>
        <v>852</v>
      </c>
      <c r="H38" s="332">
        <f t="shared" si="4"/>
        <v>1085</v>
      </c>
      <c r="I38" s="332">
        <f t="shared" si="4"/>
        <v>1082</v>
      </c>
      <c r="J38" s="332">
        <f t="shared" si="4"/>
        <v>147</v>
      </c>
      <c r="K38" s="332">
        <f t="shared" si="4"/>
        <v>0</v>
      </c>
      <c r="L38" s="332">
        <f t="shared" si="4"/>
        <v>0</v>
      </c>
      <c r="M38" s="332">
        <f t="shared" si="4"/>
        <v>0</v>
      </c>
      <c r="N38" s="332">
        <f t="shared" si="4"/>
        <v>0</v>
      </c>
      <c r="O38" s="332">
        <f>SUM(C38:N38)</f>
        <v>6718</v>
      </c>
      <c r="P38" s="333"/>
      <c r="Q38" s="333"/>
      <c r="R38" s="243"/>
      <c r="S38" s="243"/>
      <c r="T38" s="243"/>
      <c r="U38" s="243"/>
      <c r="V38" s="330"/>
      <c r="W38" s="243"/>
      <c r="X38" s="243"/>
      <c r="Y38" s="243"/>
      <c r="Z38" s="243"/>
      <c r="AA38" s="243"/>
      <c r="AB38" s="243"/>
      <c r="AC38" s="243"/>
      <c r="AD38" s="293"/>
      <c r="AE38" s="293"/>
      <c r="AF38" s="282"/>
      <c r="AG38" s="282"/>
      <c r="AH38" s="282"/>
      <c r="AI38" s="282"/>
      <c r="AS38" s="282"/>
    </row>
    <row r="39" spans="1:45" s="214" customFormat="1" ht="15" customHeight="1" x14ac:dyDescent="0.3">
      <c r="A39" s="296"/>
      <c r="B39" s="296" t="s">
        <v>1265</v>
      </c>
      <c r="C39" s="334">
        <v>183</v>
      </c>
      <c r="D39" s="334">
        <v>170</v>
      </c>
      <c r="E39" s="334">
        <v>185</v>
      </c>
      <c r="F39" s="334">
        <v>155</v>
      </c>
      <c r="G39" s="334">
        <v>173</v>
      </c>
      <c r="H39" s="334">
        <v>204</v>
      </c>
      <c r="I39" s="334">
        <v>217</v>
      </c>
      <c r="J39" s="334">
        <v>25</v>
      </c>
      <c r="K39" s="334">
        <v>0</v>
      </c>
      <c r="L39" s="335">
        <v>0</v>
      </c>
      <c r="M39" s="335">
        <v>0</v>
      </c>
      <c r="N39" s="335">
        <v>0</v>
      </c>
      <c r="O39" s="336">
        <f>O43+O47</f>
        <v>1312</v>
      </c>
      <c r="P39" s="212"/>
      <c r="Q39" s="212"/>
      <c r="R39" s="243"/>
      <c r="S39" s="212"/>
      <c r="T39" s="212"/>
      <c r="U39" s="243"/>
      <c r="V39" s="330"/>
      <c r="W39" s="212"/>
      <c r="X39" s="212"/>
      <c r="Y39" s="212"/>
      <c r="Z39" s="212"/>
      <c r="AA39" s="243"/>
      <c r="AB39" s="243"/>
      <c r="AC39" s="243"/>
      <c r="AD39" s="293"/>
      <c r="AE39" s="293"/>
      <c r="AF39" s="282"/>
      <c r="AG39" s="282"/>
      <c r="AH39" s="282"/>
      <c r="AI39" s="282"/>
      <c r="AS39" s="282"/>
    </row>
    <row r="40" spans="1:45" s="214" customFormat="1" ht="15" customHeight="1" x14ac:dyDescent="0.3">
      <c r="A40" s="296"/>
      <c r="B40" s="296" t="s">
        <v>1266</v>
      </c>
      <c r="C40" s="334">
        <v>226</v>
      </c>
      <c r="D40" s="334">
        <v>218</v>
      </c>
      <c r="E40" s="334">
        <v>221</v>
      </c>
      <c r="F40" s="334">
        <v>197</v>
      </c>
      <c r="G40" s="334">
        <v>196</v>
      </c>
      <c r="H40" s="334">
        <v>278</v>
      </c>
      <c r="I40" s="334">
        <v>305</v>
      </c>
      <c r="J40" s="334">
        <v>33</v>
      </c>
      <c r="K40" s="334">
        <v>0</v>
      </c>
      <c r="L40" s="335">
        <v>0</v>
      </c>
      <c r="M40" s="335">
        <v>0</v>
      </c>
      <c r="N40" s="335">
        <v>0</v>
      </c>
      <c r="O40" s="336">
        <f>O44+O48</f>
        <v>1674</v>
      </c>
      <c r="P40" s="212"/>
      <c r="Q40" s="212"/>
      <c r="R40" s="212"/>
      <c r="S40" s="243"/>
      <c r="T40" s="243"/>
      <c r="U40" s="243"/>
      <c r="V40" s="330"/>
      <c r="W40" s="212"/>
      <c r="X40" s="212"/>
      <c r="Y40" s="212"/>
      <c r="Z40" s="212"/>
      <c r="AA40" s="212"/>
      <c r="AB40" s="243"/>
      <c r="AC40" s="212"/>
      <c r="AD40" s="293"/>
      <c r="AE40" s="277"/>
      <c r="AF40" s="282"/>
      <c r="AH40" s="282"/>
      <c r="AS40" s="282"/>
    </row>
    <row r="41" spans="1:45" s="214" customFormat="1" ht="15" customHeight="1" x14ac:dyDescent="0.3">
      <c r="A41" s="296"/>
      <c r="B41" s="296" t="s">
        <v>1268</v>
      </c>
      <c r="C41" s="334">
        <v>532</v>
      </c>
      <c r="D41" s="334">
        <v>552</v>
      </c>
      <c r="E41" s="334">
        <v>575</v>
      </c>
      <c r="F41" s="334">
        <v>338</v>
      </c>
      <c r="G41" s="334">
        <v>483</v>
      </c>
      <c r="H41" s="334">
        <v>603</v>
      </c>
      <c r="I41" s="334">
        <v>560</v>
      </c>
      <c r="J41" s="334">
        <v>89</v>
      </c>
      <c r="K41" s="334">
        <v>0</v>
      </c>
      <c r="L41" s="335">
        <v>0</v>
      </c>
      <c r="M41" s="335">
        <v>0</v>
      </c>
      <c r="N41" s="335">
        <v>0</v>
      </c>
      <c r="O41" s="336">
        <f>O45+O49</f>
        <v>3732</v>
      </c>
      <c r="P41" s="212"/>
      <c r="Q41" s="212"/>
      <c r="R41" s="212"/>
      <c r="S41" s="212"/>
      <c r="T41" s="212"/>
      <c r="U41" s="243"/>
      <c r="V41" s="325"/>
      <c r="W41" s="212"/>
      <c r="X41" s="212"/>
      <c r="Y41" s="212"/>
      <c r="Z41" s="212"/>
      <c r="AA41" s="212"/>
      <c r="AB41" s="243"/>
      <c r="AC41" s="212"/>
      <c r="AD41" s="277"/>
      <c r="AE41" s="277"/>
      <c r="AS41" s="282"/>
    </row>
    <row r="42" spans="1:45" s="214" customFormat="1" ht="14.5" customHeight="1" x14ac:dyDescent="0.3">
      <c r="A42" s="337" t="s">
        <v>1278</v>
      </c>
      <c r="B42" s="338" t="s">
        <v>1041</v>
      </c>
      <c r="C42" s="339">
        <f t="shared" ref="C42:N42" si="5">SUM(C43:C45)</f>
        <v>295</v>
      </c>
      <c r="D42" s="339">
        <f t="shared" si="5"/>
        <v>363</v>
      </c>
      <c r="E42" s="339">
        <f t="shared" si="5"/>
        <v>360</v>
      </c>
      <c r="F42" s="339">
        <f t="shared" si="5"/>
        <v>125</v>
      </c>
      <c r="G42" s="339">
        <f t="shared" si="5"/>
        <v>203</v>
      </c>
      <c r="H42" s="339">
        <f t="shared" si="5"/>
        <v>314</v>
      </c>
      <c r="I42" s="339">
        <f t="shared" si="5"/>
        <v>322</v>
      </c>
      <c r="J42" s="339">
        <f t="shared" si="5"/>
        <v>60</v>
      </c>
      <c r="K42" s="339">
        <f t="shared" si="5"/>
        <v>0</v>
      </c>
      <c r="L42" s="339">
        <f t="shared" si="5"/>
        <v>0</v>
      </c>
      <c r="M42" s="339">
        <f t="shared" si="5"/>
        <v>0</v>
      </c>
      <c r="N42" s="339">
        <f t="shared" si="5"/>
        <v>0</v>
      </c>
      <c r="O42" s="339">
        <f t="shared" ref="O42:O85" si="6">SUM(C42:N42)</f>
        <v>2042</v>
      </c>
      <c r="P42" s="333"/>
      <c r="Q42" s="212"/>
      <c r="R42" s="212"/>
      <c r="S42" s="212"/>
      <c r="T42" s="212"/>
      <c r="U42" s="212"/>
      <c r="V42" s="325"/>
      <c r="W42" s="212"/>
      <c r="X42" s="212"/>
      <c r="Y42" s="212"/>
      <c r="Z42" s="212"/>
      <c r="AA42" s="212"/>
      <c r="AB42" s="243"/>
      <c r="AC42" s="212"/>
      <c r="AD42" s="277"/>
      <c r="AE42" s="277"/>
      <c r="AF42" s="282"/>
      <c r="AG42" s="282"/>
      <c r="AH42" s="282"/>
      <c r="AQ42" s="282"/>
      <c r="AR42" s="282"/>
      <c r="AS42" s="282"/>
    </row>
    <row r="43" spans="1:45" s="214" customFormat="1" ht="14.5" customHeight="1" x14ac:dyDescent="0.3">
      <c r="A43" s="340"/>
      <c r="B43" s="296" t="s">
        <v>1265</v>
      </c>
      <c r="C43" s="334">
        <v>42</v>
      </c>
      <c r="D43" s="334">
        <v>42</v>
      </c>
      <c r="E43" s="334">
        <v>29</v>
      </c>
      <c r="F43" s="334">
        <v>9</v>
      </c>
      <c r="G43" s="334">
        <v>23</v>
      </c>
      <c r="H43" s="334">
        <v>28</v>
      </c>
      <c r="I43" s="334">
        <v>41</v>
      </c>
      <c r="J43" s="334">
        <v>5</v>
      </c>
      <c r="K43" s="334">
        <v>0</v>
      </c>
      <c r="L43" s="335">
        <v>0</v>
      </c>
      <c r="M43" s="335">
        <v>0</v>
      </c>
      <c r="N43" s="335">
        <v>0</v>
      </c>
      <c r="O43" s="341">
        <f t="shared" si="6"/>
        <v>219</v>
      </c>
      <c r="P43" s="333"/>
      <c r="Q43" s="212"/>
      <c r="R43" s="212"/>
      <c r="S43" s="212"/>
      <c r="T43" s="212"/>
      <c r="U43" s="212"/>
      <c r="V43" s="325"/>
      <c r="W43" s="212"/>
      <c r="X43" s="212"/>
      <c r="Y43" s="212"/>
      <c r="Z43" s="212"/>
      <c r="AA43" s="212"/>
      <c r="AB43" s="243"/>
      <c r="AC43" s="243"/>
      <c r="AD43" s="277"/>
      <c r="AE43" s="293"/>
      <c r="AF43" s="282"/>
      <c r="AG43" s="282"/>
      <c r="AH43" s="282"/>
      <c r="AI43" s="282"/>
      <c r="AQ43" s="282"/>
      <c r="AR43" s="282"/>
      <c r="AS43" s="282"/>
    </row>
    <row r="44" spans="1:45" s="214" customFormat="1" ht="14.5" customHeight="1" x14ac:dyDescent="0.3">
      <c r="A44" s="340"/>
      <c r="B44" s="296" t="s">
        <v>1266</v>
      </c>
      <c r="C44" s="334">
        <v>53</v>
      </c>
      <c r="D44" s="334">
        <v>39</v>
      </c>
      <c r="E44" s="334">
        <v>58</v>
      </c>
      <c r="F44" s="334">
        <v>34</v>
      </c>
      <c r="G44" s="334">
        <v>35</v>
      </c>
      <c r="H44" s="334">
        <v>42</v>
      </c>
      <c r="I44" s="334">
        <v>49</v>
      </c>
      <c r="J44" s="334">
        <v>7</v>
      </c>
      <c r="K44" s="334">
        <v>0</v>
      </c>
      <c r="L44" s="335">
        <v>0</v>
      </c>
      <c r="M44" s="335">
        <v>0</v>
      </c>
      <c r="N44" s="335">
        <v>0</v>
      </c>
      <c r="O44" s="341">
        <f t="shared" si="6"/>
        <v>317</v>
      </c>
      <c r="P44" s="212"/>
      <c r="Q44" s="212"/>
      <c r="R44" s="212"/>
      <c r="S44" s="212"/>
      <c r="T44" s="212"/>
      <c r="U44" s="212"/>
      <c r="V44" s="325"/>
      <c r="W44" s="212"/>
      <c r="X44" s="212"/>
      <c r="Y44" s="212"/>
      <c r="Z44" s="212"/>
      <c r="AA44" s="212"/>
      <c r="AB44" s="243"/>
      <c r="AC44" s="212"/>
      <c r="AD44" s="293"/>
      <c r="AE44" s="277"/>
      <c r="AF44" s="282"/>
      <c r="AG44" s="282"/>
      <c r="AH44" s="282"/>
      <c r="AI44" s="282"/>
      <c r="AQ44" s="282"/>
      <c r="AR44" s="282"/>
      <c r="AS44" s="282"/>
    </row>
    <row r="45" spans="1:45" s="214" customFormat="1" ht="14.5" customHeight="1" x14ac:dyDescent="0.3">
      <c r="A45" s="340"/>
      <c r="B45" s="296" t="s">
        <v>1268</v>
      </c>
      <c r="C45" s="334">
        <v>200</v>
      </c>
      <c r="D45" s="334">
        <v>282</v>
      </c>
      <c r="E45" s="334">
        <v>273</v>
      </c>
      <c r="F45" s="334">
        <v>82</v>
      </c>
      <c r="G45" s="334">
        <v>145</v>
      </c>
      <c r="H45" s="334">
        <v>244</v>
      </c>
      <c r="I45" s="334">
        <v>232</v>
      </c>
      <c r="J45" s="334">
        <v>48</v>
      </c>
      <c r="K45" s="334">
        <v>0</v>
      </c>
      <c r="L45" s="335">
        <v>0</v>
      </c>
      <c r="M45" s="335">
        <v>0</v>
      </c>
      <c r="N45" s="335">
        <v>0</v>
      </c>
      <c r="O45" s="341">
        <f t="shared" si="6"/>
        <v>1506</v>
      </c>
      <c r="P45" s="212"/>
      <c r="Q45" s="212"/>
      <c r="R45" s="212"/>
      <c r="S45" s="212"/>
      <c r="T45" s="212"/>
      <c r="U45" s="212"/>
      <c r="V45" s="325"/>
      <c r="W45" s="212"/>
      <c r="X45" s="212"/>
      <c r="Y45" s="212"/>
      <c r="Z45" s="212"/>
      <c r="AA45" s="212"/>
      <c r="AB45" s="243"/>
      <c r="AC45" s="212"/>
      <c r="AD45" s="293"/>
      <c r="AE45" s="277"/>
      <c r="AF45" s="282"/>
      <c r="AG45" s="282"/>
      <c r="AH45" s="282"/>
      <c r="AI45" s="282"/>
      <c r="AQ45" s="282"/>
      <c r="AR45" s="282"/>
      <c r="AS45" s="282"/>
    </row>
    <row r="46" spans="1:45" s="214" customFormat="1" ht="14.5" customHeight="1" x14ac:dyDescent="0.3">
      <c r="A46" s="337" t="s">
        <v>1279</v>
      </c>
      <c r="B46" s="338" t="s">
        <v>1041</v>
      </c>
      <c r="C46" s="339">
        <f t="shared" ref="C46:N46" si="7">SUM(C47:C49)</f>
        <v>646</v>
      </c>
      <c r="D46" s="339">
        <f t="shared" si="7"/>
        <v>577</v>
      </c>
      <c r="E46" s="339">
        <f t="shared" si="7"/>
        <v>621</v>
      </c>
      <c r="F46" s="339">
        <f t="shared" si="7"/>
        <v>565</v>
      </c>
      <c r="G46" s="339">
        <f t="shared" si="7"/>
        <v>649</v>
      </c>
      <c r="H46" s="339">
        <f t="shared" si="7"/>
        <v>771</v>
      </c>
      <c r="I46" s="339">
        <f t="shared" si="7"/>
        <v>760</v>
      </c>
      <c r="J46" s="339">
        <f t="shared" si="7"/>
        <v>87</v>
      </c>
      <c r="K46" s="339">
        <f t="shared" si="7"/>
        <v>0</v>
      </c>
      <c r="L46" s="339">
        <f t="shared" si="7"/>
        <v>0</v>
      </c>
      <c r="M46" s="339">
        <f t="shared" si="7"/>
        <v>0</v>
      </c>
      <c r="N46" s="339">
        <f t="shared" si="7"/>
        <v>0</v>
      </c>
      <c r="O46" s="339">
        <f t="shared" si="6"/>
        <v>4676</v>
      </c>
      <c r="P46" s="212"/>
      <c r="Q46" s="212"/>
      <c r="R46" s="212"/>
      <c r="S46" s="212"/>
      <c r="T46" s="212"/>
      <c r="U46" s="212"/>
      <c r="V46" s="325"/>
      <c r="W46" s="212"/>
      <c r="X46" s="212"/>
      <c r="Y46" s="212"/>
      <c r="Z46" s="212"/>
      <c r="AA46" s="212"/>
      <c r="AB46" s="243"/>
      <c r="AC46" s="212"/>
      <c r="AD46" s="293"/>
      <c r="AE46" s="277"/>
      <c r="AF46" s="282"/>
      <c r="AG46" s="282"/>
      <c r="AH46" s="282"/>
      <c r="AI46" s="282"/>
      <c r="AP46" s="282"/>
      <c r="AQ46" s="282"/>
      <c r="AR46" s="282"/>
      <c r="AS46" s="282"/>
    </row>
    <row r="47" spans="1:45" s="214" customFormat="1" ht="14.5" customHeight="1" x14ac:dyDescent="0.3">
      <c r="A47" s="340"/>
      <c r="B47" s="296" t="s">
        <v>1265</v>
      </c>
      <c r="C47" s="334">
        <v>141</v>
      </c>
      <c r="D47" s="334">
        <v>128</v>
      </c>
      <c r="E47" s="334">
        <v>156</v>
      </c>
      <c r="F47" s="334">
        <v>146</v>
      </c>
      <c r="G47" s="334">
        <v>150</v>
      </c>
      <c r="H47" s="334">
        <v>176</v>
      </c>
      <c r="I47" s="334">
        <v>176</v>
      </c>
      <c r="J47" s="334">
        <v>20</v>
      </c>
      <c r="K47" s="334">
        <v>0</v>
      </c>
      <c r="L47" s="335">
        <v>0</v>
      </c>
      <c r="M47" s="335">
        <v>0</v>
      </c>
      <c r="N47" s="335">
        <v>0</v>
      </c>
      <c r="O47" s="341">
        <f t="shared" si="6"/>
        <v>1093</v>
      </c>
      <c r="P47" s="212"/>
      <c r="Q47" s="212"/>
      <c r="R47" s="212"/>
      <c r="S47" s="212"/>
      <c r="T47" s="212"/>
      <c r="U47" s="212"/>
      <c r="V47" s="330"/>
      <c r="W47" s="243"/>
      <c r="X47" s="243"/>
      <c r="Y47" s="243"/>
      <c r="Z47" s="243"/>
      <c r="AA47" s="243"/>
      <c r="AB47" s="243"/>
      <c r="AC47" s="243"/>
      <c r="AD47" s="293"/>
      <c r="AE47" s="293"/>
      <c r="AF47" s="282"/>
      <c r="AG47" s="282"/>
      <c r="AH47" s="282"/>
      <c r="AI47" s="282"/>
      <c r="AP47" s="282"/>
      <c r="AQ47" s="282"/>
      <c r="AR47" s="282"/>
      <c r="AS47" s="282"/>
    </row>
    <row r="48" spans="1:45" s="214" customFormat="1" ht="14.5" customHeight="1" x14ac:dyDescent="0.3">
      <c r="A48" s="340"/>
      <c r="B48" s="296" t="s">
        <v>1266</v>
      </c>
      <c r="C48" s="334">
        <v>173</v>
      </c>
      <c r="D48" s="334">
        <v>179</v>
      </c>
      <c r="E48" s="334">
        <v>163</v>
      </c>
      <c r="F48" s="334">
        <v>163</v>
      </c>
      <c r="G48" s="334">
        <v>161</v>
      </c>
      <c r="H48" s="334">
        <v>236</v>
      </c>
      <c r="I48" s="334">
        <v>256</v>
      </c>
      <c r="J48" s="334">
        <v>26</v>
      </c>
      <c r="K48" s="334">
        <v>0</v>
      </c>
      <c r="L48" s="335">
        <v>0</v>
      </c>
      <c r="M48" s="335">
        <v>0</v>
      </c>
      <c r="N48" s="335">
        <v>0</v>
      </c>
      <c r="O48" s="341">
        <f t="shared" si="6"/>
        <v>1357</v>
      </c>
      <c r="P48" s="212"/>
      <c r="Q48" s="212"/>
      <c r="R48" s="212"/>
      <c r="S48" s="212"/>
      <c r="T48" s="212"/>
      <c r="U48" s="243"/>
      <c r="V48" s="330"/>
      <c r="W48" s="243"/>
      <c r="X48" s="243"/>
      <c r="Y48" s="243"/>
      <c r="Z48" s="243"/>
      <c r="AA48" s="243"/>
      <c r="AB48" s="243"/>
      <c r="AC48" s="243"/>
      <c r="AD48" s="293"/>
      <c r="AE48" s="293"/>
      <c r="AF48" s="282"/>
      <c r="AG48" s="282"/>
      <c r="AH48" s="282"/>
      <c r="AI48" s="282"/>
      <c r="AL48" s="282"/>
      <c r="AM48" s="282"/>
      <c r="AN48" s="282"/>
      <c r="AO48" s="282"/>
      <c r="AP48" s="282"/>
      <c r="AQ48" s="282"/>
      <c r="AR48" s="282"/>
      <c r="AS48" s="282"/>
    </row>
    <row r="49" spans="1:45" s="214" customFormat="1" ht="14.5" customHeight="1" x14ac:dyDescent="0.3">
      <c r="A49" s="340"/>
      <c r="B49" s="296" t="s">
        <v>1268</v>
      </c>
      <c r="C49" s="334">
        <v>332</v>
      </c>
      <c r="D49" s="334">
        <v>270</v>
      </c>
      <c r="E49" s="334">
        <v>302</v>
      </c>
      <c r="F49" s="334">
        <v>256</v>
      </c>
      <c r="G49" s="334">
        <v>338</v>
      </c>
      <c r="H49" s="334">
        <v>359</v>
      </c>
      <c r="I49" s="334">
        <v>328</v>
      </c>
      <c r="J49" s="334">
        <v>41</v>
      </c>
      <c r="K49" s="334">
        <v>0</v>
      </c>
      <c r="L49" s="335">
        <v>0</v>
      </c>
      <c r="M49" s="335">
        <v>0</v>
      </c>
      <c r="N49" s="335">
        <v>0</v>
      </c>
      <c r="O49" s="341">
        <f t="shared" si="6"/>
        <v>2226</v>
      </c>
      <c r="P49" s="212"/>
      <c r="Q49" s="212"/>
      <c r="R49" s="212"/>
      <c r="S49" s="212"/>
      <c r="T49" s="212"/>
      <c r="U49" s="212"/>
      <c r="V49" s="325"/>
      <c r="W49" s="212"/>
      <c r="X49" s="212"/>
      <c r="Y49" s="212"/>
      <c r="Z49" s="212"/>
      <c r="AA49" s="212"/>
      <c r="AB49" s="212"/>
      <c r="AC49" s="212"/>
      <c r="AD49" s="293"/>
      <c r="AE49" s="277"/>
      <c r="AF49" s="282"/>
      <c r="AG49" s="282"/>
      <c r="AH49" s="282"/>
      <c r="AI49" s="282"/>
      <c r="AP49" s="282"/>
      <c r="AQ49" s="282"/>
      <c r="AR49" s="282"/>
      <c r="AS49" s="282"/>
    </row>
    <row r="50" spans="1:45" s="214" customFormat="1" ht="14.5" customHeight="1" x14ac:dyDescent="0.3">
      <c r="A50" s="338" t="s">
        <v>1127</v>
      </c>
      <c r="B50" s="338" t="s">
        <v>1041</v>
      </c>
      <c r="C50" s="339">
        <f t="shared" ref="C50:N50" si="8">SUM(C51:C53)</f>
        <v>2920</v>
      </c>
      <c r="D50" s="339">
        <f t="shared" si="8"/>
        <v>3063</v>
      </c>
      <c r="E50" s="339">
        <f t="shared" si="8"/>
        <v>4451</v>
      </c>
      <c r="F50" s="339">
        <f t="shared" si="8"/>
        <v>1934</v>
      </c>
      <c r="G50" s="339">
        <f t="shared" si="8"/>
        <v>2271</v>
      </c>
      <c r="H50" s="339">
        <f t="shared" si="8"/>
        <v>2411</v>
      </c>
      <c r="I50" s="339">
        <f t="shared" si="8"/>
        <v>1491</v>
      </c>
      <c r="J50" s="339">
        <f t="shared" si="8"/>
        <v>271</v>
      </c>
      <c r="K50" s="339">
        <f t="shared" si="8"/>
        <v>0</v>
      </c>
      <c r="L50" s="339">
        <f t="shared" si="8"/>
        <v>0</v>
      </c>
      <c r="M50" s="339">
        <f t="shared" si="8"/>
        <v>0</v>
      </c>
      <c r="N50" s="339">
        <f t="shared" si="8"/>
        <v>0</v>
      </c>
      <c r="O50" s="339">
        <f t="shared" si="6"/>
        <v>18812</v>
      </c>
      <c r="P50" s="212"/>
      <c r="Q50" s="212"/>
      <c r="R50" s="212"/>
      <c r="S50" s="212"/>
      <c r="T50" s="212"/>
      <c r="U50" s="243"/>
      <c r="V50" s="330"/>
      <c r="W50" s="243"/>
      <c r="X50" s="243"/>
      <c r="Y50" s="243"/>
      <c r="Z50" s="243"/>
      <c r="AA50" s="243"/>
      <c r="AB50" s="243"/>
      <c r="AC50" s="243"/>
      <c r="AD50" s="293"/>
      <c r="AE50" s="293"/>
      <c r="AF50" s="282"/>
      <c r="AG50" s="282"/>
      <c r="AH50" s="282"/>
      <c r="AI50" s="282"/>
      <c r="AP50" s="282"/>
      <c r="AQ50" s="282"/>
      <c r="AR50" s="282"/>
      <c r="AS50" s="282"/>
    </row>
    <row r="51" spans="1:45" s="214" customFormat="1" ht="14.5" customHeight="1" x14ac:dyDescent="0.3">
      <c r="A51" s="296"/>
      <c r="B51" s="296" t="s">
        <v>1265</v>
      </c>
      <c r="C51" s="334">
        <v>185</v>
      </c>
      <c r="D51" s="334">
        <v>184</v>
      </c>
      <c r="E51" s="334">
        <v>176</v>
      </c>
      <c r="F51" s="334">
        <v>93</v>
      </c>
      <c r="G51" s="334">
        <v>232</v>
      </c>
      <c r="H51" s="334">
        <v>297</v>
      </c>
      <c r="I51" s="334">
        <v>171</v>
      </c>
      <c r="J51" s="334">
        <v>15</v>
      </c>
      <c r="K51" s="334">
        <v>0</v>
      </c>
      <c r="L51" s="335">
        <v>0</v>
      </c>
      <c r="M51" s="335">
        <v>0</v>
      </c>
      <c r="N51" s="335">
        <v>0</v>
      </c>
      <c r="O51" s="341">
        <f t="shared" si="6"/>
        <v>1353</v>
      </c>
      <c r="P51" s="212"/>
      <c r="Q51" s="212"/>
      <c r="R51" s="212"/>
      <c r="S51" s="212"/>
      <c r="T51" s="212"/>
      <c r="U51" s="212"/>
      <c r="V51" s="325"/>
      <c r="W51" s="212"/>
      <c r="X51" s="243"/>
      <c r="Y51" s="243"/>
      <c r="Z51" s="243"/>
      <c r="AA51" s="243"/>
      <c r="AB51" s="243"/>
      <c r="AC51" s="243"/>
      <c r="AD51" s="293"/>
      <c r="AE51" s="293"/>
      <c r="AF51" s="282"/>
      <c r="AG51" s="282"/>
      <c r="AH51" s="282"/>
      <c r="AI51" s="282"/>
      <c r="AO51" s="282"/>
      <c r="AP51" s="282"/>
      <c r="AQ51" s="282"/>
      <c r="AR51" s="282"/>
      <c r="AS51" s="282"/>
    </row>
    <row r="52" spans="1:45" s="214" customFormat="1" ht="14.5" customHeight="1" x14ac:dyDescent="0.3">
      <c r="A52" s="296"/>
      <c r="B52" s="296" t="s">
        <v>1266</v>
      </c>
      <c r="C52" s="334">
        <v>238</v>
      </c>
      <c r="D52" s="334">
        <v>210</v>
      </c>
      <c r="E52" s="334">
        <v>254</v>
      </c>
      <c r="F52" s="334">
        <v>191</v>
      </c>
      <c r="G52" s="334">
        <v>260</v>
      </c>
      <c r="H52" s="334">
        <v>349</v>
      </c>
      <c r="I52" s="334">
        <v>241</v>
      </c>
      <c r="J52" s="334">
        <v>46</v>
      </c>
      <c r="K52" s="334">
        <v>0</v>
      </c>
      <c r="L52" s="335">
        <v>0</v>
      </c>
      <c r="M52" s="335">
        <v>0</v>
      </c>
      <c r="N52" s="335">
        <v>0</v>
      </c>
      <c r="O52" s="341">
        <f t="shared" si="6"/>
        <v>1789</v>
      </c>
      <c r="P52" s="212"/>
      <c r="Q52" s="212"/>
      <c r="R52" s="212"/>
      <c r="S52" s="212"/>
      <c r="T52" s="212"/>
      <c r="U52" s="212"/>
      <c r="V52" s="325"/>
      <c r="W52" s="212"/>
      <c r="X52" s="212"/>
      <c r="Y52" s="243"/>
      <c r="Z52" s="243"/>
      <c r="AA52" s="243"/>
      <c r="AB52" s="243"/>
      <c r="AC52" s="212"/>
      <c r="AD52" s="293"/>
      <c r="AE52" s="277"/>
      <c r="AF52" s="282"/>
      <c r="AG52" s="282"/>
      <c r="AH52" s="282"/>
      <c r="AI52" s="282"/>
      <c r="AP52" s="282"/>
      <c r="AQ52" s="282"/>
      <c r="AR52" s="282"/>
      <c r="AS52" s="282"/>
    </row>
    <row r="53" spans="1:45" s="214" customFormat="1" ht="14.5" customHeight="1" x14ac:dyDescent="0.3">
      <c r="A53" s="296"/>
      <c r="B53" s="296" t="s">
        <v>1268</v>
      </c>
      <c r="C53" s="334">
        <v>2497</v>
      </c>
      <c r="D53" s="334">
        <v>2669</v>
      </c>
      <c r="E53" s="334">
        <v>4021</v>
      </c>
      <c r="F53" s="334">
        <v>1650</v>
      </c>
      <c r="G53" s="334">
        <v>1779</v>
      </c>
      <c r="H53" s="334">
        <v>1765</v>
      </c>
      <c r="I53" s="334">
        <v>1079</v>
      </c>
      <c r="J53" s="334">
        <v>210</v>
      </c>
      <c r="K53" s="334">
        <v>0</v>
      </c>
      <c r="L53" s="335">
        <v>0</v>
      </c>
      <c r="M53" s="335">
        <v>0</v>
      </c>
      <c r="N53" s="335">
        <v>0</v>
      </c>
      <c r="O53" s="341">
        <f t="shared" si="6"/>
        <v>15670</v>
      </c>
      <c r="P53" s="212"/>
      <c r="Q53" s="212"/>
      <c r="R53" s="212"/>
      <c r="S53" s="212"/>
      <c r="T53" s="212"/>
      <c r="U53" s="212"/>
      <c r="V53" s="325"/>
      <c r="W53" s="212"/>
      <c r="X53" s="243"/>
      <c r="Y53" s="243"/>
      <c r="Z53" s="243"/>
      <c r="AA53" s="243"/>
      <c r="AB53" s="243"/>
      <c r="AC53" s="243"/>
      <c r="AD53" s="293"/>
      <c r="AE53" s="293"/>
      <c r="AF53" s="282"/>
      <c r="AG53" s="282"/>
      <c r="AH53" s="282"/>
      <c r="AI53" s="282"/>
      <c r="AP53" s="282"/>
      <c r="AQ53" s="282"/>
      <c r="AR53" s="282"/>
      <c r="AS53" s="282"/>
    </row>
    <row r="54" spans="1:45" s="214" customFormat="1" ht="14.5" customHeight="1" x14ac:dyDescent="0.3">
      <c r="A54" s="338" t="s">
        <v>1123</v>
      </c>
      <c r="B54" s="338" t="s">
        <v>1041</v>
      </c>
      <c r="C54" s="339">
        <f t="shared" ref="C54:N54" si="9">SUM(C55:C57)</f>
        <v>550</v>
      </c>
      <c r="D54" s="339">
        <f t="shared" si="9"/>
        <v>390</v>
      </c>
      <c r="E54" s="339">
        <f t="shared" si="9"/>
        <v>412</v>
      </c>
      <c r="F54" s="339">
        <f t="shared" si="9"/>
        <v>481</v>
      </c>
      <c r="G54" s="339">
        <f t="shared" si="9"/>
        <v>357</v>
      </c>
      <c r="H54" s="339">
        <f t="shared" si="9"/>
        <v>988</v>
      </c>
      <c r="I54" s="339">
        <f t="shared" si="9"/>
        <v>1155</v>
      </c>
      <c r="J54" s="339">
        <f t="shared" si="9"/>
        <v>116</v>
      </c>
      <c r="K54" s="339">
        <f t="shared" si="9"/>
        <v>0</v>
      </c>
      <c r="L54" s="339">
        <f t="shared" si="9"/>
        <v>0</v>
      </c>
      <c r="M54" s="339">
        <f t="shared" si="9"/>
        <v>0</v>
      </c>
      <c r="N54" s="339">
        <f t="shared" si="9"/>
        <v>0</v>
      </c>
      <c r="O54" s="339">
        <f t="shared" si="6"/>
        <v>4449</v>
      </c>
      <c r="P54" s="212"/>
      <c r="Q54" s="212"/>
      <c r="R54" s="212"/>
      <c r="S54" s="212"/>
      <c r="T54" s="212"/>
      <c r="U54" s="212"/>
      <c r="V54" s="325"/>
      <c r="W54" s="212"/>
      <c r="X54" s="212"/>
      <c r="Y54" s="243"/>
      <c r="Z54" s="243"/>
      <c r="AA54" s="212"/>
      <c r="AB54" s="243"/>
      <c r="AC54" s="212"/>
      <c r="AD54" s="277"/>
      <c r="AE54" s="277"/>
      <c r="AF54" s="282"/>
      <c r="AG54" s="282"/>
      <c r="AH54" s="282"/>
      <c r="AI54" s="282"/>
      <c r="AP54" s="282"/>
      <c r="AQ54" s="282"/>
      <c r="AR54" s="282"/>
      <c r="AS54" s="282"/>
    </row>
    <row r="55" spans="1:45" s="214" customFormat="1" ht="14.5" customHeight="1" x14ac:dyDescent="0.3">
      <c r="A55" s="296"/>
      <c r="B55" s="296" t="s">
        <v>1265</v>
      </c>
      <c r="C55" s="334">
        <v>162</v>
      </c>
      <c r="D55" s="334">
        <v>167</v>
      </c>
      <c r="E55" s="334">
        <v>187</v>
      </c>
      <c r="F55" s="334">
        <v>165</v>
      </c>
      <c r="G55" s="334">
        <v>146</v>
      </c>
      <c r="H55" s="334">
        <v>178</v>
      </c>
      <c r="I55" s="334">
        <v>188</v>
      </c>
      <c r="J55" s="334">
        <v>27</v>
      </c>
      <c r="K55" s="334">
        <v>0</v>
      </c>
      <c r="L55" s="335">
        <v>0</v>
      </c>
      <c r="M55" s="335">
        <v>0</v>
      </c>
      <c r="N55" s="335">
        <v>0</v>
      </c>
      <c r="O55" s="341">
        <f t="shared" si="6"/>
        <v>1220</v>
      </c>
      <c r="P55" s="212"/>
      <c r="Q55" s="212"/>
      <c r="R55" s="212"/>
      <c r="S55" s="212"/>
      <c r="T55" s="212"/>
      <c r="U55" s="212"/>
      <c r="V55" s="325"/>
      <c r="W55" s="212"/>
      <c r="X55" s="212"/>
      <c r="Y55" s="212"/>
      <c r="Z55" s="243"/>
      <c r="AA55" s="243"/>
      <c r="AB55" s="243"/>
      <c r="AC55" s="243"/>
      <c r="AD55" s="293"/>
      <c r="AE55" s="293"/>
      <c r="AF55" s="282"/>
      <c r="AG55" s="282"/>
      <c r="AH55" s="282"/>
      <c r="AP55" s="282"/>
      <c r="AQ55" s="282"/>
      <c r="AR55" s="282"/>
      <c r="AS55" s="282"/>
    </row>
    <row r="56" spans="1:45" s="214" customFormat="1" ht="14.5" customHeight="1" x14ac:dyDescent="0.3">
      <c r="A56" s="296"/>
      <c r="B56" s="296" t="s">
        <v>1266</v>
      </c>
      <c r="C56" s="334">
        <v>50</v>
      </c>
      <c r="D56" s="334">
        <v>52</v>
      </c>
      <c r="E56" s="334">
        <v>31</v>
      </c>
      <c r="F56" s="334">
        <v>43</v>
      </c>
      <c r="G56" s="334">
        <v>47</v>
      </c>
      <c r="H56" s="334">
        <v>81</v>
      </c>
      <c r="I56" s="334">
        <v>99</v>
      </c>
      <c r="J56" s="334">
        <v>11</v>
      </c>
      <c r="K56" s="334">
        <v>0</v>
      </c>
      <c r="L56" s="335">
        <v>0</v>
      </c>
      <c r="M56" s="335">
        <v>0</v>
      </c>
      <c r="N56" s="335">
        <v>0</v>
      </c>
      <c r="O56" s="341">
        <f t="shared" si="6"/>
        <v>414</v>
      </c>
      <c r="P56" s="212"/>
      <c r="Q56" s="212"/>
      <c r="R56" s="212"/>
      <c r="S56" s="212"/>
      <c r="T56" s="212"/>
      <c r="U56" s="212"/>
      <c r="V56" s="330"/>
      <c r="W56" s="243"/>
      <c r="X56" s="243"/>
      <c r="Y56" s="243"/>
      <c r="Z56" s="243"/>
      <c r="AA56" s="243"/>
      <c r="AB56" s="243"/>
      <c r="AC56" s="243"/>
      <c r="AD56" s="293"/>
      <c r="AE56" s="293"/>
      <c r="AF56" s="282"/>
      <c r="AG56" s="282"/>
      <c r="AH56" s="282"/>
      <c r="AI56" s="282"/>
      <c r="AP56" s="282"/>
      <c r="AQ56" s="282"/>
      <c r="AR56" s="282"/>
      <c r="AS56" s="282"/>
    </row>
    <row r="57" spans="1:45" s="214" customFormat="1" ht="14.5" customHeight="1" x14ac:dyDescent="0.3">
      <c r="A57" s="296"/>
      <c r="B57" s="296" t="s">
        <v>1268</v>
      </c>
      <c r="C57" s="334">
        <v>338</v>
      </c>
      <c r="D57" s="334">
        <v>171</v>
      </c>
      <c r="E57" s="334">
        <v>194</v>
      </c>
      <c r="F57" s="334">
        <v>273</v>
      </c>
      <c r="G57" s="334">
        <v>164</v>
      </c>
      <c r="H57" s="334">
        <v>729</v>
      </c>
      <c r="I57" s="334">
        <v>868</v>
      </c>
      <c r="J57" s="334">
        <v>78</v>
      </c>
      <c r="K57" s="334">
        <v>0</v>
      </c>
      <c r="L57" s="335">
        <v>0</v>
      </c>
      <c r="M57" s="335">
        <v>0</v>
      </c>
      <c r="N57" s="335">
        <v>0</v>
      </c>
      <c r="O57" s="341">
        <f t="shared" si="6"/>
        <v>2815</v>
      </c>
      <c r="P57" s="212"/>
      <c r="Q57" s="212"/>
      <c r="R57" s="212"/>
      <c r="S57" s="212"/>
      <c r="T57" s="212"/>
      <c r="U57" s="212"/>
      <c r="V57" s="330"/>
      <c r="W57" s="243"/>
      <c r="X57" s="243"/>
      <c r="Y57" s="243"/>
      <c r="Z57" s="243"/>
      <c r="AA57" s="243"/>
      <c r="AB57" s="243"/>
      <c r="AC57" s="212"/>
      <c r="AD57" s="277"/>
      <c r="AE57" s="277"/>
      <c r="AF57" s="282"/>
      <c r="AG57" s="282"/>
      <c r="AI57" s="282"/>
      <c r="AP57" s="282"/>
      <c r="AQ57" s="282"/>
      <c r="AR57" s="282"/>
      <c r="AS57" s="282"/>
    </row>
    <row r="58" spans="1:45" s="214" customFormat="1" ht="14.5" customHeight="1" x14ac:dyDescent="0.3">
      <c r="A58" s="338" t="s">
        <v>1280</v>
      </c>
      <c r="B58" s="338" t="s">
        <v>1041</v>
      </c>
      <c r="C58" s="339">
        <f t="shared" ref="C58:N58" si="10">SUM(C59:C61)</f>
        <v>5626</v>
      </c>
      <c r="D58" s="339">
        <f t="shared" si="10"/>
        <v>5630</v>
      </c>
      <c r="E58" s="339">
        <f t="shared" si="10"/>
        <v>5128</v>
      </c>
      <c r="F58" s="339">
        <f t="shared" si="10"/>
        <v>4731</v>
      </c>
      <c r="G58" s="339">
        <f t="shared" si="10"/>
        <v>5258</v>
      </c>
      <c r="H58" s="339">
        <f t="shared" si="10"/>
        <v>6015</v>
      </c>
      <c r="I58" s="339">
        <f t="shared" si="10"/>
        <v>5343</v>
      </c>
      <c r="J58" s="339">
        <f t="shared" si="10"/>
        <v>545</v>
      </c>
      <c r="K58" s="339">
        <f t="shared" si="10"/>
        <v>0</v>
      </c>
      <c r="L58" s="339">
        <f t="shared" si="10"/>
        <v>0</v>
      </c>
      <c r="M58" s="339">
        <f t="shared" si="10"/>
        <v>0</v>
      </c>
      <c r="N58" s="339">
        <f t="shared" si="10"/>
        <v>0</v>
      </c>
      <c r="O58" s="339">
        <f t="shared" si="6"/>
        <v>38276</v>
      </c>
      <c r="P58" s="212"/>
      <c r="Q58" s="212"/>
      <c r="R58" s="212"/>
      <c r="S58" s="212"/>
      <c r="T58" s="212"/>
      <c r="U58" s="212"/>
      <c r="V58" s="325"/>
      <c r="W58" s="212"/>
      <c r="X58" s="212"/>
      <c r="Y58" s="243"/>
      <c r="Z58" s="243"/>
      <c r="AA58" s="243"/>
      <c r="AB58" s="243"/>
      <c r="AC58" s="243"/>
      <c r="AD58" s="293"/>
      <c r="AE58" s="293"/>
      <c r="AF58" s="282"/>
      <c r="AG58" s="282"/>
      <c r="AH58" s="282"/>
      <c r="AI58" s="282"/>
      <c r="AP58" s="282"/>
      <c r="AQ58" s="282"/>
      <c r="AR58" s="282"/>
      <c r="AS58" s="282"/>
    </row>
    <row r="59" spans="1:45" s="214" customFormat="1" ht="14.5" customHeight="1" x14ac:dyDescent="0.3">
      <c r="A59" s="296"/>
      <c r="B59" s="296" t="s">
        <v>1265</v>
      </c>
      <c r="C59" s="334">
        <v>103</v>
      </c>
      <c r="D59" s="334">
        <v>54</v>
      </c>
      <c r="E59" s="334">
        <v>57</v>
      </c>
      <c r="F59" s="334">
        <v>74</v>
      </c>
      <c r="G59" s="334">
        <v>45</v>
      </c>
      <c r="H59" s="334">
        <v>41</v>
      </c>
      <c r="I59" s="334">
        <v>65</v>
      </c>
      <c r="J59" s="334">
        <v>4</v>
      </c>
      <c r="K59" s="334">
        <v>0</v>
      </c>
      <c r="L59" s="335">
        <v>0</v>
      </c>
      <c r="M59" s="335">
        <v>0</v>
      </c>
      <c r="N59" s="335">
        <v>0</v>
      </c>
      <c r="O59" s="341">
        <f t="shared" si="6"/>
        <v>443</v>
      </c>
      <c r="P59" s="212"/>
      <c r="Q59" s="212"/>
      <c r="R59" s="212"/>
      <c r="S59" s="212"/>
      <c r="T59" s="212"/>
      <c r="U59" s="212"/>
      <c r="V59" s="325"/>
      <c r="W59" s="212"/>
      <c r="X59" s="212"/>
      <c r="Y59" s="243"/>
      <c r="Z59" s="243"/>
      <c r="AA59" s="243"/>
      <c r="AB59" s="243"/>
      <c r="AC59" s="243"/>
      <c r="AD59" s="293"/>
      <c r="AE59" s="293"/>
      <c r="AF59" s="282"/>
      <c r="AG59" s="282"/>
      <c r="AH59" s="282"/>
      <c r="AP59" s="282"/>
      <c r="AQ59" s="282"/>
      <c r="AR59" s="282"/>
      <c r="AS59" s="282"/>
    </row>
    <row r="60" spans="1:45" s="214" customFormat="1" ht="14.5" customHeight="1" x14ac:dyDescent="0.3">
      <c r="A60" s="296"/>
      <c r="B60" s="296" t="s">
        <v>1266</v>
      </c>
      <c r="C60" s="334">
        <v>93</v>
      </c>
      <c r="D60" s="334">
        <v>78</v>
      </c>
      <c r="E60" s="334">
        <v>65</v>
      </c>
      <c r="F60" s="334">
        <v>46</v>
      </c>
      <c r="G60" s="334">
        <v>51</v>
      </c>
      <c r="H60" s="334">
        <v>61</v>
      </c>
      <c r="I60" s="334">
        <v>60</v>
      </c>
      <c r="J60" s="334">
        <v>6</v>
      </c>
      <c r="K60" s="334">
        <v>0</v>
      </c>
      <c r="L60" s="335">
        <v>0</v>
      </c>
      <c r="M60" s="335">
        <v>0</v>
      </c>
      <c r="N60" s="335">
        <v>0</v>
      </c>
      <c r="O60" s="341">
        <f t="shared" si="6"/>
        <v>460</v>
      </c>
      <c r="P60" s="212"/>
      <c r="Q60" s="212"/>
      <c r="R60" s="212"/>
      <c r="S60" s="212"/>
      <c r="T60" s="212"/>
      <c r="U60" s="212"/>
      <c r="V60" s="325"/>
      <c r="W60" s="212"/>
      <c r="X60" s="212"/>
      <c r="Y60" s="243"/>
      <c r="Z60" s="243"/>
      <c r="AA60" s="243"/>
      <c r="AB60" s="243"/>
      <c r="AC60" s="243"/>
      <c r="AD60" s="293"/>
      <c r="AE60" s="293"/>
      <c r="AF60" s="282"/>
      <c r="AG60" s="282"/>
      <c r="AH60" s="282"/>
      <c r="AK60" s="282"/>
      <c r="AL60" s="282"/>
      <c r="AM60" s="282"/>
      <c r="AN60" s="282"/>
      <c r="AO60" s="282"/>
      <c r="AP60" s="282"/>
      <c r="AQ60" s="282"/>
      <c r="AR60" s="282"/>
      <c r="AS60" s="282"/>
    </row>
    <row r="61" spans="1:45" s="214" customFormat="1" ht="14.5" customHeight="1" x14ac:dyDescent="0.3">
      <c r="A61" s="296"/>
      <c r="B61" s="296" t="s">
        <v>1268</v>
      </c>
      <c r="C61" s="334">
        <v>5430</v>
      </c>
      <c r="D61" s="334">
        <v>5498</v>
      </c>
      <c r="E61" s="334">
        <v>5006</v>
      </c>
      <c r="F61" s="334">
        <v>4611</v>
      </c>
      <c r="G61" s="334">
        <v>5162</v>
      </c>
      <c r="H61" s="334">
        <v>5913</v>
      </c>
      <c r="I61" s="334">
        <v>5218</v>
      </c>
      <c r="J61" s="334">
        <v>535</v>
      </c>
      <c r="K61" s="334">
        <v>0</v>
      </c>
      <c r="L61" s="335">
        <v>0</v>
      </c>
      <c r="M61" s="335">
        <v>0</v>
      </c>
      <c r="N61" s="335">
        <v>0</v>
      </c>
      <c r="O61" s="341">
        <f t="shared" si="6"/>
        <v>37373</v>
      </c>
      <c r="P61" s="212"/>
      <c r="Q61" s="212"/>
      <c r="R61" s="212"/>
      <c r="S61" s="212"/>
      <c r="T61" s="212"/>
      <c r="U61" s="212"/>
      <c r="V61" s="325"/>
      <c r="W61" s="212"/>
      <c r="X61" s="212"/>
      <c r="Y61" s="243"/>
      <c r="Z61" s="243"/>
      <c r="AA61" s="243"/>
      <c r="AB61" s="243"/>
      <c r="AC61" s="243"/>
      <c r="AD61" s="293"/>
      <c r="AE61" s="293"/>
      <c r="AF61" s="282"/>
      <c r="AG61" s="282"/>
      <c r="AI61" s="282"/>
      <c r="AP61" s="282"/>
      <c r="AQ61" s="282"/>
      <c r="AR61" s="282"/>
      <c r="AS61" s="282"/>
    </row>
    <row r="62" spans="1:45" s="214" customFormat="1" ht="14.5" customHeight="1" x14ac:dyDescent="0.3">
      <c r="A62" s="338" t="s">
        <v>1281</v>
      </c>
      <c r="B62" s="338" t="s">
        <v>1041</v>
      </c>
      <c r="C62" s="339">
        <f t="shared" ref="C62:N62" si="11">SUM(C63:C65)</f>
        <v>67</v>
      </c>
      <c r="D62" s="339">
        <f t="shared" si="11"/>
        <v>78</v>
      </c>
      <c r="E62" s="339">
        <f t="shared" si="11"/>
        <v>63</v>
      </c>
      <c r="F62" s="339">
        <f t="shared" si="11"/>
        <v>77</v>
      </c>
      <c r="G62" s="339">
        <f t="shared" si="11"/>
        <v>128</v>
      </c>
      <c r="H62" s="339">
        <f t="shared" si="11"/>
        <v>100</v>
      </c>
      <c r="I62" s="339">
        <f t="shared" si="11"/>
        <v>97</v>
      </c>
      <c r="J62" s="339">
        <f t="shared" si="11"/>
        <v>18</v>
      </c>
      <c r="K62" s="339">
        <f t="shared" si="11"/>
        <v>0</v>
      </c>
      <c r="L62" s="339">
        <f t="shared" si="11"/>
        <v>0</v>
      </c>
      <c r="M62" s="339">
        <f t="shared" si="11"/>
        <v>0</v>
      </c>
      <c r="N62" s="339">
        <f t="shared" si="11"/>
        <v>0</v>
      </c>
      <c r="O62" s="339">
        <f t="shared" si="6"/>
        <v>628</v>
      </c>
      <c r="P62" s="212"/>
      <c r="Q62" s="212"/>
      <c r="R62" s="212"/>
      <c r="S62" s="212"/>
      <c r="T62" s="212"/>
      <c r="U62" s="212"/>
      <c r="V62" s="325"/>
      <c r="W62" s="212"/>
      <c r="X62" s="212"/>
      <c r="Y62" s="243"/>
      <c r="Z62" s="243"/>
      <c r="AA62" s="243"/>
      <c r="AB62" s="243"/>
      <c r="AC62" s="243"/>
      <c r="AD62" s="293"/>
      <c r="AE62" s="293"/>
      <c r="AF62" s="282"/>
      <c r="AG62" s="282"/>
      <c r="AI62" s="282"/>
      <c r="AP62" s="282"/>
      <c r="AQ62" s="282"/>
      <c r="AR62" s="282"/>
      <c r="AS62" s="282"/>
    </row>
    <row r="63" spans="1:45" s="214" customFormat="1" ht="14.5" customHeight="1" x14ac:dyDescent="0.3">
      <c r="A63" s="296"/>
      <c r="B63" s="296" t="s">
        <v>1265</v>
      </c>
      <c r="C63" s="334">
        <v>33</v>
      </c>
      <c r="D63" s="334">
        <v>31</v>
      </c>
      <c r="E63" s="334">
        <v>20</v>
      </c>
      <c r="F63" s="334">
        <v>20</v>
      </c>
      <c r="G63" s="334">
        <v>27</v>
      </c>
      <c r="H63" s="334">
        <v>25</v>
      </c>
      <c r="I63" s="334">
        <v>23</v>
      </c>
      <c r="J63" s="334">
        <v>10</v>
      </c>
      <c r="K63" s="334">
        <v>0</v>
      </c>
      <c r="L63" s="335">
        <v>0</v>
      </c>
      <c r="M63" s="335">
        <v>0</v>
      </c>
      <c r="N63" s="335">
        <v>0</v>
      </c>
      <c r="O63" s="341">
        <f t="shared" si="6"/>
        <v>189</v>
      </c>
      <c r="P63" s="212"/>
      <c r="Q63" s="212"/>
      <c r="R63" s="212"/>
      <c r="S63" s="212"/>
      <c r="T63" s="212"/>
      <c r="U63" s="212"/>
      <c r="V63" s="325"/>
      <c r="W63" s="212"/>
      <c r="X63" s="212"/>
      <c r="Y63" s="243"/>
      <c r="Z63" s="243"/>
      <c r="AA63" s="243"/>
      <c r="AB63" s="243"/>
      <c r="AC63" s="243"/>
      <c r="AD63" s="293"/>
      <c r="AE63" s="293"/>
      <c r="AF63" s="282"/>
      <c r="AG63" s="282"/>
      <c r="AI63" s="282"/>
      <c r="AP63" s="282"/>
      <c r="AQ63" s="282"/>
      <c r="AR63" s="282"/>
      <c r="AS63" s="282"/>
    </row>
    <row r="64" spans="1:45" s="214" customFormat="1" ht="14.5" customHeight="1" x14ac:dyDescent="0.3">
      <c r="A64" s="296"/>
      <c r="B64" s="296" t="s">
        <v>1266</v>
      </c>
      <c r="C64" s="334">
        <v>11</v>
      </c>
      <c r="D64" s="334">
        <v>5</v>
      </c>
      <c r="E64" s="334">
        <v>12</v>
      </c>
      <c r="F64" s="334">
        <v>5</v>
      </c>
      <c r="G64" s="334">
        <v>9</v>
      </c>
      <c r="H64" s="334">
        <v>10</v>
      </c>
      <c r="I64" s="334">
        <v>10</v>
      </c>
      <c r="J64" s="334">
        <v>0</v>
      </c>
      <c r="K64" s="334">
        <v>0</v>
      </c>
      <c r="L64" s="335">
        <v>0</v>
      </c>
      <c r="M64" s="335">
        <v>0</v>
      </c>
      <c r="N64" s="335">
        <v>0</v>
      </c>
      <c r="O64" s="341">
        <f t="shared" si="6"/>
        <v>62</v>
      </c>
      <c r="P64" s="212"/>
      <c r="Q64" s="212"/>
      <c r="R64" s="212"/>
      <c r="S64" s="212"/>
      <c r="T64" s="212"/>
      <c r="U64" s="212"/>
      <c r="V64" s="325"/>
      <c r="W64" s="212"/>
      <c r="X64" s="212"/>
      <c r="Y64" s="243"/>
      <c r="Z64" s="243"/>
      <c r="AA64" s="243"/>
      <c r="AB64" s="243"/>
      <c r="AC64" s="243"/>
      <c r="AD64" s="293"/>
      <c r="AE64" s="293"/>
      <c r="AF64" s="282"/>
      <c r="AG64" s="282"/>
      <c r="AI64" s="282"/>
      <c r="AP64" s="282"/>
      <c r="AQ64" s="282"/>
      <c r="AR64" s="282"/>
      <c r="AS64" s="282"/>
    </row>
    <row r="65" spans="1:45" s="214" customFormat="1" ht="14.5" customHeight="1" x14ac:dyDescent="0.3">
      <c r="A65" s="296"/>
      <c r="B65" s="296" t="s">
        <v>1268</v>
      </c>
      <c r="C65" s="334">
        <v>23</v>
      </c>
      <c r="D65" s="334">
        <v>42</v>
      </c>
      <c r="E65" s="334">
        <v>31</v>
      </c>
      <c r="F65" s="334">
        <v>52</v>
      </c>
      <c r="G65" s="334">
        <v>92</v>
      </c>
      <c r="H65" s="334">
        <v>65</v>
      </c>
      <c r="I65" s="334">
        <v>64</v>
      </c>
      <c r="J65" s="334">
        <v>8</v>
      </c>
      <c r="K65" s="334">
        <v>0</v>
      </c>
      <c r="L65" s="335">
        <v>0</v>
      </c>
      <c r="M65" s="335">
        <v>0</v>
      </c>
      <c r="N65" s="335">
        <v>0</v>
      </c>
      <c r="O65" s="341">
        <f t="shared" si="6"/>
        <v>377</v>
      </c>
      <c r="P65" s="212"/>
      <c r="Q65" s="212"/>
      <c r="R65" s="212"/>
      <c r="S65" s="212"/>
      <c r="T65" s="212"/>
      <c r="U65" s="212"/>
      <c r="V65" s="325"/>
      <c r="W65" s="212"/>
      <c r="X65" s="212"/>
      <c r="Y65" s="243"/>
      <c r="Z65" s="243"/>
      <c r="AA65" s="243"/>
      <c r="AB65" s="243"/>
      <c r="AC65" s="243"/>
      <c r="AD65" s="293"/>
      <c r="AE65" s="293"/>
      <c r="AF65" s="282"/>
      <c r="AG65" s="282"/>
      <c r="AI65" s="282"/>
      <c r="AP65" s="282"/>
      <c r="AQ65" s="282"/>
      <c r="AR65" s="282"/>
      <c r="AS65" s="282"/>
    </row>
    <row r="66" spans="1:45" s="214" customFormat="1" ht="14.5" customHeight="1" x14ac:dyDescent="0.3">
      <c r="A66" s="338" t="s">
        <v>1282</v>
      </c>
      <c r="B66" s="338" t="s">
        <v>1041</v>
      </c>
      <c r="C66" s="339">
        <f t="shared" ref="C66:N66" si="12">SUM(C67:C69)</f>
        <v>9732</v>
      </c>
      <c r="D66" s="339">
        <f t="shared" si="12"/>
        <v>9023</v>
      </c>
      <c r="E66" s="339">
        <f t="shared" si="12"/>
        <v>8785</v>
      </c>
      <c r="F66" s="339">
        <f t="shared" si="12"/>
        <v>10809</v>
      </c>
      <c r="G66" s="339">
        <f t="shared" si="12"/>
        <v>12635</v>
      </c>
      <c r="H66" s="339">
        <f t="shared" si="12"/>
        <v>12985</v>
      </c>
      <c r="I66" s="339">
        <f t="shared" si="12"/>
        <v>13715</v>
      </c>
      <c r="J66" s="339">
        <f t="shared" si="12"/>
        <v>2129</v>
      </c>
      <c r="K66" s="339">
        <f t="shared" si="12"/>
        <v>0</v>
      </c>
      <c r="L66" s="339">
        <f t="shared" si="12"/>
        <v>0</v>
      </c>
      <c r="M66" s="339">
        <f t="shared" si="12"/>
        <v>0</v>
      </c>
      <c r="N66" s="339">
        <f t="shared" si="12"/>
        <v>0</v>
      </c>
      <c r="O66" s="339">
        <f t="shared" si="6"/>
        <v>79813</v>
      </c>
      <c r="P66" s="212"/>
      <c r="Q66" s="212"/>
      <c r="R66" s="212"/>
      <c r="S66" s="212"/>
      <c r="T66" s="212"/>
      <c r="U66" s="212"/>
      <c r="V66" s="325"/>
      <c r="W66" s="212"/>
      <c r="X66" s="212"/>
      <c r="Y66" s="243"/>
      <c r="Z66" s="243"/>
      <c r="AA66" s="243"/>
      <c r="AB66" s="243"/>
      <c r="AC66" s="243"/>
      <c r="AD66" s="293"/>
      <c r="AE66" s="293"/>
      <c r="AF66" s="282"/>
      <c r="AG66" s="282"/>
      <c r="AI66" s="282"/>
      <c r="AP66" s="282"/>
      <c r="AQ66" s="282"/>
      <c r="AR66" s="282"/>
      <c r="AS66" s="282"/>
    </row>
    <row r="67" spans="1:45" s="214" customFormat="1" ht="14.5" customHeight="1" x14ac:dyDescent="0.3">
      <c r="A67" s="296"/>
      <c r="B67" s="296" t="s">
        <v>1265</v>
      </c>
      <c r="C67" s="334">
        <v>4098</v>
      </c>
      <c r="D67" s="334">
        <v>3944</v>
      </c>
      <c r="E67" s="334">
        <v>3877</v>
      </c>
      <c r="F67" s="334">
        <v>4383</v>
      </c>
      <c r="G67" s="334">
        <v>4432</v>
      </c>
      <c r="H67" s="334">
        <v>4478</v>
      </c>
      <c r="I67" s="334">
        <v>4820</v>
      </c>
      <c r="J67" s="334">
        <v>656</v>
      </c>
      <c r="K67" s="334">
        <v>0</v>
      </c>
      <c r="L67" s="335">
        <v>0</v>
      </c>
      <c r="M67" s="335">
        <v>0</v>
      </c>
      <c r="N67" s="335">
        <v>0</v>
      </c>
      <c r="O67" s="341">
        <f t="shared" si="6"/>
        <v>30688</v>
      </c>
      <c r="P67" s="212"/>
      <c r="Q67" s="212"/>
      <c r="R67" s="212"/>
      <c r="S67" s="212"/>
      <c r="T67" s="212"/>
      <c r="U67" s="212"/>
      <c r="V67" s="325"/>
      <c r="W67" s="212"/>
      <c r="X67" s="212"/>
      <c r="Y67" s="243"/>
      <c r="Z67" s="243"/>
      <c r="AA67" s="243"/>
      <c r="AB67" s="243"/>
      <c r="AC67" s="243"/>
      <c r="AD67" s="293"/>
      <c r="AE67" s="293"/>
      <c r="AF67" s="282"/>
      <c r="AG67" s="282"/>
      <c r="AI67" s="282"/>
      <c r="AP67" s="282"/>
      <c r="AQ67" s="282"/>
      <c r="AR67" s="282"/>
      <c r="AS67" s="282"/>
    </row>
    <row r="68" spans="1:45" s="214" customFormat="1" ht="14.5" customHeight="1" x14ac:dyDescent="0.3">
      <c r="A68" s="296"/>
      <c r="B68" s="296" t="s">
        <v>1266</v>
      </c>
      <c r="C68" s="334">
        <v>1072</v>
      </c>
      <c r="D68" s="334">
        <v>1042</v>
      </c>
      <c r="E68" s="334">
        <v>1020</v>
      </c>
      <c r="F68" s="334">
        <v>1198</v>
      </c>
      <c r="G68" s="334">
        <v>1121</v>
      </c>
      <c r="H68" s="334">
        <v>1205</v>
      </c>
      <c r="I68" s="334">
        <v>1348</v>
      </c>
      <c r="J68" s="334">
        <v>212</v>
      </c>
      <c r="K68" s="334">
        <v>0</v>
      </c>
      <c r="L68" s="335">
        <v>0</v>
      </c>
      <c r="M68" s="335">
        <v>0</v>
      </c>
      <c r="N68" s="335">
        <v>0</v>
      </c>
      <c r="O68" s="341">
        <f t="shared" si="6"/>
        <v>8218</v>
      </c>
      <c r="P68" s="212"/>
      <c r="Q68" s="212"/>
      <c r="R68" s="212"/>
      <c r="S68" s="212"/>
      <c r="T68" s="212"/>
      <c r="U68" s="212"/>
      <c r="V68" s="325"/>
      <c r="W68" s="212"/>
      <c r="X68" s="212"/>
      <c r="Y68" s="243"/>
      <c r="Z68" s="243"/>
      <c r="AA68" s="243"/>
      <c r="AB68" s="243"/>
      <c r="AC68" s="243"/>
      <c r="AD68" s="293"/>
      <c r="AE68" s="293"/>
      <c r="AF68" s="282"/>
      <c r="AG68" s="282"/>
      <c r="AI68" s="282"/>
      <c r="AP68" s="282"/>
      <c r="AQ68" s="282"/>
      <c r="AR68" s="282"/>
      <c r="AS68" s="282"/>
    </row>
    <row r="69" spans="1:45" s="214" customFormat="1" ht="14.5" customHeight="1" x14ac:dyDescent="0.3">
      <c r="A69" s="296"/>
      <c r="B69" s="296" t="s">
        <v>1268</v>
      </c>
      <c r="C69" s="334">
        <v>4562</v>
      </c>
      <c r="D69" s="334">
        <v>4037</v>
      </c>
      <c r="E69" s="334">
        <v>3888</v>
      </c>
      <c r="F69" s="334">
        <v>5228</v>
      </c>
      <c r="G69" s="334">
        <v>7082</v>
      </c>
      <c r="H69" s="334">
        <v>7302</v>
      </c>
      <c r="I69" s="334">
        <v>7547</v>
      </c>
      <c r="J69" s="334">
        <v>1261</v>
      </c>
      <c r="K69" s="334">
        <v>0</v>
      </c>
      <c r="L69" s="335">
        <v>0</v>
      </c>
      <c r="M69" s="335">
        <v>0</v>
      </c>
      <c r="N69" s="335">
        <v>0</v>
      </c>
      <c r="O69" s="341">
        <f t="shared" si="6"/>
        <v>40907</v>
      </c>
      <c r="P69" s="212"/>
      <c r="Q69" s="212"/>
      <c r="R69" s="212"/>
      <c r="S69" s="212"/>
      <c r="T69" s="212"/>
      <c r="U69" s="212"/>
      <c r="V69" s="325"/>
      <c r="W69" s="212"/>
      <c r="X69" s="212"/>
      <c r="Y69" s="243"/>
      <c r="Z69" s="243"/>
      <c r="AA69" s="243"/>
      <c r="AB69" s="243"/>
      <c r="AC69" s="243"/>
      <c r="AD69" s="293"/>
      <c r="AE69" s="293"/>
      <c r="AF69" s="282"/>
      <c r="AG69" s="282"/>
      <c r="AI69" s="282"/>
      <c r="AP69" s="282"/>
      <c r="AQ69" s="282"/>
      <c r="AR69" s="282"/>
      <c r="AS69" s="282"/>
    </row>
    <row r="70" spans="1:45" s="214" customFormat="1" ht="14.5" customHeight="1" x14ac:dyDescent="0.3">
      <c r="A70" s="338" t="s">
        <v>1283</v>
      </c>
      <c r="B70" s="338" t="s">
        <v>1041</v>
      </c>
      <c r="C70" s="339">
        <f t="shared" ref="C70:N70" si="13">SUM(C71:C73)</f>
        <v>99</v>
      </c>
      <c r="D70" s="339">
        <f t="shared" si="13"/>
        <v>82</v>
      </c>
      <c r="E70" s="339">
        <f t="shared" si="13"/>
        <v>84</v>
      </c>
      <c r="F70" s="339">
        <f t="shared" si="13"/>
        <v>102</v>
      </c>
      <c r="G70" s="339">
        <f t="shared" si="13"/>
        <v>84</v>
      </c>
      <c r="H70" s="339">
        <f t="shared" si="13"/>
        <v>112</v>
      </c>
      <c r="I70" s="339">
        <f t="shared" si="13"/>
        <v>118</v>
      </c>
      <c r="J70" s="339">
        <f t="shared" si="13"/>
        <v>20</v>
      </c>
      <c r="K70" s="339">
        <f t="shared" si="13"/>
        <v>0</v>
      </c>
      <c r="L70" s="339">
        <f t="shared" si="13"/>
        <v>0</v>
      </c>
      <c r="M70" s="339">
        <f t="shared" si="13"/>
        <v>0</v>
      </c>
      <c r="N70" s="339">
        <f t="shared" si="13"/>
        <v>0</v>
      </c>
      <c r="O70" s="339">
        <f t="shared" si="6"/>
        <v>701</v>
      </c>
      <c r="P70" s="212"/>
      <c r="Q70" s="212"/>
      <c r="R70" s="212"/>
      <c r="S70" s="212"/>
      <c r="T70" s="212"/>
      <c r="U70" s="212"/>
      <c r="V70" s="325"/>
      <c r="W70" s="212"/>
      <c r="X70" s="212"/>
      <c r="Y70" s="243"/>
      <c r="Z70" s="243"/>
      <c r="AA70" s="243"/>
      <c r="AB70" s="243"/>
      <c r="AC70" s="243"/>
      <c r="AD70" s="293"/>
      <c r="AE70" s="293"/>
      <c r="AF70" s="282"/>
      <c r="AG70" s="282"/>
      <c r="AI70" s="282"/>
      <c r="AP70" s="282"/>
      <c r="AQ70" s="282"/>
      <c r="AR70" s="282"/>
      <c r="AS70" s="282"/>
    </row>
    <row r="71" spans="1:45" s="214" customFormat="1" ht="14.5" customHeight="1" x14ac:dyDescent="0.3">
      <c r="A71" s="296"/>
      <c r="B71" s="296" t="s">
        <v>1265</v>
      </c>
      <c r="C71" s="334">
        <v>46</v>
      </c>
      <c r="D71" s="334">
        <v>44</v>
      </c>
      <c r="E71" s="334">
        <v>43</v>
      </c>
      <c r="F71" s="334">
        <v>57</v>
      </c>
      <c r="G71" s="334">
        <v>33</v>
      </c>
      <c r="H71" s="334">
        <v>35</v>
      </c>
      <c r="I71" s="334">
        <v>43</v>
      </c>
      <c r="J71" s="334">
        <v>7</v>
      </c>
      <c r="K71" s="334">
        <v>0</v>
      </c>
      <c r="L71" s="335">
        <v>0</v>
      </c>
      <c r="M71" s="335">
        <v>0</v>
      </c>
      <c r="N71" s="335">
        <v>0</v>
      </c>
      <c r="O71" s="341">
        <f t="shared" si="6"/>
        <v>308</v>
      </c>
      <c r="P71" s="212"/>
      <c r="Q71" s="212"/>
      <c r="R71" s="212"/>
      <c r="S71" s="212"/>
      <c r="T71" s="212"/>
      <c r="U71" s="212"/>
      <c r="V71" s="325"/>
      <c r="W71" s="212"/>
      <c r="X71" s="212"/>
      <c r="Y71" s="243"/>
      <c r="Z71" s="243"/>
      <c r="AA71" s="243"/>
      <c r="AB71" s="243"/>
      <c r="AC71" s="243"/>
      <c r="AD71" s="293"/>
      <c r="AE71" s="293"/>
      <c r="AF71" s="282"/>
      <c r="AG71" s="282"/>
      <c r="AI71" s="282"/>
      <c r="AP71" s="282"/>
      <c r="AQ71" s="282"/>
      <c r="AR71" s="282"/>
      <c r="AS71" s="282"/>
    </row>
    <row r="72" spans="1:45" s="214" customFormat="1" ht="14.5" customHeight="1" x14ac:dyDescent="0.3">
      <c r="A72" s="296"/>
      <c r="B72" s="296" t="s">
        <v>1266</v>
      </c>
      <c r="C72" s="334">
        <v>15</v>
      </c>
      <c r="D72" s="334">
        <v>10</v>
      </c>
      <c r="E72" s="334">
        <v>13</v>
      </c>
      <c r="F72" s="334">
        <v>11</v>
      </c>
      <c r="G72" s="334">
        <v>8</v>
      </c>
      <c r="H72" s="334">
        <v>12</v>
      </c>
      <c r="I72" s="334">
        <v>10</v>
      </c>
      <c r="J72" s="334">
        <v>0</v>
      </c>
      <c r="K72" s="334">
        <v>0</v>
      </c>
      <c r="L72" s="335">
        <v>0</v>
      </c>
      <c r="M72" s="335">
        <v>0</v>
      </c>
      <c r="N72" s="335">
        <v>0</v>
      </c>
      <c r="O72" s="341">
        <f t="shared" si="6"/>
        <v>79</v>
      </c>
      <c r="P72" s="212"/>
      <c r="Q72" s="212"/>
      <c r="R72" s="212"/>
      <c r="S72" s="212"/>
      <c r="T72" s="212"/>
      <c r="U72" s="212"/>
      <c r="V72" s="325"/>
      <c r="W72" s="212"/>
      <c r="X72" s="212"/>
      <c r="Y72" s="243"/>
      <c r="Z72" s="243"/>
      <c r="AA72" s="243"/>
      <c r="AB72" s="243"/>
      <c r="AC72" s="243"/>
      <c r="AD72" s="293"/>
      <c r="AE72" s="293"/>
      <c r="AF72" s="282"/>
      <c r="AG72" s="282"/>
      <c r="AI72" s="282"/>
      <c r="AP72" s="282"/>
      <c r="AQ72" s="282"/>
      <c r="AR72" s="282"/>
      <c r="AS72" s="282"/>
    </row>
    <row r="73" spans="1:45" s="214" customFormat="1" ht="14.5" customHeight="1" x14ac:dyDescent="0.3">
      <c r="A73" s="296"/>
      <c r="B73" s="296" t="s">
        <v>1268</v>
      </c>
      <c r="C73" s="334">
        <v>38</v>
      </c>
      <c r="D73" s="334">
        <v>28</v>
      </c>
      <c r="E73" s="334">
        <v>28</v>
      </c>
      <c r="F73" s="334">
        <v>34</v>
      </c>
      <c r="G73" s="334">
        <v>43</v>
      </c>
      <c r="H73" s="334">
        <v>65</v>
      </c>
      <c r="I73" s="334">
        <v>65</v>
      </c>
      <c r="J73" s="334">
        <v>13</v>
      </c>
      <c r="K73" s="334">
        <v>0</v>
      </c>
      <c r="L73" s="335">
        <v>0</v>
      </c>
      <c r="M73" s="335">
        <v>0</v>
      </c>
      <c r="N73" s="335">
        <v>0</v>
      </c>
      <c r="O73" s="341">
        <f t="shared" si="6"/>
        <v>314</v>
      </c>
      <c r="P73" s="212"/>
      <c r="Q73" s="212"/>
      <c r="R73" s="212"/>
      <c r="S73" s="212"/>
      <c r="T73" s="212"/>
      <c r="U73" s="212"/>
      <c r="V73" s="325"/>
      <c r="W73" s="212"/>
      <c r="X73" s="212"/>
      <c r="Y73" s="243"/>
      <c r="Z73" s="243"/>
      <c r="AA73" s="243"/>
      <c r="AB73" s="243"/>
      <c r="AC73" s="243"/>
      <c r="AD73" s="293"/>
      <c r="AE73" s="293"/>
      <c r="AF73" s="282"/>
      <c r="AG73" s="282"/>
      <c r="AI73" s="282"/>
      <c r="AP73" s="282"/>
      <c r="AQ73" s="282"/>
      <c r="AR73" s="282"/>
      <c r="AS73" s="282"/>
    </row>
    <row r="74" spans="1:45" s="214" customFormat="1" ht="14.5" customHeight="1" x14ac:dyDescent="0.3">
      <c r="A74" s="338" t="s">
        <v>1284</v>
      </c>
      <c r="B74" s="338" t="s">
        <v>1041</v>
      </c>
      <c r="C74" s="339">
        <f t="shared" ref="C74:N74" si="14">SUM(C75:C77)</f>
        <v>424</v>
      </c>
      <c r="D74" s="339">
        <f t="shared" si="14"/>
        <v>383</v>
      </c>
      <c r="E74" s="339">
        <f t="shared" si="14"/>
        <v>344</v>
      </c>
      <c r="F74" s="339">
        <f t="shared" si="14"/>
        <v>443</v>
      </c>
      <c r="G74" s="339">
        <f t="shared" si="14"/>
        <v>526</v>
      </c>
      <c r="H74" s="339">
        <f t="shared" si="14"/>
        <v>615</v>
      </c>
      <c r="I74" s="339">
        <f t="shared" si="14"/>
        <v>586</v>
      </c>
      <c r="J74" s="339">
        <f t="shared" si="14"/>
        <v>51</v>
      </c>
      <c r="K74" s="339">
        <f t="shared" si="14"/>
        <v>0</v>
      </c>
      <c r="L74" s="339">
        <f t="shared" si="14"/>
        <v>0</v>
      </c>
      <c r="M74" s="339">
        <f t="shared" si="14"/>
        <v>0</v>
      </c>
      <c r="N74" s="339">
        <f t="shared" si="14"/>
        <v>0</v>
      </c>
      <c r="O74" s="339">
        <f t="shared" si="6"/>
        <v>3372</v>
      </c>
      <c r="P74" s="212"/>
      <c r="Q74" s="212"/>
      <c r="R74" s="212"/>
      <c r="S74" s="212"/>
      <c r="T74" s="212"/>
      <c r="U74" s="212"/>
      <c r="V74" s="325"/>
      <c r="W74" s="212"/>
      <c r="X74" s="212"/>
      <c r="Y74" s="243"/>
      <c r="Z74" s="243"/>
      <c r="AA74" s="243"/>
      <c r="AB74" s="243"/>
      <c r="AC74" s="243"/>
      <c r="AD74" s="293"/>
      <c r="AE74" s="293"/>
      <c r="AF74" s="282"/>
      <c r="AG74" s="282"/>
      <c r="AI74" s="282"/>
      <c r="AP74" s="282"/>
      <c r="AQ74" s="282"/>
      <c r="AR74" s="282"/>
      <c r="AS74" s="282"/>
    </row>
    <row r="75" spans="1:45" s="214" customFormat="1" ht="14.5" customHeight="1" x14ac:dyDescent="0.3">
      <c r="A75" s="296"/>
      <c r="B75" s="296" t="s">
        <v>1265</v>
      </c>
      <c r="C75" s="334">
        <v>296</v>
      </c>
      <c r="D75" s="334">
        <v>260</v>
      </c>
      <c r="E75" s="334">
        <v>242</v>
      </c>
      <c r="F75" s="334">
        <v>281</v>
      </c>
      <c r="G75" s="334">
        <v>280</v>
      </c>
      <c r="H75" s="334">
        <v>310</v>
      </c>
      <c r="I75" s="334">
        <v>348</v>
      </c>
      <c r="J75" s="334">
        <v>29</v>
      </c>
      <c r="K75" s="334">
        <v>0</v>
      </c>
      <c r="L75" s="335">
        <v>0</v>
      </c>
      <c r="M75" s="335">
        <v>0</v>
      </c>
      <c r="N75" s="335">
        <v>0</v>
      </c>
      <c r="O75" s="341">
        <f t="shared" si="6"/>
        <v>2046</v>
      </c>
      <c r="P75" s="212"/>
      <c r="Q75" s="212"/>
      <c r="R75" s="212"/>
      <c r="S75" s="212"/>
      <c r="T75" s="212"/>
      <c r="U75" s="212"/>
      <c r="V75" s="325"/>
      <c r="W75" s="212"/>
      <c r="X75" s="212"/>
      <c r="Y75" s="243"/>
      <c r="Z75" s="243"/>
      <c r="AA75" s="243"/>
      <c r="AB75" s="243"/>
      <c r="AC75" s="243"/>
      <c r="AD75" s="293"/>
      <c r="AE75" s="293"/>
      <c r="AF75" s="282"/>
      <c r="AG75" s="282"/>
      <c r="AI75" s="282"/>
      <c r="AP75" s="282"/>
      <c r="AQ75" s="282"/>
      <c r="AR75" s="282"/>
      <c r="AS75" s="282"/>
    </row>
    <row r="76" spans="1:45" s="214" customFormat="1" ht="14.5" customHeight="1" x14ac:dyDescent="0.3">
      <c r="A76" s="296"/>
      <c r="B76" s="296" t="s">
        <v>1266</v>
      </c>
      <c r="C76" s="334">
        <v>83</v>
      </c>
      <c r="D76" s="334">
        <v>110</v>
      </c>
      <c r="E76" s="334">
        <v>83</v>
      </c>
      <c r="F76" s="334">
        <v>90</v>
      </c>
      <c r="G76" s="334">
        <v>101</v>
      </c>
      <c r="H76" s="334">
        <v>140</v>
      </c>
      <c r="I76" s="334">
        <v>136</v>
      </c>
      <c r="J76" s="334">
        <v>13</v>
      </c>
      <c r="K76" s="334">
        <v>0</v>
      </c>
      <c r="L76" s="335">
        <v>0</v>
      </c>
      <c r="M76" s="335">
        <v>0</v>
      </c>
      <c r="N76" s="335">
        <v>0</v>
      </c>
      <c r="O76" s="341">
        <f t="shared" si="6"/>
        <v>756</v>
      </c>
      <c r="P76" s="212"/>
      <c r="Q76" s="212"/>
      <c r="R76" s="212"/>
      <c r="S76" s="212"/>
      <c r="T76" s="212"/>
      <c r="U76" s="212"/>
      <c r="V76" s="325"/>
      <c r="W76" s="212"/>
      <c r="X76" s="212"/>
      <c r="Y76" s="243"/>
      <c r="Z76" s="243"/>
      <c r="AA76" s="243"/>
      <c r="AB76" s="243"/>
      <c r="AC76" s="243"/>
      <c r="AD76" s="293"/>
      <c r="AE76" s="293"/>
      <c r="AF76" s="282"/>
      <c r="AG76" s="282"/>
      <c r="AI76" s="282"/>
      <c r="AP76" s="282"/>
      <c r="AQ76" s="282"/>
      <c r="AR76" s="282"/>
      <c r="AS76" s="282"/>
    </row>
    <row r="77" spans="1:45" s="214" customFormat="1" ht="14.5" customHeight="1" x14ac:dyDescent="0.3">
      <c r="A77" s="296"/>
      <c r="B77" s="296" t="s">
        <v>1268</v>
      </c>
      <c r="C77" s="334">
        <v>45</v>
      </c>
      <c r="D77" s="334">
        <v>13</v>
      </c>
      <c r="E77" s="334">
        <v>19</v>
      </c>
      <c r="F77" s="334">
        <v>72</v>
      </c>
      <c r="G77" s="334">
        <v>145</v>
      </c>
      <c r="H77" s="334">
        <v>165</v>
      </c>
      <c r="I77" s="334">
        <v>102</v>
      </c>
      <c r="J77" s="334">
        <v>9</v>
      </c>
      <c r="K77" s="334">
        <v>0</v>
      </c>
      <c r="L77" s="335">
        <v>0</v>
      </c>
      <c r="M77" s="335">
        <v>0</v>
      </c>
      <c r="N77" s="335">
        <v>0</v>
      </c>
      <c r="O77" s="341">
        <f t="shared" si="6"/>
        <v>570</v>
      </c>
      <c r="P77" s="212"/>
      <c r="Q77" s="212"/>
      <c r="R77" s="212"/>
      <c r="S77" s="212"/>
      <c r="T77" s="212"/>
      <c r="U77" s="212"/>
      <c r="V77" s="325"/>
      <c r="W77" s="212"/>
      <c r="X77" s="212"/>
      <c r="Y77" s="243"/>
      <c r="Z77" s="243"/>
      <c r="AA77" s="243"/>
      <c r="AB77" s="243"/>
      <c r="AC77" s="243"/>
      <c r="AD77" s="293"/>
      <c r="AE77" s="293"/>
      <c r="AF77" s="282"/>
      <c r="AG77" s="282"/>
      <c r="AI77" s="282"/>
      <c r="AP77" s="282"/>
      <c r="AQ77" s="282"/>
      <c r="AR77" s="282"/>
      <c r="AS77" s="282"/>
    </row>
    <row r="78" spans="1:45" s="214" customFormat="1" ht="14.5" customHeight="1" x14ac:dyDescent="0.3">
      <c r="A78" s="338" t="s">
        <v>1285</v>
      </c>
      <c r="B78" s="338" t="s">
        <v>1041</v>
      </c>
      <c r="C78" s="339">
        <f t="shared" ref="C78:N78" si="15">SUM(C79:C81)</f>
        <v>20</v>
      </c>
      <c r="D78" s="339">
        <f t="shared" si="15"/>
        <v>46</v>
      </c>
      <c r="E78" s="339">
        <f t="shared" si="15"/>
        <v>33</v>
      </c>
      <c r="F78" s="339">
        <f t="shared" si="15"/>
        <v>30</v>
      </c>
      <c r="G78" s="339">
        <f t="shared" si="15"/>
        <v>21</v>
      </c>
      <c r="H78" s="339">
        <f t="shared" si="15"/>
        <v>84</v>
      </c>
      <c r="I78" s="339">
        <f t="shared" si="15"/>
        <v>48</v>
      </c>
      <c r="J78" s="339">
        <f t="shared" si="15"/>
        <v>84</v>
      </c>
      <c r="K78" s="339">
        <f t="shared" si="15"/>
        <v>0</v>
      </c>
      <c r="L78" s="339">
        <f t="shared" si="15"/>
        <v>0</v>
      </c>
      <c r="M78" s="339">
        <f t="shared" si="15"/>
        <v>0</v>
      </c>
      <c r="N78" s="339">
        <f t="shared" si="15"/>
        <v>0</v>
      </c>
      <c r="O78" s="339">
        <f t="shared" si="6"/>
        <v>366</v>
      </c>
      <c r="P78" s="212"/>
      <c r="Q78" s="212"/>
      <c r="R78" s="212"/>
      <c r="S78" s="212"/>
      <c r="T78" s="212"/>
      <c r="U78" s="212"/>
      <c r="V78" s="325"/>
      <c r="W78" s="212"/>
      <c r="X78" s="212"/>
      <c r="Y78" s="243"/>
      <c r="Z78" s="243"/>
      <c r="AA78" s="243"/>
      <c r="AB78" s="243"/>
      <c r="AC78" s="243"/>
      <c r="AD78" s="293"/>
      <c r="AE78" s="293"/>
      <c r="AF78" s="282"/>
      <c r="AG78" s="282"/>
      <c r="AI78" s="282"/>
      <c r="AP78" s="282"/>
      <c r="AQ78" s="282"/>
      <c r="AR78" s="282"/>
      <c r="AS78" s="282"/>
    </row>
    <row r="79" spans="1:45" s="214" customFormat="1" ht="14.5" customHeight="1" x14ac:dyDescent="0.3">
      <c r="A79" s="296"/>
      <c r="B79" s="296" t="s">
        <v>1265</v>
      </c>
      <c r="C79" s="334">
        <v>6</v>
      </c>
      <c r="D79" s="334">
        <v>16</v>
      </c>
      <c r="E79" s="334">
        <v>19</v>
      </c>
      <c r="F79" s="334">
        <v>4</v>
      </c>
      <c r="G79" s="334">
        <v>12</v>
      </c>
      <c r="H79" s="334">
        <v>33</v>
      </c>
      <c r="I79" s="334">
        <v>15</v>
      </c>
      <c r="J79" s="334">
        <v>44</v>
      </c>
      <c r="K79" s="334">
        <v>0</v>
      </c>
      <c r="L79" s="335">
        <v>0</v>
      </c>
      <c r="M79" s="335">
        <v>0</v>
      </c>
      <c r="N79" s="335">
        <v>0</v>
      </c>
      <c r="O79" s="341">
        <f t="shared" si="6"/>
        <v>149</v>
      </c>
      <c r="P79" s="212"/>
      <c r="Q79" s="212"/>
      <c r="R79" s="212"/>
      <c r="S79" s="212"/>
      <c r="T79" s="212"/>
      <c r="U79" s="212"/>
      <c r="V79" s="325"/>
      <c r="W79" s="212"/>
      <c r="X79" s="212"/>
      <c r="Y79" s="243"/>
      <c r="Z79" s="243"/>
      <c r="AA79" s="243"/>
      <c r="AB79" s="243"/>
      <c r="AC79" s="243"/>
      <c r="AD79" s="293"/>
      <c r="AE79" s="293"/>
      <c r="AF79" s="282"/>
      <c r="AG79" s="282"/>
      <c r="AI79" s="282"/>
      <c r="AP79" s="282"/>
      <c r="AQ79" s="282"/>
      <c r="AR79" s="282"/>
      <c r="AS79" s="282"/>
    </row>
    <row r="80" spans="1:45" s="214" customFormat="1" ht="14.5" customHeight="1" x14ac:dyDescent="0.3">
      <c r="A80" s="296"/>
      <c r="B80" s="296" t="s">
        <v>1266</v>
      </c>
      <c r="C80" s="334">
        <v>7</v>
      </c>
      <c r="D80" s="334">
        <v>8</v>
      </c>
      <c r="E80" s="334">
        <v>2</v>
      </c>
      <c r="F80" s="334">
        <v>4</v>
      </c>
      <c r="G80" s="334"/>
      <c r="H80" s="334">
        <v>28</v>
      </c>
      <c r="I80" s="334">
        <v>6</v>
      </c>
      <c r="J80" s="334">
        <v>10</v>
      </c>
      <c r="K80" s="334">
        <v>0</v>
      </c>
      <c r="L80" s="335">
        <v>0</v>
      </c>
      <c r="M80" s="335">
        <v>0</v>
      </c>
      <c r="N80" s="335">
        <v>0</v>
      </c>
      <c r="O80" s="341">
        <f t="shared" si="6"/>
        <v>65</v>
      </c>
      <c r="P80" s="212"/>
      <c r="Q80" s="212"/>
      <c r="R80" s="212"/>
      <c r="S80" s="212"/>
      <c r="T80" s="212"/>
      <c r="U80" s="212"/>
      <c r="V80" s="325"/>
      <c r="W80" s="212"/>
      <c r="X80" s="212"/>
      <c r="Y80" s="243"/>
      <c r="Z80" s="243"/>
      <c r="AA80" s="243"/>
      <c r="AB80" s="243"/>
      <c r="AC80" s="243"/>
      <c r="AD80" s="293"/>
      <c r="AE80" s="293"/>
      <c r="AF80" s="282"/>
      <c r="AG80" s="282"/>
      <c r="AI80" s="282"/>
      <c r="AP80" s="282"/>
      <c r="AQ80" s="282"/>
      <c r="AR80" s="282"/>
      <c r="AS80" s="282"/>
    </row>
    <row r="81" spans="1:45" s="214" customFormat="1" ht="14.5" customHeight="1" x14ac:dyDescent="0.3">
      <c r="A81" s="296"/>
      <c r="B81" s="296" t="s">
        <v>1268</v>
      </c>
      <c r="C81" s="334">
        <v>7</v>
      </c>
      <c r="D81" s="334">
        <v>22</v>
      </c>
      <c r="E81" s="334">
        <v>12</v>
      </c>
      <c r="F81" s="334">
        <v>22</v>
      </c>
      <c r="G81" s="334">
        <v>9</v>
      </c>
      <c r="H81" s="334">
        <v>23</v>
      </c>
      <c r="I81" s="334">
        <v>27</v>
      </c>
      <c r="J81" s="334">
        <v>30</v>
      </c>
      <c r="K81" s="334">
        <v>0</v>
      </c>
      <c r="L81" s="335">
        <v>0</v>
      </c>
      <c r="M81" s="335">
        <v>0</v>
      </c>
      <c r="N81" s="335">
        <v>0</v>
      </c>
      <c r="O81" s="341">
        <f t="shared" si="6"/>
        <v>152</v>
      </c>
      <c r="P81" s="212"/>
      <c r="Q81" s="212"/>
      <c r="R81" s="212"/>
      <c r="S81" s="212"/>
      <c r="T81" s="212"/>
      <c r="U81" s="212"/>
      <c r="V81" s="325"/>
      <c r="W81" s="212"/>
      <c r="X81" s="212"/>
      <c r="Y81" s="243"/>
      <c r="Z81" s="243"/>
      <c r="AA81" s="243"/>
      <c r="AB81" s="243"/>
      <c r="AC81" s="243"/>
      <c r="AD81" s="293"/>
      <c r="AE81" s="293"/>
      <c r="AF81" s="282"/>
      <c r="AG81" s="282"/>
      <c r="AI81" s="282"/>
      <c r="AP81" s="282"/>
      <c r="AQ81" s="282"/>
      <c r="AR81" s="282"/>
      <c r="AS81" s="282"/>
    </row>
    <row r="82" spans="1:45" s="214" customFormat="1" ht="14.5" customHeight="1" x14ac:dyDescent="0.3">
      <c r="A82" s="338" t="s">
        <v>1246</v>
      </c>
      <c r="B82" s="338" t="s">
        <v>1041</v>
      </c>
      <c r="C82" s="339">
        <f t="shared" ref="C82:N82" si="16">SUM(C83:C85)</f>
        <v>3</v>
      </c>
      <c r="D82" s="339">
        <f t="shared" si="16"/>
        <v>2</v>
      </c>
      <c r="E82" s="339">
        <f t="shared" si="16"/>
        <v>4</v>
      </c>
      <c r="F82" s="339">
        <f t="shared" si="16"/>
        <v>1</v>
      </c>
      <c r="G82" s="339">
        <f t="shared" si="16"/>
        <v>3</v>
      </c>
      <c r="H82" s="339">
        <f t="shared" si="16"/>
        <v>4</v>
      </c>
      <c r="I82" s="339">
        <f t="shared" si="16"/>
        <v>2</v>
      </c>
      <c r="J82" s="339">
        <f t="shared" si="16"/>
        <v>0</v>
      </c>
      <c r="K82" s="339">
        <f t="shared" si="16"/>
        <v>0</v>
      </c>
      <c r="L82" s="339">
        <f t="shared" si="16"/>
        <v>0</v>
      </c>
      <c r="M82" s="339">
        <f t="shared" si="16"/>
        <v>0</v>
      </c>
      <c r="N82" s="339">
        <f t="shared" si="16"/>
        <v>0</v>
      </c>
      <c r="O82" s="339">
        <f t="shared" si="6"/>
        <v>19</v>
      </c>
      <c r="P82" s="212"/>
      <c r="Q82" s="212"/>
      <c r="R82" s="212"/>
      <c r="S82" s="212"/>
      <c r="T82" s="212"/>
      <c r="U82" s="212"/>
      <c r="V82" s="325"/>
      <c r="W82" s="212"/>
      <c r="X82" s="212"/>
      <c r="Y82" s="243"/>
      <c r="Z82" s="243"/>
      <c r="AA82" s="243"/>
      <c r="AB82" s="243"/>
      <c r="AC82" s="243"/>
      <c r="AD82" s="293"/>
      <c r="AE82" s="293"/>
      <c r="AF82" s="282"/>
      <c r="AG82" s="282"/>
      <c r="AI82" s="282"/>
      <c r="AP82" s="282"/>
      <c r="AQ82" s="282"/>
      <c r="AR82" s="282"/>
      <c r="AS82" s="282"/>
    </row>
    <row r="83" spans="1:45" s="214" customFormat="1" ht="14.5" customHeight="1" x14ac:dyDescent="0.3">
      <c r="A83" s="296"/>
      <c r="B83" s="296" t="s">
        <v>1265</v>
      </c>
      <c r="C83" s="334">
        <v>0</v>
      </c>
      <c r="D83" s="334">
        <v>0</v>
      </c>
      <c r="E83" s="334">
        <v>2</v>
      </c>
      <c r="F83" s="334">
        <v>0</v>
      </c>
      <c r="G83" s="334">
        <v>0</v>
      </c>
      <c r="H83" s="334">
        <v>2</v>
      </c>
      <c r="I83" s="334">
        <v>0</v>
      </c>
      <c r="J83" s="334">
        <v>0</v>
      </c>
      <c r="K83" s="334">
        <v>0</v>
      </c>
      <c r="L83" s="335">
        <v>0</v>
      </c>
      <c r="M83" s="335">
        <v>0</v>
      </c>
      <c r="N83" s="335">
        <v>0</v>
      </c>
      <c r="O83" s="341">
        <f t="shared" si="6"/>
        <v>4</v>
      </c>
      <c r="P83" s="212"/>
      <c r="Q83" s="212"/>
      <c r="R83" s="212"/>
      <c r="S83" s="212"/>
      <c r="T83" s="212"/>
      <c r="U83" s="212"/>
      <c r="V83" s="325"/>
      <c r="W83" s="212"/>
      <c r="X83" s="212"/>
      <c r="Y83" s="243"/>
      <c r="Z83" s="243"/>
      <c r="AA83" s="243"/>
      <c r="AB83" s="243"/>
      <c r="AC83" s="243"/>
      <c r="AD83" s="293"/>
      <c r="AE83" s="293"/>
      <c r="AF83" s="282"/>
      <c r="AG83" s="282"/>
      <c r="AI83" s="282"/>
      <c r="AP83" s="282"/>
      <c r="AQ83" s="282"/>
      <c r="AR83" s="282"/>
      <c r="AS83" s="282"/>
    </row>
    <row r="84" spans="1:45" s="214" customFormat="1" ht="14.5" customHeight="1" x14ac:dyDescent="0.3">
      <c r="A84" s="296"/>
      <c r="B84" s="296" t="s">
        <v>1266</v>
      </c>
      <c r="C84" s="334">
        <v>0</v>
      </c>
      <c r="D84" s="334">
        <v>0</v>
      </c>
      <c r="E84" s="334">
        <v>0</v>
      </c>
      <c r="F84" s="334">
        <v>0</v>
      </c>
      <c r="G84" s="334">
        <v>2</v>
      </c>
      <c r="H84" s="334">
        <v>0</v>
      </c>
      <c r="I84" s="334">
        <v>0</v>
      </c>
      <c r="J84" s="334">
        <v>0</v>
      </c>
      <c r="K84" s="334">
        <v>0</v>
      </c>
      <c r="L84" s="335">
        <v>0</v>
      </c>
      <c r="M84" s="335">
        <v>0</v>
      </c>
      <c r="N84" s="335">
        <v>0</v>
      </c>
      <c r="O84" s="341">
        <f t="shared" si="6"/>
        <v>2</v>
      </c>
      <c r="P84" s="212"/>
      <c r="Q84" s="212"/>
      <c r="R84" s="212"/>
      <c r="S84" s="212"/>
      <c r="T84" s="212"/>
      <c r="U84" s="212"/>
      <c r="V84" s="325"/>
      <c r="W84" s="212"/>
      <c r="X84" s="212"/>
      <c r="Y84" s="243"/>
      <c r="Z84" s="243"/>
      <c r="AA84" s="243"/>
      <c r="AB84" s="243"/>
      <c r="AC84" s="243"/>
      <c r="AD84" s="293"/>
      <c r="AE84" s="293"/>
      <c r="AF84" s="282"/>
      <c r="AG84" s="282"/>
      <c r="AI84" s="282"/>
      <c r="AP84" s="282"/>
      <c r="AQ84" s="282"/>
      <c r="AR84" s="282"/>
      <c r="AS84" s="282"/>
    </row>
    <row r="85" spans="1:45" s="214" customFormat="1" ht="14.5" customHeight="1" x14ac:dyDescent="0.3">
      <c r="A85" s="296"/>
      <c r="B85" s="296" t="s">
        <v>1268</v>
      </c>
      <c r="C85" s="334">
        <v>3</v>
      </c>
      <c r="D85" s="334">
        <v>2</v>
      </c>
      <c r="E85" s="334">
        <v>2</v>
      </c>
      <c r="F85" s="334">
        <v>1</v>
      </c>
      <c r="G85" s="334">
        <v>1</v>
      </c>
      <c r="H85" s="334">
        <v>2</v>
      </c>
      <c r="I85" s="334">
        <v>2</v>
      </c>
      <c r="J85" s="334">
        <v>0</v>
      </c>
      <c r="K85" s="334">
        <v>0</v>
      </c>
      <c r="L85" s="335">
        <v>0</v>
      </c>
      <c r="M85" s="335">
        <v>0</v>
      </c>
      <c r="N85" s="335">
        <v>0</v>
      </c>
      <c r="O85" s="341">
        <f t="shared" si="6"/>
        <v>13</v>
      </c>
      <c r="P85" s="212"/>
      <c r="Q85" s="212"/>
      <c r="R85" s="212"/>
      <c r="S85" s="212"/>
      <c r="T85" s="212"/>
      <c r="U85" s="212"/>
      <c r="V85" s="325"/>
      <c r="W85" s="212"/>
      <c r="X85" s="212"/>
      <c r="Y85" s="243"/>
      <c r="Z85" s="243"/>
      <c r="AA85" s="243"/>
      <c r="AB85" s="243"/>
      <c r="AC85" s="243"/>
      <c r="AD85" s="293"/>
      <c r="AE85" s="293"/>
      <c r="AF85" s="282"/>
      <c r="AG85" s="282"/>
      <c r="AI85" s="282"/>
      <c r="AP85" s="282"/>
      <c r="AQ85" s="282"/>
      <c r="AR85" s="282"/>
      <c r="AS85" s="282"/>
    </row>
    <row r="86" spans="1:45" s="214" customFormat="1" ht="12" x14ac:dyDescent="0.3">
      <c r="A86" s="300"/>
      <c r="E86" s="212"/>
      <c r="F86" s="212"/>
      <c r="G86" s="212"/>
      <c r="Q86" s="212"/>
      <c r="R86" s="228"/>
      <c r="S86" s="228"/>
      <c r="T86" s="252"/>
      <c r="U86" s="252"/>
      <c r="V86" s="342"/>
      <c r="W86" s="228"/>
      <c r="X86" s="252"/>
      <c r="Y86" s="252"/>
      <c r="Z86" s="228"/>
      <c r="AA86" s="228"/>
      <c r="AB86" s="228"/>
      <c r="AC86" s="277"/>
      <c r="AD86" s="277"/>
      <c r="AE86" s="277"/>
      <c r="AF86" s="277"/>
      <c r="AQ86" s="282"/>
      <c r="AS86" s="282"/>
    </row>
    <row r="87" spans="1:45" s="212" customFormat="1" ht="18" customHeight="1" x14ac:dyDescent="0.3">
      <c r="A87" s="343"/>
      <c r="B87" s="344"/>
      <c r="C87" s="344"/>
      <c r="D87" s="344"/>
      <c r="E87" s="344"/>
      <c r="F87" s="344"/>
      <c r="G87" s="344"/>
      <c r="H87" s="344"/>
      <c r="I87" s="344"/>
      <c r="J87" s="344"/>
      <c r="K87" s="344"/>
      <c r="L87" s="344"/>
      <c r="M87" s="344"/>
      <c r="N87" s="344"/>
      <c r="O87" s="344"/>
      <c r="P87" s="344"/>
      <c r="Q87" s="344"/>
      <c r="R87" s="344"/>
      <c r="S87" s="344"/>
      <c r="T87" s="344"/>
      <c r="U87" s="344"/>
      <c r="V87" s="345"/>
      <c r="W87" s="228"/>
      <c r="X87" s="228"/>
      <c r="Y87" s="228"/>
      <c r="Z87" s="228"/>
    </row>
    <row r="88" spans="1:45" s="214" customFormat="1" ht="12" x14ac:dyDescent="0.3">
      <c r="A88" s="300"/>
      <c r="F88" s="212"/>
      <c r="G88" s="212"/>
      <c r="H88" s="212"/>
      <c r="K88" s="212"/>
      <c r="L88" s="228"/>
      <c r="M88" s="228"/>
      <c r="N88" s="228"/>
      <c r="O88" s="228"/>
      <c r="P88" s="228"/>
      <c r="Q88" s="228"/>
      <c r="R88" s="228"/>
      <c r="S88" s="228"/>
      <c r="T88" s="228"/>
      <c r="U88" s="228"/>
      <c r="V88" s="299"/>
      <c r="W88" s="277"/>
      <c r="X88" s="277"/>
      <c r="Y88" s="277"/>
      <c r="Z88" s="277"/>
    </row>
    <row r="89" spans="1:45" s="214" customFormat="1" ht="23.25" customHeight="1" x14ac:dyDescent="0.3">
      <c r="A89" s="346" t="s">
        <v>1286</v>
      </c>
      <c r="B89" s="347"/>
      <c r="C89" s="347"/>
      <c r="D89" s="347"/>
      <c r="E89" s="347"/>
      <c r="F89" s="347"/>
      <c r="G89" s="347"/>
      <c r="H89" s="347"/>
      <c r="I89" s="347"/>
      <c r="J89" s="347"/>
      <c r="K89" s="347"/>
      <c r="L89" s="347"/>
      <c r="M89" s="347"/>
      <c r="N89" s="347"/>
      <c r="O89" s="228"/>
      <c r="P89" s="228"/>
      <c r="Q89" s="324"/>
      <c r="R89" s="324"/>
      <c r="S89" s="324"/>
      <c r="T89" s="324"/>
      <c r="U89" s="324"/>
      <c r="V89" s="348"/>
      <c r="W89" s="278"/>
      <c r="X89" s="278"/>
      <c r="Y89" s="278"/>
      <c r="Z89" s="278"/>
      <c r="AA89" s="281"/>
      <c r="AB89" s="281"/>
    </row>
    <row r="90" spans="1:45" s="214" customFormat="1" ht="22.5" customHeight="1" x14ac:dyDescent="0.3">
      <c r="A90" s="237" t="s">
        <v>1252</v>
      </c>
      <c r="B90" s="237" t="s">
        <v>1253</v>
      </c>
      <c r="C90" s="237" t="s">
        <v>1254</v>
      </c>
      <c r="D90" s="237" t="s">
        <v>1255</v>
      </c>
      <c r="E90" s="237" t="s">
        <v>1256</v>
      </c>
      <c r="F90" s="237" t="s">
        <v>1257</v>
      </c>
      <c r="G90" s="237" t="s">
        <v>1258</v>
      </c>
      <c r="H90" s="237" t="s">
        <v>1259</v>
      </c>
      <c r="I90" s="237" t="s">
        <v>1260</v>
      </c>
      <c r="J90" s="237" t="s">
        <v>1261</v>
      </c>
      <c r="K90" s="237" t="s">
        <v>1262</v>
      </c>
      <c r="L90" s="237" t="s">
        <v>1263</v>
      </c>
      <c r="M90" s="237" t="s">
        <v>1264</v>
      </c>
      <c r="N90" s="237" t="s">
        <v>1287</v>
      </c>
      <c r="O90" s="228"/>
      <c r="P90" s="324"/>
      <c r="Q90" s="324"/>
      <c r="R90" s="324"/>
      <c r="S90" s="324"/>
      <c r="T90" s="324"/>
      <c r="U90" s="324"/>
      <c r="V90" s="348"/>
      <c r="W90" s="278"/>
      <c r="X90" s="278"/>
      <c r="Y90" s="278"/>
      <c r="Z90" s="278"/>
      <c r="AA90" s="281"/>
      <c r="AB90" s="281"/>
      <c r="AC90" s="281"/>
      <c r="AD90" s="281"/>
      <c r="AE90" s="281"/>
      <c r="AF90" s="281"/>
    </row>
    <row r="91" spans="1:45" s="214" customFormat="1" ht="12" x14ac:dyDescent="0.3">
      <c r="A91" s="349" t="s">
        <v>1288</v>
      </c>
      <c r="B91" s="350">
        <v>28292.870967741899</v>
      </c>
      <c r="C91" s="351">
        <v>28806.566666666698</v>
      </c>
      <c r="D91" s="352">
        <v>26086.774193548401</v>
      </c>
      <c r="E91" s="351">
        <v>26888.451612903202</v>
      </c>
      <c r="F91" s="352">
        <v>27440.965517241399</v>
      </c>
      <c r="G91" s="351">
        <v>26428.548387096798</v>
      </c>
      <c r="H91" s="351">
        <v>22619.9666666667</v>
      </c>
      <c r="I91" s="352">
        <v>23520.5</v>
      </c>
      <c r="J91" s="351">
        <v>0</v>
      </c>
      <c r="K91" s="352">
        <v>0</v>
      </c>
      <c r="L91" s="352">
        <v>0</v>
      </c>
      <c r="M91" s="351">
        <v>0</v>
      </c>
      <c r="N91" s="352">
        <v>26595.677419354801</v>
      </c>
      <c r="O91" s="353"/>
      <c r="P91" s="354"/>
      <c r="Q91" s="354"/>
      <c r="R91" s="354"/>
      <c r="S91" s="354"/>
      <c r="T91" s="354"/>
      <c r="U91" s="354"/>
      <c r="V91" s="355"/>
      <c r="W91" s="356"/>
      <c r="X91" s="356"/>
      <c r="Y91" s="356"/>
      <c r="Z91" s="356"/>
      <c r="AA91" s="357"/>
      <c r="AB91" s="357"/>
    </row>
    <row r="92" spans="1:45" s="214" customFormat="1" ht="12" x14ac:dyDescent="0.3">
      <c r="A92" s="358" t="s">
        <v>1265</v>
      </c>
      <c r="B92" s="297">
        <v>1611.41935483871</v>
      </c>
      <c r="C92" s="359">
        <v>1745.36666666667</v>
      </c>
      <c r="D92" s="359">
        <v>1887.4516129032299</v>
      </c>
      <c r="E92" s="359">
        <v>1915.7419354838701</v>
      </c>
      <c r="F92" s="359">
        <v>1838.10344827586</v>
      </c>
      <c r="G92" s="359">
        <v>1698.4516129032299</v>
      </c>
      <c r="H92" s="359">
        <v>1610.1666666666699</v>
      </c>
      <c r="I92" s="359">
        <v>1564.75</v>
      </c>
      <c r="J92" s="359">
        <v>0</v>
      </c>
      <c r="K92" s="359">
        <v>0</v>
      </c>
      <c r="L92" s="359">
        <v>0</v>
      </c>
      <c r="M92" s="359">
        <v>0</v>
      </c>
      <c r="N92" s="359">
        <v>1754.5391705069101</v>
      </c>
      <c r="O92" s="228"/>
      <c r="P92" s="354"/>
      <c r="Q92" s="354"/>
      <c r="R92" s="354"/>
      <c r="S92" s="354"/>
      <c r="T92" s="354"/>
      <c r="U92" s="252"/>
      <c r="V92" s="355"/>
      <c r="W92" s="356"/>
      <c r="X92" s="356"/>
      <c r="Y92" s="356"/>
      <c r="Z92" s="356"/>
      <c r="AA92" s="357"/>
      <c r="AB92" s="357"/>
      <c r="AC92" s="357"/>
      <c r="AD92" s="357"/>
      <c r="AE92" s="357"/>
      <c r="AF92" s="357"/>
      <c r="AG92" s="357"/>
    </row>
    <row r="93" spans="1:45" s="214" customFormat="1" ht="12" x14ac:dyDescent="0.3">
      <c r="A93" s="360" t="s">
        <v>1266</v>
      </c>
      <c r="B93" s="297">
        <v>707.19354838709705</v>
      </c>
      <c r="C93" s="359">
        <v>690.93333333333305</v>
      </c>
      <c r="D93" s="359">
        <v>701.64516129032302</v>
      </c>
      <c r="E93" s="359">
        <v>746.80645161290295</v>
      </c>
      <c r="F93" s="359">
        <v>764.10344827586198</v>
      </c>
      <c r="G93" s="359">
        <v>720.83870967741905</v>
      </c>
      <c r="H93" s="359">
        <v>724.63333333333298</v>
      </c>
      <c r="I93" s="359">
        <v>724.75</v>
      </c>
      <c r="J93" s="359">
        <v>0</v>
      </c>
      <c r="K93" s="359">
        <v>0</v>
      </c>
      <c r="L93" s="359">
        <v>0</v>
      </c>
      <c r="M93" s="359">
        <v>0</v>
      </c>
      <c r="N93" s="359">
        <v>722.10138248847898</v>
      </c>
      <c r="O93" s="228"/>
      <c r="P93" s="324"/>
      <c r="Q93" s="324"/>
      <c r="R93" s="324"/>
      <c r="S93" s="324"/>
      <c r="T93" s="324"/>
      <c r="U93" s="324"/>
      <c r="V93" s="348"/>
      <c r="W93" s="278"/>
      <c r="X93" s="278"/>
      <c r="Y93" s="278"/>
      <c r="Z93" s="278"/>
      <c r="AA93" s="357"/>
      <c r="AB93" s="357"/>
      <c r="AC93" s="357"/>
      <c r="AG93" s="357"/>
    </row>
    <row r="94" spans="1:45" s="362" customFormat="1" ht="12" x14ac:dyDescent="0.3">
      <c r="A94" s="360" t="s">
        <v>1268</v>
      </c>
      <c r="B94" s="297">
        <v>25974.2580645161</v>
      </c>
      <c r="C94" s="359">
        <v>26370.266666666699</v>
      </c>
      <c r="D94" s="359">
        <v>23497.677419354801</v>
      </c>
      <c r="E94" s="359">
        <v>24225.903225806502</v>
      </c>
      <c r="F94" s="359">
        <v>24838.758620689699</v>
      </c>
      <c r="G94" s="359">
        <v>24009.2580645161</v>
      </c>
      <c r="H94" s="359">
        <v>20285.166666666701</v>
      </c>
      <c r="I94" s="359">
        <v>21231</v>
      </c>
      <c r="J94" s="359">
        <v>0</v>
      </c>
      <c r="K94" s="359">
        <v>0</v>
      </c>
      <c r="L94" s="359">
        <v>0</v>
      </c>
      <c r="M94" s="359">
        <v>0</v>
      </c>
      <c r="N94" s="359">
        <v>24119.036866359402</v>
      </c>
      <c r="O94" s="354"/>
      <c r="P94" s="354"/>
      <c r="Q94" s="354"/>
      <c r="R94" s="354"/>
      <c r="S94" s="354"/>
      <c r="T94" s="354"/>
      <c r="U94" s="354"/>
      <c r="V94" s="355"/>
      <c r="W94" s="361"/>
      <c r="X94" s="361"/>
      <c r="Y94" s="361"/>
      <c r="Z94" s="361"/>
      <c r="AA94" s="361"/>
      <c r="AB94" s="361"/>
      <c r="AC94" s="361"/>
      <c r="AD94" s="361"/>
      <c r="AE94" s="361"/>
      <c r="AF94" s="361"/>
      <c r="AG94" s="361"/>
    </row>
    <row r="95" spans="1:45" s="214" customFormat="1" ht="12" x14ac:dyDescent="0.3">
      <c r="A95" s="349" t="s">
        <v>1289</v>
      </c>
      <c r="B95" s="350">
        <v>10219.5483870968</v>
      </c>
      <c r="C95" s="351">
        <v>10386.700000000001</v>
      </c>
      <c r="D95" s="352">
        <v>10911.6451612903</v>
      </c>
      <c r="E95" s="351">
        <v>11300.967741935499</v>
      </c>
      <c r="F95" s="352">
        <v>11635.8275862069</v>
      </c>
      <c r="G95" s="351">
        <v>11942.580645161301</v>
      </c>
      <c r="H95" s="351">
        <v>12463.2</v>
      </c>
      <c r="I95" s="352">
        <v>12828</v>
      </c>
      <c r="J95" s="351">
        <v>0</v>
      </c>
      <c r="K95" s="352">
        <v>0</v>
      </c>
      <c r="L95" s="352">
        <v>0</v>
      </c>
      <c r="M95" s="351">
        <v>0</v>
      </c>
      <c r="N95" s="352">
        <v>11289.700460829499</v>
      </c>
      <c r="O95" s="228"/>
      <c r="P95" s="354"/>
      <c r="Q95" s="354"/>
      <c r="R95" s="354"/>
      <c r="S95" s="354"/>
      <c r="T95" s="354"/>
      <c r="U95" s="354"/>
      <c r="V95" s="355"/>
      <c r="W95" s="357"/>
      <c r="X95" s="357"/>
      <c r="Y95" s="357"/>
      <c r="Z95" s="357"/>
      <c r="AA95" s="357"/>
      <c r="AB95" s="357"/>
      <c r="AC95" s="357"/>
      <c r="AD95" s="357"/>
      <c r="AE95" s="357"/>
      <c r="AF95" s="357"/>
      <c r="AG95" s="357"/>
    </row>
    <row r="96" spans="1:45" s="214" customFormat="1" ht="12" x14ac:dyDescent="0.3">
      <c r="A96" s="358" t="s">
        <v>1265</v>
      </c>
      <c r="B96" s="297">
        <v>6910.0967741935501</v>
      </c>
      <c r="C96" s="359">
        <v>7074.7</v>
      </c>
      <c r="D96" s="359">
        <v>7275.77419354839</v>
      </c>
      <c r="E96" s="359">
        <v>7340.8387096774204</v>
      </c>
      <c r="F96" s="359">
        <v>7668.1724137930996</v>
      </c>
      <c r="G96" s="359">
        <v>7889.22580645161</v>
      </c>
      <c r="H96" s="359">
        <v>8178.8</v>
      </c>
      <c r="I96" s="359">
        <v>8382.5</v>
      </c>
      <c r="J96" s="359">
        <v>0</v>
      </c>
      <c r="K96" s="359">
        <v>0</v>
      </c>
      <c r="L96" s="359">
        <v>0</v>
      </c>
      <c r="M96" s="359">
        <v>0</v>
      </c>
      <c r="N96" s="359">
        <v>7490.3502304147496</v>
      </c>
      <c r="O96" s="228"/>
      <c r="P96" s="354"/>
      <c r="Q96" s="354"/>
      <c r="R96" s="354"/>
      <c r="S96" s="354"/>
      <c r="T96" s="354"/>
      <c r="U96" s="354"/>
      <c r="V96" s="355"/>
      <c r="W96" s="357"/>
      <c r="X96" s="357"/>
      <c r="Y96" s="357"/>
      <c r="Z96" s="357"/>
      <c r="AA96" s="357"/>
      <c r="AB96" s="357"/>
      <c r="AC96" s="282"/>
      <c r="AD96" s="357"/>
      <c r="AE96" s="357"/>
      <c r="AF96" s="357"/>
      <c r="AG96" s="357"/>
    </row>
    <row r="97" spans="1:34" s="214" customFormat="1" ht="12" x14ac:dyDescent="0.3">
      <c r="A97" s="360" t="s">
        <v>1266</v>
      </c>
      <c r="B97" s="297">
        <v>2310.9032258064499</v>
      </c>
      <c r="C97" s="359">
        <v>2344.2666666666701</v>
      </c>
      <c r="D97" s="359">
        <v>2509.0645161290299</v>
      </c>
      <c r="E97" s="359">
        <v>2672.9032258064499</v>
      </c>
      <c r="F97" s="359">
        <v>2819.93103448276</v>
      </c>
      <c r="G97" s="359">
        <v>3025.22580645161</v>
      </c>
      <c r="H97" s="359">
        <v>3274.0666666666698</v>
      </c>
      <c r="I97" s="359">
        <v>3457.75</v>
      </c>
      <c r="J97" s="359">
        <v>0</v>
      </c>
      <c r="K97" s="359">
        <v>0</v>
      </c>
      <c r="L97" s="359">
        <v>0</v>
      </c>
      <c r="M97" s="359">
        <v>0</v>
      </c>
      <c r="N97" s="359">
        <v>2719.9078341013801</v>
      </c>
      <c r="O97" s="228"/>
      <c r="P97" s="354"/>
      <c r="Q97" s="354"/>
      <c r="R97" s="354"/>
      <c r="S97" s="354"/>
      <c r="T97" s="252"/>
      <c r="U97" s="354"/>
      <c r="V97" s="355"/>
      <c r="W97" s="357"/>
      <c r="X97" s="357"/>
      <c r="Y97" s="357"/>
      <c r="Z97" s="357"/>
      <c r="AA97" s="357"/>
      <c r="AB97" s="357"/>
      <c r="AC97" s="357"/>
      <c r="AD97" s="357"/>
      <c r="AE97" s="357"/>
      <c r="AF97" s="357"/>
      <c r="AG97" s="357"/>
    </row>
    <row r="98" spans="1:34" s="214" customFormat="1" ht="12" x14ac:dyDescent="0.3">
      <c r="A98" s="360" t="s">
        <v>1268</v>
      </c>
      <c r="B98" s="359">
        <v>998.54838709677404</v>
      </c>
      <c r="C98" s="359">
        <v>967.73333333333301</v>
      </c>
      <c r="D98" s="359">
        <v>1126.8064516129</v>
      </c>
      <c r="E98" s="359">
        <v>1287.22580645161</v>
      </c>
      <c r="F98" s="359">
        <v>1147.7241379310301</v>
      </c>
      <c r="G98" s="359">
        <v>1028.1290322580601</v>
      </c>
      <c r="H98" s="359">
        <v>1010.33333333333</v>
      </c>
      <c r="I98" s="359">
        <v>987.75</v>
      </c>
      <c r="J98" s="359">
        <v>0</v>
      </c>
      <c r="K98" s="359">
        <v>0</v>
      </c>
      <c r="L98" s="359">
        <v>0</v>
      </c>
      <c r="M98" s="359">
        <v>0</v>
      </c>
      <c r="N98" s="359">
        <v>1079.4423963133599</v>
      </c>
      <c r="O98" s="228"/>
      <c r="P98" s="354"/>
      <c r="Q98" s="354"/>
      <c r="R98" s="354"/>
      <c r="S98" s="354"/>
      <c r="T98" s="354"/>
      <c r="U98" s="354"/>
      <c r="V98" s="355"/>
      <c r="W98" s="357"/>
      <c r="X98" s="357"/>
      <c r="Y98" s="357"/>
      <c r="Z98" s="282"/>
      <c r="AA98" s="357"/>
      <c r="AB98" s="357"/>
      <c r="AC98" s="357"/>
      <c r="AD98" s="357"/>
      <c r="AG98" s="357"/>
    </row>
    <row r="99" spans="1:34" s="214" customFormat="1" ht="12" x14ac:dyDescent="0.3">
      <c r="A99" s="349" t="s">
        <v>1290</v>
      </c>
      <c r="B99" s="350">
        <v>38512.419354838697</v>
      </c>
      <c r="C99" s="351">
        <v>39193.266666666699</v>
      </c>
      <c r="D99" s="352">
        <v>36998.419354838697</v>
      </c>
      <c r="E99" s="351">
        <v>38189.419354838697</v>
      </c>
      <c r="F99" s="352">
        <v>39076.793103448297</v>
      </c>
      <c r="G99" s="351">
        <v>38371.129032258097</v>
      </c>
      <c r="H99" s="351">
        <v>35083.166666666701</v>
      </c>
      <c r="I99" s="352">
        <v>36348.5</v>
      </c>
      <c r="J99" s="351">
        <v>0</v>
      </c>
      <c r="K99" s="352">
        <v>0</v>
      </c>
      <c r="L99" s="352">
        <v>0</v>
      </c>
      <c r="M99" s="351">
        <v>0</v>
      </c>
      <c r="N99" s="352">
        <v>37885.3778801843</v>
      </c>
      <c r="O99" s="228"/>
      <c r="P99" s="354"/>
      <c r="Q99" s="354"/>
      <c r="R99" s="354"/>
      <c r="S99" s="354"/>
      <c r="T99" s="354"/>
      <c r="U99" s="354"/>
      <c r="V99" s="355"/>
      <c r="W99" s="357"/>
      <c r="X99" s="357"/>
      <c r="Y99" s="357"/>
      <c r="Z99" s="357"/>
      <c r="AA99" s="357"/>
      <c r="AB99" s="357"/>
      <c r="AC99" s="357"/>
      <c r="AD99" s="357"/>
      <c r="AG99" s="357"/>
    </row>
    <row r="100" spans="1:34" s="214" customFormat="1" ht="12" x14ac:dyDescent="0.3">
      <c r="A100" s="358" t="s">
        <v>1265</v>
      </c>
      <c r="B100" s="297">
        <v>8521.5161290322594</v>
      </c>
      <c r="C100" s="359">
        <v>8820.0666666666693</v>
      </c>
      <c r="D100" s="359">
        <v>9163.22580645161</v>
      </c>
      <c r="E100" s="359">
        <v>9256.5806451612898</v>
      </c>
      <c r="F100" s="359">
        <v>9506.2758620689692</v>
      </c>
      <c r="G100" s="359">
        <v>9587.6774193548408</v>
      </c>
      <c r="H100" s="359">
        <v>9788.9666666666708</v>
      </c>
      <c r="I100" s="359">
        <v>9947.25</v>
      </c>
      <c r="J100" s="359">
        <v>0</v>
      </c>
      <c r="K100" s="359">
        <v>0</v>
      </c>
      <c r="L100" s="359">
        <v>0</v>
      </c>
      <c r="M100" s="359">
        <v>0</v>
      </c>
      <c r="N100" s="359">
        <v>9244.8894009216601</v>
      </c>
      <c r="O100" s="228"/>
      <c r="P100" s="354"/>
      <c r="Q100" s="354"/>
      <c r="R100" s="357"/>
      <c r="S100" s="354"/>
      <c r="T100" s="354"/>
      <c r="U100" s="354"/>
      <c r="V100" s="355"/>
      <c r="W100" s="357"/>
      <c r="X100" s="357"/>
      <c r="Y100" s="357"/>
      <c r="Z100" s="357"/>
      <c r="AA100" s="357"/>
      <c r="AB100" s="357"/>
    </row>
    <row r="101" spans="1:34" s="214" customFormat="1" ht="12" x14ac:dyDescent="0.3">
      <c r="A101" s="360" t="s">
        <v>1266</v>
      </c>
      <c r="B101" s="297">
        <v>3018.0967741935501</v>
      </c>
      <c r="C101" s="359">
        <v>3035.2</v>
      </c>
      <c r="D101" s="359">
        <v>3210.7096774193501</v>
      </c>
      <c r="E101" s="359">
        <v>3419.7096774193501</v>
      </c>
      <c r="F101" s="359">
        <v>3584.03448275862</v>
      </c>
      <c r="G101" s="359">
        <v>3746.0645161290299</v>
      </c>
      <c r="H101" s="359">
        <v>3998.7</v>
      </c>
      <c r="I101" s="359">
        <v>4182.5</v>
      </c>
      <c r="J101" s="359">
        <v>0</v>
      </c>
      <c r="K101" s="359">
        <v>0</v>
      </c>
      <c r="L101" s="359">
        <v>0</v>
      </c>
      <c r="M101" s="359">
        <v>0</v>
      </c>
      <c r="N101" s="359">
        <v>3442.00921658986</v>
      </c>
      <c r="O101" s="228"/>
      <c r="P101" s="354"/>
      <c r="Q101" s="354"/>
      <c r="R101" s="252"/>
      <c r="S101" s="354"/>
      <c r="T101" s="354"/>
      <c r="U101" s="354"/>
      <c r="V101" s="355"/>
      <c r="W101" s="357"/>
      <c r="X101" s="357"/>
      <c r="Y101" s="357"/>
      <c r="Z101" s="357"/>
      <c r="AA101" s="357"/>
      <c r="AB101" s="357"/>
    </row>
    <row r="102" spans="1:34" s="214" customFormat="1" ht="12" x14ac:dyDescent="0.3">
      <c r="A102" s="360" t="s">
        <v>1268</v>
      </c>
      <c r="B102" s="297">
        <v>26972.806451612902</v>
      </c>
      <c r="C102" s="359">
        <v>27338</v>
      </c>
      <c r="D102" s="359">
        <v>24624.483870967699</v>
      </c>
      <c r="E102" s="359">
        <v>25513.129032258101</v>
      </c>
      <c r="F102" s="359">
        <v>25986.482758620699</v>
      </c>
      <c r="G102" s="359">
        <v>25037.3870967742</v>
      </c>
      <c r="H102" s="359">
        <v>21295.5</v>
      </c>
      <c r="I102" s="359">
        <v>22218.75</v>
      </c>
      <c r="J102" s="359">
        <v>0</v>
      </c>
      <c r="K102" s="359">
        <v>0</v>
      </c>
      <c r="L102" s="359">
        <v>0</v>
      </c>
      <c r="M102" s="359">
        <v>0</v>
      </c>
      <c r="N102" s="359">
        <v>25198.479262672801</v>
      </c>
      <c r="O102" s="228"/>
      <c r="P102" s="354"/>
      <c r="Q102" s="354"/>
      <c r="R102" s="252"/>
      <c r="S102" s="252"/>
      <c r="T102" s="354"/>
      <c r="U102" s="354"/>
      <c r="V102" s="355"/>
      <c r="W102" s="357"/>
      <c r="X102" s="357"/>
      <c r="Y102" s="357"/>
      <c r="Z102" s="357"/>
      <c r="AA102" s="357"/>
      <c r="AB102" s="357"/>
    </row>
    <row r="103" spans="1:34" s="214" customFormat="1" ht="12" x14ac:dyDescent="0.3">
      <c r="A103" s="300"/>
      <c r="F103" s="212"/>
      <c r="G103" s="212"/>
      <c r="H103" s="212"/>
      <c r="I103" s="212"/>
      <c r="J103" s="212"/>
      <c r="K103" s="212"/>
      <c r="L103" s="228"/>
      <c r="M103" s="228"/>
      <c r="N103" s="228"/>
      <c r="O103" s="228"/>
      <c r="P103" s="354"/>
      <c r="Q103" s="354"/>
      <c r="R103" s="354"/>
      <c r="S103" s="252"/>
      <c r="T103" s="354"/>
      <c r="U103" s="354"/>
      <c r="V103" s="355"/>
      <c r="W103" s="357"/>
      <c r="X103" s="357"/>
      <c r="Y103" s="357"/>
      <c r="Z103" s="357"/>
      <c r="AA103" s="357"/>
      <c r="AB103" s="357"/>
    </row>
    <row r="104" spans="1:34" s="214" customFormat="1" ht="12" customHeight="1" x14ac:dyDescent="0.3">
      <c r="A104" s="363"/>
      <c r="B104" s="344"/>
      <c r="C104" s="344"/>
      <c r="D104" s="344"/>
      <c r="E104" s="344"/>
      <c r="F104" s="344"/>
      <c r="G104" s="344"/>
      <c r="H104" s="344"/>
      <c r="I104" s="344"/>
      <c r="J104" s="344"/>
      <c r="K104" s="344"/>
      <c r="L104" s="344"/>
      <c r="M104" s="344"/>
      <c r="N104" s="344"/>
      <c r="O104" s="344"/>
      <c r="P104" s="344"/>
      <c r="Q104" s="344"/>
      <c r="R104" s="344"/>
      <c r="S104" s="344"/>
      <c r="T104" s="344"/>
      <c r="U104" s="344"/>
      <c r="V104" s="364"/>
    </row>
    <row r="105" spans="1:34" s="214" customFormat="1" ht="12" x14ac:dyDescent="0.3">
      <c r="A105" s="300"/>
      <c r="F105" s="212"/>
      <c r="G105" s="212"/>
      <c r="H105" s="212"/>
      <c r="I105" s="212"/>
      <c r="J105" s="212"/>
      <c r="K105" s="212"/>
      <c r="L105" s="228"/>
      <c r="M105" s="228"/>
      <c r="N105" s="228"/>
      <c r="O105" s="228"/>
      <c r="P105" s="228"/>
      <c r="Q105" s="228"/>
      <c r="R105" s="228"/>
      <c r="S105" s="228"/>
      <c r="T105" s="228"/>
      <c r="U105" s="228"/>
      <c r="V105" s="299"/>
      <c r="AA105" s="281"/>
      <c r="AB105" s="281"/>
      <c r="AC105" s="281"/>
      <c r="AD105" s="281"/>
      <c r="AE105" s="281"/>
      <c r="AF105" s="281"/>
      <c r="AG105" s="281"/>
    </row>
    <row r="106" spans="1:34" s="214" customFormat="1" ht="24.75" customHeight="1" x14ac:dyDescent="0.3">
      <c r="A106" s="346" t="s">
        <v>1291</v>
      </c>
      <c r="B106" s="347"/>
      <c r="C106" s="347"/>
      <c r="D106" s="347"/>
      <c r="E106" s="347"/>
      <c r="F106" s="347"/>
      <c r="G106" s="347"/>
      <c r="H106" s="347"/>
      <c r="I106" s="347"/>
      <c r="J106" s="347"/>
      <c r="K106" s="347"/>
      <c r="L106" s="347"/>
      <c r="M106" s="347"/>
      <c r="N106" s="347"/>
      <c r="O106" s="228"/>
      <c r="P106" s="228"/>
      <c r="Q106" s="324"/>
      <c r="R106" s="324"/>
      <c r="S106" s="324"/>
      <c r="T106" s="324"/>
      <c r="U106" s="324"/>
      <c r="V106" s="348"/>
      <c r="W106" s="281"/>
      <c r="X106" s="281"/>
      <c r="Y106" s="281"/>
      <c r="Z106" s="281"/>
      <c r="AA106" s="281"/>
      <c r="AB106" s="281"/>
    </row>
    <row r="107" spans="1:34" s="214" customFormat="1" ht="12" x14ac:dyDescent="0.3">
      <c r="A107" s="237" t="s">
        <v>1252</v>
      </c>
      <c r="B107" s="237" t="s">
        <v>1253</v>
      </c>
      <c r="C107" s="237" t="s">
        <v>1254</v>
      </c>
      <c r="D107" s="237" t="s">
        <v>1255</v>
      </c>
      <c r="E107" s="237" t="s">
        <v>1256</v>
      </c>
      <c r="F107" s="237" t="s">
        <v>1257</v>
      </c>
      <c r="G107" s="237" t="s">
        <v>1258</v>
      </c>
      <c r="H107" s="237" t="s">
        <v>1259</v>
      </c>
      <c r="I107" s="237" t="s">
        <v>1260</v>
      </c>
      <c r="J107" s="237" t="s">
        <v>1261</v>
      </c>
      <c r="K107" s="237" t="s">
        <v>1262</v>
      </c>
      <c r="L107" s="237" t="s">
        <v>1263</v>
      </c>
      <c r="M107" s="237" t="s">
        <v>1264</v>
      </c>
      <c r="N107" s="237" t="s">
        <v>1287</v>
      </c>
      <c r="O107" s="228"/>
      <c r="P107" s="324"/>
      <c r="Q107" s="324"/>
      <c r="R107" s="324"/>
      <c r="S107" s="324"/>
      <c r="T107" s="324"/>
      <c r="U107" s="324"/>
      <c r="V107" s="348"/>
      <c r="W107" s="281"/>
      <c r="X107" s="281"/>
      <c r="Y107" s="281"/>
      <c r="Z107" s="281"/>
      <c r="AA107" s="281"/>
      <c r="AB107" s="281"/>
      <c r="AC107" s="357"/>
      <c r="AD107" s="357"/>
      <c r="AE107" s="357"/>
      <c r="AF107" s="357"/>
      <c r="AG107" s="357"/>
      <c r="AH107" s="357"/>
    </row>
    <row r="108" spans="1:34" s="214" customFormat="1" ht="12.75" customHeight="1" x14ac:dyDescent="0.3">
      <c r="A108" s="349" t="s">
        <v>1288</v>
      </c>
      <c r="B108" s="365">
        <v>44.5777318411861</v>
      </c>
      <c r="C108" s="366">
        <v>49.981500290191498</v>
      </c>
      <c r="D108" s="367">
        <v>54.449548573492201</v>
      </c>
      <c r="E108" s="366">
        <v>58.350315126050397</v>
      </c>
      <c r="F108" s="367">
        <v>44.908561877050701</v>
      </c>
      <c r="G108" s="366">
        <v>46.854625056129301</v>
      </c>
      <c r="H108" s="366">
        <v>51.280931673318598</v>
      </c>
      <c r="I108" s="367">
        <v>46.599429502852502</v>
      </c>
      <c r="J108" s="366">
        <v>0</v>
      </c>
      <c r="K108" s="367">
        <v>0</v>
      </c>
      <c r="L108" s="367">
        <v>0</v>
      </c>
      <c r="M108" s="366">
        <v>0</v>
      </c>
      <c r="N108" s="367">
        <v>49.7361362712115</v>
      </c>
      <c r="O108" s="228"/>
      <c r="P108" s="228"/>
      <c r="Q108" s="324"/>
      <c r="R108" s="324"/>
      <c r="S108" s="324"/>
      <c r="T108" s="324"/>
      <c r="U108" s="324"/>
      <c r="V108" s="348"/>
      <c r="W108" s="281"/>
      <c r="X108" s="281"/>
      <c r="Y108" s="281"/>
      <c r="Z108" s="281"/>
      <c r="AA108" s="281"/>
      <c r="AB108" s="281"/>
      <c r="AC108" s="357"/>
      <c r="AD108" s="357"/>
      <c r="AE108" s="357"/>
      <c r="AF108" s="357"/>
      <c r="AG108" s="357"/>
      <c r="AH108" s="357"/>
    </row>
    <row r="109" spans="1:34" s="214" customFormat="1" ht="12" x14ac:dyDescent="0.3">
      <c r="A109" s="358" t="s">
        <v>1265</v>
      </c>
      <c r="B109" s="368">
        <v>41.077892325314998</v>
      </c>
      <c r="C109" s="369">
        <v>45.686059275521401</v>
      </c>
      <c r="D109" s="369">
        <v>52.702149437052199</v>
      </c>
      <c r="E109" s="369">
        <v>46.583898305084702</v>
      </c>
      <c r="F109" s="369">
        <v>46.791248860528697</v>
      </c>
      <c r="G109" s="369">
        <v>47.047801147227503</v>
      </c>
      <c r="H109" s="369">
        <v>45.510879025239298</v>
      </c>
      <c r="I109" s="369">
        <v>44.142045454545503</v>
      </c>
      <c r="J109" s="369">
        <v>0</v>
      </c>
      <c r="K109" s="369">
        <v>0</v>
      </c>
      <c r="L109" s="369">
        <v>0</v>
      </c>
      <c r="M109" s="369">
        <v>0</v>
      </c>
      <c r="N109" s="369">
        <v>46.503306789040401</v>
      </c>
      <c r="O109" s="228"/>
      <c r="P109" s="228"/>
      <c r="Q109" s="228"/>
      <c r="R109" s="324"/>
      <c r="S109" s="324"/>
      <c r="T109" s="324"/>
      <c r="U109" s="324"/>
      <c r="V109" s="348"/>
      <c r="W109" s="281"/>
      <c r="X109" s="281"/>
      <c r="Y109" s="281"/>
      <c r="Z109" s="281"/>
      <c r="AA109" s="357"/>
      <c r="AB109" s="357"/>
      <c r="AC109" s="282"/>
      <c r="AD109" s="357"/>
      <c r="AE109" s="357"/>
      <c r="AF109" s="357"/>
      <c r="AH109" s="357"/>
    </row>
    <row r="110" spans="1:34" s="214" customFormat="1" ht="12" x14ac:dyDescent="0.3">
      <c r="A110" s="360" t="s">
        <v>1266</v>
      </c>
      <c r="B110" s="368">
        <v>57.827988338192398</v>
      </c>
      <c r="C110" s="369">
        <v>53.605187319884699</v>
      </c>
      <c r="D110" s="369">
        <v>61.075987841945299</v>
      </c>
      <c r="E110" s="369">
        <v>64.030812324929997</v>
      </c>
      <c r="F110" s="369">
        <v>60.715542521994102</v>
      </c>
      <c r="G110" s="369">
        <v>52.745679012345697</v>
      </c>
      <c r="H110" s="369">
        <v>61.120987654320999</v>
      </c>
      <c r="I110" s="369">
        <v>46.084745762711897</v>
      </c>
      <c r="J110" s="369">
        <v>0</v>
      </c>
      <c r="K110" s="369">
        <v>0</v>
      </c>
      <c r="L110" s="369">
        <v>0</v>
      </c>
      <c r="M110" s="369">
        <v>0</v>
      </c>
      <c r="N110" s="369">
        <v>58.3634957463264</v>
      </c>
      <c r="O110" s="228"/>
      <c r="P110" s="228"/>
      <c r="Q110" s="324"/>
      <c r="R110" s="324"/>
      <c r="S110" s="324"/>
      <c r="T110" s="324"/>
      <c r="U110" s="324"/>
      <c r="V110" s="348"/>
      <c r="W110" s="281"/>
      <c r="X110" s="281"/>
      <c r="AA110" s="357"/>
      <c r="AB110" s="357"/>
      <c r="AC110" s="357"/>
      <c r="AD110" s="357"/>
      <c r="AE110" s="357"/>
      <c r="AF110" s="357"/>
      <c r="AG110" s="357"/>
      <c r="AH110" s="357"/>
    </row>
    <row r="111" spans="1:34" s="214" customFormat="1" ht="12" x14ac:dyDescent="0.3">
      <c r="A111" s="360" t="s">
        <v>1268</v>
      </c>
      <c r="B111" s="368">
        <v>44.461484429875902</v>
      </c>
      <c r="C111" s="369">
        <v>50.193517483633997</v>
      </c>
      <c r="D111" s="369">
        <v>54.4118350745673</v>
      </c>
      <c r="E111" s="369">
        <v>59.355864642523997</v>
      </c>
      <c r="F111" s="369">
        <v>44.401902820251401</v>
      </c>
      <c r="G111" s="369">
        <v>46.696486403910797</v>
      </c>
      <c r="H111" s="369">
        <v>51.454539486640797</v>
      </c>
      <c r="I111" s="369">
        <v>46.808021631365499</v>
      </c>
      <c r="J111" s="369">
        <v>0</v>
      </c>
      <c r="K111" s="369">
        <v>0</v>
      </c>
      <c r="L111" s="369">
        <v>0</v>
      </c>
      <c r="M111" s="369">
        <v>0</v>
      </c>
      <c r="N111" s="369">
        <v>49.752853840592302</v>
      </c>
      <c r="O111" s="228"/>
      <c r="P111" s="324"/>
      <c r="Q111" s="324"/>
      <c r="R111" s="324"/>
      <c r="S111" s="324"/>
      <c r="T111" s="324"/>
      <c r="U111" s="324"/>
      <c r="V111" s="348"/>
      <c r="W111" s="281"/>
      <c r="X111" s="281"/>
      <c r="Y111" s="281"/>
      <c r="Z111" s="281"/>
    </row>
    <row r="112" spans="1:34" s="214" customFormat="1" ht="12" x14ac:dyDescent="0.3">
      <c r="A112" s="349" t="s">
        <v>1289</v>
      </c>
      <c r="B112" s="365">
        <v>43.461504489916102</v>
      </c>
      <c r="C112" s="366">
        <v>42.8298703327605</v>
      </c>
      <c r="D112" s="367">
        <v>39.745690269269097</v>
      </c>
      <c r="E112" s="366">
        <v>49.813203529053901</v>
      </c>
      <c r="F112" s="367">
        <v>43.583831440525998</v>
      </c>
      <c r="G112" s="366">
        <v>42.1325153374233</v>
      </c>
      <c r="H112" s="366">
        <v>46.200440814209799</v>
      </c>
      <c r="I112" s="367">
        <v>42.889726672949998</v>
      </c>
      <c r="J112" s="366">
        <v>0</v>
      </c>
      <c r="K112" s="367">
        <v>0</v>
      </c>
      <c r="L112" s="367">
        <v>0</v>
      </c>
      <c r="M112" s="366">
        <v>0</v>
      </c>
      <c r="N112" s="367">
        <v>43.929781398725503</v>
      </c>
      <c r="O112" s="228"/>
      <c r="P112" s="324"/>
      <c r="Q112" s="324"/>
      <c r="R112" s="354"/>
      <c r="S112" s="354"/>
      <c r="T112" s="354"/>
      <c r="U112" s="354"/>
      <c r="V112" s="299"/>
      <c r="Z112" s="281"/>
      <c r="AA112" s="281"/>
      <c r="AB112" s="281"/>
      <c r="AC112" s="281"/>
      <c r="AD112" s="281"/>
      <c r="AE112" s="281"/>
      <c r="AF112" s="281"/>
    </row>
    <row r="113" spans="1:33" s="214" customFormat="1" ht="12" x14ac:dyDescent="0.3">
      <c r="A113" s="358" t="s">
        <v>1265</v>
      </c>
      <c r="B113" s="368">
        <v>48.137720329024702</v>
      </c>
      <c r="C113" s="369">
        <v>49.8303548955449</v>
      </c>
      <c r="D113" s="369">
        <v>50.779984321923202</v>
      </c>
      <c r="E113" s="369">
        <v>54.315545808966903</v>
      </c>
      <c r="F113" s="369">
        <v>47.133627701603501</v>
      </c>
      <c r="G113" s="369">
        <v>44.954584963059503</v>
      </c>
      <c r="H113" s="369">
        <v>49.123769633507898</v>
      </c>
      <c r="I113" s="369">
        <v>45.135725429017199</v>
      </c>
      <c r="J113" s="369">
        <v>0</v>
      </c>
      <c r="K113" s="369">
        <v>0</v>
      </c>
      <c r="L113" s="369">
        <v>0</v>
      </c>
      <c r="M113" s="369">
        <v>0</v>
      </c>
      <c r="N113" s="369">
        <v>48.990912073490797</v>
      </c>
      <c r="O113" s="228"/>
      <c r="P113" s="324"/>
      <c r="Q113" s="324"/>
      <c r="R113" s="324"/>
      <c r="S113" s="324"/>
      <c r="T113" s="324"/>
      <c r="U113" s="354"/>
      <c r="V113" s="348"/>
      <c r="W113" s="281"/>
      <c r="X113" s="281"/>
      <c r="Y113" s="281"/>
      <c r="Z113" s="281"/>
      <c r="AA113" s="281"/>
      <c r="AB113" s="281"/>
      <c r="AC113" s="281"/>
    </row>
    <row r="114" spans="1:33" s="214" customFormat="1" ht="12" customHeight="1" x14ac:dyDescent="0.3">
      <c r="A114" s="360" t="s">
        <v>1266</v>
      </c>
      <c r="B114" s="368">
        <v>48.780112044817898</v>
      </c>
      <c r="C114" s="369">
        <v>42.339469808541999</v>
      </c>
      <c r="D114" s="369">
        <v>46.382072005878001</v>
      </c>
      <c r="E114" s="369">
        <v>52.532677442023903</v>
      </c>
      <c r="F114" s="369">
        <v>44.592005513438998</v>
      </c>
      <c r="G114" s="369">
        <v>42.8891428571429</v>
      </c>
      <c r="H114" s="369">
        <v>47.015452538631301</v>
      </c>
      <c r="I114" s="369">
        <v>44.1666666666667</v>
      </c>
      <c r="J114" s="369">
        <v>0</v>
      </c>
      <c r="K114" s="369">
        <v>0</v>
      </c>
      <c r="L114" s="369">
        <v>0</v>
      </c>
      <c r="M114" s="369">
        <v>0</v>
      </c>
      <c r="N114" s="369">
        <v>46.246291348014402</v>
      </c>
      <c r="O114" s="228"/>
      <c r="P114" s="324"/>
      <c r="Q114" s="324"/>
      <c r="R114" s="354"/>
      <c r="S114" s="354"/>
      <c r="T114" s="354"/>
      <c r="U114" s="354"/>
      <c r="V114" s="348"/>
      <c r="W114" s="281"/>
      <c r="X114" s="281"/>
      <c r="Y114" s="281"/>
      <c r="Z114" s="281"/>
      <c r="AA114" s="281"/>
      <c r="AB114" s="281"/>
    </row>
    <row r="115" spans="1:33" s="214" customFormat="1" ht="12" x14ac:dyDescent="0.3">
      <c r="A115" s="360" t="s">
        <v>1268</v>
      </c>
      <c r="B115" s="368">
        <v>18.693693693693699</v>
      </c>
      <c r="C115" s="369">
        <v>17.458878504672899</v>
      </c>
      <c r="D115" s="369">
        <v>11.749863462588699</v>
      </c>
      <c r="E115" s="369">
        <v>28.468958930277001</v>
      </c>
      <c r="F115" s="369">
        <v>25.739872068230301</v>
      </c>
      <c r="G115" s="369">
        <v>27.573753814852498</v>
      </c>
      <c r="H115" s="369">
        <v>32.492007104795697</v>
      </c>
      <c r="I115" s="369">
        <v>30.9933333333333</v>
      </c>
      <c r="J115" s="369">
        <v>0</v>
      </c>
      <c r="K115" s="369">
        <v>0</v>
      </c>
      <c r="L115" s="369">
        <v>0</v>
      </c>
      <c r="M115" s="369">
        <v>0</v>
      </c>
      <c r="N115" s="369">
        <v>22.1969715324046</v>
      </c>
      <c r="O115" s="228"/>
      <c r="P115" s="324"/>
      <c r="Q115" s="324"/>
      <c r="R115" s="324"/>
      <c r="S115" s="324"/>
      <c r="T115" s="324"/>
      <c r="U115" s="324"/>
      <c r="V115" s="348"/>
      <c r="W115" s="281"/>
      <c r="X115" s="281"/>
      <c r="Y115" s="281"/>
      <c r="Z115" s="281"/>
      <c r="AA115" s="281"/>
      <c r="AB115" s="281"/>
    </row>
    <row r="116" spans="1:33" s="214" customFormat="1" ht="12" x14ac:dyDescent="0.3">
      <c r="A116" s="349" t="s">
        <v>1290</v>
      </c>
      <c r="B116" s="365">
        <v>44.213572183267701</v>
      </c>
      <c r="C116" s="366">
        <v>47.713599207332202</v>
      </c>
      <c r="D116" s="367">
        <v>49.502923696319002</v>
      </c>
      <c r="E116" s="366">
        <v>55.530348708672499</v>
      </c>
      <c r="F116" s="367">
        <v>44.520507769752697</v>
      </c>
      <c r="G116" s="366">
        <v>45.4774760446901</v>
      </c>
      <c r="H116" s="366">
        <v>49.681510204081597</v>
      </c>
      <c r="I116" s="367">
        <v>45.4796586059744</v>
      </c>
      <c r="J116" s="366">
        <v>0</v>
      </c>
      <c r="K116" s="367">
        <v>0</v>
      </c>
      <c r="L116" s="367">
        <v>0</v>
      </c>
      <c r="M116" s="366">
        <v>0</v>
      </c>
      <c r="N116" s="367">
        <v>47.911328144805601</v>
      </c>
      <c r="O116" s="228"/>
      <c r="P116" s="228"/>
      <c r="Q116" s="228"/>
      <c r="R116" s="228"/>
      <c r="S116" s="228"/>
      <c r="T116" s="228"/>
      <c r="U116" s="228"/>
      <c r="V116" s="299"/>
    </row>
    <row r="117" spans="1:33" s="214" customFormat="1" ht="12" x14ac:dyDescent="0.3">
      <c r="A117" s="358" t="s">
        <v>1265</v>
      </c>
      <c r="B117" s="368">
        <v>46.935842433697303</v>
      </c>
      <c r="C117" s="369">
        <v>49.057330057330098</v>
      </c>
      <c r="D117" s="369">
        <v>51.170899250624501</v>
      </c>
      <c r="E117" s="369">
        <v>52.588947766843297</v>
      </c>
      <c r="F117" s="369">
        <v>47.064074074074099</v>
      </c>
      <c r="G117" s="369">
        <v>45.342245042492898</v>
      </c>
      <c r="H117" s="369">
        <v>48.423024983119497</v>
      </c>
      <c r="I117" s="369">
        <v>44.921664626682997</v>
      </c>
      <c r="J117" s="369">
        <v>0</v>
      </c>
      <c r="K117" s="369">
        <v>0</v>
      </c>
      <c r="L117" s="369">
        <v>0</v>
      </c>
      <c r="M117" s="369">
        <v>0</v>
      </c>
      <c r="N117" s="369">
        <v>48.504473593919101</v>
      </c>
      <c r="O117" s="228"/>
      <c r="P117" s="228"/>
      <c r="Q117" s="228"/>
      <c r="R117" s="228"/>
      <c r="S117" s="228"/>
      <c r="T117" s="228"/>
      <c r="U117" s="228"/>
      <c r="V117" s="299"/>
    </row>
    <row r="118" spans="1:33" s="214" customFormat="1" ht="12" x14ac:dyDescent="0.3">
      <c r="A118" s="360" t="s">
        <v>1266</v>
      </c>
      <c r="B118" s="368">
        <v>50.5324675324675</v>
      </c>
      <c r="C118" s="369">
        <v>44.632258064516101</v>
      </c>
      <c r="D118" s="369">
        <v>49.242603550295897</v>
      </c>
      <c r="E118" s="369">
        <v>54.838764044943801</v>
      </c>
      <c r="F118" s="369">
        <v>47.66015625</v>
      </c>
      <c r="G118" s="369">
        <v>44.7415313225058</v>
      </c>
      <c r="H118" s="369">
        <v>49.592241768155198</v>
      </c>
      <c r="I118" s="369">
        <v>44.510638297872298</v>
      </c>
      <c r="J118" s="369">
        <v>0</v>
      </c>
      <c r="K118" s="369">
        <v>0</v>
      </c>
      <c r="L118" s="369">
        <v>0</v>
      </c>
      <c r="M118" s="369">
        <v>0</v>
      </c>
      <c r="N118" s="369">
        <v>48.5779447875586</v>
      </c>
      <c r="O118" s="228"/>
      <c r="P118" s="228"/>
      <c r="Q118" s="228"/>
      <c r="R118" s="228"/>
      <c r="S118" s="228"/>
      <c r="T118" s="228"/>
      <c r="U118" s="228"/>
      <c r="V118" s="299"/>
    </row>
    <row r="119" spans="1:33" s="214" customFormat="1" ht="12" x14ac:dyDescent="0.3">
      <c r="A119" s="360" t="s">
        <v>1268</v>
      </c>
      <c r="B119" s="368">
        <v>42.407167995403299</v>
      </c>
      <c r="C119" s="369">
        <v>47.617313915857601</v>
      </c>
      <c r="D119" s="369">
        <v>48.975922059846901</v>
      </c>
      <c r="E119" s="369">
        <v>56.836890481383399</v>
      </c>
      <c r="F119" s="369">
        <v>43.283587810643297</v>
      </c>
      <c r="G119" s="369">
        <v>45.612923679963103</v>
      </c>
      <c r="H119" s="369">
        <v>50.1493367565255</v>
      </c>
      <c r="I119" s="369">
        <v>45.806669480793602</v>
      </c>
      <c r="J119" s="369">
        <v>0</v>
      </c>
      <c r="K119" s="369">
        <v>0</v>
      </c>
      <c r="L119" s="369">
        <v>0</v>
      </c>
      <c r="M119" s="369">
        <v>0</v>
      </c>
      <c r="N119" s="369">
        <v>47.6160667317953</v>
      </c>
      <c r="O119" s="228"/>
      <c r="P119" s="228"/>
      <c r="Q119" s="228"/>
      <c r="R119" s="228"/>
      <c r="S119" s="228"/>
      <c r="T119" s="228"/>
      <c r="U119" s="228"/>
      <c r="V119" s="299"/>
    </row>
    <row r="120" spans="1:33" s="214" customFormat="1" ht="12" x14ac:dyDescent="0.3">
      <c r="A120" s="300"/>
      <c r="F120" s="212"/>
      <c r="G120" s="212"/>
      <c r="H120" s="212"/>
      <c r="I120" s="212"/>
      <c r="J120" s="212"/>
      <c r="K120" s="212"/>
      <c r="L120" s="228"/>
      <c r="M120" s="228"/>
      <c r="N120" s="228"/>
      <c r="O120" s="228"/>
      <c r="P120" s="228"/>
      <c r="Q120" s="228"/>
      <c r="R120" s="228"/>
      <c r="S120" s="228"/>
      <c r="T120" s="228"/>
      <c r="U120" s="228"/>
      <c r="V120" s="299"/>
    </row>
    <row r="121" spans="1:33" s="214" customFormat="1" ht="12" x14ac:dyDescent="0.3">
      <c r="A121" s="363"/>
      <c r="B121" s="344"/>
      <c r="C121" s="344"/>
      <c r="D121" s="344"/>
      <c r="E121" s="344"/>
      <c r="F121" s="344"/>
      <c r="G121" s="344"/>
      <c r="H121" s="344"/>
      <c r="I121" s="344"/>
      <c r="J121" s="344"/>
      <c r="K121" s="344"/>
      <c r="L121" s="344"/>
      <c r="M121" s="344"/>
      <c r="N121" s="344"/>
      <c r="O121" s="344"/>
      <c r="P121" s="344"/>
      <c r="Q121" s="344"/>
      <c r="R121" s="344"/>
      <c r="S121" s="344"/>
      <c r="T121" s="344"/>
      <c r="U121" s="344"/>
      <c r="V121" s="364"/>
    </row>
    <row r="122" spans="1:33" s="214" customFormat="1" ht="12" x14ac:dyDescent="0.3">
      <c r="A122" s="300"/>
      <c r="F122" s="212"/>
      <c r="G122" s="212"/>
      <c r="H122" s="212"/>
      <c r="I122" s="212"/>
      <c r="J122" s="212"/>
      <c r="K122" s="212"/>
      <c r="L122" s="228"/>
      <c r="M122" s="228"/>
      <c r="N122" s="228"/>
      <c r="O122" s="228"/>
      <c r="P122" s="228"/>
      <c r="Q122" s="228"/>
      <c r="R122" s="228"/>
      <c r="S122" s="324"/>
      <c r="T122" s="324"/>
      <c r="U122" s="324"/>
      <c r="V122" s="348"/>
    </row>
    <row r="123" spans="1:33" s="212" customFormat="1" ht="24.75" customHeight="1" x14ac:dyDescent="0.3">
      <c r="A123" s="370" t="s">
        <v>1292</v>
      </c>
      <c r="B123" s="274"/>
      <c r="C123" s="274"/>
      <c r="D123" s="274"/>
      <c r="E123" s="274"/>
      <c r="F123" s="274"/>
      <c r="G123" s="274"/>
      <c r="H123" s="274"/>
      <c r="I123" s="274"/>
      <c r="J123" s="274"/>
      <c r="K123" s="274"/>
      <c r="L123" s="274"/>
      <c r="M123" s="274"/>
      <c r="N123" s="274"/>
      <c r="O123" s="228"/>
      <c r="P123" s="324"/>
      <c r="Q123" s="324"/>
      <c r="R123" s="324"/>
      <c r="S123" s="324"/>
      <c r="T123" s="324"/>
      <c r="U123" s="324"/>
      <c r="V123" s="348"/>
      <c r="W123" s="309"/>
      <c r="X123" s="309"/>
      <c r="Y123" s="309"/>
      <c r="Z123" s="309"/>
      <c r="AA123" s="309"/>
      <c r="AB123" s="309"/>
    </row>
    <row r="124" spans="1:33" s="214" customFormat="1" ht="12" x14ac:dyDescent="0.3">
      <c r="A124" s="236" t="s">
        <v>1272</v>
      </c>
      <c r="B124" s="237" t="s">
        <v>1253</v>
      </c>
      <c r="C124" s="237" t="s">
        <v>1254</v>
      </c>
      <c r="D124" s="237" t="s">
        <v>1255</v>
      </c>
      <c r="E124" s="237" t="s">
        <v>1256</v>
      </c>
      <c r="F124" s="237" t="s">
        <v>1257</v>
      </c>
      <c r="G124" s="237" t="s">
        <v>1258</v>
      </c>
      <c r="H124" s="237" t="s">
        <v>1259</v>
      </c>
      <c r="I124" s="237" t="s">
        <v>1260</v>
      </c>
      <c r="J124" s="237" t="s">
        <v>1261</v>
      </c>
      <c r="K124" s="237" t="s">
        <v>1262</v>
      </c>
      <c r="L124" s="237" t="s">
        <v>1263</v>
      </c>
      <c r="M124" s="237" t="s">
        <v>1264</v>
      </c>
      <c r="N124" s="237" t="s">
        <v>1287</v>
      </c>
      <c r="O124" s="228"/>
      <c r="P124" s="354"/>
      <c r="Q124" s="324"/>
      <c r="R124" s="324"/>
      <c r="S124" s="324"/>
      <c r="T124" s="324"/>
      <c r="U124" s="324"/>
      <c r="V124" s="348"/>
      <c r="W124" s="281"/>
      <c r="X124" s="281"/>
      <c r="Y124" s="281"/>
      <c r="Z124" s="281"/>
      <c r="AA124" s="281"/>
      <c r="AB124" s="281"/>
      <c r="AC124" s="281"/>
      <c r="AD124" s="281"/>
      <c r="AE124" s="281"/>
      <c r="AF124" s="281"/>
    </row>
    <row r="125" spans="1:33" s="214" customFormat="1" ht="12.75" customHeight="1" thickBot="1" x14ac:dyDescent="0.35">
      <c r="A125" s="244" t="s">
        <v>1041</v>
      </c>
      <c r="B125" s="350">
        <v>38512.419354838697</v>
      </c>
      <c r="C125" s="351">
        <v>39193.266666666699</v>
      </c>
      <c r="D125" s="352">
        <v>36998.419354838697</v>
      </c>
      <c r="E125" s="351">
        <v>38189.419354838697</v>
      </c>
      <c r="F125" s="352">
        <v>39076.793103448297</v>
      </c>
      <c r="G125" s="351">
        <v>38371.129032258097</v>
      </c>
      <c r="H125" s="351">
        <v>35083.166666666701</v>
      </c>
      <c r="I125" s="352">
        <v>36348.5</v>
      </c>
      <c r="J125" s="351">
        <v>0</v>
      </c>
      <c r="K125" s="352">
        <v>0</v>
      </c>
      <c r="L125" s="352">
        <v>0</v>
      </c>
      <c r="M125" s="351">
        <v>0</v>
      </c>
      <c r="N125" s="350">
        <v>37885.3778801843</v>
      </c>
      <c r="O125" s="228"/>
      <c r="P125" s="354"/>
      <c r="Q125" s="354"/>
      <c r="R125" s="354"/>
      <c r="S125" s="354"/>
      <c r="T125" s="252"/>
      <c r="U125" s="354"/>
      <c r="V125" s="355"/>
      <c r="W125" s="357"/>
      <c r="X125" s="357"/>
      <c r="Y125" s="357"/>
      <c r="Z125" s="357"/>
      <c r="AA125" s="357"/>
      <c r="AB125" s="357"/>
    </row>
    <row r="126" spans="1:33" s="214" customFormat="1" ht="12.5" thickTop="1" x14ac:dyDescent="0.3">
      <c r="A126" s="262" t="s">
        <v>1238</v>
      </c>
      <c r="B126" s="297">
        <v>38512.419354838697</v>
      </c>
      <c r="C126" s="359">
        <v>39193.266666666699</v>
      </c>
      <c r="D126" s="359">
        <v>36998.419354838697</v>
      </c>
      <c r="E126" s="359">
        <v>38189.419354838697</v>
      </c>
      <c r="F126" s="359">
        <v>39076.793103448297</v>
      </c>
      <c r="G126" s="359">
        <v>38371.129032258097</v>
      </c>
      <c r="H126" s="359">
        <v>35083.166666666701</v>
      </c>
      <c r="I126" s="359">
        <v>36348.5</v>
      </c>
      <c r="J126" s="359">
        <v>0</v>
      </c>
      <c r="K126" s="359">
        <v>0</v>
      </c>
      <c r="L126" s="359">
        <v>0</v>
      </c>
      <c r="M126" s="359">
        <v>0</v>
      </c>
      <c r="N126" s="297">
        <v>37885.3778801843</v>
      </c>
      <c r="O126" s="228"/>
      <c r="P126" s="354"/>
      <c r="Q126" s="354"/>
      <c r="R126" s="354"/>
      <c r="S126" s="354"/>
      <c r="T126" s="354"/>
      <c r="U126" s="354"/>
      <c r="V126" s="355"/>
      <c r="W126" s="357"/>
      <c r="X126" s="357"/>
      <c r="Y126" s="357"/>
      <c r="Z126" s="357"/>
      <c r="AA126" s="281"/>
      <c r="AB126" s="357"/>
      <c r="AF126" s="357"/>
      <c r="AG126" s="357"/>
    </row>
    <row r="127" spans="1:33" s="372" customFormat="1" ht="23.25" customHeight="1" x14ac:dyDescent="0.3">
      <c r="A127" s="300"/>
      <c r="B127" s="214"/>
      <c r="C127" s="214"/>
      <c r="D127" s="214"/>
      <c r="E127" s="214"/>
      <c r="F127" s="212"/>
      <c r="G127" s="212"/>
      <c r="H127" s="212"/>
      <c r="I127" s="212"/>
      <c r="J127" s="212"/>
      <c r="K127" s="212"/>
      <c r="L127" s="228"/>
      <c r="M127" s="228"/>
      <c r="N127" s="228"/>
      <c r="O127" s="228"/>
      <c r="P127" s="354"/>
      <c r="Q127" s="354"/>
      <c r="R127" s="354"/>
      <c r="S127" s="354"/>
      <c r="T127" s="354"/>
      <c r="U127" s="354"/>
      <c r="V127" s="355"/>
      <c r="W127" s="371"/>
      <c r="X127" s="371"/>
      <c r="Y127" s="371"/>
      <c r="Z127" s="371"/>
      <c r="AA127" s="371"/>
      <c r="AB127" s="371"/>
      <c r="AC127" s="371"/>
      <c r="AD127" s="371"/>
      <c r="AE127" s="371"/>
      <c r="AF127" s="371"/>
      <c r="AG127" s="371"/>
    </row>
    <row r="128" spans="1:33" s="214" customFormat="1" ht="12.75" customHeight="1" x14ac:dyDescent="0.3">
      <c r="A128" s="370" t="s">
        <v>1293</v>
      </c>
      <c r="B128" s="274"/>
      <c r="C128" s="274"/>
      <c r="D128" s="274"/>
      <c r="E128" s="274"/>
      <c r="F128" s="274"/>
      <c r="G128" s="274"/>
      <c r="H128" s="274"/>
      <c r="I128" s="274"/>
      <c r="J128" s="274"/>
      <c r="K128" s="274"/>
      <c r="L128" s="274"/>
      <c r="M128" s="274"/>
      <c r="N128" s="274"/>
      <c r="O128" s="228"/>
      <c r="P128" s="228"/>
      <c r="Q128" s="354"/>
      <c r="R128" s="354"/>
      <c r="S128" s="324"/>
      <c r="T128" s="324"/>
      <c r="U128" s="324"/>
      <c r="V128" s="355"/>
      <c r="W128" s="357"/>
      <c r="X128" s="357"/>
      <c r="Y128" s="357"/>
      <c r="Z128" s="357"/>
      <c r="AA128" s="357"/>
    </row>
    <row r="129" spans="1:32" s="214" customFormat="1" ht="12.75" customHeight="1" x14ac:dyDescent="0.3">
      <c r="A129" s="236" t="s">
        <v>1272</v>
      </c>
      <c r="B129" s="237" t="s">
        <v>1253</v>
      </c>
      <c r="C129" s="237" t="s">
        <v>1254</v>
      </c>
      <c r="D129" s="237" t="s">
        <v>1255</v>
      </c>
      <c r="E129" s="237" t="s">
        <v>1256</v>
      </c>
      <c r="F129" s="237" t="s">
        <v>1257</v>
      </c>
      <c r="G129" s="237" t="s">
        <v>1258</v>
      </c>
      <c r="H129" s="237" t="s">
        <v>1259</v>
      </c>
      <c r="I129" s="237" t="s">
        <v>1260</v>
      </c>
      <c r="J129" s="237" t="s">
        <v>1261</v>
      </c>
      <c r="K129" s="237" t="s">
        <v>1262</v>
      </c>
      <c r="L129" s="237" t="s">
        <v>1263</v>
      </c>
      <c r="M129" s="237" t="s">
        <v>1264</v>
      </c>
      <c r="N129" s="237" t="s">
        <v>1287</v>
      </c>
      <c r="O129" s="228"/>
      <c r="P129" s="324"/>
      <c r="Q129" s="324"/>
      <c r="R129" s="324"/>
      <c r="S129" s="324"/>
      <c r="T129" s="324"/>
      <c r="U129" s="324"/>
      <c r="V129" s="348"/>
      <c r="W129" s="281"/>
      <c r="X129" s="281"/>
      <c r="Y129" s="281"/>
      <c r="Z129" s="281"/>
      <c r="AA129" s="281"/>
      <c r="AB129" s="281"/>
      <c r="AC129" s="281"/>
      <c r="AD129" s="281"/>
      <c r="AE129" s="281"/>
      <c r="AF129" s="281"/>
    </row>
    <row r="130" spans="1:32" s="212" customFormat="1" ht="14.25" customHeight="1" thickBot="1" x14ac:dyDescent="0.35">
      <c r="A130" s="244" t="s">
        <v>1041</v>
      </c>
      <c r="B130" s="365">
        <v>44.213572183267701</v>
      </c>
      <c r="C130" s="366">
        <v>47.713599207332202</v>
      </c>
      <c r="D130" s="367">
        <v>49.502923696319002</v>
      </c>
      <c r="E130" s="366">
        <v>55.530348708672499</v>
      </c>
      <c r="F130" s="367">
        <v>44.520507769752697</v>
      </c>
      <c r="G130" s="366">
        <v>45.4774760446901</v>
      </c>
      <c r="H130" s="366">
        <v>49.681510204081597</v>
      </c>
      <c r="I130" s="367">
        <v>45.4796586059744</v>
      </c>
      <c r="J130" s="366">
        <v>0</v>
      </c>
      <c r="K130" s="367">
        <v>0</v>
      </c>
      <c r="L130" s="367">
        <v>0</v>
      </c>
      <c r="M130" s="366">
        <v>0</v>
      </c>
      <c r="N130" s="367">
        <v>47.911328144805601</v>
      </c>
      <c r="P130" s="309"/>
      <c r="Q130" s="309"/>
      <c r="R130" s="309"/>
      <c r="S130" s="309"/>
      <c r="T130" s="309"/>
      <c r="U130" s="309"/>
      <c r="V130" s="373"/>
      <c r="W130" s="309"/>
      <c r="X130" s="309"/>
      <c r="Y130" s="309"/>
      <c r="Z130" s="309"/>
      <c r="AA130" s="374"/>
      <c r="AB130" s="309"/>
    </row>
    <row r="131" spans="1:32" s="214" customFormat="1" ht="12.75" customHeight="1" thickTop="1" x14ac:dyDescent="0.3">
      <c r="A131" s="262" t="s">
        <v>1238</v>
      </c>
      <c r="B131" s="368">
        <v>44.213572183267701</v>
      </c>
      <c r="C131" s="369">
        <v>47.713599207332202</v>
      </c>
      <c r="D131" s="369">
        <v>49.502923696319002</v>
      </c>
      <c r="E131" s="369">
        <v>55.530348708672499</v>
      </c>
      <c r="F131" s="369">
        <v>44.520507769752697</v>
      </c>
      <c r="G131" s="369">
        <v>45.4774760446901</v>
      </c>
      <c r="H131" s="369">
        <v>49.681510204081597</v>
      </c>
      <c r="I131" s="369">
        <v>45.4796586059744</v>
      </c>
      <c r="J131" s="369">
        <v>0</v>
      </c>
      <c r="K131" s="369">
        <v>0</v>
      </c>
      <c r="L131" s="369">
        <v>0</v>
      </c>
      <c r="M131" s="369">
        <v>0</v>
      </c>
      <c r="N131" s="369">
        <v>47.911328144805601</v>
      </c>
      <c r="O131" s="228"/>
      <c r="P131" s="228"/>
      <c r="Q131" s="228"/>
      <c r="R131" s="324"/>
      <c r="S131" s="324"/>
      <c r="T131" s="324"/>
      <c r="U131" s="324"/>
      <c r="V131" s="375"/>
      <c r="W131" s="281"/>
      <c r="X131" s="281"/>
      <c r="Y131" s="281"/>
      <c r="Z131" s="281"/>
      <c r="AA131" s="281"/>
      <c r="AB131" s="281"/>
      <c r="AC131" s="281"/>
    </row>
    <row r="132" spans="1:32" s="214" customFormat="1" ht="12.75" customHeight="1" x14ac:dyDescent="0.3">
      <c r="A132" s="267"/>
      <c r="B132" s="376"/>
      <c r="C132" s="376"/>
      <c r="D132" s="376"/>
      <c r="E132" s="376"/>
      <c r="F132" s="376"/>
      <c r="G132" s="376"/>
      <c r="H132" s="376"/>
      <c r="I132" s="376"/>
      <c r="J132" s="376"/>
      <c r="K132" s="376"/>
      <c r="L132" s="376"/>
      <c r="M132" s="376"/>
      <c r="N132" s="376"/>
      <c r="O132" s="228"/>
      <c r="P132" s="228"/>
      <c r="Q132" s="228"/>
      <c r="R132" s="228"/>
      <c r="S132" s="228"/>
      <c r="T132" s="228"/>
      <c r="U132" s="228"/>
      <c r="V132" s="377"/>
    </row>
    <row r="133" spans="1:32" s="214" customFormat="1" ht="12" x14ac:dyDescent="0.3">
      <c r="A133" s="370" t="s">
        <v>1294</v>
      </c>
      <c r="B133" s="274"/>
      <c r="C133" s="274"/>
      <c r="D133" s="274"/>
      <c r="E133" s="274"/>
      <c r="F133" s="274"/>
      <c r="G133" s="274"/>
      <c r="H133" s="274"/>
      <c r="I133" s="274"/>
      <c r="J133" s="274"/>
      <c r="K133" s="274"/>
      <c r="L133" s="274"/>
      <c r="M133" s="274"/>
      <c r="N133" s="274"/>
      <c r="O133" s="228"/>
      <c r="P133" s="228"/>
      <c r="Q133" s="228"/>
      <c r="R133" s="324"/>
      <c r="S133" s="324"/>
      <c r="T133" s="324"/>
      <c r="U133" s="324"/>
      <c r="V133" s="375"/>
      <c r="W133" s="281"/>
      <c r="X133" s="281"/>
      <c r="Y133" s="281"/>
      <c r="Z133" s="281"/>
      <c r="AA133" s="281"/>
      <c r="AB133" s="281"/>
      <c r="AC133" s="281"/>
    </row>
    <row r="134" spans="1:32" s="214" customFormat="1" ht="12" x14ac:dyDescent="0.3">
      <c r="A134" s="236" t="s">
        <v>1295</v>
      </c>
      <c r="B134" s="237" t="s">
        <v>1253</v>
      </c>
      <c r="C134" s="237" t="s">
        <v>1254</v>
      </c>
      <c r="D134" s="237" t="s">
        <v>1255</v>
      </c>
      <c r="E134" s="237" t="s">
        <v>1256</v>
      </c>
      <c r="F134" s="237" t="s">
        <v>1257</v>
      </c>
      <c r="G134" s="237" t="s">
        <v>1258</v>
      </c>
      <c r="H134" s="237" t="s">
        <v>1259</v>
      </c>
      <c r="I134" s="237" t="s">
        <v>1260</v>
      </c>
      <c r="J134" s="237" t="s">
        <v>1261</v>
      </c>
      <c r="K134" s="237" t="s">
        <v>1262</v>
      </c>
      <c r="L134" s="237" t="s">
        <v>1263</v>
      </c>
      <c r="M134" s="237" t="s">
        <v>1264</v>
      </c>
      <c r="N134" s="237" t="s">
        <v>1287</v>
      </c>
      <c r="O134" s="228"/>
      <c r="P134" s="228"/>
      <c r="Q134" s="228"/>
      <c r="R134" s="324"/>
      <c r="S134" s="324"/>
      <c r="T134" s="324"/>
      <c r="U134" s="324"/>
      <c r="V134" s="375"/>
      <c r="W134" s="281"/>
      <c r="X134" s="281"/>
      <c r="Y134" s="281"/>
      <c r="Z134" s="281"/>
      <c r="AA134" s="281"/>
      <c r="AB134" s="281"/>
      <c r="AC134" s="281"/>
    </row>
    <row r="135" spans="1:32" ht="15" thickBot="1" x14ac:dyDescent="0.4">
      <c r="A135" s="244" t="s">
        <v>1041</v>
      </c>
      <c r="B135" s="365">
        <v>44.213572183267701</v>
      </c>
      <c r="C135" s="366">
        <v>47.713599207332202</v>
      </c>
      <c r="D135" s="367">
        <v>49.502923696319002</v>
      </c>
      <c r="E135" s="366">
        <v>55.530348708672499</v>
      </c>
      <c r="F135" s="367">
        <v>44.520507769752697</v>
      </c>
      <c r="G135" s="366">
        <v>45.4774760446901</v>
      </c>
      <c r="H135" s="366">
        <v>49.681510204081597</v>
      </c>
      <c r="I135" s="367">
        <v>45.4796586059744</v>
      </c>
      <c r="J135" s="366">
        <v>0</v>
      </c>
      <c r="K135" s="367">
        <v>0</v>
      </c>
      <c r="L135" s="367">
        <v>0</v>
      </c>
      <c r="M135" s="366">
        <v>0</v>
      </c>
      <c r="N135" s="367">
        <v>47.911328144805601</v>
      </c>
      <c r="V135" s="377"/>
    </row>
    <row r="136" spans="1:32" ht="15" thickTop="1" x14ac:dyDescent="0.35">
      <c r="A136" s="253" t="s">
        <v>1158</v>
      </c>
      <c r="B136" s="368">
        <v>44.5777318411861</v>
      </c>
      <c r="C136" s="369">
        <v>49.981500290191498</v>
      </c>
      <c r="D136" s="369">
        <v>54.449548573492201</v>
      </c>
      <c r="E136" s="369">
        <v>58.350315126050397</v>
      </c>
      <c r="F136" s="369">
        <v>44.905781849696702</v>
      </c>
      <c r="G136" s="369">
        <v>46.854625056129301</v>
      </c>
      <c r="H136" s="369">
        <v>51.279187514891603</v>
      </c>
      <c r="I136" s="369">
        <v>46.599429502852502</v>
      </c>
      <c r="J136" s="369">
        <v>0</v>
      </c>
      <c r="K136" s="369">
        <v>0</v>
      </c>
      <c r="L136" s="369">
        <v>0</v>
      </c>
      <c r="M136" s="369">
        <v>0</v>
      </c>
      <c r="N136" s="369">
        <v>49.735420248063697</v>
      </c>
      <c r="V136" s="377"/>
    </row>
    <row r="137" spans="1:32" x14ac:dyDescent="0.35">
      <c r="A137" s="262" t="s">
        <v>1140</v>
      </c>
      <c r="B137" s="368">
        <v>43.461504489916102</v>
      </c>
      <c r="C137" s="369">
        <v>42.8298703327605</v>
      </c>
      <c r="D137" s="369">
        <v>39.745690269269097</v>
      </c>
      <c r="E137" s="369">
        <v>49.813203529053901</v>
      </c>
      <c r="F137" s="369">
        <v>43.590345239874502</v>
      </c>
      <c r="G137" s="369">
        <v>42.1325153374233</v>
      </c>
      <c r="H137" s="369">
        <v>46.203578838174302</v>
      </c>
      <c r="I137" s="369">
        <v>42.889726672949998</v>
      </c>
      <c r="J137" s="369">
        <v>0</v>
      </c>
      <c r="K137" s="369">
        <v>0</v>
      </c>
      <c r="L137" s="369">
        <v>0</v>
      </c>
      <c r="M137" s="369">
        <v>0</v>
      </c>
      <c r="N137" s="369">
        <v>43.931109587383503</v>
      </c>
      <c r="O137" s="378"/>
      <c r="V137" s="377"/>
    </row>
    <row r="138" spans="1:32" x14ac:dyDescent="0.35">
      <c r="A138" s="268"/>
      <c r="B138" s="376"/>
      <c r="C138" s="376"/>
      <c r="D138" s="376"/>
      <c r="E138" s="376"/>
      <c r="F138" s="376"/>
      <c r="G138" s="376"/>
      <c r="H138" s="376"/>
      <c r="I138" s="376"/>
      <c r="J138" s="376"/>
      <c r="K138" s="379"/>
      <c r="L138" s="376"/>
      <c r="M138" s="376"/>
      <c r="N138" s="380"/>
      <c r="O138" s="378"/>
      <c r="V138" s="377"/>
    </row>
    <row r="139" spans="1:32" x14ac:dyDescent="0.35">
      <c r="A139" s="381" t="s">
        <v>1296</v>
      </c>
      <c r="B139" s="376"/>
      <c r="C139" s="376"/>
      <c r="D139" s="376"/>
      <c r="E139" s="376"/>
      <c r="F139" s="376"/>
      <c r="G139" s="376"/>
      <c r="H139" s="376"/>
      <c r="I139" s="376"/>
      <c r="J139" s="376"/>
      <c r="K139" s="379"/>
      <c r="L139" s="376"/>
      <c r="M139" s="376"/>
      <c r="N139" s="380"/>
      <c r="O139" s="378"/>
      <c r="V139" s="377"/>
    </row>
    <row r="140" spans="1:32" x14ac:dyDescent="0.35">
      <c r="A140" s="236" t="s">
        <v>1297</v>
      </c>
      <c r="B140" s="382" t="s">
        <v>1253</v>
      </c>
      <c r="C140" s="382" t="s">
        <v>1254</v>
      </c>
      <c r="D140" s="382" t="s">
        <v>1255</v>
      </c>
      <c r="E140" s="382" t="s">
        <v>1256</v>
      </c>
      <c r="F140" s="382" t="s">
        <v>1257</v>
      </c>
      <c r="G140" s="382" t="s">
        <v>1258</v>
      </c>
      <c r="H140" s="382" t="s">
        <v>1259</v>
      </c>
      <c r="I140" s="382" t="s">
        <v>1260</v>
      </c>
      <c r="J140" s="382" t="s">
        <v>1261</v>
      </c>
      <c r="K140" s="382" t="s">
        <v>1262</v>
      </c>
      <c r="L140" s="382" t="s">
        <v>1263</v>
      </c>
      <c r="M140" s="382" t="s">
        <v>1264</v>
      </c>
      <c r="N140" s="382" t="s">
        <v>1287</v>
      </c>
      <c r="O140" s="378"/>
      <c r="V140" s="377"/>
      <c r="W140" s="214"/>
    </row>
    <row r="141" spans="1:32" x14ac:dyDescent="0.35">
      <c r="A141" s="383" t="s">
        <v>1242</v>
      </c>
      <c r="B141" s="297">
        <v>411</v>
      </c>
      <c r="C141" s="359">
        <v>444</v>
      </c>
      <c r="D141" s="359">
        <v>514</v>
      </c>
      <c r="E141" s="359">
        <v>642</v>
      </c>
      <c r="F141" s="359">
        <v>631</v>
      </c>
      <c r="G141" s="359">
        <v>622</v>
      </c>
      <c r="H141" s="359">
        <v>582</v>
      </c>
      <c r="I141" s="359">
        <v>49</v>
      </c>
      <c r="J141" s="359">
        <v>0</v>
      </c>
      <c r="K141" s="359">
        <v>0</v>
      </c>
      <c r="L141" s="359">
        <v>0</v>
      </c>
      <c r="M141" s="359">
        <v>0</v>
      </c>
      <c r="N141" s="359">
        <f>SUM(B141:M141)</f>
        <v>3895</v>
      </c>
      <c r="O141" s="378"/>
      <c r="V141" s="377"/>
      <c r="W141" s="214"/>
    </row>
    <row r="142" spans="1:32" x14ac:dyDescent="0.35">
      <c r="A142" s="383" t="s">
        <v>1298</v>
      </c>
      <c r="B142" s="297">
        <v>347</v>
      </c>
      <c r="C142" s="359">
        <v>305</v>
      </c>
      <c r="D142" s="359">
        <v>208</v>
      </c>
      <c r="E142" s="359">
        <v>376</v>
      </c>
      <c r="F142" s="359">
        <v>214</v>
      </c>
      <c r="G142" s="359">
        <v>522</v>
      </c>
      <c r="H142" s="359">
        <v>638</v>
      </c>
      <c r="I142" s="359">
        <v>587</v>
      </c>
      <c r="J142" s="359">
        <v>663</v>
      </c>
      <c r="K142" s="359">
        <v>765</v>
      </c>
      <c r="L142" s="359">
        <v>628</v>
      </c>
      <c r="M142" s="359">
        <v>424</v>
      </c>
      <c r="N142" s="359">
        <f t="shared" ref="N142:N143" si="17">SUM(B142:M142)</f>
        <v>5677</v>
      </c>
      <c r="O142" s="378"/>
      <c r="V142" s="377"/>
      <c r="W142" s="214"/>
    </row>
    <row r="143" spans="1:32" x14ac:dyDescent="0.35">
      <c r="A143" s="384" t="s">
        <v>1299</v>
      </c>
      <c r="B143" s="297">
        <v>111</v>
      </c>
      <c r="C143" s="359">
        <v>166</v>
      </c>
      <c r="D143" s="359">
        <v>220</v>
      </c>
      <c r="E143" s="359">
        <v>171</v>
      </c>
      <c r="F143" s="359">
        <v>316</v>
      </c>
      <c r="G143" s="359">
        <v>274</v>
      </c>
      <c r="H143" s="359">
        <v>85</v>
      </c>
      <c r="I143" s="359">
        <v>66</v>
      </c>
      <c r="J143" s="359">
        <v>123</v>
      </c>
      <c r="K143" s="359">
        <v>192</v>
      </c>
      <c r="L143" s="359">
        <v>153</v>
      </c>
      <c r="M143" s="359">
        <v>203</v>
      </c>
      <c r="N143" s="359">
        <f t="shared" si="17"/>
        <v>2080</v>
      </c>
      <c r="O143" s="378"/>
      <c r="V143" s="377"/>
      <c r="W143" s="214"/>
    </row>
    <row r="144" spans="1:32" x14ac:dyDescent="0.35">
      <c r="A144" s="385"/>
      <c r="B144" s="268"/>
      <c r="C144" s="386"/>
      <c r="D144" s="386"/>
      <c r="E144" s="386"/>
      <c r="F144" s="386"/>
      <c r="G144" s="386"/>
      <c r="H144" s="386"/>
      <c r="I144" s="386"/>
      <c r="J144" s="386"/>
      <c r="K144" s="386"/>
      <c r="L144" s="379"/>
      <c r="M144" s="386"/>
      <c r="N144" s="386"/>
      <c r="O144" s="378"/>
      <c r="P144" s="378"/>
      <c r="V144" s="377"/>
      <c r="W144" s="214"/>
    </row>
    <row r="145" spans="1:22" x14ac:dyDescent="0.35">
      <c r="A145" s="381" t="s">
        <v>1300</v>
      </c>
      <c r="B145" s="376"/>
      <c r="C145" s="376"/>
      <c r="D145" s="376"/>
      <c r="E145" s="376"/>
      <c r="F145" s="376"/>
      <c r="G145" s="376"/>
      <c r="H145" s="376"/>
      <c r="I145" s="376"/>
      <c r="J145" s="376"/>
      <c r="K145" s="379"/>
      <c r="L145" s="376"/>
      <c r="M145" s="376"/>
      <c r="N145" s="380"/>
      <c r="O145" s="378"/>
      <c r="V145" s="377"/>
    </row>
    <row r="146" spans="1:22" x14ac:dyDescent="0.35">
      <c r="A146" s="236" t="s">
        <v>1297</v>
      </c>
      <c r="B146" s="236" t="s">
        <v>1301</v>
      </c>
      <c r="C146" s="382" t="s">
        <v>1253</v>
      </c>
      <c r="D146" s="382" t="s">
        <v>1254</v>
      </c>
      <c r="E146" s="382" t="s">
        <v>1255</v>
      </c>
      <c r="F146" s="382" t="s">
        <v>1256</v>
      </c>
      <c r="G146" s="382" t="s">
        <v>1257</v>
      </c>
      <c r="H146" s="382" t="s">
        <v>1258</v>
      </c>
      <c r="I146" s="382" t="s">
        <v>1259</v>
      </c>
      <c r="J146" s="382" t="s">
        <v>1260</v>
      </c>
      <c r="K146" s="382" t="s">
        <v>1261</v>
      </c>
      <c r="L146" s="382" t="s">
        <v>1262</v>
      </c>
      <c r="M146" s="382" t="s">
        <v>1263</v>
      </c>
      <c r="N146" s="382" t="s">
        <v>1264</v>
      </c>
      <c r="O146" s="382" t="s">
        <v>1287</v>
      </c>
      <c r="P146" s="378"/>
      <c r="V146" s="377"/>
    </row>
    <row r="147" spans="1:22" x14ac:dyDescent="0.35">
      <c r="A147" s="387" t="s">
        <v>1242</v>
      </c>
      <c r="B147" s="296" t="s">
        <v>1302</v>
      </c>
      <c r="C147" s="297">
        <v>323</v>
      </c>
      <c r="D147" s="359">
        <v>355</v>
      </c>
      <c r="E147" s="359">
        <v>351</v>
      </c>
      <c r="F147" s="359">
        <v>391</v>
      </c>
      <c r="G147" s="359">
        <v>376</v>
      </c>
      <c r="H147" s="359">
        <v>453</v>
      </c>
      <c r="I147" s="359">
        <v>404</v>
      </c>
      <c r="J147" s="359">
        <v>22</v>
      </c>
      <c r="K147" s="359">
        <v>0</v>
      </c>
      <c r="L147" s="359">
        <v>0</v>
      </c>
      <c r="M147" s="359">
        <v>0</v>
      </c>
      <c r="N147" s="359">
        <v>0</v>
      </c>
      <c r="O147" s="388">
        <f>SUM(C147:N147)</f>
        <v>2675</v>
      </c>
      <c r="P147" s="378"/>
      <c r="V147" s="377"/>
    </row>
    <row r="148" spans="1:22" x14ac:dyDescent="0.35">
      <c r="A148" s="389"/>
      <c r="B148" s="296" t="s">
        <v>1303</v>
      </c>
      <c r="C148" s="297">
        <v>54</v>
      </c>
      <c r="D148" s="359">
        <v>66</v>
      </c>
      <c r="E148" s="359">
        <v>57</v>
      </c>
      <c r="F148" s="359">
        <v>71</v>
      </c>
      <c r="G148" s="359">
        <v>101</v>
      </c>
      <c r="H148" s="359">
        <v>80</v>
      </c>
      <c r="I148" s="359">
        <v>115</v>
      </c>
      <c r="J148" s="359">
        <v>30</v>
      </c>
      <c r="K148" s="359">
        <v>0</v>
      </c>
      <c r="L148" s="359">
        <v>0</v>
      </c>
      <c r="M148" s="359">
        <v>0</v>
      </c>
      <c r="N148" s="359">
        <v>0</v>
      </c>
      <c r="O148" s="388">
        <f>SUM(C148:N148)</f>
        <v>574</v>
      </c>
      <c r="P148" s="378"/>
      <c r="V148" s="377"/>
    </row>
    <row r="149" spans="1:22" x14ac:dyDescent="0.35">
      <c r="A149" s="387" t="s">
        <v>1298</v>
      </c>
      <c r="B149" s="296" t="s">
        <v>1302</v>
      </c>
      <c r="C149" s="297">
        <v>272</v>
      </c>
      <c r="D149" s="359">
        <v>248</v>
      </c>
      <c r="E149" s="359">
        <v>168</v>
      </c>
      <c r="F149" s="359">
        <v>326</v>
      </c>
      <c r="G149" s="359">
        <v>105</v>
      </c>
      <c r="H149" s="359">
        <v>407</v>
      </c>
      <c r="I149" s="359">
        <v>519</v>
      </c>
      <c r="J149" s="359">
        <v>498</v>
      </c>
      <c r="K149" s="359">
        <v>584</v>
      </c>
      <c r="L149" s="359">
        <v>642</v>
      </c>
      <c r="M149" s="359">
        <v>533</v>
      </c>
      <c r="N149" s="359">
        <v>310</v>
      </c>
      <c r="O149" s="388">
        <f>SUM(C149:N149)</f>
        <v>4612</v>
      </c>
      <c r="P149" s="378"/>
      <c r="V149" s="377"/>
    </row>
    <row r="150" spans="1:22" x14ac:dyDescent="0.35">
      <c r="A150" s="389"/>
      <c r="B150" s="296" t="s">
        <v>1303</v>
      </c>
      <c r="C150" s="297">
        <v>45</v>
      </c>
      <c r="D150" s="359">
        <v>17</v>
      </c>
      <c r="E150" s="359">
        <v>14</v>
      </c>
      <c r="F150" s="359">
        <v>40</v>
      </c>
      <c r="G150" s="359">
        <v>59</v>
      </c>
      <c r="H150" s="359">
        <v>73</v>
      </c>
      <c r="I150" s="359">
        <v>77</v>
      </c>
      <c r="J150" s="359">
        <v>44</v>
      </c>
      <c r="K150" s="359">
        <v>32</v>
      </c>
      <c r="L150" s="359">
        <v>49</v>
      </c>
      <c r="M150" s="359">
        <v>66</v>
      </c>
      <c r="N150" s="359">
        <v>57</v>
      </c>
      <c r="O150" s="388">
        <f t="shared" ref="O150" si="18">SUM(C150:N150)</f>
        <v>573</v>
      </c>
      <c r="P150" s="378"/>
      <c r="V150" s="377"/>
    </row>
    <row r="151" spans="1:22" x14ac:dyDescent="0.35">
      <c r="A151" s="387" t="s">
        <v>1299</v>
      </c>
      <c r="B151" s="296" t="s">
        <v>1302</v>
      </c>
      <c r="C151" s="297">
        <v>43</v>
      </c>
      <c r="D151" s="359">
        <v>160</v>
      </c>
      <c r="E151" s="359">
        <v>198</v>
      </c>
      <c r="F151" s="359">
        <v>125</v>
      </c>
      <c r="G151" s="359">
        <v>266</v>
      </c>
      <c r="H151" s="359">
        <v>235</v>
      </c>
      <c r="I151" s="359">
        <v>56</v>
      </c>
      <c r="J151" s="359">
        <v>46</v>
      </c>
      <c r="K151" s="359">
        <v>101</v>
      </c>
      <c r="L151" s="359">
        <v>184</v>
      </c>
      <c r="M151" s="359">
        <v>130</v>
      </c>
      <c r="N151" s="359">
        <v>140</v>
      </c>
      <c r="O151" s="388">
        <f>SUM(C151:N151)</f>
        <v>1684</v>
      </c>
      <c r="P151" s="378"/>
      <c r="V151" s="377"/>
    </row>
    <row r="152" spans="1:22" x14ac:dyDescent="0.35">
      <c r="A152" s="389"/>
      <c r="B152" s="296" t="s">
        <v>1303</v>
      </c>
      <c r="C152" s="297">
        <v>0</v>
      </c>
      <c r="D152" s="359">
        <v>3</v>
      </c>
      <c r="E152" s="359">
        <v>1</v>
      </c>
      <c r="F152" s="359">
        <v>11</v>
      </c>
      <c r="G152" s="359">
        <v>19</v>
      </c>
      <c r="H152" s="359">
        <v>10</v>
      </c>
      <c r="I152" s="359">
        <v>20</v>
      </c>
      <c r="J152" s="359">
        <v>14</v>
      </c>
      <c r="K152" s="359">
        <v>8</v>
      </c>
      <c r="L152" s="359">
        <v>8</v>
      </c>
      <c r="M152" s="359">
        <v>20</v>
      </c>
      <c r="N152" s="359">
        <v>50</v>
      </c>
      <c r="O152" s="388">
        <f t="shared" ref="O152" si="19">SUM(C152:N152)</f>
        <v>164</v>
      </c>
      <c r="P152" s="378"/>
      <c r="V152" s="377"/>
    </row>
    <row r="153" spans="1:22" x14ac:dyDescent="0.35">
      <c r="B153" s="378"/>
      <c r="C153" s="378"/>
      <c r="D153" s="378"/>
      <c r="E153" s="378"/>
      <c r="F153" s="378"/>
      <c r="G153" s="378"/>
      <c r="H153" s="378"/>
      <c r="I153" s="378"/>
      <c r="J153" s="378"/>
      <c r="K153" s="378"/>
      <c r="L153" s="378"/>
      <c r="M153" s="378"/>
      <c r="V153" s="377"/>
    </row>
    <row r="154" spans="1:22" ht="15" thickBot="1" x14ac:dyDescent="0.4">
      <c r="A154" s="390"/>
      <c r="B154" s="390"/>
      <c r="C154" s="390"/>
      <c r="D154" s="390"/>
      <c r="E154" s="390"/>
      <c r="F154" s="390"/>
      <c r="G154" s="390"/>
      <c r="H154" s="390"/>
      <c r="I154" s="390"/>
      <c r="J154" s="390"/>
      <c r="K154" s="390"/>
      <c r="L154" s="390"/>
      <c r="M154" s="390"/>
      <c r="N154" s="390"/>
      <c r="O154" s="390"/>
      <c r="P154" s="390"/>
      <c r="Q154" s="390"/>
      <c r="R154" s="390"/>
      <c r="S154" s="390"/>
      <c r="T154" s="390"/>
      <c r="U154" s="390"/>
      <c r="V154" s="391"/>
    </row>
    <row r="155" spans="1:22" x14ac:dyDescent="0.35">
      <c r="B155" s="392"/>
      <c r="C155" s="392"/>
      <c r="D155" s="392"/>
      <c r="E155" s="392"/>
      <c r="F155" s="392"/>
      <c r="G155" s="392"/>
      <c r="H155" s="392"/>
      <c r="I155" s="392"/>
      <c r="J155" s="392"/>
      <c r="K155" s="392"/>
      <c r="L155" s="392"/>
      <c r="M155" s="392"/>
      <c r="P155" s="392"/>
    </row>
    <row r="156" spans="1:22" ht="15" thickBot="1" x14ac:dyDescent="0.4">
      <c r="A156" s="393" t="s">
        <v>1304</v>
      </c>
      <c r="B156" s="393"/>
      <c r="C156" s="393"/>
      <c r="D156" s="393"/>
      <c r="E156" s="393"/>
      <c r="F156" s="393"/>
      <c r="G156" s="393"/>
      <c r="H156" s="393"/>
      <c r="I156" s="393"/>
      <c r="J156" s="393"/>
      <c r="K156" s="393"/>
      <c r="L156" s="393"/>
      <c r="M156" s="393"/>
      <c r="N156" s="393"/>
    </row>
    <row r="157" spans="1:22" x14ac:dyDescent="0.35">
      <c r="A157" s="141" t="s">
        <v>1305</v>
      </c>
      <c r="B157" s="394" t="s">
        <v>1306</v>
      </c>
      <c r="C157" s="395" t="s">
        <v>1041</v>
      </c>
      <c r="D157" s="392"/>
      <c r="E157" s="392"/>
      <c r="F157" s="392"/>
      <c r="G157" s="392"/>
      <c r="H157" s="392"/>
      <c r="I157" s="392"/>
      <c r="J157" s="392"/>
      <c r="K157" s="392"/>
      <c r="L157" s="392"/>
      <c r="M157" s="378"/>
      <c r="P157" s="392"/>
    </row>
    <row r="158" spans="1:22" ht="15" thickBot="1" x14ac:dyDescent="0.4">
      <c r="A158" s="396" t="s">
        <v>1041</v>
      </c>
      <c r="B158" s="397"/>
      <c r="C158" s="398">
        <f>SUM(C159:C165)</f>
        <v>8</v>
      </c>
      <c r="D158" s="392"/>
      <c r="E158" s="392"/>
      <c r="F158" s="392"/>
      <c r="G158" s="392"/>
      <c r="H158" s="378"/>
      <c r="I158" s="378"/>
    </row>
    <row r="159" spans="1:22" ht="15" thickTop="1" x14ac:dyDescent="0.35">
      <c r="A159" s="399" t="s">
        <v>1307</v>
      </c>
      <c r="B159" s="288" t="s">
        <v>553</v>
      </c>
      <c r="C159" s="400">
        <v>1</v>
      </c>
      <c r="D159" s="378"/>
      <c r="E159" s="392"/>
      <c r="F159" s="378"/>
    </row>
    <row r="160" spans="1:22" x14ac:dyDescent="0.35">
      <c r="A160" s="401" t="s">
        <v>722</v>
      </c>
      <c r="B160" s="294" t="s">
        <v>526</v>
      </c>
      <c r="C160" s="402">
        <v>1</v>
      </c>
    </row>
    <row r="161" spans="1:3" x14ac:dyDescent="0.35">
      <c r="A161" s="401" t="s">
        <v>1308</v>
      </c>
      <c r="B161" s="294" t="s">
        <v>593</v>
      </c>
      <c r="C161" s="402">
        <v>1</v>
      </c>
    </row>
    <row r="162" spans="1:3" x14ac:dyDescent="0.35">
      <c r="A162" s="403" t="s">
        <v>701</v>
      </c>
      <c r="B162" s="404" t="s">
        <v>479</v>
      </c>
      <c r="C162" s="405">
        <v>2</v>
      </c>
    </row>
    <row r="163" spans="1:3" x14ac:dyDescent="0.35">
      <c r="A163" s="406" t="s">
        <v>776</v>
      </c>
      <c r="B163" s="407" t="s">
        <v>649</v>
      </c>
      <c r="C163" s="408">
        <v>1</v>
      </c>
    </row>
    <row r="164" spans="1:3" x14ac:dyDescent="0.35">
      <c r="A164" s="406" t="s">
        <v>780</v>
      </c>
      <c r="B164" s="407" t="s">
        <v>658</v>
      </c>
      <c r="C164" s="408">
        <v>1</v>
      </c>
    </row>
    <row r="165" spans="1:3" ht="15" thickBot="1" x14ac:dyDescent="0.4">
      <c r="A165" s="409" t="s">
        <v>742</v>
      </c>
      <c r="B165" s="410" t="s">
        <v>570</v>
      </c>
      <c r="C165" s="411">
        <v>1</v>
      </c>
    </row>
  </sheetData>
  <mergeCells count="45">
    <mergeCell ref="A151:A152"/>
    <mergeCell ref="A156:N156"/>
    <mergeCell ref="A121:V121"/>
    <mergeCell ref="A123:N123"/>
    <mergeCell ref="A128:N128"/>
    <mergeCell ref="A133:N133"/>
    <mergeCell ref="A147:A148"/>
    <mergeCell ref="A149:A150"/>
    <mergeCell ref="A32:V32"/>
    <mergeCell ref="A35:E35"/>
    <mergeCell ref="A87:V87"/>
    <mergeCell ref="A89:N89"/>
    <mergeCell ref="A104:V104"/>
    <mergeCell ref="A106:N106"/>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F11:G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B6FFA-8833-4330-A220-7C3138F21D4A}">
  <dimension ref="A1:AG34"/>
  <sheetViews>
    <sheetView showGridLines="0" zoomScale="90" zoomScaleNormal="90" workbookViewId="0">
      <pane xSplit="1" topLeftCell="R1" activePane="topRight" state="frozen"/>
      <selection pane="topRight" activeCell="T24" sqref="T24:AG28"/>
    </sheetView>
  </sheetViews>
  <sheetFormatPr defaultColWidth="9.1796875" defaultRowHeight="15.5" x14ac:dyDescent="0.35"/>
  <cols>
    <col min="1" max="1" width="71.1796875" style="5" customWidth="1"/>
    <col min="2" max="16384" width="9.1796875" style="5"/>
  </cols>
  <sheetData>
    <row r="1" spans="1:33" x14ac:dyDescent="0.35">
      <c r="A1" s="412" t="s">
        <v>1309</v>
      </c>
    </row>
    <row r="2" spans="1:33" x14ac:dyDescent="0.35">
      <c r="A2" s="412"/>
    </row>
    <row r="3" spans="1:33" x14ac:dyDescent="0.35">
      <c r="A3" s="412"/>
    </row>
    <row r="4" spans="1:33" x14ac:dyDescent="0.35">
      <c r="A4" s="413" t="s">
        <v>1310</v>
      </c>
      <c r="B4" s="414">
        <v>2023</v>
      </c>
      <c r="C4" s="415"/>
      <c r="D4" s="415"/>
      <c r="E4" s="415"/>
      <c r="F4" s="415"/>
      <c r="G4" s="415"/>
      <c r="H4" s="415"/>
      <c r="I4" s="415"/>
      <c r="J4" s="415"/>
      <c r="K4" s="415"/>
      <c r="L4" s="415"/>
      <c r="M4" s="415"/>
      <c r="N4" s="415"/>
      <c r="O4" s="415"/>
      <c r="P4" s="415"/>
      <c r="Q4" s="415"/>
      <c r="R4" s="415"/>
      <c r="S4" s="415"/>
      <c r="T4" s="415"/>
      <c r="U4" s="415"/>
      <c r="V4" s="415"/>
      <c r="W4" s="415"/>
      <c r="X4" s="415"/>
      <c r="Y4" s="416"/>
      <c r="Z4" s="417">
        <v>2024</v>
      </c>
      <c r="AA4" s="417"/>
      <c r="AB4" s="417"/>
      <c r="AC4" s="417"/>
      <c r="AD4" s="417"/>
      <c r="AE4" s="417"/>
      <c r="AF4" s="417"/>
      <c r="AG4" s="418"/>
    </row>
    <row r="5" spans="1:33" x14ac:dyDescent="0.35">
      <c r="A5" s="413"/>
      <c r="B5" s="419" t="s">
        <v>1311</v>
      </c>
      <c r="C5" s="420"/>
      <c r="D5" s="419" t="s">
        <v>1312</v>
      </c>
      <c r="E5" s="420"/>
      <c r="F5" s="419" t="s">
        <v>1313</v>
      </c>
      <c r="G5" s="420"/>
      <c r="H5" s="419" t="s">
        <v>1314</v>
      </c>
      <c r="I5" s="420"/>
      <c r="J5" s="419" t="s">
        <v>1260</v>
      </c>
      <c r="K5" s="420"/>
      <c r="L5" s="419" t="s">
        <v>1315</v>
      </c>
      <c r="M5" s="420"/>
      <c r="N5" s="419" t="s">
        <v>1316</v>
      </c>
      <c r="O5" s="420"/>
      <c r="P5" s="419" t="s">
        <v>1317</v>
      </c>
      <c r="Q5" s="420"/>
      <c r="R5" s="419" t="s">
        <v>1318</v>
      </c>
      <c r="S5" s="420"/>
      <c r="T5" s="419" t="s">
        <v>1319</v>
      </c>
      <c r="U5" s="420"/>
      <c r="V5" s="419" t="s">
        <v>1320</v>
      </c>
      <c r="W5" s="420"/>
      <c r="X5" s="419" t="s">
        <v>1321</v>
      </c>
      <c r="Y5" s="420"/>
      <c r="Z5" s="421" t="s">
        <v>1311</v>
      </c>
      <c r="AA5" s="422"/>
      <c r="AB5" s="421" t="s">
        <v>1312</v>
      </c>
      <c r="AC5" s="422"/>
      <c r="AD5" s="421" t="s">
        <v>1313</v>
      </c>
      <c r="AE5" s="422"/>
      <c r="AF5" s="421" t="s">
        <v>1314</v>
      </c>
      <c r="AG5" s="422"/>
    </row>
    <row r="6" spans="1:33" x14ac:dyDescent="0.35">
      <c r="A6" s="413"/>
      <c r="B6" s="423" t="s">
        <v>1322</v>
      </c>
      <c r="C6" s="423" t="s">
        <v>1323</v>
      </c>
      <c r="D6" s="423" t="s">
        <v>1322</v>
      </c>
      <c r="E6" s="423" t="s">
        <v>1323</v>
      </c>
      <c r="F6" s="423" t="s">
        <v>1322</v>
      </c>
      <c r="G6" s="423" t="s">
        <v>1323</v>
      </c>
      <c r="H6" s="423" t="s">
        <v>1322</v>
      </c>
      <c r="I6" s="423" t="s">
        <v>1323</v>
      </c>
      <c r="J6" s="423" t="s">
        <v>1322</v>
      </c>
      <c r="K6" s="423" t="s">
        <v>1323</v>
      </c>
      <c r="L6" s="423" t="s">
        <v>1322</v>
      </c>
      <c r="M6" s="423" t="s">
        <v>1323</v>
      </c>
      <c r="N6" s="423" t="s">
        <v>1322</v>
      </c>
      <c r="O6" s="423" t="s">
        <v>1323</v>
      </c>
      <c r="P6" s="423" t="s">
        <v>1322</v>
      </c>
      <c r="Q6" s="423" t="s">
        <v>1323</v>
      </c>
      <c r="R6" s="423" t="s">
        <v>1322</v>
      </c>
      <c r="S6" s="423" t="s">
        <v>1323</v>
      </c>
      <c r="T6" s="423" t="s">
        <v>1322</v>
      </c>
      <c r="U6" s="423" t="s">
        <v>1323</v>
      </c>
      <c r="V6" s="423" t="s">
        <v>1322</v>
      </c>
      <c r="W6" s="423" t="s">
        <v>1323</v>
      </c>
      <c r="X6" s="423" t="s">
        <v>1322</v>
      </c>
      <c r="Y6" s="423" t="s">
        <v>1323</v>
      </c>
      <c r="Z6" s="424" t="s">
        <v>1322</v>
      </c>
      <c r="AA6" s="424" t="s">
        <v>1323</v>
      </c>
      <c r="AB6" s="424" t="s">
        <v>1322</v>
      </c>
      <c r="AC6" s="424" t="s">
        <v>1323</v>
      </c>
      <c r="AD6" s="424" t="s">
        <v>1322</v>
      </c>
      <c r="AE6" s="424" t="s">
        <v>1323</v>
      </c>
      <c r="AF6" s="424" t="s">
        <v>1322</v>
      </c>
      <c r="AG6" s="424" t="s">
        <v>1323</v>
      </c>
    </row>
    <row r="7" spans="1:33" x14ac:dyDescent="0.35">
      <c r="A7" s="425" t="s">
        <v>1324</v>
      </c>
      <c r="B7" s="426">
        <v>50.077658426273302</v>
      </c>
      <c r="C7" s="426">
        <v>43.682359565160901</v>
      </c>
      <c r="D7" s="426">
        <v>42.8849597689292</v>
      </c>
      <c r="E7" s="426">
        <v>42.793431428339098</v>
      </c>
      <c r="F7" s="426">
        <v>43.019862114248198</v>
      </c>
      <c r="G7" s="426">
        <v>45.321667390360403</v>
      </c>
      <c r="H7" s="426">
        <v>48.512544145301099</v>
      </c>
      <c r="I7" s="426">
        <v>50.272072432594697</v>
      </c>
      <c r="J7" s="426">
        <v>43.268614947011102</v>
      </c>
      <c r="K7" s="426">
        <v>35.515960701047199</v>
      </c>
      <c r="L7" s="426">
        <v>38.078070847470002</v>
      </c>
      <c r="M7" s="426">
        <v>39.270787586005</v>
      </c>
      <c r="N7" s="426">
        <v>42.1362040288302</v>
      </c>
      <c r="O7" s="426">
        <v>42.786277168932997</v>
      </c>
      <c r="P7" s="426">
        <v>39.808013122535201</v>
      </c>
      <c r="Q7" s="426">
        <v>38.775142406590902</v>
      </c>
      <c r="R7" s="426">
        <v>39.5924269346241</v>
      </c>
      <c r="S7" s="426">
        <v>41.875955231963403</v>
      </c>
      <c r="T7" s="426">
        <v>43.188771889989503</v>
      </c>
      <c r="U7" s="426">
        <v>44.303517068928002</v>
      </c>
      <c r="V7" s="426">
        <v>46.011155661020602</v>
      </c>
      <c r="W7" s="426">
        <v>50.489699961797299</v>
      </c>
      <c r="X7" s="426">
        <v>47.881001587444203</v>
      </c>
      <c r="Y7" s="426">
        <v>51.292214449402998</v>
      </c>
      <c r="Z7" s="426">
        <v>52.521490488803302</v>
      </c>
      <c r="AA7" s="426">
        <v>50.418565275508698</v>
      </c>
      <c r="AB7" s="426">
        <v>49.581601164483303</v>
      </c>
      <c r="AC7" s="426">
        <v>49.7667951697942</v>
      </c>
      <c r="AD7" s="426">
        <v>51.986957532097797</v>
      </c>
      <c r="AE7" s="426">
        <v>57.086478237370002</v>
      </c>
      <c r="AF7" s="426">
        <v>57.162398987440397</v>
      </c>
      <c r="AG7" s="426">
        <v>51.828956067071303</v>
      </c>
    </row>
    <row r="8" spans="1:33" x14ac:dyDescent="0.35">
      <c r="A8" s="425" t="s">
        <v>1325</v>
      </c>
      <c r="B8" s="426">
        <v>71.904302019315196</v>
      </c>
      <c r="C8" s="426">
        <v>59.022913256955803</v>
      </c>
      <c r="D8" s="426">
        <v>58.804856115107903</v>
      </c>
      <c r="E8" s="426">
        <v>56.031290074377999</v>
      </c>
      <c r="F8" s="426">
        <v>52.507682593138298</v>
      </c>
      <c r="G8" s="426">
        <v>53.2716579959285</v>
      </c>
      <c r="H8" s="426">
        <v>55.766170368562399</v>
      </c>
      <c r="I8" s="426">
        <v>61.291329479768798</v>
      </c>
      <c r="J8" s="426">
        <v>62.604145077720197</v>
      </c>
      <c r="K8" s="426">
        <v>53.525115473441097</v>
      </c>
      <c r="L8" s="426">
        <v>51.425330341560702</v>
      </c>
      <c r="M8" s="426">
        <v>55.124661912957897</v>
      </c>
      <c r="N8" s="426">
        <v>56.2574047954866</v>
      </c>
      <c r="O8" s="426">
        <v>59.815751093826002</v>
      </c>
      <c r="P8" s="426">
        <v>62.833025586916399</v>
      </c>
      <c r="Q8" s="426">
        <v>64.755285412262197</v>
      </c>
      <c r="R8" s="426">
        <v>68.187044534412905</v>
      </c>
      <c r="S8" s="426">
        <v>68.341557440246703</v>
      </c>
      <c r="T8" s="426">
        <v>70.383488681757697</v>
      </c>
      <c r="U8" s="426">
        <v>74.002100840336098</v>
      </c>
      <c r="V8" s="426">
        <v>72.839669421487599</v>
      </c>
      <c r="W8" s="426">
        <v>78.514251207729501</v>
      </c>
      <c r="X8" s="426">
        <v>80.456205280039498</v>
      </c>
      <c r="Y8" s="426">
        <v>84.249428440786502</v>
      </c>
      <c r="Z8" s="426">
        <v>80.066184649610705</v>
      </c>
      <c r="AA8" s="426">
        <v>77.616114592658903</v>
      </c>
      <c r="AB8" s="426">
        <v>78.1413062209202</v>
      </c>
      <c r="AC8" s="426">
        <v>82.754534027653094</v>
      </c>
      <c r="AD8" s="426">
        <v>86.430729550479001</v>
      </c>
      <c r="AE8" s="426">
        <v>87.322896657702699</v>
      </c>
      <c r="AF8" s="426">
        <v>88.709729187562701</v>
      </c>
      <c r="AG8" s="426">
        <v>107.363129973475</v>
      </c>
    </row>
    <row r="9" spans="1:33" x14ac:dyDescent="0.35">
      <c r="A9" s="427" t="s">
        <v>1041</v>
      </c>
      <c r="B9" s="428">
        <v>52.365263400045997</v>
      </c>
      <c r="C9" s="428">
        <v>45.474946450428398</v>
      </c>
      <c r="D9" s="428">
        <v>44.8112146820935</v>
      </c>
      <c r="E9" s="428">
        <v>44.604399845619398</v>
      </c>
      <c r="F9" s="428">
        <v>44.567876644115501</v>
      </c>
      <c r="G9" s="428">
        <v>46.602018141415599</v>
      </c>
      <c r="H9" s="428">
        <v>49.659961389961403</v>
      </c>
      <c r="I9" s="428">
        <v>51.897872158969797</v>
      </c>
      <c r="J9" s="428">
        <v>45.535598574437103</v>
      </c>
      <c r="K9" s="428">
        <v>37.512175610380503</v>
      </c>
      <c r="L9" s="428">
        <v>39.781840748520104</v>
      </c>
      <c r="M9" s="428">
        <v>41.324806473192901</v>
      </c>
      <c r="N9" s="428">
        <v>44.054872400907101</v>
      </c>
      <c r="O9" s="428">
        <v>45.017676848106497</v>
      </c>
      <c r="P9" s="428">
        <v>42.498428060658398</v>
      </c>
      <c r="Q9" s="428">
        <v>41.5954901454514</v>
      </c>
      <c r="R9" s="428">
        <v>42.507194541502699</v>
      </c>
      <c r="S9" s="428">
        <v>44.649465377467699</v>
      </c>
      <c r="T9" s="428">
        <v>45.807940904893798</v>
      </c>
      <c r="U9" s="428">
        <v>47.089039408867002</v>
      </c>
      <c r="V9" s="428">
        <v>48.789256198347097</v>
      </c>
      <c r="W9" s="428">
        <v>53.529382483166998</v>
      </c>
      <c r="X9" s="428">
        <v>51.4073717948718</v>
      </c>
      <c r="Y9" s="428">
        <v>55.132452448185802</v>
      </c>
      <c r="Z9" s="428">
        <v>56.368817649800597</v>
      </c>
      <c r="AA9" s="428">
        <v>54.288585987261101</v>
      </c>
      <c r="AB9" s="428">
        <v>53.709112644136198</v>
      </c>
      <c r="AC9" s="428">
        <v>54.2642788944109</v>
      </c>
      <c r="AD9" s="428">
        <v>56.678100065238098</v>
      </c>
      <c r="AE9" s="428">
        <v>61.380397719523202</v>
      </c>
      <c r="AF9" s="428">
        <v>61.555477959662497</v>
      </c>
      <c r="AG9" s="428">
        <v>57.480106888361</v>
      </c>
    </row>
    <row r="11" spans="1:33" x14ac:dyDescent="0.35">
      <c r="A11" s="412" t="s">
        <v>1326</v>
      </c>
    </row>
    <row r="12" spans="1:33" x14ac:dyDescent="0.35">
      <c r="A12" s="429"/>
    </row>
    <row r="13" spans="1:33" x14ac:dyDescent="0.35">
      <c r="A13" s="429"/>
    </row>
    <row r="14" spans="1:33" x14ac:dyDescent="0.35">
      <c r="A14" s="430" t="s">
        <v>1310</v>
      </c>
      <c r="B14" s="414">
        <v>2023</v>
      </c>
      <c r="C14" s="415"/>
      <c r="D14" s="415"/>
      <c r="E14" s="415"/>
      <c r="F14" s="415"/>
      <c r="G14" s="415"/>
      <c r="H14" s="415"/>
      <c r="I14" s="415"/>
      <c r="J14" s="415"/>
      <c r="K14" s="415"/>
      <c r="L14" s="415"/>
      <c r="M14" s="415"/>
      <c r="N14" s="415"/>
      <c r="O14" s="415"/>
      <c r="P14" s="415"/>
      <c r="Q14" s="415"/>
      <c r="R14" s="415"/>
      <c r="S14" s="415"/>
      <c r="T14" s="415"/>
      <c r="U14" s="415"/>
      <c r="V14" s="415"/>
      <c r="W14" s="415"/>
      <c r="X14" s="415"/>
      <c r="Y14" s="416"/>
      <c r="Z14" s="417">
        <v>2024</v>
      </c>
      <c r="AA14" s="417"/>
      <c r="AB14" s="417"/>
      <c r="AC14" s="417"/>
      <c r="AD14" s="417"/>
      <c r="AE14" s="417"/>
      <c r="AF14" s="417"/>
      <c r="AG14" s="418"/>
    </row>
    <row r="15" spans="1:33" x14ac:dyDescent="0.35">
      <c r="A15" s="430"/>
      <c r="B15" s="419" t="s">
        <v>1311</v>
      </c>
      <c r="C15" s="420"/>
      <c r="D15" s="419" t="s">
        <v>1312</v>
      </c>
      <c r="E15" s="420"/>
      <c r="F15" s="419" t="s">
        <v>1313</v>
      </c>
      <c r="G15" s="420"/>
      <c r="H15" s="419" t="s">
        <v>1314</v>
      </c>
      <c r="I15" s="420"/>
      <c r="J15" s="419" t="s">
        <v>1260</v>
      </c>
      <c r="K15" s="420"/>
      <c r="L15" s="419" t="s">
        <v>1315</v>
      </c>
      <c r="M15" s="420"/>
      <c r="N15" s="419" t="s">
        <v>1316</v>
      </c>
      <c r="O15" s="420"/>
      <c r="P15" s="419" t="s">
        <v>1317</v>
      </c>
      <c r="Q15" s="420"/>
      <c r="R15" s="419" t="s">
        <v>1318</v>
      </c>
      <c r="S15" s="420"/>
      <c r="T15" s="419" t="s">
        <v>1319</v>
      </c>
      <c r="U15" s="420"/>
      <c r="V15" s="419" t="s">
        <v>1320</v>
      </c>
      <c r="W15" s="420"/>
      <c r="X15" s="419" t="s">
        <v>1321</v>
      </c>
      <c r="Y15" s="420"/>
      <c r="Z15" s="421" t="s">
        <v>1311</v>
      </c>
      <c r="AA15" s="422"/>
      <c r="AB15" s="421" t="s">
        <v>1312</v>
      </c>
      <c r="AC15" s="422"/>
      <c r="AD15" s="421" t="s">
        <v>1313</v>
      </c>
      <c r="AE15" s="422"/>
      <c r="AF15" s="421" t="s">
        <v>1314</v>
      </c>
      <c r="AG15" s="422"/>
    </row>
    <row r="16" spans="1:33" x14ac:dyDescent="0.35">
      <c r="A16" s="430"/>
      <c r="B16" s="423" t="s">
        <v>1322</v>
      </c>
      <c r="C16" s="423" t="s">
        <v>1323</v>
      </c>
      <c r="D16" s="423" t="s">
        <v>1322</v>
      </c>
      <c r="E16" s="423" t="s">
        <v>1323</v>
      </c>
      <c r="F16" s="423" t="s">
        <v>1322</v>
      </c>
      <c r="G16" s="423" t="s">
        <v>1323</v>
      </c>
      <c r="H16" s="423" t="s">
        <v>1322</v>
      </c>
      <c r="I16" s="423" t="s">
        <v>1323</v>
      </c>
      <c r="J16" s="423" t="s">
        <v>1322</v>
      </c>
      <c r="K16" s="423" t="s">
        <v>1323</v>
      </c>
      <c r="L16" s="423" t="s">
        <v>1322</v>
      </c>
      <c r="M16" s="423" t="s">
        <v>1323</v>
      </c>
      <c r="N16" s="423" t="s">
        <v>1322</v>
      </c>
      <c r="O16" s="423" t="s">
        <v>1323</v>
      </c>
      <c r="P16" s="423" t="s">
        <v>1322</v>
      </c>
      <c r="Q16" s="423" t="s">
        <v>1323</v>
      </c>
      <c r="R16" s="423" t="s">
        <v>1322</v>
      </c>
      <c r="S16" s="423" t="s">
        <v>1323</v>
      </c>
      <c r="T16" s="423" t="s">
        <v>1322</v>
      </c>
      <c r="U16" s="423" t="s">
        <v>1323</v>
      </c>
      <c r="V16" s="423" t="s">
        <v>1322</v>
      </c>
      <c r="W16" s="423" t="s">
        <v>1323</v>
      </c>
      <c r="X16" s="423" t="s">
        <v>1322</v>
      </c>
      <c r="Y16" s="423" t="s">
        <v>1323</v>
      </c>
      <c r="Z16" s="424" t="s">
        <v>1322</v>
      </c>
      <c r="AA16" s="424" t="s">
        <v>1323</v>
      </c>
      <c r="AB16" s="424" t="s">
        <v>1322</v>
      </c>
      <c r="AC16" s="424" t="s">
        <v>1323</v>
      </c>
      <c r="AD16" s="424" t="s">
        <v>1322</v>
      </c>
      <c r="AE16" s="424" t="s">
        <v>1323</v>
      </c>
      <c r="AF16" s="424" t="s">
        <v>1322</v>
      </c>
      <c r="AG16" s="424" t="s">
        <v>1323</v>
      </c>
    </row>
    <row r="17" spans="1:33" x14ac:dyDescent="0.35">
      <c r="A17" s="431" t="s">
        <v>1324</v>
      </c>
      <c r="B17" s="432"/>
      <c r="C17" s="432"/>
      <c r="D17" s="432"/>
      <c r="E17" s="432"/>
      <c r="F17" s="432"/>
      <c r="G17" s="432"/>
      <c r="H17" s="432"/>
      <c r="I17" s="432"/>
      <c r="J17" s="432"/>
      <c r="K17" s="432"/>
      <c r="L17" s="432"/>
      <c r="M17" s="432"/>
      <c r="N17" s="432"/>
      <c r="O17" s="432"/>
      <c r="P17" s="432"/>
      <c r="Q17" s="432"/>
      <c r="R17" s="432"/>
      <c r="S17" s="432"/>
      <c r="T17" s="432"/>
      <c r="U17" s="432"/>
      <c r="V17" s="432"/>
      <c r="W17" s="432"/>
      <c r="X17" s="432"/>
      <c r="Y17" s="432"/>
      <c r="Z17" s="432"/>
      <c r="AA17" s="432"/>
      <c r="AB17" s="432"/>
      <c r="AC17" s="432"/>
      <c r="AD17" s="432"/>
      <c r="AE17" s="432"/>
      <c r="AF17" s="432"/>
      <c r="AG17" s="432"/>
    </row>
    <row r="18" spans="1:33" x14ac:dyDescent="0.35">
      <c r="A18" s="433" t="s">
        <v>1327</v>
      </c>
      <c r="B18" s="433">
        <v>18356</v>
      </c>
      <c r="C18" s="433">
        <v>22026</v>
      </c>
      <c r="D18" s="433">
        <v>23176</v>
      </c>
      <c r="E18" s="433">
        <v>23562</v>
      </c>
      <c r="F18" s="433">
        <v>23326</v>
      </c>
      <c r="G18" s="433">
        <v>21987</v>
      </c>
      <c r="H18" s="433">
        <v>20755</v>
      </c>
      <c r="I18" s="433">
        <v>18911</v>
      </c>
      <c r="J18" s="433">
        <v>20705</v>
      </c>
      <c r="K18" s="433">
        <v>26752</v>
      </c>
      <c r="L18" s="433">
        <v>26400</v>
      </c>
      <c r="M18" s="433">
        <v>26307</v>
      </c>
      <c r="N18" s="433">
        <v>25999</v>
      </c>
      <c r="O18" s="433">
        <v>26225</v>
      </c>
      <c r="P18" s="433">
        <v>27603</v>
      </c>
      <c r="Q18" s="433">
        <v>29998</v>
      </c>
      <c r="R18" s="433">
        <v>31502</v>
      </c>
      <c r="S18" s="433">
        <v>32067</v>
      </c>
      <c r="T18" s="433">
        <v>34030</v>
      </c>
      <c r="U18" s="433">
        <v>35553</v>
      </c>
      <c r="V18" s="433">
        <v>35356</v>
      </c>
      <c r="W18" s="433">
        <v>32694</v>
      </c>
      <c r="X18" s="433">
        <v>32018</v>
      </c>
      <c r="Y18" s="433">
        <v>31736</v>
      </c>
      <c r="Z18" s="433">
        <v>31595</v>
      </c>
      <c r="AA18" s="433">
        <v>32023</v>
      </c>
      <c r="AB18" s="433">
        <v>32668</v>
      </c>
      <c r="AC18" s="433">
        <v>33577</v>
      </c>
      <c r="AD18" s="433">
        <v>32570</v>
      </c>
      <c r="AE18" s="433">
        <v>29493</v>
      </c>
      <c r="AF18" s="433">
        <v>28736</v>
      </c>
      <c r="AG18" s="433">
        <v>31159</v>
      </c>
    </row>
    <row r="19" spans="1:33" x14ac:dyDescent="0.35">
      <c r="A19" s="433" t="s">
        <v>1328</v>
      </c>
      <c r="B19" s="433">
        <v>801</v>
      </c>
      <c r="C19" s="433">
        <v>769</v>
      </c>
      <c r="D19" s="433">
        <v>773</v>
      </c>
      <c r="E19" s="433">
        <v>766</v>
      </c>
      <c r="F19" s="433">
        <v>782</v>
      </c>
      <c r="G19" s="433">
        <v>794</v>
      </c>
      <c r="H19" s="433">
        <v>791</v>
      </c>
      <c r="I19" s="433">
        <v>820</v>
      </c>
      <c r="J19" s="433">
        <v>822</v>
      </c>
      <c r="K19" s="433">
        <v>779</v>
      </c>
      <c r="L19" s="433">
        <v>753</v>
      </c>
      <c r="M19" s="433">
        <v>757</v>
      </c>
      <c r="N19" s="433">
        <v>795</v>
      </c>
      <c r="O19" s="433">
        <v>803</v>
      </c>
      <c r="P19" s="433">
        <v>804</v>
      </c>
      <c r="Q19" s="433">
        <v>839</v>
      </c>
      <c r="R19" s="433">
        <v>887</v>
      </c>
      <c r="S19" s="433">
        <v>917</v>
      </c>
      <c r="T19" s="433">
        <v>931</v>
      </c>
      <c r="U19" s="433">
        <v>958</v>
      </c>
      <c r="V19" s="433">
        <v>1016</v>
      </c>
      <c r="W19" s="433">
        <v>1050</v>
      </c>
      <c r="X19" s="433">
        <v>1095</v>
      </c>
      <c r="Y19" s="433">
        <v>1157</v>
      </c>
      <c r="Z19" s="433">
        <v>1342</v>
      </c>
      <c r="AA19" s="433">
        <v>1349</v>
      </c>
      <c r="AB19" s="433">
        <v>1380</v>
      </c>
      <c r="AC19" s="433">
        <v>1391</v>
      </c>
      <c r="AD19" s="433">
        <v>1536</v>
      </c>
      <c r="AE19" s="433">
        <v>1607</v>
      </c>
      <c r="AF19" s="433">
        <v>1714</v>
      </c>
      <c r="AG19" s="433">
        <v>1760</v>
      </c>
    </row>
    <row r="20" spans="1:33" x14ac:dyDescent="0.35">
      <c r="A20" s="433" t="s">
        <v>1329</v>
      </c>
      <c r="B20" s="433">
        <v>227</v>
      </c>
      <c r="C20" s="433">
        <v>219</v>
      </c>
      <c r="D20" s="433">
        <v>217</v>
      </c>
      <c r="E20" s="433">
        <v>207</v>
      </c>
      <c r="F20" s="433">
        <v>198</v>
      </c>
      <c r="G20" s="433">
        <v>189</v>
      </c>
      <c r="H20" s="433">
        <v>200</v>
      </c>
      <c r="I20" s="433">
        <v>204</v>
      </c>
      <c r="J20" s="433">
        <v>213</v>
      </c>
      <c r="K20" s="433">
        <v>202</v>
      </c>
      <c r="L20" s="433">
        <v>202</v>
      </c>
      <c r="M20" s="433">
        <v>209</v>
      </c>
      <c r="N20" s="433">
        <v>207</v>
      </c>
      <c r="O20" s="433">
        <v>200</v>
      </c>
      <c r="P20" s="433">
        <v>191</v>
      </c>
      <c r="Q20" s="433">
        <v>185</v>
      </c>
      <c r="R20" s="433">
        <v>201</v>
      </c>
      <c r="S20" s="433">
        <v>201</v>
      </c>
      <c r="T20" s="433">
        <v>209</v>
      </c>
      <c r="U20" s="433">
        <v>222</v>
      </c>
      <c r="V20" s="433">
        <v>236</v>
      </c>
      <c r="W20" s="433">
        <v>231</v>
      </c>
      <c r="X20" s="433">
        <v>222</v>
      </c>
      <c r="Y20" s="433">
        <v>219</v>
      </c>
      <c r="Z20" s="433">
        <v>232</v>
      </c>
      <c r="AA20" s="433">
        <v>241</v>
      </c>
      <c r="AB20" s="433">
        <v>252</v>
      </c>
      <c r="AC20" s="433">
        <v>260</v>
      </c>
      <c r="AD20" s="433">
        <v>271</v>
      </c>
      <c r="AE20" s="433">
        <v>305</v>
      </c>
      <c r="AF20" s="433">
        <v>314</v>
      </c>
      <c r="AG20" s="433">
        <v>311</v>
      </c>
    </row>
    <row r="21" spans="1:33" ht="16" thickBot="1" x14ac:dyDescent="0.4">
      <c r="A21" s="434" t="s">
        <v>1330</v>
      </c>
      <c r="B21" s="434">
        <v>73</v>
      </c>
      <c r="C21" s="434">
        <v>75</v>
      </c>
      <c r="D21" s="434">
        <v>69</v>
      </c>
      <c r="E21" s="434">
        <v>67</v>
      </c>
      <c r="F21" s="434">
        <v>62</v>
      </c>
      <c r="G21" s="434">
        <v>60</v>
      </c>
      <c r="H21" s="434">
        <v>57</v>
      </c>
      <c r="I21" s="434">
        <v>56</v>
      </c>
      <c r="J21" s="434">
        <v>57</v>
      </c>
      <c r="K21" s="434">
        <v>54</v>
      </c>
      <c r="L21" s="434">
        <v>56</v>
      </c>
      <c r="M21" s="434">
        <v>51</v>
      </c>
      <c r="N21" s="434">
        <v>54</v>
      </c>
      <c r="O21" s="434">
        <v>55</v>
      </c>
      <c r="P21" s="434">
        <v>55</v>
      </c>
      <c r="Q21" s="434">
        <v>51</v>
      </c>
      <c r="R21" s="434">
        <v>52</v>
      </c>
      <c r="S21" s="434">
        <v>53</v>
      </c>
      <c r="T21" s="434">
        <v>63</v>
      </c>
      <c r="U21" s="434">
        <v>59</v>
      </c>
      <c r="V21" s="434">
        <v>55</v>
      </c>
      <c r="W21" s="434">
        <v>54</v>
      </c>
      <c r="X21" s="434">
        <v>52</v>
      </c>
      <c r="Y21" s="434">
        <v>52</v>
      </c>
      <c r="Z21" s="434">
        <v>55</v>
      </c>
      <c r="AA21" s="434">
        <v>52</v>
      </c>
      <c r="AB21" s="434">
        <v>50</v>
      </c>
      <c r="AC21" s="434">
        <v>50</v>
      </c>
      <c r="AD21" s="434">
        <v>49</v>
      </c>
      <c r="AE21" s="434">
        <v>48</v>
      </c>
      <c r="AF21" s="434">
        <v>49</v>
      </c>
      <c r="AG21" s="434">
        <v>48</v>
      </c>
    </row>
    <row r="22" spans="1:33" x14ac:dyDescent="0.35">
      <c r="A22" s="435" t="s">
        <v>1041</v>
      </c>
      <c r="B22" s="435">
        <v>19457</v>
      </c>
      <c r="C22" s="435">
        <v>23089</v>
      </c>
      <c r="D22" s="435">
        <v>24235</v>
      </c>
      <c r="E22" s="435">
        <v>24602</v>
      </c>
      <c r="F22" s="435">
        <v>24368</v>
      </c>
      <c r="G22" s="435">
        <v>23030</v>
      </c>
      <c r="H22" s="435">
        <v>21803</v>
      </c>
      <c r="I22" s="435">
        <v>19991</v>
      </c>
      <c r="J22" s="435">
        <v>21797</v>
      </c>
      <c r="K22" s="435">
        <v>27787</v>
      </c>
      <c r="L22" s="435">
        <v>27411</v>
      </c>
      <c r="M22" s="435">
        <v>27324</v>
      </c>
      <c r="N22" s="435">
        <v>27055</v>
      </c>
      <c r="O22" s="435">
        <v>27283</v>
      </c>
      <c r="P22" s="435">
        <v>28653</v>
      </c>
      <c r="Q22" s="435">
        <v>31073</v>
      </c>
      <c r="R22" s="435">
        <v>32642</v>
      </c>
      <c r="S22" s="435">
        <v>33238</v>
      </c>
      <c r="T22" s="435">
        <v>35233</v>
      </c>
      <c r="U22" s="435">
        <v>36792</v>
      </c>
      <c r="V22" s="435">
        <v>36663</v>
      </c>
      <c r="W22" s="435">
        <v>34029</v>
      </c>
      <c r="X22" s="435">
        <v>33387</v>
      </c>
      <c r="Y22" s="435">
        <v>33164</v>
      </c>
      <c r="Z22" s="435">
        <v>33224</v>
      </c>
      <c r="AA22" s="435">
        <v>33665</v>
      </c>
      <c r="AB22" s="435">
        <v>34350</v>
      </c>
      <c r="AC22" s="435">
        <v>35278</v>
      </c>
      <c r="AD22" s="435">
        <v>34426</v>
      </c>
      <c r="AE22" s="435">
        <v>31453</v>
      </c>
      <c r="AF22" s="435">
        <v>30813</v>
      </c>
      <c r="AG22" s="435">
        <v>33278</v>
      </c>
    </row>
    <row r="23" spans="1:33" x14ac:dyDescent="0.35">
      <c r="A23" s="431" t="s">
        <v>1325</v>
      </c>
      <c r="B23" s="432"/>
      <c r="C23" s="432"/>
      <c r="D23" s="432"/>
      <c r="E23" s="432"/>
      <c r="F23" s="432"/>
      <c r="G23" s="432"/>
      <c r="H23" s="432"/>
      <c r="I23" s="432"/>
      <c r="J23" s="432"/>
      <c r="K23" s="432"/>
      <c r="L23" s="432"/>
      <c r="M23" s="432"/>
      <c r="N23" s="432"/>
      <c r="O23" s="432"/>
      <c r="P23" s="432"/>
      <c r="Q23" s="432"/>
      <c r="R23" s="432"/>
      <c r="S23" s="432"/>
      <c r="T23" s="432"/>
      <c r="U23" s="432"/>
      <c r="V23" s="432"/>
      <c r="W23" s="432"/>
      <c r="X23" s="432"/>
      <c r="Y23" s="432"/>
      <c r="Z23" s="432"/>
      <c r="AA23" s="432"/>
      <c r="AB23" s="432"/>
      <c r="AC23" s="432"/>
      <c r="AD23" s="432"/>
      <c r="AE23" s="432"/>
      <c r="AF23" s="432"/>
      <c r="AG23" s="432"/>
    </row>
    <row r="24" spans="1:33" x14ac:dyDescent="0.35">
      <c r="A24" s="433" t="s">
        <v>1327</v>
      </c>
      <c r="B24" s="433">
        <v>2089</v>
      </c>
      <c r="C24" s="433">
        <v>2861</v>
      </c>
      <c r="D24" s="433">
        <v>3122</v>
      </c>
      <c r="E24" s="433">
        <v>3678</v>
      </c>
      <c r="F24" s="433">
        <v>4536</v>
      </c>
      <c r="G24" s="433">
        <v>4211</v>
      </c>
      <c r="H24" s="433">
        <v>3888</v>
      </c>
      <c r="I24" s="433">
        <v>3252</v>
      </c>
      <c r="J24" s="433">
        <v>2737</v>
      </c>
      <c r="K24" s="433">
        <v>3312</v>
      </c>
      <c r="L24" s="433">
        <v>3855</v>
      </c>
      <c r="M24" s="433">
        <v>3889</v>
      </c>
      <c r="N24" s="433">
        <v>4048</v>
      </c>
      <c r="O24" s="433">
        <v>3905</v>
      </c>
      <c r="P24" s="433">
        <v>3590</v>
      </c>
      <c r="Q24" s="433">
        <v>3576</v>
      </c>
      <c r="R24" s="433">
        <v>3476</v>
      </c>
      <c r="S24" s="433">
        <v>3669</v>
      </c>
      <c r="T24" s="433">
        <v>3520</v>
      </c>
      <c r="U24" s="433">
        <v>3564</v>
      </c>
      <c r="V24" s="433">
        <v>3991</v>
      </c>
      <c r="W24" s="433">
        <v>3893</v>
      </c>
      <c r="X24" s="433">
        <v>3799</v>
      </c>
      <c r="Y24" s="433">
        <v>4083</v>
      </c>
      <c r="Z24" s="433">
        <v>5078</v>
      </c>
      <c r="AA24" s="433">
        <v>5250</v>
      </c>
      <c r="AB24" s="433">
        <v>5437</v>
      </c>
      <c r="AC24" s="433">
        <v>5178</v>
      </c>
      <c r="AD24" s="433">
        <v>5006</v>
      </c>
      <c r="AE24" s="433">
        <v>4737</v>
      </c>
      <c r="AF24" s="433">
        <v>4439</v>
      </c>
      <c r="AG24" s="433">
        <v>3236</v>
      </c>
    </row>
    <row r="25" spans="1:33" x14ac:dyDescent="0.35">
      <c r="A25" s="433" t="s">
        <v>1328</v>
      </c>
      <c r="B25" s="433">
        <v>153</v>
      </c>
      <c r="C25" s="433">
        <v>157</v>
      </c>
      <c r="D25" s="433">
        <v>175</v>
      </c>
      <c r="E25" s="433">
        <v>183</v>
      </c>
      <c r="F25" s="433">
        <v>180</v>
      </c>
      <c r="G25" s="433">
        <v>172</v>
      </c>
      <c r="H25" s="433">
        <v>166</v>
      </c>
      <c r="I25" s="433">
        <v>164</v>
      </c>
      <c r="J25" s="433">
        <v>118</v>
      </c>
      <c r="K25" s="433">
        <v>115</v>
      </c>
      <c r="L25" s="433">
        <v>117</v>
      </c>
      <c r="M25" s="433">
        <v>136</v>
      </c>
      <c r="N25" s="433">
        <v>165</v>
      </c>
      <c r="O25" s="433">
        <v>170</v>
      </c>
      <c r="P25" s="433">
        <v>162</v>
      </c>
      <c r="Q25" s="433">
        <v>166</v>
      </c>
      <c r="R25" s="433">
        <v>189</v>
      </c>
      <c r="S25" s="433">
        <v>177</v>
      </c>
      <c r="T25" s="433">
        <v>194</v>
      </c>
      <c r="U25" s="433">
        <v>207</v>
      </c>
      <c r="V25" s="433">
        <v>209</v>
      </c>
      <c r="W25" s="433">
        <v>210</v>
      </c>
      <c r="X25" s="433">
        <v>218</v>
      </c>
      <c r="Y25" s="433">
        <v>251</v>
      </c>
      <c r="Z25" s="433">
        <v>269</v>
      </c>
      <c r="AA25" s="433">
        <v>287</v>
      </c>
      <c r="AB25" s="433">
        <v>316</v>
      </c>
      <c r="AC25" s="433">
        <v>332</v>
      </c>
      <c r="AD25" s="433">
        <v>367</v>
      </c>
      <c r="AE25" s="433">
        <v>417</v>
      </c>
      <c r="AF25" s="433">
        <v>490</v>
      </c>
      <c r="AG25" s="433">
        <v>473</v>
      </c>
    </row>
    <row r="26" spans="1:33" x14ac:dyDescent="0.35">
      <c r="A26" s="433" t="s">
        <v>1329</v>
      </c>
      <c r="B26" s="433">
        <v>30</v>
      </c>
      <c r="C26" s="433">
        <v>31</v>
      </c>
      <c r="D26" s="433">
        <v>33</v>
      </c>
      <c r="E26" s="433">
        <v>32</v>
      </c>
      <c r="F26" s="433">
        <v>29</v>
      </c>
      <c r="G26" s="433">
        <v>32</v>
      </c>
      <c r="H26" s="433">
        <v>38</v>
      </c>
      <c r="I26" s="433">
        <v>39</v>
      </c>
      <c r="J26" s="433">
        <v>35</v>
      </c>
      <c r="K26" s="433">
        <v>32</v>
      </c>
      <c r="L26" s="433">
        <v>34</v>
      </c>
      <c r="M26" s="433">
        <v>37</v>
      </c>
      <c r="N26" s="433">
        <v>35</v>
      </c>
      <c r="O26" s="433">
        <v>32</v>
      </c>
      <c r="P26" s="433">
        <v>32</v>
      </c>
      <c r="Q26" s="433">
        <v>35</v>
      </c>
      <c r="R26" s="433">
        <v>34</v>
      </c>
      <c r="S26" s="433">
        <v>37</v>
      </c>
      <c r="T26" s="433">
        <v>39</v>
      </c>
      <c r="U26" s="433">
        <v>35</v>
      </c>
      <c r="V26" s="433">
        <v>34</v>
      </c>
      <c r="W26" s="433">
        <v>36</v>
      </c>
      <c r="X26" s="433">
        <v>35</v>
      </c>
      <c r="Y26" s="433">
        <v>38</v>
      </c>
      <c r="Z26" s="433">
        <v>44</v>
      </c>
      <c r="AA26" s="433">
        <v>46</v>
      </c>
      <c r="AB26" s="433">
        <v>48</v>
      </c>
      <c r="AC26" s="433">
        <v>57</v>
      </c>
      <c r="AD26" s="433">
        <v>53</v>
      </c>
      <c r="AE26" s="433">
        <v>49</v>
      </c>
      <c r="AF26" s="433">
        <v>53</v>
      </c>
      <c r="AG26" s="433">
        <v>58</v>
      </c>
    </row>
    <row r="27" spans="1:33" ht="16" thickBot="1" x14ac:dyDescent="0.4">
      <c r="A27" s="434" t="s">
        <v>1330</v>
      </c>
      <c r="B27" s="434">
        <v>6</v>
      </c>
      <c r="C27" s="434">
        <v>6</v>
      </c>
      <c r="D27" s="434">
        <v>6</v>
      </c>
      <c r="E27" s="434">
        <v>6</v>
      </c>
      <c r="F27" s="434">
        <v>6</v>
      </c>
      <c r="G27" s="434">
        <v>6</v>
      </c>
      <c r="H27" s="434">
        <v>5</v>
      </c>
      <c r="I27" s="434">
        <v>5</v>
      </c>
      <c r="J27" s="434">
        <v>5</v>
      </c>
      <c r="K27" s="434">
        <v>5</v>
      </c>
      <c r="L27" s="434">
        <v>5</v>
      </c>
      <c r="M27" s="434">
        <v>5</v>
      </c>
      <c r="N27" s="434">
        <v>6</v>
      </c>
      <c r="O27" s="434">
        <v>7</v>
      </c>
      <c r="P27" s="434">
        <v>7</v>
      </c>
      <c r="Q27" s="434">
        <v>7</v>
      </c>
      <c r="R27" s="434">
        <v>6</v>
      </c>
      <c r="S27" s="434">
        <v>8</v>
      </c>
      <c r="T27" s="434">
        <v>2</v>
      </c>
      <c r="U27" s="434">
        <v>2</v>
      </c>
      <c r="V27" s="434">
        <v>1</v>
      </c>
      <c r="W27" s="434">
        <v>1</v>
      </c>
      <c r="X27" s="434">
        <v>1</v>
      </c>
      <c r="Y27" s="434">
        <v>2</v>
      </c>
      <c r="Z27" s="434">
        <v>3</v>
      </c>
      <c r="AA27" s="434">
        <v>2</v>
      </c>
      <c r="AB27" s="434">
        <v>2</v>
      </c>
      <c r="AC27" s="434">
        <v>2</v>
      </c>
      <c r="AD27" s="434">
        <v>2</v>
      </c>
      <c r="AE27" s="434">
        <v>3</v>
      </c>
      <c r="AF27" s="434">
        <v>3</v>
      </c>
      <c r="AG27" s="434">
        <v>3</v>
      </c>
    </row>
    <row r="28" spans="1:33" x14ac:dyDescent="0.35">
      <c r="A28" s="435" t="s">
        <v>1041</v>
      </c>
      <c r="B28" s="435">
        <v>2278</v>
      </c>
      <c r="C28" s="435">
        <v>3055</v>
      </c>
      <c r="D28" s="435">
        <v>3336</v>
      </c>
      <c r="E28" s="435">
        <v>3899</v>
      </c>
      <c r="F28" s="435">
        <v>4751</v>
      </c>
      <c r="G28" s="435">
        <v>4421</v>
      </c>
      <c r="H28" s="435">
        <v>4097</v>
      </c>
      <c r="I28" s="435">
        <v>3460</v>
      </c>
      <c r="J28" s="435">
        <v>2895</v>
      </c>
      <c r="K28" s="435">
        <v>3464</v>
      </c>
      <c r="L28" s="435">
        <v>4011</v>
      </c>
      <c r="M28" s="435">
        <v>4067</v>
      </c>
      <c r="N28" s="435">
        <v>4254</v>
      </c>
      <c r="O28" s="435">
        <v>4114</v>
      </c>
      <c r="P28" s="435">
        <v>3791</v>
      </c>
      <c r="Q28" s="435">
        <v>3784</v>
      </c>
      <c r="R28" s="435">
        <v>3705</v>
      </c>
      <c r="S28" s="435">
        <v>3891</v>
      </c>
      <c r="T28" s="435">
        <v>3755</v>
      </c>
      <c r="U28" s="435">
        <v>3808</v>
      </c>
      <c r="V28" s="435">
        <v>4235</v>
      </c>
      <c r="W28" s="435">
        <v>4140</v>
      </c>
      <c r="X28" s="435">
        <v>4053</v>
      </c>
      <c r="Y28" s="435">
        <v>4374</v>
      </c>
      <c r="Z28" s="435">
        <v>5394</v>
      </c>
      <c r="AA28" s="435">
        <v>5585</v>
      </c>
      <c r="AB28" s="435">
        <v>5803</v>
      </c>
      <c r="AC28" s="435">
        <v>5569</v>
      </c>
      <c r="AD28" s="435">
        <v>5428</v>
      </c>
      <c r="AE28" s="435">
        <v>5206</v>
      </c>
      <c r="AF28" s="435">
        <v>4985</v>
      </c>
      <c r="AG28" s="435">
        <v>3770</v>
      </c>
    </row>
    <row r="29" spans="1:33" x14ac:dyDescent="0.35">
      <c r="A29" s="431" t="s">
        <v>1041</v>
      </c>
      <c r="B29" s="432"/>
      <c r="C29" s="432"/>
      <c r="D29" s="432"/>
      <c r="E29" s="432"/>
      <c r="F29" s="432"/>
      <c r="G29" s="432"/>
      <c r="H29" s="432"/>
      <c r="I29" s="432"/>
      <c r="J29" s="432"/>
      <c r="K29" s="432"/>
      <c r="L29" s="432"/>
      <c r="M29" s="432"/>
      <c r="N29" s="432"/>
      <c r="O29" s="432"/>
      <c r="P29" s="432"/>
      <c r="Q29" s="432"/>
      <c r="R29" s="432"/>
      <c r="S29" s="432"/>
      <c r="T29" s="432"/>
      <c r="U29" s="432"/>
      <c r="V29" s="432"/>
      <c r="W29" s="432"/>
      <c r="X29" s="432"/>
      <c r="Y29" s="432"/>
      <c r="Z29" s="432"/>
      <c r="AA29" s="432"/>
      <c r="AB29" s="432"/>
      <c r="AC29" s="432"/>
      <c r="AD29" s="432"/>
      <c r="AE29" s="432"/>
      <c r="AF29" s="432"/>
      <c r="AG29" s="432"/>
    </row>
    <row r="30" spans="1:33" x14ac:dyDescent="0.35">
      <c r="A30" s="433" t="s">
        <v>1327</v>
      </c>
      <c r="B30" s="433">
        <f t="shared" ref="B30:AG33" si="0">SUM(B18,B24)</f>
        <v>20445</v>
      </c>
      <c r="C30" s="433">
        <f t="shared" si="0"/>
        <v>24887</v>
      </c>
      <c r="D30" s="433">
        <f t="shared" si="0"/>
        <v>26298</v>
      </c>
      <c r="E30" s="433">
        <f t="shared" si="0"/>
        <v>27240</v>
      </c>
      <c r="F30" s="433">
        <f t="shared" si="0"/>
        <v>27862</v>
      </c>
      <c r="G30" s="433">
        <f t="shared" si="0"/>
        <v>26198</v>
      </c>
      <c r="H30" s="433">
        <f t="shared" si="0"/>
        <v>24643</v>
      </c>
      <c r="I30" s="433">
        <f t="shared" si="0"/>
        <v>22163</v>
      </c>
      <c r="J30" s="433">
        <f t="shared" si="0"/>
        <v>23442</v>
      </c>
      <c r="K30" s="433">
        <f t="shared" si="0"/>
        <v>30064</v>
      </c>
      <c r="L30" s="433">
        <f t="shared" si="0"/>
        <v>30255</v>
      </c>
      <c r="M30" s="433">
        <f t="shared" si="0"/>
        <v>30196</v>
      </c>
      <c r="N30" s="433">
        <f t="shared" si="0"/>
        <v>30047</v>
      </c>
      <c r="O30" s="433">
        <f t="shared" si="0"/>
        <v>30130</v>
      </c>
      <c r="P30" s="433">
        <f t="shared" si="0"/>
        <v>31193</v>
      </c>
      <c r="Q30" s="433">
        <f t="shared" si="0"/>
        <v>33574</v>
      </c>
      <c r="R30" s="433">
        <f t="shared" si="0"/>
        <v>34978</v>
      </c>
      <c r="S30" s="433">
        <f t="shared" si="0"/>
        <v>35736</v>
      </c>
      <c r="T30" s="433">
        <f t="shared" si="0"/>
        <v>37550</v>
      </c>
      <c r="U30" s="433">
        <f t="shared" si="0"/>
        <v>39117</v>
      </c>
      <c r="V30" s="433">
        <f t="shared" si="0"/>
        <v>39347</v>
      </c>
      <c r="W30" s="433">
        <f t="shared" si="0"/>
        <v>36587</v>
      </c>
      <c r="X30" s="433">
        <f t="shared" si="0"/>
        <v>35817</v>
      </c>
      <c r="Y30" s="433">
        <f t="shared" si="0"/>
        <v>35819</v>
      </c>
      <c r="Z30" s="433">
        <f t="shared" si="0"/>
        <v>36673</v>
      </c>
      <c r="AA30" s="433">
        <f t="shared" si="0"/>
        <v>37273</v>
      </c>
      <c r="AB30" s="433">
        <f t="shared" si="0"/>
        <v>38105</v>
      </c>
      <c r="AC30" s="433">
        <f t="shared" si="0"/>
        <v>38755</v>
      </c>
      <c r="AD30" s="433">
        <f t="shared" si="0"/>
        <v>37576</v>
      </c>
      <c r="AE30" s="433">
        <f t="shared" si="0"/>
        <v>34230</v>
      </c>
      <c r="AF30" s="433">
        <f t="shared" si="0"/>
        <v>33175</v>
      </c>
      <c r="AG30" s="433">
        <f t="shared" si="0"/>
        <v>34395</v>
      </c>
    </row>
    <row r="31" spans="1:33" x14ac:dyDescent="0.35">
      <c r="A31" s="433" t="s">
        <v>1328</v>
      </c>
      <c r="B31" s="433">
        <f t="shared" si="0"/>
        <v>954</v>
      </c>
      <c r="C31" s="433">
        <f t="shared" si="0"/>
        <v>926</v>
      </c>
      <c r="D31" s="433">
        <f t="shared" si="0"/>
        <v>948</v>
      </c>
      <c r="E31" s="433">
        <f t="shared" si="0"/>
        <v>949</v>
      </c>
      <c r="F31" s="433">
        <f t="shared" si="0"/>
        <v>962</v>
      </c>
      <c r="G31" s="433">
        <f t="shared" si="0"/>
        <v>966</v>
      </c>
      <c r="H31" s="433">
        <f t="shared" si="0"/>
        <v>957</v>
      </c>
      <c r="I31" s="433">
        <f t="shared" si="0"/>
        <v>984</v>
      </c>
      <c r="J31" s="433">
        <f t="shared" si="0"/>
        <v>940</v>
      </c>
      <c r="K31" s="433">
        <f t="shared" si="0"/>
        <v>894</v>
      </c>
      <c r="L31" s="433">
        <f t="shared" si="0"/>
        <v>870</v>
      </c>
      <c r="M31" s="433">
        <f t="shared" si="0"/>
        <v>893</v>
      </c>
      <c r="N31" s="433">
        <f t="shared" si="0"/>
        <v>960</v>
      </c>
      <c r="O31" s="433">
        <f t="shared" si="0"/>
        <v>973</v>
      </c>
      <c r="P31" s="433">
        <f t="shared" si="0"/>
        <v>966</v>
      </c>
      <c r="Q31" s="433">
        <f t="shared" si="0"/>
        <v>1005</v>
      </c>
      <c r="R31" s="433">
        <f t="shared" si="0"/>
        <v>1076</v>
      </c>
      <c r="S31" s="433">
        <f t="shared" si="0"/>
        <v>1094</v>
      </c>
      <c r="T31" s="433">
        <f t="shared" si="0"/>
        <v>1125</v>
      </c>
      <c r="U31" s="433">
        <f t="shared" si="0"/>
        <v>1165</v>
      </c>
      <c r="V31" s="433">
        <f t="shared" si="0"/>
        <v>1225</v>
      </c>
      <c r="W31" s="433">
        <f t="shared" si="0"/>
        <v>1260</v>
      </c>
      <c r="X31" s="433">
        <f t="shared" si="0"/>
        <v>1313</v>
      </c>
      <c r="Y31" s="433">
        <f t="shared" si="0"/>
        <v>1408</v>
      </c>
      <c r="Z31" s="433">
        <f t="shared" si="0"/>
        <v>1611</v>
      </c>
      <c r="AA31" s="433">
        <f t="shared" si="0"/>
        <v>1636</v>
      </c>
      <c r="AB31" s="433">
        <f t="shared" si="0"/>
        <v>1696</v>
      </c>
      <c r="AC31" s="433">
        <f t="shared" si="0"/>
        <v>1723</v>
      </c>
      <c r="AD31" s="433">
        <f t="shared" si="0"/>
        <v>1903</v>
      </c>
      <c r="AE31" s="433">
        <f t="shared" si="0"/>
        <v>2024</v>
      </c>
      <c r="AF31" s="433">
        <f t="shared" si="0"/>
        <v>2204</v>
      </c>
      <c r="AG31" s="433">
        <f t="shared" si="0"/>
        <v>2233</v>
      </c>
    </row>
    <row r="32" spans="1:33" x14ac:dyDescent="0.35">
      <c r="A32" s="433" t="s">
        <v>1329</v>
      </c>
      <c r="B32" s="433">
        <f t="shared" si="0"/>
        <v>257</v>
      </c>
      <c r="C32" s="433">
        <f t="shared" si="0"/>
        <v>250</v>
      </c>
      <c r="D32" s="433">
        <f t="shared" si="0"/>
        <v>250</v>
      </c>
      <c r="E32" s="433">
        <f t="shared" si="0"/>
        <v>239</v>
      </c>
      <c r="F32" s="433">
        <f t="shared" si="0"/>
        <v>227</v>
      </c>
      <c r="G32" s="433">
        <f t="shared" si="0"/>
        <v>221</v>
      </c>
      <c r="H32" s="433">
        <f t="shared" si="0"/>
        <v>238</v>
      </c>
      <c r="I32" s="433">
        <f t="shared" si="0"/>
        <v>243</v>
      </c>
      <c r="J32" s="433">
        <f t="shared" si="0"/>
        <v>248</v>
      </c>
      <c r="K32" s="433">
        <f t="shared" si="0"/>
        <v>234</v>
      </c>
      <c r="L32" s="433">
        <f t="shared" si="0"/>
        <v>236</v>
      </c>
      <c r="M32" s="433">
        <f t="shared" si="0"/>
        <v>246</v>
      </c>
      <c r="N32" s="433">
        <f t="shared" si="0"/>
        <v>242</v>
      </c>
      <c r="O32" s="433">
        <f t="shared" si="0"/>
        <v>232</v>
      </c>
      <c r="P32" s="433">
        <f t="shared" si="0"/>
        <v>223</v>
      </c>
      <c r="Q32" s="433">
        <f t="shared" si="0"/>
        <v>220</v>
      </c>
      <c r="R32" s="433">
        <f t="shared" si="0"/>
        <v>235</v>
      </c>
      <c r="S32" s="433">
        <f t="shared" si="0"/>
        <v>238</v>
      </c>
      <c r="T32" s="433">
        <f t="shared" si="0"/>
        <v>248</v>
      </c>
      <c r="U32" s="433">
        <f t="shared" si="0"/>
        <v>257</v>
      </c>
      <c r="V32" s="433">
        <f t="shared" si="0"/>
        <v>270</v>
      </c>
      <c r="W32" s="433">
        <f t="shared" si="0"/>
        <v>267</v>
      </c>
      <c r="X32" s="433">
        <f t="shared" si="0"/>
        <v>257</v>
      </c>
      <c r="Y32" s="433">
        <f t="shared" si="0"/>
        <v>257</v>
      </c>
      <c r="Z32" s="433">
        <f t="shared" si="0"/>
        <v>276</v>
      </c>
      <c r="AA32" s="433">
        <f t="shared" si="0"/>
        <v>287</v>
      </c>
      <c r="AB32" s="433">
        <f t="shared" si="0"/>
        <v>300</v>
      </c>
      <c r="AC32" s="433">
        <f t="shared" si="0"/>
        <v>317</v>
      </c>
      <c r="AD32" s="433">
        <f t="shared" si="0"/>
        <v>324</v>
      </c>
      <c r="AE32" s="433">
        <f t="shared" si="0"/>
        <v>354</v>
      </c>
      <c r="AF32" s="433">
        <f t="shared" si="0"/>
        <v>367</v>
      </c>
      <c r="AG32" s="433">
        <f t="shared" si="0"/>
        <v>369</v>
      </c>
    </row>
    <row r="33" spans="1:33" ht="16" thickBot="1" x14ac:dyDescent="0.4">
      <c r="A33" s="434" t="s">
        <v>1330</v>
      </c>
      <c r="B33" s="433">
        <f t="shared" si="0"/>
        <v>79</v>
      </c>
      <c r="C33" s="433">
        <f t="shared" si="0"/>
        <v>81</v>
      </c>
      <c r="D33" s="433">
        <f t="shared" si="0"/>
        <v>75</v>
      </c>
      <c r="E33" s="433">
        <f t="shared" si="0"/>
        <v>73</v>
      </c>
      <c r="F33" s="433">
        <f t="shared" si="0"/>
        <v>68</v>
      </c>
      <c r="G33" s="433">
        <f t="shared" si="0"/>
        <v>66</v>
      </c>
      <c r="H33" s="433">
        <f t="shared" si="0"/>
        <v>62</v>
      </c>
      <c r="I33" s="433">
        <f t="shared" si="0"/>
        <v>61</v>
      </c>
      <c r="J33" s="433">
        <f t="shared" si="0"/>
        <v>62</v>
      </c>
      <c r="K33" s="433">
        <f t="shared" si="0"/>
        <v>59</v>
      </c>
      <c r="L33" s="433">
        <f t="shared" si="0"/>
        <v>61</v>
      </c>
      <c r="M33" s="433">
        <f t="shared" si="0"/>
        <v>56</v>
      </c>
      <c r="N33" s="433">
        <f t="shared" si="0"/>
        <v>60</v>
      </c>
      <c r="O33" s="433">
        <f t="shared" si="0"/>
        <v>62</v>
      </c>
      <c r="P33" s="433">
        <f t="shared" si="0"/>
        <v>62</v>
      </c>
      <c r="Q33" s="433">
        <f t="shared" si="0"/>
        <v>58</v>
      </c>
      <c r="R33" s="433">
        <f t="shared" si="0"/>
        <v>58</v>
      </c>
      <c r="S33" s="433">
        <f t="shared" si="0"/>
        <v>61</v>
      </c>
      <c r="T33" s="433">
        <f t="shared" si="0"/>
        <v>65</v>
      </c>
      <c r="U33" s="433">
        <f t="shared" si="0"/>
        <v>61</v>
      </c>
      <c r="V33" s="433">
        <f t="shared" si="0"/>
        <v>56</v>
      </c>
      <c r="W33" s="433">
        <f t="shared" si="0"/>
        <v>55</v>
      </c>
      <c r="X33" s="433">
        <f t="shared" si="0"/>
        <v>53</v>
      </c>
      <c r="Y33" s="433">
        <f t="shared" si="0"/>
        <v>54</v>
      </c>
      <c r="Z33" s="433">
        <f t="shared" si="0"/>
        <v>58</v>
      </c>
      <c r="AA33" s="433">
        <f t="shared" si="0"/>
        <v>54</v>
      </c>
      <c r="AB33" s="433">
        <f t="shared" si="0"/>
        <v>52</v>
      </c>
      <c r="AC33" s="433">
        <f t="shared" si="0"/>
        <v>52</v>
      </c>
      <c r="AD33" s="433">
        <f t="shared" si="0"/>
        <v>51</v>
      </c>
      <c r="AE33" s="433">
        <f t="shared" si="0"/>
        <v>51</v>
      </c>
      <c r="AF33" s="433">
        <f t="shared" si="0"/>
        <v>52</v>
      </c>
      <c r="AG33" s="433">
        <f t="shared" si="0"/>
        <v>51</v>
      </c>
    </row>
    <row r="34" spans="1:33" x14ac:dyDescent="0.35">
      <c r="A34" s="435" t="s">
        <v>1041</v>
      </c>
      <c r="B34" s="435">
        <f t="shared" ref="B34:C34" si="1">SUM(B30:B33)</f>
        <v>21735</v>
      </c>
      <c r="C34" s="435">
        <f t="shared" si="1"/>
        <v>26144</v>
      </c>
      <c r="D34" s="435">
        <f t="shared" ref="D34:AG34" si="2">SUM(D30:D33)</f>
        <v>27571</v>
      </c>
      <c r="E34" s="435">
        <f t="shared" si="2"/>
        <v>28501</v>
      </c>
      <c r="F34" s="435">
        <f t="shared" si="2"/>
        <v>29119</v>
      </c>
      <c r="G34" s="435">
        <f t="shared" si="2"/>
        <v>27451</v>
      </c>
      <c r="H34" s="435">
        <f t="shared" si="2"/>
        <v>25900</v>
      </c>
      <c r="I34" s="435">
        <f t="shared" si="2"/>
        <v>23451</v>
      </c>
      <c r="J34" s="435">
        <f t="shared" si="2"/>
        <v>24692</v>
      </c>
      <c r="K34" s="435">
        <f t="shared" si="2"/>
        <v>31251</v>
      </c>
      <c r="L34" s="435">
        <f t="shared" si="2"/>
        <v>31422</v>
      </c>
      <c r="M34" s="435">
        <f t="shared" si="2"/>
        <v>31391</v>
      </c>
      <c r="N34" s="435">
        <f t="shared" si="2"/>
        <v>31309</v>
      </c>
      <c r="O34" s="435">
        <f t="shared" si="2"/>
        <v>31397</v>
      </c>
      <c r="P34" s="435">
        <f t="shared" si="2"/>
        <v>32444</v>
      </c>
      <c r="Q34" s="435">
        <f t="shared" si="2"/>
        <v>34857</v>
      </c>
      <c r="R34" s="435">
        <f t="shared" si="2"/>
        <v>36347</v>
      </c>
      <c r="S34" s="435">
        <f t="shared" si="2"/>
        <v>37129</v>
      </c>
      <c r="T34" s="435">
        <f t="shared" si="2"/>
        <v>38988</v>
      </c>
      <c r="U34" s="435">
        <f t="shared" si="2"/>
        <v>40600</v>
      </c>
      <c r="V34" s="435">
        <f t="shared" si="2"/>
        <v>40898</v>
      </c>
      <c r="W34" s="435">
        <f t="shared" si="2"/>
        <v>38169</v>
      </c>
      <c r="X34" s="435">
        <f t="shared" si="2"/>
        <v>37440</v>
      </c>
      <c r="Y34" s="435">
        <f t="shared" si="2"/>
        <v>37538</v>
      </c>
      <c r="Z34" s="435">
        <f t="shared" si="2"/>
        <v>38618</v>
      </c>
      <c r="AA34" s="435">
        <f t="shared" si="2"/>
        <v>39250</v>
      </c>
      <c r="AB34" s="435">
        <f t="shared" si="2"/>
        <v>40153</v>
      </c>
      <c r="AC34" s="435">
        <f t="shared" si="2"/>
        <v>40847</v>
      </c>
      <c r="AD34" s="435">
        <f t="shared" si="2"/>
        <v>39854</v>
      </c>
      <c r="AE34" s="435">
        <f t="shared" si="2"/>
        <v>36659</v>
      </c>
      <c r="AF34" s="435">
        <f t="shared" si="2"/>
        <v>35798</v>
      </c>
      <c r="AG34" s="435">
        <f t="shared" si="2"/>
        <v>37048</v>
      </c>
    </row>
  </sheetData>
  <mergeCells count="34">
    <mergeCell ref="V15:W15"/>
    <mergeCell ref="X15:Y15"/>
    <mergeCell ref="Z15:AA15"/>
    <mergeCell ref="AB15:AC15"/>
    <mergeCell ref="AD15:AE15"/>
    <mergeCell ref="AF15:AG15"/>
    <mergeCell ref="J15:K15"/>
    <mergeCell ref="L15:M15"/>
    <mergeCell ref="N15:O15"/>
    <mergeCell ref="P15:Q15"/>
    <mergeCell ref="R15:S15"/>
    <mergeCell ref="T15:U15"/>
    <mergeCell ref="X5:Y5"/>
    <mergeCell ref="Z5:AA5"/>
    <mergeCell ref="AB5:AC5"/>
    <mergeCell ref="AD5:AE5"/>
    <mergeCell ref="AF5:AG5"/>
    <mergeCell ref="A14:A16"/>
    <mergeCell ref="B15:C15"/>
    <mergeCell ref="D15:E15"/>
    <mergeCell ref="F15:G15"/>
    <mergeCell ref="H15:I1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3206F-B2E0-4B7D-839D-2C50778D8B9D}">
  <dimension ref="A1:P8"/>
  <sheetViews>
    <sheetView showGridLines="0" zoomScale="80" zoomScaleNormal="80" workbookViewId="0">
      <selection activeCell="I7" sqref="I7:P7"/>
    </sheetView>
  </sheetViews>
  <sheetFormatPr defaultColWidth="8.7265625" defaultRowHeight="15.5" x14ac:dyDescent="0.35"/>
  <cols>
    <col min="1" max="1" width="64" style="5" customWidth="1"/>
    <col min="2" max="2" width="12.81640625" style="5" customWidth="1"/>
    <col min="3" max="3" width="10.7265625" style="5" bestFit="1" customWidth="1"/>
    <col min="4" max="5" width="11.453125" style="5" customWidth="1"/>
    <col min="6" max="6" width="10.1796875" style="5" bestFit="1" customWidth="1"/>
    <col min="7" max="7" width="11" style="5" bestFit="1" customWidth="1"/>
    <col min="8" max="8" width="13.81640625" style="5" customWidth="1"/>
    <col min="9" max="9" width="15.1796875" style="5" customWidth="1"/>
    <col min="10" max="10" width="13.54296875" style="5" customWidth="1"/>
    <col min="11" max="11" width="12.26953125" style="5" customWidth="1"/>
    <col min="12" max="12" width="11.54296875" style="5" customWidth="1"/>
    <col min="13" max="13" width="10.26953125" style="5" bestFit="1" customWidth="1"/>
    <col min="14" max="14" width="11" style="5" bestFit="1" customWidth="1"/>
    <col min="15" max="15" width="10.7265625" style="5" bestFit="1" customWidth="1"/>
    <col min="16" max="16" width="11.453125" style="5" customWidth="1"/>
    <col min="17" max="16384" width="8.7265625" style="5"/>
  </cols>
  <sheetData>
    <row r="1" spans="1:16" x14ac:dyDescent="0.35">
      <c r="A1" s="412" t="s">
        <v>1331</v>
      </c>
    </row>
    <row r="2" spans="1:16" ht="16" thickBot="1" x14ac:dyDescent="0.4"/>
    <row r="3" spans="1:16" x14ac:dyDescent="0.35">
      <c r="A3" s="436"/>
      <c r="B3" s="437">
        <v>44986</v>
      </c>
      <c r="C3" s="437">
        <v>45017</v>
      </c>
      <c r="D3" s="437">
        <v>45047</v>
      </c>
      <c r="E3" s="437">
        <v>45078</v>
      </c>
      <c r="F3" s="437">
        <v>45108</v>
      </c>
      <c r="G3" s="437">
        <v>45139</v>
      </c>
      <c r="H3" s="438">
        <v>45170</v>
      </c>
      <c r="I3" s="439">
        <v>45200</v>
      </c>
      <c r="J3" s="440">
        <v>45231</v>
      </c>
      <c r="K3" s="440">
        <v>45261</v>
      </c>
      <c r="L3" s="440">
        <v>45292</v>
      </c>
      <c r="M3" s="440">
        <v>45323</v>
      </c>
      <c r="N3" s="440">
        <v>45352</v>
      </c>
      <c r="O3" s="440">
        <v>45383</v>
      </c>
      <c r="P3" s="441">
        <v>45413</v>
      </c>
    </row>
    <row r="4" spans="1:16" x14ac:dyDescent="0.35">
      <c r="A4" s="442" t="s">
        <v>1332</v>
      </c>
      <c r="B4" s="443">
        <v>14255</v>
      </c>
      <c r="C4" s="443">
        <v>12671</v>
      </c>
      <c r="D4" s="443">
        <v>12442</v>
      </c>
      <c r="E4" s="443">
        <v>11090</v>
      </c>
      <c r="F4" s="443">
        <v>11255</v>
      </c>
      <c r="G4" s="443">
        <v>12344</v>
      </c>
      <c r="H4" s="444">
        <v>10474</v>
      </c>
      <c r="I4" s="445">
        <v>20382</v>
      </c>
      <c r="J4" s="443">
        <v>19637</v>
      </c>
      <c r="K4" s="443">
        <v>20285</v>
      </c>
      <c r="L4" s="443">
        <v>19298</v>
      </c>
      <c r="M4" s="443">
        <v>22135</v>
      </c>
      <c r="N4" s="443">
        <v>24399</v>
      </c>
      <c r="O4" s="443">
        <v>23637</v>
      </c>
      <c r="P4" s="444">
        <v>3381</v>
      </c>
    </row>
    <row r="5" spans="1:16" x14ac:dyDescent="0.35">
      <c r="A5" s="442" t="s">
        <v>1333</v>
      </c>
      <c r="B5" s="443">
        <v>2026</v>
      </c>
      <c r="C5" s="443">
        <v>1004</v>
      </c>
      <c r="D5" s="443">
        <v>1251</v>
      </c>
      <c r="E5" s="443">
        <v>980</v>
      </c>
      <c r="F5" s="443">
        <v>1112</v>
      </c>
      <c r="G5" s="443">
        <v>1446</v>
      </c>
      <c r="H5" s="444">
        <v>1201</v>
      </c>
      <c r="I5" s="445">
        <v>1166</v>
      </c>
      <c r="J5" s="443">
        <v>1139</v>
      </c>
      <c r="K5" s="443">
        <v>1036</v>
      </c>
      <c r="L5" s="443">
        <v>780</v>
      </c>
      <c r="M5" s="443">
        <v>902</v>
      </c>
      <c r="N5" s="443">
        <v>1019</v>
      </c>
      <c r="O5" s="443">
        <v>1103</v>
      </c>
      <c r="P5" s="444">
        <v>207</v>
      </c>
    </row>
    <row r="6" spans="1:16" x14ac:dyDescent="0.35">
      <c r="A6" s="442" t="s">
        <v>1334</v>
      </c>
      <c r="B6" s="446">
        <f t="shared" ref="B6:P6" si="0">IF(ISERROR(B5/B4),0,B5/B4)</f>
        <v>0.1421255699754472</v>
      </c>
      <c r="C6" s="446">
        <f t="shared" si="0"/>
        <v>7.9236050824717866E-2</v>
      </c>
      <c r="D6" s="446">
        <f t="shared" si="0"/>
        <v>0.10054653592669989</v>
      </c>
      <c r="E6" s="446">
        <f t="shared" si="0"/>
        <v>8.8367899008115425E-2</v>
      </c>
      <c r="F6" s="446">
        <f t="shared" si="0"/>
        <v>9.8800533096401605E-2</v>
      </c>
      <c r="G6" s="446">
        <f t="shared" si="0"/>
        <v>0.11714193130265717</v>
      </c>
      <c r="H6" s="447">
        <f t="shared" si="0"/>
        <v>0.11466488447584496</v>
      </c>
      <c r="I6" s="448">
        <f t="shared" si="0"/>
        <v>5.7207339809635951E-2</v>
      </c>
      <c r="J6" s="446">
        <f t="shared" si="0"/>
        <v>5.8002749910882515E-2</v>
      </c>
      <c r="K6" s="446">
        <f t="shared" si="0"/>
        <v>5.1072220852846933E-2</v>
      </c>
      <c r="L6" s="446">
        <f t="shared" si="0"/>
        <v>4.041869623795212E-2</v>
      </c>
      <c r="M6" s="446">
        <f t="shared" si="0"/>
        <v>4.0749943528348771E-2</v>
      </c>
      <c r="N6" s="446">
        <f t="shared" si="0"/>
        <v>4.1764006721586949E-2</v>
      </c>
      <c r="O6" s="446">
        <f t="shared" si="0"/>
        <v>4.6664128273469559E-2</v>
      </c>
      <c r="P6" s="447">
        <f t="shared" si="0"/>
        <v>6.1224489795918366E-2</v>
      </c>
    </row>
    <row r="7" spans="1:16" x14ac:dyDescent="0.35">
      <c r="A7" s="442" t="s">
        <v>1335</v>
      </c>
      <c r="B7" s="449">
        <v>4149.3917274939204</v>
      </c>
      <c r="C7" s="449">
        <v>6354.3983822042501</v>
      </c>
      <c r="D7" s="449">
        <v>6341.3197172034597</v>
      </c>
      <c r="E7" s="449">
        <v>6934.8484848484804</v>
      </c>
      <c r="F7" s="449">
        <v>7137.2134038800696</v>
      </c>
      <c r="G7" s="449">
        <v>6818.7070151306698</v>
      </c>
      <c r="H7" s="450">
        <v>6917.0357751277697</v>
      </c>
      <c r="I7" s="451">
        <v>6569.9145299145302</v>
      </c>
      <c r="J7" s="449">
        <v>6332.73862622658</v>
      </c>
      <c r="K7" s="449">
        <v>6730.5801376597801</v>
      </c>
      <c r="L7" s="449">
        <v>6613.5240572171697</v>
      </c>
      <c r="M7" s="449">
        <v>7039.4304490690001</v>
      </c>
      <c r="N7" s="449">
        <v>6628.4989858012204</v>
      </c>
      <c r="O7" s="449">
        <v>6586.95652173913</v>
      </c>
      <c r="P7" s="450">
        <v>6513.1578947368398</v>
      </c>
    </row>
    <row r="8" spans="1:16" ht="16" thickBot="1" x14ac:dyDescent="0.4">
      <c r="A8" s="452" t="s">
        <v>1336</v>
      </c>
      <c r="B8" s="453">
        <v>34.517275419545904</v>
      </c>
      <c r="C8" s="453">
        <v>46.820717131474098</v>
      </c>
      <c r="D8" s="453">
        <v>44.201438848920901</v>
      </c>
      <c r="E8" s="453">
        <v>48.1367346938775</v>
      </c>
      <c r="F8" s="453">
        <v>48.999100719424497</v>
      </c>
      <c r="G8" s="453">
        <v>47.914246196403901</v>
      </c>
      <c r="H8" s="454">
        <v>48.601998334721102</v>
      </c>
      <c r="I8" s="455">
        <v>57.239279588300001</v>
      </c>
      <c r="J8" s="453">
        <v>61.835820895499999</v>
      </c>
      <c r="K8" s="453">
        <v>65.071428571400006</v>
      </c>
      <c r="L8" s="453">
        <v>73.214102564100003</v>
      </c>
      <c r="M8" s="453">
        <v>77.025498891400005</v>
      </c>
      <c r="N8" s="453">
        <v>79.725220804700001</v>
      </c>
      <c r="O8" s="453">
        <v>73.526745240300002</v>
      </c>
      <c r="P8" s="454">
        <v>88.835748792299995</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133F-56A7-440F-82EF-2F5AC842187E}">
  <dimension ref="A1:L148"/>
  <sheetViews>
    <sheetView showGridLines="0" topLeftCell="A120" zoomScale="80" zoomScaleNormal="80" workbookViewId="0">
      <selection activeCell="I13" sqref="I13"/>
    </sheetView>
  </sheetViews>
  <sheetFormatPr defaultRowHeight="14.5" x14ac:dyDescent="0.35"/>
  <cols>
    <col min="1" max="1" width="35.7265625" customWidth="1"/>
    <col min="2" max="2" width="11.1796875" customWidth="1"/>
    <col min="3" max="3" width="10.81640625" customWidth="1"/>
  </cols>
  <sheetData>
    <row r="1" spans="1:12" ht="71.5" customHeight="1" x14ac:dyDescent="0.35">
      <c r="A1" s="456" t="s">
        <v>1337</v>
      </c>
      <c r="B1" s="457"/>
      <c r="C1" s="457"/>
      <c r="D1" s="457"/>
      <c r="E1" s="457"/>
      <c r="F1" s="457"/>
      <c r="G1" s="457"/>
      <c r="H1" s="457"/>
      <c r="I1" s="457"/>
      <c r="J1" s="457"/>
      <c r="K1" s="457"/>
      <c r="L1" s="457"/>
    </row>
    <row r="2" spans="1:12" ht="12.65" customHeight="1" x14ac:dyDescent="0.35"/>
    <row r="3" spans="1:12" ht="16" thickBot="1" x14ac:dyDescent="0.4">
      <c r="A3" s="412" t="s">
        <v>1338</v>
      </c>
      <c r="B3" s="5"/>
      <c r="C3" s="5"/>
    </row>
    <row r="4" spans="1:12" ht="15" x14ac:dyDescent="0.35">
      <c r="A4" s="436" t="s">
        <v>1297</v>
      </c>
      <c r="B4" s="438" t="s">
        <v>1339</v>
      </c>
    </row>
    <row r="5" spans="1:12" ht="15.5" x14ac:dyDescent="0.35">
      <c r="A5" s="442" t="s">
        <v>1340</v>
      </c>
      <c r="B5" s="458">
        <v>15</v>
      </c>
    </row>
    <row r="6" spans="1:12" ht="15.5" x14ac:dyDescent="0.35">
      <c r="A6" s="442" t="s">
        <v>1341</v>
      </c>
      <c r="B6" s="458">
        <v>9</v>
      </c>
    </row>
    <row r="7" spans="1:12" ht="15.5" x14ac:dyDescent="0.35">
      <c r="A7" s="442" t="s">
        <v>1342</v>
      </c>
      <c r="B7" s="458">
        <v>10</v>
      </c>
    </row>
    <row r="8" spans="1:12" ht="15.5" x14ac:dyDescent="0.35">
      <c r="A8" s="442" t="s">
        <v>1343</v>
      </c>
      <c r="B8" s="458">
        <v>25</v>
      </c>
    </row>
    <row r="9" spans="1:12" ht="15.5" x14ac:dyDescent="0.35">
      <c r="A9" s="442" t="s">
        <v>1344</v>
      </c>
      <c r="B9" s="458">
        <v>17</v>
      </c>
    </row>
    <row r="10" spans="1:12" ht="15.5" x14ac:dyDescent="0.35">
      <c r="A10" s="442" t="s">
        <v>1298</v>
      </c>
      <c r="B10" s="458">
        <v>25</v>
      </c>
    </row>
    <row r="11" spans="1:12" ht="16" thickBot="1" x14ac:dyDescent="0.4">
      <c r="A11" s="452" t="s">
        <v>1242</v>
      </c>
      <c r="B11" s="459">
        <v>11</v>
      </c>
    </row>
    <row r="13" spans="1:12" ht="16" thickBot="1" x14ac:dyDescent="0.4">
      <c r="A13" s="412" t="s">
        <v>1345</v>
      </c>
      <c r="B13" s="5"/>
    </row>
    <row r="14" spans="1:12" ht="15" x14ac:dyDescent="0.35">
      <c r="A14" s="436" t="s">
        <v>1297</v>
      </c>
      <c r="B14" s="438" t="s">
        <v>1346</v>
      </c>
    </row>
    <row r="15" spans="1:12" ht="15.5" x14ac:dyDescent="0.35">
      <c r="A15" s="442" t="s">
        <v>1340</v>
      </c>
      <c r="B15" s="458">
        <v>22</v>
      </c>
    </row>
    <row r="16" spans="1:12" ht="15.5" x14ac:dyDescent="0.35">
      <c r="A16" s="442" t="s">
        <v>1341</v>
      </c>
      <c r="B16" s="458">
        <v>21</v>
      </c>
    </row>
    <row r="17" spans="1:2" ht="15.5" x14ac:dyDescent="0.35">
      <c r="A17" s="442" t="s">
        <v>1342</v>
      </c>
      <c r="B17" s="458">
        <v>19</v>
      </c>
    </row>
    <row r="18" spans="1:2" ht="15.5" x14ac:dyDescent="0.35">
      <c r="A18" s="442" t="s">
        <v>1343</v>
      </c>
      <c r="B18" s="458">
        <v>19</v>
      </c>
    </row>
    <row r="19" spans="1:2" ht="15.5" x14ac:dyDescent="0.35">
      <c r="A19" s="442" t="s">
        <v>1344</v>
      </c>
      <c r="B19" s="458">
        <v>19</v>
      </c>
    </row>
    <row r="20" spans="1:2" ht="15.5" x14ac:dyDescent="0.35">
      <c r="A20" s="460" t="s">
        <v>1298</v>
      </c>
      <c r="B20" s="461">
        <v>20</v>
      </c>
    </row>
    <row r="21" spans="1:2" ht="16" thickBot="1" x14ac:dyDescent="0.4">
      <c r="A21" s="452" t="s">
        <v>1242</v>
      </c>
      <c r="B21" s="459">
        <v>10</v>
      </c>
    </row>
    <row r="22" spans="1:2" ht="15.5" x14ac:dyDescent="0.35">
      <c r="B22" s="462"/>
    </row>
    <row r="23" spans="1:2" ht="16" thickBot="1" x14ac:dyDescent="0.4">
      <c r="A23" s="412" t="s">
        <v>1347</v>
      </c>
      <c r="B23" s="5"/>
    </row>
    <row r="24" spans="1:2" ht="15" x14ac:dyDescent="0.35">
      <c r="A24" s="436" t="s">
        <v>1297</v>
      </c>
      <c r="B24" s="438" t="s">
        <v>1273</v>
      </c>
    </row>
    <row r="25" spans="1:2" ht="15.5" x14ac:dyDescent="0.35">
      <c r="A25" s="442" t="s">
        <v>1340</v>
      </c>
      <c r="B25" s="444">
        <v>12</v>
      </c>
    </row>
    <row r="26" spans="1:2" ht="15.5" x14ac:dyDescent="0.35">
      <c r="A26" s="442" t="s">
        <v>1341</v>
      </c>
      <c r="B26" s="444">
        <v>3</v>
      </c>
    </row>
    <row r="27" spans="1:2" ht="15.5" x14ac:dyDescent="0.35">
      <c r="A27" s="442" t="s">
        <v>1342</v>
      </c>
      <c r="B27" s="444">
        <v>9</v>
      </c>
    </row>
    <row r="28" spans="1:2" ht="15.5" x14ac:dyDescent="0.35">
      <c r="A28" s="442" t="s">
        <v>1343</v>
      </c>
      <c r="B28" s="444">
        <v>11</v>
      </c>
    </row>
    <row r="29" spans="1:2" ht="15.5" x14ac:dyDescent="0.35">
      <c r="A29" s="442" t="s">
        <v>1344</v>
      </c>
      <c r="B29" s="444">
        <v>8</v>
      </c>
    </row>
    <row r="30" spans="1:2" ht="15.5" x14ac:dyDescent="0.35">
      <c r="A30" s="442" t="s">
        <v>1298</v>
      </c>
      <c r="B30" s="444">
        <v>14</v>
      </c>
    </row>
    <row r="31" spans="1:2" ht="16" thickBot="1" x14ac:dyDescent="0.4">
      <c r="A31" s="452" t="s">
        <v>1242</v>
      </c>
      <c r="B31" s="459">
        <v>4</v>
      </c>
    </row>
    <row r="32" spans="1:2" ht="15.5" x14ac:dyDescent="0.35">
      <c r="B32" s="462"/>
    </row>
    <row r="33" spans="1:2" ht="16" thickBot="1" x14ac:dyDescent="0.4">
      <c r="A33" s="412" t="s">
        <v>1348</v>
      </c>
      <c r="B33" s="5"/>
    </row>
    <row r="34" spans="1:2" ht="15" x14ac:dyDescent="0.35">
      <c r="A34" s="436" t="s">
        <v>1297</v>
      </c>
      <c r="B34" s="438" t="s">
        <v>1339</v>
      </c>
    </row>
    <row r="35" spans="1:2" ht="15.5" x14ac:dyDescent="0.35">
      <c r="A35" s="442" t="s">
        <v>1340</v>
      </c>
      <c r="B35" s="444">
        <v>30</v>
      </c>
    </row>
    <row r="36" spans="1:2" ht="15.5" x14ac:dyDescent="0.35">
      <c r="A36" s="442" t="s">
        <v>1341</v>
      </c>
      <c r="B36" s="444">
        <v>12</v>
      </c>
    </row>
    <row r="37" spans="1:2" ht="15.5" x14ac:dyDescent="0.35">
      <c r="A37" s="442" t="s">
        <v>1342</v>
      </c>
      <c r="B37" s="444">
        <v>11</v>
      </c>
    </row>
    <row r="38" spans="1:2" ht="15.5" x14ac:dyDescent="0.35">
      <c r="A38" s="442" t="s">
        <v>1343</v>
      </c>
      <c r="B38" s="444">
        <v>6</v>
      </c>
    </row>
    <row r="39" spans="1:2" ht="15.5" x14ac:dyDescent="0.35">
      <c r="A39" s="442" t="s">
        <v>1299</v>
      </c>
      <c r="B39" s="444">
        <v>1</v>
      </c>
    </row>
    <row r="40" spans="1:2" ht="15.5" x14ac:dyDescent="0.35">
      <c r="A40" s="442" t="s">
        <v>1298</v>
      </c>
      <c r="B40" s="444">
        <v>7</v>
      </c>
    </row>
    <row r="41" spans="1:2" ht="16" thickBot="1" x14ac:dyDescent="0.4">
      <c r="A41" s="452" t="s">
        <v>1242</v>
      </c>
      <c r="B41" s="459">
        <v>3</v>
      </c>
    </row>
    <row r="43" spans="1:2" ht="16" thickBot="1" x14ac:dyDescent="0.4">
      <c r="A43" s="412" t="s">
        <v>1349</v>
      </c>
      <c r="B43" s="5"/>
    </row>
    <row r="44" spans="1:2" ht="15" x14ac:dyDescent="0.35">
      <c r="A44" s="436" t="s">
        <v>1297</v>
      </c>
      <c r="B44" s="438" t="s">
        <v>1346</v>
      </c>
    </row>
    <row r="45" spans="1:2" ht="15.5" x14ac:dyDescent="0.35">
      <c r="A45" s="442" t="s">
        <v>1340</v>
      </c>
      <c r="B45" s="444">
        <v>19</v>
      </c>
    </row>
    <row r="46" spans="1:2" ht="15.5" x14ac:dyDescent="0.35">
      <c r="A46" s="442" t="s">
        <v>1341</v>
      </c>
      <c r="B46" s="444">
        <v>8</v>
      </c>
    </row>
    <row r="47" spans="1:2" ht="15.5" x14ac:dyDescent="0.35">
      <c r="A47" s="442" t="s">
        <v>1342</v>
      </c>
      <c r="B47" s="444">
        <v>9</v>
      </c>
    </row>
    <row r="48" spans="1:2" ht="15.5" x14ac:dyDescent="0.35">
      <c r="A48" s="442" t="s">
        <v>1343</v>
      </c>
      <c r="B48" s="444">
        <v>4</v>
      </c>
    </row>
    <row r="49" spans="1:2" ht="15.5" x14ac:dyDescent="0.35">
      <c r="A49" s="442" t="s">
        <v>1299</v>
      </c>
      <c r="B49" s="444">
        <v>1</v>
      </c>
    </row>
    <row r="50" spans="1:2" ht="15.5" x14ac:dyDescent="0.35">
      <c r="A50" s="442" t="s">
        <v>1298</v>
      </c>
      <c r="B50" s="444">
        <v>4</v>
      </c>
    </row>
    <row r="51" spans="1:2" ht="16" thickBot="1" x14ac:dyDescent="0.4">
      <c r="A51" s="452" t="s">
        <v>1242</v>
      </c>
      <c r="B51" s="459">
        <v>2</v>
      </c>
    </row>
    <row r="52" spans="1:2" ht="15.5" x14ac:dyDescent="0.35">
      <c r="B52" s="462"/>
    </row>
    <row r="53" spans="1:2" ht="16" thickBot="1" x14ac:dyDescent="0.4">
      <c r="A53" s="412" t="s">
        <v>1350</v>
      </c>
      <c r="B53" s="5"/>
    </row>
    <row r="54" spans="1:2" ht="15" x14ac:dyDescent="0.35">
      <c r="A54" s="436" t="s">
        <v>1297</v>
      </c>
      <c r="B54" s="438" t="s">
        <v>1273</v>
      </c>
    </row>
    <row r="55" spans="1:2" ht="15.5" x14ac:dyDescent="0.35">
      <c r="A55" s="442" t="s">
        <v>1340</v>
      </c>
      <c r="B55" s="444">
        <v>2</v>
      </c>
    </row>
    <row r="56" spans="1:2" ht="15.5" x14ac:dyDescent="0.35">
      <c r="A56" s="442" t="s">
        <v>1341</v>
      </c>
      <c r="B56" s="444">
        <v>1</v>
      </c>
    </row>
    <row r="57" spans="1:2" ht="15.5" x14ac:dyDescent="0.35">
      <c r="A57" s="442" t="s">
        <v>1342</v>
      </c>
      <c r="B57" s="444">
        <v>0</v>
      </c>
    </row>
    <row r="58" spans="1:2" ht="15.5" x14ac:dyDescent="0.35">
      <c r="A58" s="442" t="s">
        <v>1343</v>
      </c>
      <c r="B58" s="444">
        <v>0</v>
      </c>
    </row>
    <row r="59" spans="1:2" ht="15.5" x14ac:dyDescent="0.35">
      <c r="A59" s="442" t="s">
        <v>1344</v>
      </c>
      <c r="B59" s="444">
        <v>0</v>
      </c>
    </row>
    <row r="60" spans="1:2" ht="15.5" x14ac:dyDescent="0.35">
      <c r="A60" s="442" t="s">
        <v>1298</v>
      </c>
      <c r="B60" s="444">
        <v>0</v>
      </c>
    </row>
    <row r="61" spans="1:2" ht="16" thickBot="1" x14ac:dyDescent="0.4">
      <c r="A61" s="452" t="s">
        <v>1242</v>
      </c>
      <c r="B61" s="463">
        <v>0</v>
      </c>
    </row>
    <row r="62" spans="1:2" ht="15.5" x14ac:dyDescent="0.35">
      <c r="B62" s="462"/>
    </row>
    <row r="63" spans="1:2" ht="16" thickBot="1" x14ac:dyDescent="0.4">
      <c r="A63" s="412" t="s">
        <v>1351</v>
      </c>
      <c r="B63" s="5"/>
    </row>
    <row r="64" spans="1:2" ht="15" x14ac:dyDescent="0.35">
      <c r="A64" s="436" t="s">
        <v>1297</v>
      </c>
      <c r="B64" s="438" t="s">
        <v>1339</v>
      </c>
    </row>
    <row r="65" spans="1:2" ht="15.5" x14ac:dyDescent="0.35">
      <c r="A65" s="442" t="s">
        <v>1340</v>
      </c>
      <c r="B65" s="444">
        <v>24545</v>
      </c>
    </row>
    <row r="66" spans="1:2" ht="15.5" x14ac:dyDescent="0.35">
      <c r="A66" s="442" t="s">
        <v>1341</v>
      </c>
      <c r="B66" s="444">
        <v>22976</v>
      </c>
    </row>
    <row r="67" spans="1:2" ht="15.5" x14ac:dyDescent="0.35">
      <c r="A67" s="442" t="s">
        <v>1342</v>
      </c>
      <c r="B67" s="444">
        <v>16174</v>
      </c>
    </row>
    <row r="68" spans="1:2" ht="15.5" x14ac:dyDescent="0.35">
      <c r="A68" s="442" t="s">
        <v>1343</v>
      </c>
      <c r="B68" s="444">
        <v>6941</v>
      </c>
    </row>
    <row r="69" spans="1:2" ht="15.5" x14ac:dyDescent="0.35">
      <c r="A69" s="442" t="s">
        <v>1344</v>
      </c>
      <c r="B69" s="444">
        <v>5977</v>
      </c>
    </row>
    <row r="70" spans="1:2" ht="15.5" x14ac:dyDescent="0.35">
      <c r="A70" s="442" t="s">
        <v>1298</v>
      </c>
      <c r="B70" s="444">
        <v>9042</v>
      </c>
    </row>
    <row r="71" spans="1:2" ht="16" thickBot="1" x14ac:dyDescent="0.4">
      <c r="A71" s="452" t="s">
        <v>1242</v>
      </c>
      <c r="B71" s="459">
        <v>4516</v>
      </c>
    </row>
    <row r="73" spans="1:2" ht="16" thickBot="1" x14ac:dyDescent="0.4">
      <c r="A73" s="412" t="s">
        <v>1352</v>
      </c>
      <c r="B73" s="5"/>
    </row>
    <row r="74" spans="1:2" ht="15" x14ac:dyDescent="0.35">
      <c r="A74" s="436" t="s">
        <v>1297</v>
      </c>
      <c r="B74" s="438" t="s">
        <v>1346</v>
      </c>
    </row>
    <row r="75" spans="1:2" ht="15.5" x14ac:dyDescent="0.35">
      <c r="A75" s="442" t="s">
        <v>1340</v>
      </c>
      <c r="B75" s="444">
        <v>25793</v>
      </c>
    </row>
    <row r="76" spans="1:2" ht="15.5" x14ac:dyDescent="0.35">
      <c r="A76" s="442" t="s">
        <v>1341</v>
      </c>
      <c r="B76" s="444">
        <v>24371</v>
      </c>
    </row>
    <row r="77" spans="1:2" ht="15.5" x14ac:dyDescent="0.35">
      <c r="A77" s="442" t="s">
        <v>1342</v>
      </c>
      <c r="B77" s="444">
        <v>17657</v>
      </c>
    </row>
    <row r="78" spans="1:2" ht="15.5" x14ac:dyDescent="0.35">
      <c r="A78" s="442" t="s">
        <v>1343</v>
      </c>
      <c r="B78" s="444">
        <v>7422</v>
      </c>
    </row>
    <row r="79" spans="1:2" ht="15.5" x14ac:dyDescent="0.35">
      <c r="A79" s="442" t="s">
        <v>1344</v>
      </c>
      <c r="B79" s="444">
        <v>6468</v>
      </c>
    </row>
    <row r="80" spans="1:2" ht="15.5" x14ac:dyDescent="0.35">
      <c r="A80" s="442" t="s">
        <v>1298</v>
      </c>
      <c r="B80" s="444">
        <v>9470</v>
      </c>
    </row>
    <row r="81" spans="1:8" ht="16" thickBot="1" x14ac:dyDescent="0.4">
      <c r="A81" s="452" t="s">
        <v>1242</v>
      </c>
      <c r="B81" s="459">
        <v>4657</v>
      </c>
    </row>
    <row r="82" spans="1:8" ht="15.5" x14ac:dyDescent="0.35">
      <c r="B82" s="462"/>
    </row>
    <row r="83" spans="1:8" ht="16" thickBot="1" x14ac:dyDescent="0.4">
      <c r="A83" s="412" t="s">
        <v>1353</v>
      </c>
      <c r="B83" s="5"/>
    </row>
    <row r="84" spans="1:8" ht="15" x14ac:dyDescent="0.35">
      <c r="A84" s="436" t="s">
        <v>1297</v>
      </c>
      <c r="B84" s="438" t="s">
        <v>1273</v>
      </c>
    </row>
    <row r="85" spans="1:8" ht="15.5" x14ac:dyDescent="0.35">
      <c r="A85" s="442" t="s">
        <v>1340</v>
      </c>
      <c r="B85" s="444">
        <v>13632</v>
      </c>
    </row>
    <row r="86" spans="1:8" ht="15.5" x14ac:dyDescent="0.35">
      <c r="A86" s="442" t="s">
        <v>1341</v>
      </c>
      <c r="B86" s="444">
        <v>13203</v>
      </c>
    </row>
    <row r="87" spans="1:8" ht="15.5" x14ac:dyDescent="0.35">
      <c r="A87" s="442" t="s">
        <v>1342</v>
      </c>
      <c r="B87" s="444">
        <v>10998</v>
      </c>
    </row>
    <row r="88" spans="1:8" ht="15.5" x14ac:dyDescent="0.35">
      <c r="A88" s="442" t="s">
        <v>1343</v>
      </c>
      <c r="B88" s="444">
        <v>64</v>
      </c>
    </row>
    <row r="89" spans="1:8" ht="15.5" x14ac:dyDescent="0.35">
      <c r="A89" s="442" t="s">
        <v>1344</v>
      </c>
      <c r="B89" s="444">
        <v>4065</v>
      </c>
    </row>
    <row r="90" spans="1:8" ht="15.5" x14ac:dyDescent="0.35">
      <c r="A90" s="442" t="s">
        <v>1298</v>
      </c>
      <c r="B90" s="444">
        <v>5801</v>
      </c>
    </row>
    <row r="91" spans="1:8" ht="16" thickBot="1" x14ac:dyDescent="0.4">
      <c r="A91" s="452" t="s">
        <v>1242</v>
      </c>
      <c r="B91" s="459">
        <v>3049</v>
      </c>
    </row>
    <row r="92" spans="1:8" ht="15.5" x14ac:dyDescent="0.35">
      <c r="B92" s="462"/>
    </row>
    <row r="93" spans="1:8" ht="16" thickBot="1" x14ac:dyDescent="0.4">
      <c r="A93" s="412" t="s">
        <v>1354</v>
      </c>
      <c r="B93" s="5"/>
    </row>
    <row r="94" spans="1:8" ht="15" x14ac:dyDescent="0.35">
      <c r="A94" s="436" t="s">
        <v>1355</v>
      </c>
      <c r="B94" s="437" t="s">
        <v>1340</v>
      </c>
      <c r="C94" s="437" t="s">
        <v>1341</v>
      </c>
      <c r="D94" s="437" t="s">
        <v>1342</v>
      </c>
      <c r="E94" s="437" t="s">
        <v>1343</v>
      </c>
      <c r="F94" s="437" t="s">
        <v>1299</v>
      </c>
      <c r="G94" s="437" t="s">
        <v>1298</v>
      </c>
      <c r="H94" s="438" t="s">
        <v>1242</v>
      </c>
    </row>
    <row r="95" spans="1:8" ht="15.5" x14ac:dyDescent="0.35">
      <c r="A95" s="442" t="s">
        <v>1356</v>
      </c>
      <c r="B95" s="464"/>
      <c r="C95" s="464"/>
      <c r="D95" s="464"/>
      <c r="E95" s="464"/>
      <c r="F95" s="443">
        <v>23</v>
      </c>
      <c r="G95" s="443">
        <v>123</v>
      </c>
      <c r="H95" s="444">
        <v>41</v>
      </c>
    </row>
    <row r="96" spans="1:8" ht="15.5" x14ac:dyDescent="0.35">
      <c r="A96" s="442" t="s">
        <v>1357</v>
      </c>
      <c r="B96" s="464">
        <v>0</v>
      </c>
      <c r="C96" s="464">
        <v>0</v>
      </c>
      <c r="D96" s="464">
        <v>0</v>
      </c>
      <c r="E96" s="443">
        <v>10</v>
      </c>
      <c r="F96" s="443">
        <v>37</v>
      </c>
      <c r="G96" s="443">
        <v>69</v>
      </c>
      <c r="H96" s="444">
        <v>32</v>
      </c>
    </row>
    <row r="97" spans="1:8" ht="15.5" x14ac:dyDescent="0.35">
      <c r="A97" s="442" t="s">
        <v>1358</v>
      </c>
      <c r="B97" s="464"/>
      <c r="C97" s="464"/>
      <c r="D97" s="464"/>
      <c r="E97" s="464"/>
      <c r="F97" s="443">
        <v>54</v>
      </c>
      <c r="G97" s="443">
        <v>129</v>
      </c>
      <c r="H97" s="444">
        <v>25</v>
      </c>
    </row>
    <row r="98" spans="1:8" ht="15.5" x14ac:dyDescent="0.35">
      <c r="A98" s="442" t="s">
        <v>1359</v>
      </c>
      <c r="B98" s="443">
        <v>10119</v>
      </c>
      <c r="C98" s="443">
        <v>9164</v>
      </c>
      <c r="D98" s="443">
        <v>6123</v>
      </c>
      <c r="E98" s="443">
        <v>5270</v>
      </c>
      <c r="F98" s="443">
        <v>6607</v>
      </c>
      <c r="G98" s="443">
        <v>5089</v>
      </c>
      <c r="H98" s="444">
        <v>2368</v>
      </c>
    </row>
    <row r="99" spans="1:8" ht="15.5" x14ac:dyDescent="0.35">
      <c r="A99" s="442" t="s">
        <v>1360</v>
      </c>
      <c r="B99" s="464"/>
      <c r="C99" s="464"/>
      <c r="D99" s="464"/>
      <c r="E99" s="464"/>
      <c r="F99" s="464"/>
      <c r="G99" s="443">
        <v>39</v>
      </c>
      <c r="H99" s="444">
        <v>14</v>
      </c>
    </row>
    <row r="100" spans="1:8" ht="15.5" x14ac:dyDescent="0.35">
      <c r="A100" s="442" t="s">
        <v>1361</v>
      </c>
      <c r="B100" s="464">
        <v>0</v>
      </c>
      <c r="C100" s="464">
        <v>0</v>
      </c>
      <c r="D100" s="464">
        <v>0</v>
      </c>
      <c r="E100" s="443">
        <v>1303</v>
      </c>
      <c r="F100" s="443">
        <v>4296</v>
      </c>
      <c r="G100" s="443">
        <v>1008</v>
      </c>
      <c r="H100" s="444">
        <v>269</v>
      </c>
    </row>
    <row r="101" spans="1:8" ht="15.5" x14ac:dyDescent="0.35">
      <c r="A101" s="442" t="s">
        <v>1362</v>
      </c>
      <c r="B101" s="443">
        <v>13597</v>
      </c>
      <c r="C101" s="443">
        <v>13716</v>
      </c>
      <c r="D101" s="443">
        <v>9950</v>
      </c>
      <c r="E101" s="443">
        <v>10790</v>
      </c>
      <c r="F101" s="443">
        <v>16487</v>
      </c>
      <c r="G101" s="443">
        <v>11532</v>
      </c>
      <c r="H101" s="444">
        <v>5797</v>
      </c>
    </row>
    <row r="102" spans="1:8" ht="15.5" x14ac:dyDescent="0.35">
      <c r="A102" s="442" t="s">
        <v>1363</v>
      </c>
      <c r="B102" s="443">
        <v>53</v>
      </c>
      <c r="C102" s="443">
        <v>34</v>
      </c>
      <c r="D102" s="443">
        <v>36</v>
      </c>
      <c r="E102" s="443">
        <v>11</v>
      </c>
      <c r="F102" s="443">
        <v>30</v>
      </c>
      <c r="G102" s="443">
        <v>58</v>
      </c>
      <c r="H102" s="444">
        <v>19</v>
      </c>
    </row>
    <row r="103" spans="1:8" ht="15.5" x14ac:dyDescent="0.35">
      <c r="A103" s="442" t="s">
        <v>1364</v>
      </c>
      <c r="B103" s="443">
        <v>637</v>
      </c>
      <c r="C103" s="443">
        <v>823</v>
      </c>
      <c r="D103" s="443">
        <v>543</v>
      </c>
      <c r="E103" s="443">
        <v>2222</v>
      </c>
      <c r="F103" s="443">
        <v>10858</v>
      </c>
      <c r="G103" s="443">
        <v>21525</v>
      </c>
      <c r="H103" s="444">
        <v>5342</v>
      </c>
    </row>
    <row r="104" spans="1:8" ht="15.5" x14ac:dyDescent="0.35">
      <c r="A104" s="442" t="s">
        <v>1365</v>
      </c>
      <c r="B104" s="443">
        <v>236</v>
      </c>
      <c r="C104" s="443">
        <v>132</v>
      </c>
      <c r="D104" s="443">
        <v>105</v>
      </c>
      <c r="E104" s="443">
        <v>52</v>
      </c>
      <c r="F104" s="443">
        <v>88</v>
      </c>
      <c r="G104" s="443">
        <v>194</v>
      </c>
      <c r="H104" s="444">
        <v>34</v>
      </c>
    </row>
    <row r="105" spans="1:8" ht="15.5" x14ac:dyDescent="0.35">
      <c r="A105" s="442" t="s">
        <v>1366</v>
      </c>
      <c r="B105" s="443">
        <v>81</v>
      </c>
      <c r="C105" s="443">
        <v>40</v>
      </c>
      <c r="D105" s="443">
        <v>29</v>
      </c>
      <c r="E105" s="443">
        <v>12</v>
      </c>
      <c r="F105" s="443">
        <v>5</v>
      </c>
      <c r="G105" s="443">
        <v>8</v>
      </c>
      <c r="H105" s="444">
        <v>3</v>
      </c>
    </row>
    <row r="106" spans="1:8" ht="15.5" x14ac:dyDescent="0.35">
      <c r="A106" s="442" t="s">
        <v>1367</v>
      </c>
      <c r="B106" s="443">
        <v>134</v>
      </c>
      <c r="C106" s="443">
        <v>82</v>
      </c>
      <c r="D106" s="443">
        <v>72</v>
      </c>
      <c r="E106" s="443">
        <v>29</v>
      </c>
      <c r="F106" s="443">
        <v>26</v>
      </c>
      <c r="G106" s="443">
        <v>38</v>
      </c>
      <c r="H106" s="444">
        <v>27</v>
      </c>
    </row>
    <row r="107" spans="1:8" ht="15.5" x14ac:dyDescent="0.35">
      <c r="A107" s="442" t="s">
        <v>1368</v>
      </c>
      <c r="B107" s="443">
        <v>27</v>
      </c>
      <c r="C107" s="443">
        <v>19</v>
      </c>
      <c r="D107" s="443">
        <v>17</v>
      </c>
      <c r="E107" s="443">
        <v>7</v>
      </c>
      <c r="F107" s="443">
        <v>12</v>
      </c>
      <c r="G107" s="443">
        <v>25</v>
      </c>
      <c r="H107" s="444">
        <v>26</v>
      </c>
    </row>
    <row r="108" spans="1:8" ht="15.5" x14ac:dyDescent="0.35">
      <c r="A108" s="442" t="s">
        <v>1369</v>
      </c>
      <c r="B108" s="464"/>
      <c r="C108" s="464"/>
      <c r="D108" s="464"/>
      <c r="E108" s="464"/>
      <c r="F108" s="443">
        <v>86</v>
      </c>
      <c r="G108" s="443">
        <v>199</v>
      </c>
      <c r="H108" s="444">
        <v>18</v>
      </c>
    </row>
    <row r="109" spans="1:8" ht="15.5" x14ac:dyDescent="0.35">
      <c r="A109" s="442" t="s">
        <v>1370</v>
      </c>
      <c r="B109" s="464">
        <v>0</v>
      </c>
      <c r="C109" s="464">
        <v>0</v>
      </c>
      <c r="D109" s="464">
        <v>0</v>
      </c>
      <c r="E109" s="443">
        <v>2452</v>
      </c>
      <c r="F109" s="443">
        <v>17061</v>
      </c>
      <c r="G109" s="443">
        <v>17048</v>
      </c>
      <c r="H109" s="444">
        <v>3158</v>
      </c>
    </row>
    <row r="110" spans="1:8" ht="16" thickBot="1" x14ac:dyDescent="0.4">
      <c r="A110" s="452" t="s">
        <v>1371</v>
      </c>
      <c r="B110" s="465">
        <v>51</v>
      </c>
      <c r="C110" s="465">
        <v>32</v>
      </c>
      <c r="D110" s="465">
        <v>14</v>
      </c>
      <c r="E110" s="465">
        <v>5</v>
      </c>
      <c r="F110" s="465">
        <v>24</v>
      </c>
      <c r="G110" s="465">
        <v>9</v>
      </c>
      <c r="H110" s="463">
        <v>8</v>
      </c>
    </row>
    <row r="112" spans="1:8" ht="16" thickBot="1" x14ac:dyDescent="0.4">
      <c r="A112" s="412" t="s">
        <v>1372</v>
      </c>
      <c r="B112" s="5"/>
    </row>
    <row r="113" spans="1:8" ht="15" x14ac:dyDescent="0.35">
      <c r="A113" s="436" t="s">
        <v>1355</v>
      </c>
      <c r="B113" s="437" t="s">
        <v>1340</v>
      </c>
      <c r="C113" s="437" t="s">
        <v>1341</v>
      </c>
      <c r="D113" s="437" t="s">
        <v>1342</v>
      </c>
      <c r="E113" s="437" t="s">
        <v>1343</v>
      </c>
      <c r="F113" s="437" t="s">
        <v>1299</v>
      </c>
      <c r="G113" s="437" t="s">
        <v>1298</v>
      </c>
      <c r="H113" s="438" t="s">
        <v>1242</v>
      </c>
    </row>
    <row r="114" spans="1:8" ht="15.5" x14ac:dyDescent="0.35">
      <c r="A114" s="442" t="s">
        <v>1356</v>
      </c>
      <c r="B114" s="464"/>
      <c r="C114" s="464"/>
      <c r="D114" s="464"/>
      <c r="E114" s="464"/>
      <c r="F114" s="443">
        <v>173</v>
      </c>
      <c r="G114" s="443">
        <v>649</v>
      </c>
      <c r="H114" s="444">
        <v>219</v>
      </c>
    </row>
    <row r="115" spans="1:8" ht="15.5" x14ac:dyDescent="0.35">
      <c r="A115" s="442" t="s">
        <v>1357</v>
      </c>
      <c r="B115" s="464">
        <v>0</v>
      </c>
      <c r="C115" s="464">
        <v>0</v>
      </c>
      <c r="D115" s="464">
        <v>0</v>
      </c>
      <c r="E115" s="443">
        <v>10</v>
      </c>
      <c r="F115" s="443">
        <v>36</v>
      </c>
      <c r="G115" s="443">
        <v>49</v>
      </c>
      <c r="H115" s="444">
        <v>33</v>
      </c>
    </row>
    <row r="116" spans="1:8" ht="15.5" x14ac:dyDescent="0.35">
      <c r="A116" s="442" t="s">
        <v>1358</v>
      </c>
      <c r="B116" s="464"/>
      <c r="C116" s="464"/>
      <c r="D116" s="464"/>
      <c r="E116" s="464"/>
      <c r="F116" s="443">
        <v>108</v>
      </c>
      <c r="G116" s="443">
        <v>689</v>
      </c>
      <c r="H116" s="444">
        <v>44</v>
      </c>
    </row>
    <row r="117" spans="1:8" ht="15.5" x14ac:dyDescent="0.35">
      <c r="A117" s="442" t="s">
        <v>1359</v>
      </c>
      <c r="B117" s="443">
        <v>33169</v>
      </c>
      <c r="C117" s="443">
        <v>43408</v>
      </c>
      <c r="D117" s="443">
        <v>11108</v>
      </c>
      <c r="E117" s="443">
        <v>5137</v>
      </c>
      <c r="F117" s="443">
        <v>5367</v>
      </c>
      <c r="G117" s="443">
        <v>8904</v>
      </c>
      <c r="H117" s="444">
        <v>4582</v>
      </c>
    </row>
    <row r="118" spans="1:8" ht="15.5" x14ac:dyDescent="0.35">
      <c r="A118" s="442" t="s">
        <v>1360</v>
      </c>
      <c r="B118" s="464"/>
      <c r="C118" s="464"/>
      <c r="D118" s="464"/>
      <c r="E118" s="464"/>
      <c r="F118" s="464"/>
      <c r="G118" s="443">
        <v>200</v>
      </c>
      <c r="H118" s="444">
        <v>43</v>
      </c>
    </row>
    <row r="119" spans="1:8" ht="15.5" x14ac:dyDescent="0.35">
      <c r="A119" s="442" t="s">
        <v>1361</v>
      </c>
      <c r="B119" s="464">
        <v>0</v>
      </c>
      <c r="C119" s="464">
        <v>0</v>
      </c>
      <c r="D119" s="464">
        <v>0</v>
      </c>
      <c r="E119" s="443">
        <v>12331</v>
      </c>
      <c r="F119" s="443">
        <v>3926</v>
      </c>
      <c r="G119" s="443">
        <v>1684</v>
      </c>
      <c r="H119" s="444">
        <v>1543</v>
      </c>
    </row>
    <row r="120" spans="1:8" ht="15.5" x14ac:dyDescent="0.35">
      <c r="A120" s="442" t="s">
        <v>1362</v>
      </c>
      <c r="B120" s="443">
        <v>62461</v>
      </c>
      <c r="C120" s="443">
        <v>104166</v>
      </c>
      <c r="D120" s="443">
        <v>16860</v>
      </c>
      <c r="E120" s="443">
        <v>13106</v>
      </c>
      <c r="F120" s="443">
        <v>11239</v>
      </c>
      <c r="G120" s="443">
        <v>21610</v>
      </c>
      <c r="H120" s="444">
        <v>12283</v>
      </c>
    </row>
    <row r="121" spans="1:8" ht="15.5" x14ac:dyDescent="0.35">
      <c r="A121" s="442" t="s">
        <v>1363</v>
      </c>
      <c r="B121" s="443">
        <v>777</v>
      </c>
      <c r="C121" s="443">
        <v>371</v>
      </c>
      <c r="D121" s="443">
        <v>152</v>
      </c>
      <c r="E121" s="443">
        <v>384</v>
      </c>
      <c r="F121" s="443">
        <v>962</v>
      </c>
      <c r="G121" s="443">
        <v>835</v>
      </c>
      <c r="H121" s="444">
        <v>125</v>
      </c>
    </row>
    <row r="122" spans="1:8" ht="15.5" x14ac:dyDescent="0.35">
      <c r="A122" s="442" t="s">
        <v>1364</v>
      </c>
      <c r="B122" s="443">
        <v>3428</v>
      </c>
      <c r="C122" s="443">
        <v>7893</v>
      </c>
      <c r="D122" s="443">
        <v>1467</v>
      </c>
      <c r="E122" s="443">
        <v>26920</v>
      </c>
      <c r="F122" s="443">
        <v>48045</v>
      </c>
      <c r="G122" s="443">
        <v>4448</v>
      </c>
      <c r="H122" s="444">
        <v>7431</v>
      </c>
    </row>
    <row r="123" spans="1:8" ht="15.5" x14ac:dyDescent="0.35">
      <c r="A123" s="442" t="s">
        <v>1365</v>
      </c>
      <c r="B123" s="443">
        <v>290</v>
      </c>
      <c r="C123" s="443">
        <v>155</v>
      </c>
      <c r="D123" s="443">
        <v>129</v>
      </c>
      <c r="E123" s="443">
        <v>106</v>
      </c>
      <c r="F123" s="443">
        <v>502</v>
      </c>
      <c r="G123" s="443">
        <v>496</v>
      </c>
      <c r="H123" s="444">
        <v>56</v>
      </c>
    </row>
    <row r="124" spans="1:8" ht="15.5" x14ac:dyDescent="0.35">
      <c r="A124" s="442" t="s">
        <v>1366</v>
      </c>
      <c r="B124" s="443">
        <v>113</v>
      </c>
      <c r="C124" s="443">
        <v>61</v>
      </c>
      <c r="D124" s="443">
        <v>39</v>
      </c>
      <c r="E124" s="443">
        <v>15</v>
      </c>
      <c r="F124" s="443">
        <v>9</v>
      </c>
      <c r="G124" s="443">
        <v>11</v>
      </c>
      <c r="H124" s="444">
        <v>2</v>
      </c>
    </row>
    <row r="125" spans="1:8" ht="15.5" x14ac:dyDescent="0.35">
      <c r="A125" s="442" t="s">
        <v>1367</v>
      </c>
      <c r="B125" s="443">
        <v>121</v>
      </c>
      <c r="C125" s="443">
        <v>73</v>
      </c>
      <c r="D125" s="443">
        <v>68</v>
      </c>
      <c r="E125" s="443">
        <v>46</v>
      </c>
      <c r="F125" s="443">
        <v>58</v>
      </c>
      <c r="G125" s="443">
        <v>125</v>
      </c>
      <c r="H125" s="444">
        <v>125</v>
      </c>
    </row>
    <row r="126" spans="1:8" ht="15.5" x14ac:dyDescent="0.35">
      <c r="A126" s="442" t="s">
        <v>1368</v>
      </c>
      <c r="B126" s="443">
        <v>41</v>
      </c>
      <c r="C126" s="443">
        <v>31</v>
      </c>
      <c r="D126" s="443">
        <v>21</v>
      </c>
      <c r="E126" s="443">
        <v>19</v>
      </c>
      <c r="F126" s="443">
        <v>107</v>
      </c>
      <c r="G126" s="443">
        <v>192</v>
      </c>
      <c r="H126" s="444">
        <v>136</v>
      </c>
    </row>
    <row r="127" spans="1:8" ht="15.5" x14ac:dyDescent="0.35">
      <c r="A127" s="442" t="s">
        <v>1369</v>
      </c>
      <c r="B127" s="464"/>
      <c r="C127" s="464"/>
      <c r="D127" s="464"/>
      <c r="E127" s="464"/>
      <c r="F127" s="443">
        <v>75</v>
      </c>
      <c r="G127" s="443">
        <v>105</v>
      </c>
      <c r="H127" s="444">
        <v>49</v>
      </c>
    </row>
    <row r="128" spans="1:8" ht="15.5" x14ac:dyDescent="0.35">
      <c r="A128" s="442" t="s">
        <v>1370</v>
      </c>
      <c r="B128" s="464">
        <v>0</v>
      </c>
      <c r="C128" s="464">
        <v>0</v>
      </c>
      <c r="D128" s="464">
        <v>0</v>
      </c>
      <c r="E128" s="443">
        <v>3823</v>
      </c>
      <c r="F128" s="443">
        <v>36644</v>
      </c>
      <c r="G128" s="443">
        <v>14918</v>
      </c>
      <c r="H128" s="444">
        <v>14396</v>
      </c>
    </row>
    <row r="129" spans="1:8" ht="16" thickBot="1" x14ac:dyDescent="0.4">
      <c r="A129" s="452" t="s">
        <v>1371</v>
      </c>
      <c r="B129" s="465">
        <v>99</v>
      </c>
      <c r="C129" s="465">
        <v>83</v>
      </c>
      <c r="D129" s="465">
        <v>37</v>
      </c>
      <c r="E129" s="465">
        <v>43</v>
      </c>
      <c r="F129" s="465">
        <v>75</v>
      </c>
      <c r="G129" s="465">
        <v>42</v>
      </c>
      <c r="H129" s="463">
        <v>41</v>
      </c>
    </row>
    <row r="130" spans="1:8" ht="15.5" x14ac:dyDescent="0.35">
      <c r="A130" s="466"/>
      <c r="B130" s="467"/>
      <c r="C130" s="467"/>
      <c r="D130" s="467"/>
      <c r="E130" s="467"/>
      <c r="F130" s="467"/>
    </row>
    <row r="131" spans="1:8" ht="16" thickBot="1" x14ac:dyDescent="0.4">
      <c r="A131" s="412" t="s">
        <v>1373</v>
      </c>
      <c r="B131" s="5"/>
    </row>
    <row r="132" spans="1:8" ht="15" x14ac:dyDescent="0.35">
      <c r="A132" s="436" t="s">
        <v>1355</v>
      </c>
      <c r="B132" s="437" t="s">
        <v>1340</v>
      </c>
      <c r="C132" s="437" t="s">
        <v>1341</v>
      </c>
      <c r="D132" s="437" t="s">
        <v>1342</v>
      </c>
      <c r="E132" s="437" t="s">
        <v>1343</v>
      </c>
      <c r="F132" s="437" t="s">
        <v>1299</v>
      </c>
      <c r="G132" s="437" t="s">
        <v>1298</v>
      </c>
      <c r="H132" s="438" t="s">
        <v>1242</v>
      </c>
    </row>
    <row r="133" spans="1:8" ht="15.5" x14ac:dyDescent="0.35">
      <c r="A133" s="442" t="s">
        <v>1356</v>
      </c>
      <c r="B133" s="464"/>
      <c r="C133" s="464"/>
      <c r="D133" s="464"/>
      <c r="E133" s="464"/>
      <c r="F133" s="443">
        <v>8</v>
      </c>
      <c r="G133" s="443">
        <v>47</v>
      </c>
      <c r="H133" s="444">
        <v>67</v>
      </c>
    </row>
    <row r="134" spans="1:8" ht="15.5" x14ac:dyDescent="0.35">
      <c r="A134" s="442" t="s">
        <v>1357</v>
      </c>
      <c r="B134" s="464">
        <v>0</v>
      </c>
      <c r="C134" s="464">
        <v>0</v>
      </c>
      <c r="D134" s="464">
        <v>0</v>
      </c>
      <c r="E134" s="443">
        <v>0</v>
      </c>
      <c r="F134" s="443">
        <v>1</v>
      </c>
      <c r="G134" s="443">
        <v>2</v>
      </c>
      <c r="H134" s="444">
        <v>0</v>
      </c>
    </row>
    <row r="135" spans="1:8" ht="15.5" x14ac:dyDescent="0.35">
      <c r="A135" s="442" t="s">
        <v>1358</v>
      </c>
      <c r="B135" s="464"/>
      <c r="C135" s="464"/>
      <c r="D135" s="464"/>
      <c r="E135" s="464"/>
      <c r="F135" s="443">
        <v>5</v>
      </c>
      <c r="G135" s="443">
        <v>42</v>
      </c>
      <c r="H135" s="444">
        <v>13</v>
      </c>
    </row>
    <row r="136" spans="1:8" ht="15.5" x14ac:dyDescent="0.35">
      <c r="A136" s="442" t="s">
        <v>1359</v>
      </c>
      <c r="B136" s="443">
        <v>15445</v>
      </c>
      <c r="C136" s="443">
        <v>18981</v>
      </c>
      <c r="D136" s="443">
        <v>12590</v>
      </c>
      <c r="E136" s="443">
        <v>2872</v>
      </c>
      <c r="F136" s="443">
        <v>7376</v>
      </c>
      <c r="G136" s="443">
        <v>8600</v>
      </c>
      <c r="H136" s="444">
        <v>7843</v>
      </c>
    </row>
    <row r="137" spans="1:8" ht="15.5" x14ac:dyDescent="0.35">
      <c r="A137" s="442" t="s">
        <v>1360</v>
      </c>
      <c r="B137" s="464"/>
      <c r="C137" s="464"/>
      <c r="D137" s="464"/>
      <c r="E137" s="464"/>
      <c r="F137" s="464"/>
      <c r="G137" s="443">
        <v>37</v>
      </c>
      <c r="H137" s="444">
        <v>19</v>
      </c>
    </row>
    <row r="138" spans="1:8" ht="15.5" x14ac:dyDescent="0.35">
      <c r="A138" s="442" t="s">
        <v>1361</v>
      </c>
      <c r="B138" s="464">
        <v>0</v>
      </c>
      <c r="C138" s="464">
        <v>0</v>
      </c>
      <c r="D138" s="464">
        <v>0</v>
      </c>
      <c r="E138" s="443">
        <v>16</v>
      </c>
      <c r="F138" s="443">
        <v>1612</v>
      </c>
      <c r="G138" s="443">
        <v>1115</v>
      </c>
      <c r="H138" s="444">
        <v>341</v>
      </c>
    </row>
    <row r="139" spans="1:8" ht="15.5" x14ac:dyDescent="0.35">
      <c r="A139" s="442" t="s">
        <v>1362</v>
      </c>
      <c r="B139" s="443">
        <v>28894</v>
      </c>
      <c r="C139" s="443">
        <v>41800</v>
      </c>
      <c r="D139" s="443">
        <v>21139</v>
      </c>
      <c r="E139" s="443">
        <v>4904</v>
      </c>
      <c r="F139" s="443">
        <v>6541</v>
      </c>
      <c r="G139" s="443">
        <v>22631</v>
      </c>
      <c r="H139" s="444">
        <v>25740</v>
      </c>
    </row>
    <row r="140" spans="1:8" ht="15.5" x14ac:dyDescent="0.35">
      <c r="A140" s="442" t="s">
        <v>1363</v>
      </c>
      <c r="B140" s="443">
        <v>45</v>
      </c>
      <c r="C140" s="443">
        <v>162</v>
      </c>
      <c r="D140" s="443">
        <v>97</v>
      </c>
      <c r="E140" s="443">
        <v>23</v>
      </c>
      <c r="F140" s="443">
        <v>32</v>
      </c>
      <c r="G140" s="443">
        <v>26</v>
      </c>
      <c r="H140" s="444">
        <v>38</v>
      </c>
    </row>
    <row r="141" spans="1:8" ht="15.5" x14ac:dyDescent="0.35">
      <c r="A141" s="442" t="s">
        <v>1364</v>
      </c>
      <c r="B141" s="443">
        <v>879</v>
      </c>
      <c r="C141" s="443">
        <v>2240</v>
      </c>
      <c r="D141" s="443">
        <v>1416</v>
      </c>
      <c r="E141" s="443">
        <v>964</v>
      </c>
      <c r="F141" s="443">
        <v>2605</v>
      </c>
      <c r="G141" s="443">
        <v>2408</v>
      </c>
      <c r="H141" s="444">
        <v>1236</v>
      </c>
    </row>
    <row r="142" spans="1:8" ht="15.5" x14ac:dyDescent="0.35">
      <c r="A142" s="442" t="s">
        <v>1365</v>
      </c>
      <c r="B142" s="443">
        <v>229</v>
      </c>
      <c r="C142" s="443">
        <v>151</v>
      </c>
      <c r="D142" s="443">
        <v>112</v>
      </c>
      <c r="E142" s="443">
        <v>47</v>
      </c>
      <c r="F142" s="443">
        <v>23</v>
      </c>
      <c r="G142" s="443">
        <v>47</v>
      </c>
      <c r="H142" s="444">
        <v>42</v>
      </c>
    </row>
    <row r="143" spans="1:8" ht="15.5" x14ac:dyDescent="0.35">
      <c r="A143" s="442" t="s">
        <v>1366</v>
      </c>
      <c r="B143" s="443">
        <v>61</v>
      </c>
      <c r="C143" s="443">
        <v>65</v>
      </c>
      <c r="D143" s="443">
        <v>41</v>
      </c>
      <c r="E143" s="443">
        <v>22</v>
      </c>
      <c r="F143" s="443">
        <v>0</v>
      </c>
      <c r="G143" s="443">
        <v>4</v>
      </c>
      <c r="H143" s="444">
        <v>0</v>
      </c>
    </row>
    <row r="144" spans="1:8" ht="15.5" x14ac:dyDescent="0.35">
      <c r="A144" s="442" t="s">
        <v>1367</v>
      </c>
      <c r="B144" s="443">
        <v>42</v>
      </c>
      <c r="C144" s="443">
        <v>18</v>
      </c>
      <c r="D144" s="443">
        <v>17</v>
      </c>
      <c r="E144" s="443">
        <v>4</v>
      </c>
      <c r="F144" s="443">
        <v>9</v>
      </c>
      <c r="G144" s="443">
        <v>15</v>
      </c>
      <c r="H144" s="444">
        <v>5</v>
      </c>
    </row>
    <row r="145" spans="1:8" ht="15.5" x14ac:dyDescent="0.35">
      <c r="A145" s="442" t="s">
        <v>1368</v>
      </c>
      <c r="B145" s="443">
        <v>7</v>
      </c>
      <c r="C145" s="443">
        <v>9</v>
      </c>
      <c r="D145" s="443">
        <v>2</v>
      </c>
      <c r="E145" s="443">
        <v>0</v>
      </c>
      <c r="F145" s="443">
        <v>6</v>
      </c>
      <c r="G145" s="443">
        <v>19</v>
      </c>
      <c r="H145" s="444">
        <v>2</v>
      </c>
    </row>
    <row r="146" spans="1:8" ht="15.5" x14ac:dyDescent="0.35">
      <c r="A146" s="442" t="s">
        <v>1369</v>
      </c>
      <c r="B146" s="464"/>
      <c r="C146" s="464"/>
      <c r="D146" s="464"/>
      <c r="E146" s="464"/>
      <c r="F146" s="443">
        <v>10</v>
      </c>
      <c r="G146" s="443">
        <v>41</v>
      </c>
      <c r="H146" s="444">
        <v>19</v>
      </c>
    </row>
    <row r="147" spans="1:8" ht="15.5" x14ac:dyDescent="0.35">
      <c r="A147" s="442" t="s">
        <v>1370</v>
      </c>
      <c r="B147" s="464">
        <v>0</v>
      </c>
      <c r="C147" s="464">
        <v>0</v>
      </c>
      <c r="D147" s="464">
        <v>0</v>
      </c>
      <c r="E147" s="443">
        <v>18</v>
      </c>
      <c r="F147" s="443">
        <v>197</v>
      </c>
      <c r="G147" s="443">
        <v>894</v>
      </c>
      <c r="H147" s="444">
        <v>2580</v>
      </c>
    </row>
    <row r="148" spans="1:8" ht="16" thickBot="1" x14ac:dyDescent="0.4">
      <c r="A148" s="452" t="s">
        <v>1371</v>
      </c>
      <c r="B148" s="465">
        <v>24</v>
      </c>
      <c r="C148" s="465">
        <v>46</v>
      </c>
      <c r="D148" s="465">
        <v>14</v>
      </c>
      <c r="E148" s="465">
        <v>6</v>
      </c>
      <c r="F148" s="465">
        <v>17</v>
      </c>
      <c r="G148" s="465">
        <v>12</v>
      </c>
      <c r="H148" s="463">
        <v>5</v>
      </c>
    </row>
  </sheetData>
  <mergeCells count="1">
    <mergeCell ref="A1:L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85164-75E9-4B67-99B2-BBAC9557F359}">
  <dimension ref="A1:AB117"/>
  <sheetViews>
    <sheetView zoomScale="80" zoomScaleNormal="80" workbookViewId="0">
      <pane xSplit="1" topLeftCell="B1" activePane="topRight" state="frozen"/>
      <selection pane="topRight" sqref="A1:D1"/>
    </sheetView>
  </sheetViews>
  <sheetFormatPr defaultColWidth="9.453125" defaultRowHeight="15.5" x14ac:dyDescent="0.35"/>
  <cols>
    <col min="1" max="1" width="90.1796875" style="5" customWidth="1"/>
    <col min="2" max="2" width="56.81640625" style="5" customWidth="1"/>
    <col min="3" max="3" width="24.54296875" style="5" customWidth="1"/>
    <col min="4" max="4" width="9.54296875" style="5" customWidth="1"/>
    <col min="5" max="5" width="9.54296875" style="25" customWidth="1"/>
    <col min="6" max="6" width="11.1796875" style="5" customWidth="1"/>
    <col min="7" max="7" width="22.81640625" style="5" customWidth="1"/>
    <col min="8" max="8" width="21" style="5" customWidth="1"/>
    <col min="9" max="9" width="14.54296875" style="5" customWidth="1"/>
    <col min="10" max="10" width="11.81640625" style="5" customWidth="1"/>
    <col min="11" max="13" width="14.81640625" style="5" customWidth="1"/>
    <col min="14" max="15" width="18" style="5" customWidth="1"/>
    <col min="16" max="16" width="15.453125" style="5" customWidth="1"/>
    <col min="17" max="17" width="17.1796875" style="5" customWidth="1"/>
    <col min="18" max="18" width="14" style="5" customWidth="1"/>
    <col min="19" max="20" width="14.453125" style="5" customWidth="1"/>
    <col min="21" max="21" width="15.54296875" style="5" customWidth="1"/>
    <col min="22" max="22" width="18.453125" style="5" customWidth="1"/>
    <col min="23" max="23" width="18.1796875" style="5" customWidth="1"/>
    <col min="24" max="24" width="15.54296875" style="5" bestFit="1" customWidth="1"/>
    <col min="25" max="25" width="18.54296875" style="20" bestFit="1" customWidth="1"/>
    <col min="26" max="26" width="18.54296875" style="20" customWidth="1"/>
    <col min="27" max="27" width="34" style="5" bestFit="1" customWidth="1"/>
    <col min="28" max="28" width="43.54296875" style="5" customWidth="1"/>
    <col min="29" max="16384" width="9.453125" style="5"/>
  </cols>
  <sheetData>
    <row r="1" spans="1:28" ht="45" customHeight="1" x14ac:dyDescent="0.35">
      <c r="A1" s="183" t="s">
        <v>0</v>
      </c>
      <c r="B1" s="183"/>
      <c r="C1" s="183"/>
      <c r="D1" s="183"/>
      <c r="E1" s="21"/>
      <c r="F1" s="1"/>
      <c r="G1" s="1"/>
      <c r="H1" s="1"/>
      <c r="I1" s="1"/>
      <c r="J1" s="1"/>
      <c r="K1" s="1"/>
      <c r="L1" s="1"/>
      <c r="M1" s="1"/>
      <c r="N1" s="1"/>
      <c r="O1" s="1"/>
      <c r="P1" s="1"/>
      <c r="Q1" s="1"/>
      <c r="R1" s="1"/>
      <c r="S1" s="1"/>
      <c r="T1" s="1"/>
      <c r="U1" s="1"/>
      <c r="V1" s="1"/>
      <c r="W1" s="2"/>
      <c r="X1" s="1"/>
      <c r="Y1" s="3"/>
      <c r="Z1" s="3"/>
      <c r="AA1" s="4"/>
      <c r="AB1" s="4"/>
    </row>
    <row r="2" spans="1:28" x14ac:dyDescent="0.35">
      <c r="A2" s="184" t="s">
        <v>119</v>
      </c>
      <c r="B2" s="184"/>
      <c r="C2" s="184"/>
      <c r="D2" s="184"/>
      <c r="E2" s="184"/>
      <c r="F2" s="184"/>
      <c r="G2" s="184"/>
      <c r="H2" s="184"/>
      <c r="I2" s="184"/>
      <c r="J2" s="184"/>
      <c r="K2" s="184"/>
      <c r="L2" s="184"/>
      <c r="M2" s="184"/>
      <c r="N2" s="184"/>
      <c r="O2" s="184"/>
      <c r="P2" s="184"/>
      <c r="Q2" s="184"/>
      <c r="R2" s="184"/>
      <c r="S2" s="184"/>
      <c r="T2" s="184"/>
      <c r="U2" s="184"/>
      <c r="V2" s="184"/>
      <c r="W2" s="184"/>
      <c r="X2" s="184"/>
      <c r="Y2" s="184"/>
      <c r="Z2" s="184"/>
      <c r="AA2" s="184"/>
      <c r="AB2" s="184"/>
    </row>
    <row r="3" spans="1:28" customFormat="1" ht="30.75" customHeight="1" x14ac:dyDescent="0.35">
      <c r="A3" s="6" t="s">
        <v>120</v>
      </c>
      <c r="B3" s="7"/>
      <c r="C3" s="7"/>
      <c r="D3" s="7"/>
      <c r="E3" s="22"/>
      <c r="F3" s="7"/>
      <c r="G3" s="7"/>
      <c r="H3" s="7"/>
    </row>
    <row r="4" spans="1:28" ht="55.5" customHeight="1" x14ac:dyDescent="0.35">
      <c r="A4" s="8" t="s">
        <v>397</v>
      </c>
      <c r="B4" s="8"/>
      <c r="C4" s="8"/>
      <c r="D4" s="8"/>
      <c r="E4" s="23"/>
      <c r="F4" s="8"/>
      <c r="G4" s="8"/>
      <c r="H4" s="8"/>
      <c r="I4" s="8" t="s">
        <v>1</v>
      </c>
      <c r="J4" s="185" t="s">
        <v>338</v>
      </c>
      <c r="K4" s="185"/>
      <c r="L4" s="185"/>
      <c r="M4" s="185"/>
      <c r="N4" s="185" t="s">
        <v>339</v>
      </c>
      <c r="O4" s="185"/>
      <c r="P4" s="185"/>
      <c r="Q4" s="185"/>
      <c r="R4" s="186" t="s">
        <v>340</v>
      </c>
      <c r="S4" s="186"/>
      <c r="T4" s="186"/>
      <c r="U4" s="186"/>
      <c r="V4" s="9" t="s">
        <v>341</v>
      </c>
      <c r="W4" s="186" t="s">
        <v>2</v>
      </c>
      <c r="X4" s="186"/>
      <c r="Y4" s="186"/>
      <c r="Z4" s="186"/>
      <c r="AA4" s="186"/>
      <c r="AB4" s="186"/>
    </row>
    <row r="5" spans="1:28" x14ac:dyDescent="0.35">
      <c r="A5" s="10" t="s">
        <v>1004</v>
      </c>
      <c r="B5" s="10"/>
      <c r="C5" s="10"/>
      <c r="D5" s="10"/>
      <c r="E5" s="24"/>
      <c r="F5" s="10"/>
      <c r="G5" s="10"/>
      <c r="H5" s="10"/>
      <c r="I5" s="11"/>
      <c r="J5" s="10"/>
      <c r="K5" s="10"/>
      <c r="L5" s="10"/>
      <c r="M5" s="10"/>
      <c r="N5" s="10"/>
      <c r="O5" s="10"/>
      <c r="P5" s="10"/>
      <c r="Q5" s="10"/>
      <c r="R5" s="12"/>
      <c r="S5" s="12"/>
      <c r="T5" s="12"/>
      <c r="U5" s="12"/>
      <c r="V5" s="13"/>
      <c r="W5" s="14"/>
      <c r="X5" s="12"/>
      <c r="Y5" s="12"/>
      <c r="Z5" s="12"/>
      <c r="AA5" s="12"/>
      <c r="AB5" s="15"/>
    </row>
    <row r="6" spans="1:28" ht="48" customHeight="1" x14ac:dyDescent="0.35">
      <c r="A6" s="16" t="s">
        <v>3</v>
      </c>
      <c r="B6" s="16" t="s">
        <v>4</v>
      </c>
      <c r="C6" s="16" t="s">
        <v>5</v>
      </c>
      <c r="D6" s="16" t="s">
        <v>6</v>
      </c>
      <c r="E6" s="26" t="s">
        <v>7</v>
      </c>
      <c r="F6" s="16" t="s">
        <v>8</v>
      </c>
      <c r="G6" s="16" t="s">
        <v>9</v>
      </c>
      <c r="H6" s="16" t="s">
        <v>10</v>
      </c>
      <c r="I6" s="17" t="s">
        <v>342</v>
      </c>
      <c r="J6" s="16" t="s">
        <v>11</v>
      </c>
      <c r="K6" s="16" t="s">
        <v>12</v>
      </c>
      <c r="L6" s="16" t="s">
        <v>13</v>
      </c>
      <c r="M6" s="16" t="s">
        <v>14</v>
      </c>
      <c r="N6" s="16" t="s">
        <v>15</v>
      </c>
      <c r="O6" s="16" t="s">
        <v>16</v>
      </c>
      <c r="P6" s="16" t="s">
        <v>17</v>
      </c>
      <c r="Q6" s="16" t="s">
        <v>18</v>
      </c>
      <c r="R6" s="16" t="s">
        <v>19</v>
      </c>
      <c r="S6" s="16" t="s">
        <v>20</v>
      </c>
      <c r="T6" s="16" t="s">
        <v>21</v>
      </c>
      <c r="U6" s="16" t="s">
        <v>22</v>
      </c>
      <c r="V6" s="16" t="s">
        <v>23</v>
      </c>
      <c r="W6" s="16" t="s">
        <v>24</v>
      </c>
      <c r="X6" s="16" t="s">
        <v>25</v>
      </c>
      <c r="Y6" s="18" t="s">
        <v>1005</v>
      </c>
      <c r="Z6" s="18" t="s">
        <v>1009</v>
      </c>
      <c r="AA6" s="18" t="s">
        <v>1006</v>
      </c>
      <c r="AB6" s="19" t="s">
        <v>1007</v>
      </c>
    </row>
    <row r="7" spans="1:28" ht="16.399999999999999" customHeight="1" x14ac:dyDescent="0.35">
      <c r="A7" s="27" t="s">
        <v>682</v>
      </c>
      <c r="B7" s="27" t="s">
        <v>894</v>
      </c>
      <c r="C7" s="27" t="s">
        <v>791</v>
      </c>
      <c r="D7" s="27" t="s">
        <v>44</v>
      </c>
      <c r="E7" s="28">
        <v>39120</v>
      </c>
      <c r="F7" s="27" t="s">
        <v>35</v>
      </c>
      <c r="G7" s="27" t="s">
        <v>33</v>
      </c>
      <c r="H7" s="27" t="s">
        <v>29</v>
      </c>
      <c r="I7" s="29">
        <v>45.821630467122901</v>
      </c>
      <c r="J7" s="30">
        <v>1375.7109004739525</v>
      </c>
      <c r="K7" s="30">
        <v>30.303317535545002</v>
      </c>
      <c r="L7" s="30">
        <v>0.62559241706161139</v>
      </c>
      <c r="M7" s="30">
        <v>9.4786729857819912E-3</v>
      </c>
      <c r="N7" s="30">
        <v>7.3933649289099508</v>
      </c>
      <c r="O7" s="30">
        <v>1399.0473933649503</v>
      </c>
      <c r="P7" s="30">
        <v>0.16113744075829384</v>
      </c>
      <c r="Q7" s="30">
        <v>4.7393364928909949E-2</v>
      </c>
      <c r="R7" s="30">
        <v>0.13744075829383887</v>
      </c>
      <c r="S7" s="30">
        <v>0</v>
      </c>
      <c r="T7" s="30">
        <v>0.2890995260663507</v>
      </c>
      <c r="U7" s="30">
        <v>1406.2227488151871</v>
      </c>
      <c r="V7" s="30">
        <v>536.60663507108575</v>
      </c>
      <c r="W7" s="31">
        <v>1100</v>
      </c>
      <c r="X7" s="46" t="s">
        <v>100</v>
      </c>
      <c r="Y7" s="32">
        <v>45316</v>
      </c>
      <c r="Z7" s="32"/>
      <c r="AA7" s="34" t="s">
        <v>30</v>
      </c>
      <c r="AB7" s="34" t="s">
        <v>116</v>
      </c>
    </row>
    <row r="8" spans="1:28" ht="16.399999999999999" customHeight="1" x14ac:dyDescent="0.35">
      <c r="A8" s="27" t="s">
        <v>683</v>
      </c>
      <c r="B8" s="27" t="s">
        <v>895</v>
      </c>
      <c r="C8" s="27" t="s">
        <v>792</v>
      </c>
      <c r="D8" s="27" t="s">
        <v>40</v>
      </c>
      <c r="E8" s="28">
        <v>92301</v>
      </c>
      <c r="F8" s="27" t="s">
        <v>67</v>
      </c>
      <c r="G8" s="27" t="s">
        <v>28</v>
      </c>
      <c r="H8" s="27" t="s">
        <v>29</v>
      </c>
      <c r="I8" s="29">
        <v>1574</v>
      </c>
      <c r="J8" s="30">
        <v>0</v>
      </c>
      <c r="K8" s="30">
        <v>0.24170616113744076</v>
      </c>
      <c r="L8" s="30">
        <v>1</v>
      </c>
      <c r="M8" s="30">
        <v>5.0094786729857823</v>
      </c>
      <c r="N8" s="30">
        <v>6.0094786729857814</v>
      </c>
      <c r="O8" s="30">
        <v>0</v>
      </c>
      <c r="P8" s="30">
        <v>0.24170616113744076</v>
      </c>
      <c r="Q8" s="30">
        <v>0</v>
      </c>
      <c r="R8" s="30">
        <v>5.0710900473933647</v>
      </c>
      <c r="S8" s="30">
        <v>0</v>
      </c>
      <c r="T8" s="30">
        <v>0</v>
      </c>
      <c r="U8" s="30">
        <v>1.1800947867298579</v>
      </c>
      <c r="V8" s="30">
        <v>6.2511848341232223</v>
      </c>
      <c r="W8" s="31">
        <v>640</v>
      </c>
      <c r="X8" s="46" t="s">
        <v>100</v>
      </c>
      <c r="Y8" s="32">
        <v>45330</v>
      </c>
      <c r="Z8" s="32"/>
      <c r="AA8" s="34" t="s">
        <v>30</v>
      </c>
      <c r="AB8" s="34" t="s">
        <v>116</v>
      </c>
    </row>
    <row r="9" spans="1:28" ht="16.399999999999999" customHeight="1" x14ac:dyDescent="0.35">
      <c r="A9" s="27" t="s">
        <v>684</v>
      </c>
      <c r="B9" s="27" t="s">
        <v>896</v>
      </c>
      <c r="C9" s="27" t="s">
        <v>793</v>
      </c>
      <c r="D9" s="27" t="s">
        <v>91</v>
      </c>
      <c r="E9" s="28">
        <v>27253</v>
      </c>
      <c r="F9" s="27" t="s">
        <v>32</v>
      </c>
      <c r="G9" s="27" t="s">
        <v>54</v>
      </c>
      <c r="H9" s="27" t="s">
        <v>29</v>
      </c>
      <c r="I9" s="29">
        <v>5.2918604651162804</v>
      </c>
      <c r="J9" s="30">
        <v>2.8436018957345972</v>
      </c>
      <c r="K9" s="30">
        <v>4.729857819905213</v>
      </c>
      <c r="L9" s="30">
        <v>6.5876777251184855</v>
      </c>
      <c r="M9" s="30">
        <v>7.6919431279620936</v>
      </c>
      <c r="N9" s="30">
        <v>17.33649289099527</v>
      </c>
      <c r="O9" s="30">
        <v>4.3649289099526047</v>
      </c>
      <c r="P9" s="30">
        <v>9.0047393364928924E-2</v>
      </c>
      <c r="Q9" s="30">
        <v>6.1611374407582943E-2</v>
      </c>
      <c r="R9" s="30">
        <v>0.62085308056872046</v>
      </c>
      <c r="S9" s="30">
        <v>7.1090047393364927E-2</v>
      </c>
      <c r="T9" s="30">
        <v>0.29857819905213268</v>
      </c>
      <c r="U9" s="30">
        <v>20.862559241706151</v>
      </c>
      <c r="V9" s="30">
        <v>16.625592417061654</v>
      </c>
      <c r="W9" s="31">
        <v>40</v>
      </c>
      <c r="X9" s="46" t="s">
        <v>100</v>
      </c>
      <c r="Y9" s="32">
        <v>45197</v>
      </c>
      <c r="Z9" s="32"/>
      <c r="AA9" s="34" t="s">
        <v>53</v>
      </c>
      <c r="AB9" s="34" t="s">
        <v>116</v>
      </c>
    </row>
    <row r="10" spans="1:28" x14ac:dyDescent="0.35">
      <c r="A10" s="27" t="s">
        <v>736</v>
      </c>
      <c r="B10" s="27" t="s">
        <v>948</v>
      </c>
      <c r="C10" s="27" t="s">
        <v>842</v>
      </c>
      <c r="D10" s="27" t="s">
        <v>34</v>
      </c>
      <c r="E10" s="28">
        <v>71303</v>
      </c>
      <c r="F10" s="27" t="s">
        <v>35</v>
      </c>
      <c r="G10" s="27" t="s">
        <v>64</v>
      </c>
      <c r="H10" s="27" t="s">
        <v>36</v>
      </c>
      <c r="I10" s="29">
        <v>3.3002120062486102</v>
      </c>
      <c r="J10" s="30">
        <v>161.52606635069444</v>
      </c>
      <c r="K10" s="30">
        <v>27.999999999999595</v>
      </c>
      <c r="L10" s="30">
        <v>53.246445497628962</v>
      </c>
      <c r="M10" s="30">
        <v>43.47867298578084</v>
      </c>
      <c r="N10" s="30">
        <v>106.15165876776936</v>
      </c>
      <c r="O10" s="30">
        <v>180.07109004737106</v>
      </c>
      <c r="P10" s="30">
        <v>1.4218009478672987E-2</v>
      </c>
      <c r="Q10" s="30">
        <v>1.4218009478672985E-2</v>
      </c>
      <c r="R10" s="30">
        <v>36.137440758292911</v>
      </c>
      <c r="S10" s="30">
        <v>16.170616113744142</v>
      </c>
      <c r="T10" s="30">
        <v>19.071090047393259</v>
      </c>
      <c r="U10" s="30">
        <v>214.87203791465933</v>
      </c>
      <c r="V10" s="30">
        <v>281.75355450231854</v>
      </c>
      <c r="W10" s="31" t="s">
        <v>1008</v>
      </c>
      <c r="X10" s="46" t="s">
        <v>100</v>
      </c>
      <c r="Y10" s="32">
        <v>45198</v>
      </c>
      <c r="Z10" s="32"/>
      <c r="AA10" s="34" t="s">
        <v>55</v>
      </c>
      <c r="AB10" s="34" t="s">
        <v>116</v>
      </c>
    </row>
    <row r="11" spans="1:28" ht="16.399999999999999" customHeight="1" x14ac:dyDescent="0.35">
      <c r="A11" s="27" t="s">
        <v>685</v>
      </c>
      <c r="B11" s="27" t="s">
        <v>897</v>
      </c>
      <c r="C11" s="27" t="s">
        <v>794</v>
      </c>
      <c r="D11" s="27" t="s">
        <v>34</v>
      </c>
      <c r="E11" s="28">
        <v>70655</v>
      </c>
      <c r="F11" s="27" t="s">
        <v>35</v>
      </c>
      <c r="G11" s="27" t="s">
        <v>54</v>
      </c>
      <c r="H11" s="27" t="s">
        <v>36</v>
      </c>
      <c r="I11" s="29">
        <v>45.670454545454497</v>
      </c>
      <c r="J11" s="30">
        <v>107.29383886255914</v>
      </c>
      <c r="K11" s="30">
        <v>2.8672985781990521</v>
      </c>
      <c r="L11" s="30">
        <v>13.014218009478677</v>
      </c>
      <c r="M11" s="30">
        <v>3.9620853080568725</v>
      </c>
      <c r="N11" s="30">
        <v>15.227488151658774</v>
      </c>
      <c r="O11" s="30">
        <v>111.90995260663499</v>
      </c>
      <c r="P11" s="30">
        <v>0</v>
      </c>
      <c r="Q11" s="30">
        <v>0</v>
      </c>
      <c r="R11" s="30">
        <v>9.6350710900473935</v>
      </c>
      <c r="S11" s="30">
        <v>2.9241706161137446</v>
      </c>
      <c r="T11" s="30">
        <v>0.33175355450236965</v>
      </c>
      <c r="U11" s="30">
        <v>114.24644549763023</v>
      </c>
      <c r="V11" s="30">
        <v>75.672985781990363</v>
      </c>
      <c r="W11" s="31">
        <v>170</v>
      </c>
      <c r="X11" s="46" t="s">
        <v>100</v>
      </c>
      <c r="Y11" s="32">
        <v>45218</v>
      </c>
      <c r="Z11" s="32"/>
      <c r="AA11" s="34" t="s">
        <v>30</v>
      </c>
      <c r="AB11" s="34" t="s">
        <v>116</v>
      </c>
    </row>
    <row r="12" spans="1:28" ht="16.399999999999999" customHeight="1" x14ac:dyDescent="0.35">
      <c r="A12" s="27" t="s">
        <v>686</v>
      </c>
      <c r="B12" s="27" t="s">
        <v>898</v>
      </c>
      <c r="C12" s="27" t="s">
        <v>795</v>
      </c>
      <c r="D12" s="27" t="s">
        <v>57</v>
      </c>
      <c r="E12" s="28">
        <v>32063</v>
      </c>
      <c r="F12" s="27" t="s">
        <v>58</v>
      </c>
      <c r="G12" s="27" t="s">
        <v>54</v>
      </c>
      <c r="H12" s="27" t="s">
        <v>29</v>
      </c>
      <c r="I12" s="29">
        <v>52.582512315270897</v>
      </c>
      <c r="J12" s="30">
        <v>24.218009478672979</v>
      </c>
      <c r="K12" s="30">
        <v>28.862559241706148</v>
      </c>
      <c r="L12" s="30">
        <v>83.004739336492847</v>
      </c>
      <c r="M12" s="30">
        <v>97.881516587677794</v>
      </c>
      <c r="N12" s="30">
        <v>158.5876777251186</v>
      </c>
      <c r="O12" s="30">
        <v>46.07582938388623</v>
      </c>
      <c r="P12" s="30">
        <v>20.118483412322274</v>
      </c>
      <c r="Q12" s="30">
        <v>9.1848341232227497</v>
      </c>
      <c r="R12" s="30">
        <v>59.483412322274901</v>
      </c>
      <c r="S12" s="30">
        <v>17.582938388625593</v>
      </c>
      <c r="T12" s="30">
        <v>23.810426540284364</v>
      </c>
      <c r="U12" s="30">
        <v>133.0900473933649</v>
      </c>
      <c r="V12" s="30">
        <v>171.2938388625594</v>
      </c>
      <c r="W12" s="31">
        <v>192</v>
      </c>
      <c r="X12" s="46" t="s">
        <v>100</v>
      </c>
      <c r="Y12" s="32">
        <v>45218</v>
      </c>
      <c r="Z12" s="32"/>
      <c r="AA12" s="34" t="s">
        <v>53</v>
      </c>
      <c r="AB12" s="34" t="s">
        <v>116</v>
      </c>
    </row>
    <row r="13" spans="1:28" x14ac:dyDescent="0.35">
      <c r="A13" s="27" t="s">
        <v>687</v>
      </c>
      <c r="B13" s="27" t="s">
        <v>899</v>
      </c>
      <c r="C13" s="27" t="s">
        <v>796</v>
      </c>
      <c r="D13" s="27" t="s">
        <v>92</v>
      </c>
      <c r="E13" s="28">
        <v>36507</v>
      </c>
      <c r="F13" s="27" t="s">
        <v>35</v>
      </c>
      <c r="G13" s="27" t="s">
        <v>59</v>
      </c>
      <c r="H13" s="27" t="s">
        <v>29</v>
      </c>
      <c r="I13" s="29">
        <v>1.7603305785123999</v>
      </c>
      <c r="J13" s="30">
        <v>9.9526066350710915E-2</v>
      </c>
      <c r="K13" s="30">
        <v>0.39336492890995239</v>
      </c>
      <c r="L13" s="30">
        <v>0.42180094786729849</v>
      </c>
      <c r="M13" s="30">
        <v>0.10900473933649288</v>
      </c>
      <c r="N13" s="30">
        <v>0.37440758293838849</v>
      </c>
      <c r="O13" s="30">
        <v>0.62559241706161184</v>
      </c>
      <c r="P13" s="30">
        <v>9.4786729857819912E-3</v>
      </c>
      <c r="Q13" s="30">
        <v>1.4218009478672987E-2</v>
      </c>
      <c r="R13" s="30">
        <v>3.3175355450236969E-2</v>
      </c>
      <c r="S13" s="30">
        <v>9.4786729857819912E-3</v>
      </c>
      <c r="T13" s="30">
        <v>0</v>
      </c>
      <c r="U13" s="30">
        <v>0.98104265402843749</v>
      </c>
      <c r="V13" s="30">
        <v>0.84360189573459776</v>
      </c>
      <c r="W13" s="31" t="s">
        <v>1008</v>
      </c>
      <c r="X13" s="46" t="s">
        <v>100</v>
      </c>
      <c r="Y13" s="32">
        <v>45197</v>
      </c>
      <c r="Z13" s="32"/>
      <c r="AA13" s="34" t="s">
        <v>53</v>
      </c>
      <c r="AB13" s="34" t="s">
        <v>117</v>
      </c>
    </row>
    <row r="14" spans="1:28" ht="16.399999999999999" customHeight="1" x14ac:dyDescent="0.35">
      <c r="A14" s="27" t="s">
        <v>689</v>
      </c>
      <c r="B14" s="27" t="s">
        <v>901</v>
      </c>
      <c r="C14" s="27" t="s">
        <v>798</v>
      </c>
      <c r="D14" s="27" t="s">
        <v>26</v>
      </c>
      <c r="E14" s="28">
        <v>79501</v>
      </c>
      <c r="F14" s="27" t="s">
        <v>56</v>
      </c>
      <c r="G14" s="27" t="s">
        <v>33</v>
      </c>
      <c r="H14" s="27" t="s">
        <v>36</v>
      </c>
      <c r="I14" s="29">
        <v>48.056618819776702</v>
      </c>
      <c r="J14" s="30">
        <v>368.81042654028448</v>
      </c>
      <c r="K14" s="30">
        <v>93.473933649289052</v>
      </c>
      <c r="L14" s="30">
        <v>92.236966824644469</v>
      </c>
      <c r="M14" s="30">
        <v>60.161137440758253</v>
      </c>
      <c r="N14" s="30">
        <v>172.90047393364924</v>
      </c>
      <c r="O14" s="30">
        <v>360.60189573459706</v>
      </c>
      <c r="P14" s="30">
        <v>3.6350710900473935</v>
      </c>
      <c r="Q14" s="30">
        <v>77.545023696682435</v>
      </c>
      <c r="R14" s="30">
        <v>46.236966824644561</v>
      </c>
      <c r="S14" s="30">
        <v>25.279620853080562</v>
      </c>
      <c r="T14" s="30">
        <v>39.890995260663516</v>
      </c>
      <c r="U14" s="30">
        <v>503.27488151658764</v>
      </c>
      <c r="V14" s="30">
        <v>395.30331753554503</v>
      </c>
      <c r="W14" s="31">
        <v>750</v>
      </c>
      <c r="X14" s="46" t="s">
        <v>100</v>
      </c>
      <c r="Y14" s="32">
        <v>45274</v>
      </c>
      <c r="Z14" s="32"/>
      <c r="AA14" s="34" t="s">
        <v>30</v>
      </c>
      <c r="AB14" s="34" t="s">
        <v>116</v>
      </c>
    </row>
    <row r="15" spans="1:28" x14ac:dyDescent="0.35">
      <c r="A15" s="27" t="s">
        <v>690</v>
      </c>
      <c r="B15" s="27" t="s">
        <v>902</v>
      </c>
      <c r="C15" s="27" t="s">
        <v>799</v>
      </c>
      <c r="D15" s="27" t="s">
        <v>72</v>
      </c>
      <c r="E15" s="28">
        <v>41005</v>
      </c>
      <c r="F15" s="27" t="s">
        <v>73</v>
      </c>
      <c r="G15" s="27" t="s">
        <v>59</v>
      </c>
      <c r="H15" s="27" t="s">
        <v>29</v>
      </c>
      <c r="I15" s="29">
        <v>35.958986731001197</v>
      </c>
      <c r="J15" s="30">
        <v>21.246445497630305</v>
      </c>
      <c r="K15" s="30">
        <v>15.042654028436015</v>
      </c>
      <c r="L15" s="30">
        <v>43.966824644549753</v>
      </c>
      <c r="M15" s="30">
        <v>49.511848341232209</v>
      </c>
      <c r="N15" s="30">
        <v>96.843601895734594</v>
      </c>
      <c r="O15" s="30">
        <v>30.73933649289097</v>
      </c>
      <c r="P15" s="30">
        <v>1.5165876777251186</v>
      </c>
      <c r="Q15" s="30">
        <v>0.66824644549763035</v>
      </c>
      <c r="R15" s="30">
        <v>35.890995260663495</v>
      </c>
      <c r="S15" s="30">
        <v>7.7819905213270149</v>
      </c>
      <c r="T15" s="30">
        <v>7.3507109004739348</v>
      </c>
      <c r="U15" s="30">
        <v>78.74407582938386</v>
      </c>
      <c r="V15" s="30">
        <v>102.65402843601889</v>
      </c>
      <c r="W15" s="31" t="s">
        <v>1008</v>
      </c>
      <c r="X15" s="46" t="s">
        <v>100</v>
      </c>
      <c r="Y15" s="32">
        <v>45246</v>
      </c>
      <c r="Z15" s="32"/>
      <c r="AA15" s="34" t="s">
        <v>53</v>
      </c>
      <c r="AB15" s="34" t="s">
        <v>116</v>
      </c>
    </row>
    <row r="16" spans="1:28" x14ac:dyDescent="0.35">
      <c r="A16" s="27" t="s">
        <v>787</v>
      </c>
      <c r="B16" s="27" t="s">
        <v>1000</v>
      </c>
      <c r="C16" s="27" t="s">
        <v>891</v>
      </c>
      <c r="D16" s="27" t="s">
        <v>57</v>
      </c>
      <c r="E16" s="28">
        <v>33073</v>
      </c>
      <c r="F16" s="27" t="s">
        <v>58</v>
      </c>
      <c r="G16" s="27" t="s">
        <v>28</v>
      </c>
      <c r="H16" s="27" t="s">
        <v>29</v>
      </c>
      <c r="I16" s="29">
        <v>44.721497252747298</v>
      </c>
      <c r="J16" s="30">
        <v>455.84360189572919</v>
      </c>
      <c r="K16" s="30">
        <v>134.54028436018947</v>
      </c>
      <c r="L16" s="30">
        <v>0.81990521327014221</v>
      </c>
      <c r="M16" s="30">
        <v>9.4786729857819912E-3</v>
      </c>
      <c r="N16" s="30">
        <v>123.34597156398114</v>
      </c>
      <c r="O16" s="30">
        <v>381.21800947866728</v>
      </c>
      <c r="P16" s="30">
        <v>13.24170616113744</v>
      </c>
      <c r="Q16" s="30">
        <v>73.407582938388671</v>
      </c>
      <c r="R16" s="30">
        <v>10.426540284360193</v>
      </c>
      <c r="S16" s="30">
        <v>35.995260663507089</v>
      </c>
      <c r="T16" s="30">
        <v>28.052132701421808</v>
      </c>
      <c r="U16" s="30">
        <v>516.73933649288597</v>
      </c>
      <c r="V16" s="30">
        <v>413.8862559241652</v>
      </c>
      <c r="W16" s="31">
        <v>700</v>
      </c>
      <c r="X16" s="46" t="s">
        <v>100</v>
      </c>
      <c r="Y16" s="32">
        <v>45274</v>
      </c>
      <c r="Z16" s="32"/>
      <c r="AA16" s="34" t="s">
        <v>30</v>
      </c>
      <c r="AB16" s="34" t="s">
        <v>116</v>
      </c>
    </row>
    <row r="17" spans="1:28" ht="16.399999999999999" customHeight="1" x14ac:dyDescent="0.35">
      <c r="A17" s="27" t="s">
        <v>693</v>
      </c>
      <c r="B17" s="27" t="s">
        <v>905</v>
      </c>
      <c r="C17" s="27" t="s">
        <v>802</v>
      </c>
      <c r="D17" s="27" t="s">
        <v>61</v>
      </c>
      <c r="E17" s="28">
        <v>14020</v>
      </c>
      <c r="F17" s="27" t="s">
        <v>62</v>
      </c>
      <c r="G17" s="27" t="s">
        <v>46</v>
      </c>
      <c r="H17" s="27" t="s">
        <v>29</v>
      </c>
      <c r="I17" s="29">
        <v>58.969461410327597</v>
      </c>
      <c r="J17" s="30">
        <v>234.43127962085259</v>
      </c>
      <c r="K17" s="30">
        <v>36.071090047393348</v>
      </c>
      <c r="L17" s="30">
        <v>96.592417061611371</v>
      </c>
      <c r="M17" s="30">
        <v>165.56872037914695</v>
      </c>
      <c r="N17" s="30">
        <v>249.21327014217997</v>
      </c>
      <c r="O17" s="30">
        <v>283.44549763033052</v>
      </c>
      <c r="P17" s="30">
        <v>0</v>
      </c>
      <c r="Q17" s="30">
        <v>4.7393364928909956E-3</v>
      </c>
      <c r="R17" s="30">
        <v>132.75829383886264</v>
      </c>
      <c r="S17" s="30">
        <v>19.54502369668246</v>
      </c>
      <c r="T17" s="30">
        <v>8.9336492890995221</v>
      </c>
      <c r="U17" s="30">
        <v>371.4265402843568</v>
      </c>
      <c r="V17" s="30">
        <v>407.7251184834102</v>
      </c>
      <c r="W17" s="31">
        <v>400</v>
      </c>
      <c r="X17" s="46" t="s">
        <v>100</v>
      </c>
      <c r="Y17" s="32">
        <v>45225</v>
      </c>
      <c r="Z17" s="32"/>
      <c r="AA17" s="34" t="s">
        <v>30</v>
      </c>
      <c r="AB17" s="34" t="s">
        <v>116</v>
      </c>
    </row>
    <row r="18" spans="1:28" ht="16.399999999999999" customHeight="1" x14ac:dyDescent="0.35">
      <c r="A18" s="27" t="s">
        <v>696</v>
      </c>
      <c r="B18" s="27" t="s">
        <v>908</v>
      </c>
      <c r="C18" s="27" t="s">
        <v>804</v>
      </c>
      <c r="D18" s="27" t="s">
        <v>81</v>
      </c>
      <c r="E18" s="28">
        <v>49014</v>
      </c>
      <c r="F18" s="27" t="s">
        <v>82</v>
      </c>
      <c r="G18" s="27" t="s">
        <v>54</v>
      </c>
      <c r="H18" s="27" t="s">
        <v>29</v>
      </c>
      <c r="I18" s="29">
        <v>54.311340206185598</v>
      </c>
      <c r="J18" s="30">
        <v>69.966824644549732</v>
      </c>
      <c r="K18" s="30">
        <v>15.611374407582936</v>
      </c>
      <c r="L18" s="30">
        <v>25.502369668246448</v>
      </c>
      <c r="M18" s="30">
        <v>17.876777251184841</v>
      </c>
      <c r="N18" s="30">
        <v>50.715639810426516</v>
      </c>
      <c r="O18" s="30">
        <v>56.715639810426509</v>
      </c>
      <c r="P18" s="30">
        <v>4.4739336492890995</v>
      </c>
      <c r="Q18" s="30">
        <v>17.052132701421808</v>
      </c>
      <c r="R18" s="30">
        <v>18.345971563981042</v>
      </c>
      <c r="S18" s="30">
        <v>10.308056872037913</v>
      </c>
      <c r="T18" s="30">
        <v>15.886255924170616</v>
      </c>
      <c r="U18" s="30">
        <v>84.417061611374336</v>
      </c>
      <c r="V18" s="30">
        <v>99.16113744075831</v>
      </c>
      <c r="W18" s="31">
        <v>75</v>
      </c>
      <c r="X18" s="46" t="s">
        <v>100</v>
      </c>
      <c r="Y18" s="32">
        <v>45393</v>
      </c>
      <c r="Z18" s="32"/>
      <c r="AA18" s="34" t="s">
        <v>53</v>
      </c>
      <c r="AB18" s="34" t="s">
        <v>1010</v>
      </c>
    </row>
    <row r="19" spans="1:28" x14ac:dyDescent="0.35">
      <c r="A19" s="27" t="s">
        <v>697</v>
      </c>
      <c r="B19" s="27" t="s">
        <v>909</v>
      </c>
      <c r="C19" s="27" t="s">
        <v>805</v>
      </c>
      <c r="D19" s="27" t="s">
        <v>65</v>
      </c>
      <c r="E19" s="28">
        <v>22427</v>
      </c>
      <c r="F19" s="27" t="s">
        <v>66</v>
      </c>
      <c r="G19" s="27" t="s">
        <v>33</v>
      </c>
      <c r="H19" s="27" t="s">
        <v>29</v>
      </c>
      <c r="I19" s="29">
        <v>56.483428571428597</v>
      </c>
      <c r="J19" s="30">
        <v>93.905213270142156</v>
      </c>
      <c r="K19" s="30">
        <v>32.440758293838876</v>
      </c>
      <c r="L19" s="30">
        <v>50.184834123222714</v>
      </c>
      <c r="M19" s="30">
        <v>74.127962085307999</v>
      </c>
      <c r="N19" s="30">
        <v>139.97156398104255</v>
      </c>
      <c r="O19" s="30">
        <v>110.68720379146914</v>
      </c>
      <c r="P19" s="30">
        <v>0</v>
      </c>
      <c r="Q19" s="30">
        <v>0</v>
      </c>
      <c r="R19" s="30">
        <v>41.843601895734601</v>
      </c>
      <c r="S19" s="30">
        <v>26.454976303317544</v>
      </c>
      <c r="T19" s="30">
        <v>17.592417061611378</v>
      </c>
      <c r="U19" s="30">
        <v>164.76777251184785</v>
      </c>
      <c r="V19" s="30">
        <v>154.93364928909912</v>
      </c>
      <c r="W19" s="31">
        <v>224</v>
      </c>
      <c r="X19" s="46" t="s">
        <v>100</v>
      </c>
      <c r="Y19" s="32">
        <v>45302</v>
      </c>
      <c r="Z19" s="32"/>
      <c r="AA19" s="34" t="s">
        <v>30</v>
      </c>
      <c r="AB19" s="34" t="s">
        <v>116</v>
      </c>
    </row>
    <row r="20" spans="1:28" x14ac:dyDescent="0.35">
      <c r="A20" s="27" t="s">
        <v>699</v>
      </c>
      <c r="B20" s="27" t="s">
        <v>911</v>
      </c>
      <c r="C20" s="27" t="s">
        <v>807</v>
      </c>
      <c r="D20" s="27" t="s">
        <v>37</v>
      </c>
      <c r="E20" s="28">
        <v>85232</v>
      </c>
      <c r="F20" s="27" t="s">
        <v>38</v>
      </c>
      <c r="G20" s="27" t="s">
        <v>59</v>
      </c>
      <c r="H20" s="27" t="s">
        <v>36</v>
      </c>
      <c r="I20" s="29">
        <v>47.6258631512869</v>
      </c>
      <c r="J20" s="30">
        <v>63.232227488151615</v>
      </c>
      <c r="K20" s="30">
        <v>32.308056872037895</v>
      </c>
      <c r="L20" s="30">
        <v>141.54976303317522</v>
      </c>
      <c r="M20" s="30">
        <v>135.26066350710909</v>
      </c>
      <c r="N20" s="30">
        <v>250.0710900473934</v>
      </c>
      <c r="O20" s="30">
        <v>121.92890995260663</v>
      </c>
      <c r="P20" s="30">
        <v>0.35071090047393366</v>
      </c>
      <c r="Q20" s="30">
        <v>0</v>
      </c>
      <c r="R20" s="30">
        <v>68.56872037914691</v>
      </c>
      <c r="S20" s="30">
        <v>15.180094786729855</v>
      </c>
      <c r="T20" s="30">
        <v>13.843601895734595</v>
      </c>
      <c r="U20" s="30">
        <v>274.75829383886133</v>
      </c>
      <c r="V20" s="30">
        <v>273.30805687203639</v>
      </c>
      <c r="W20" s="31" t="s">
        <v>1008</v>
      </c>
      <c r="X20" s="46" t="s">
        <v>100</v>
      </c>
      <c r="Y20" s="32">
        <v>45267</v>
      </c>
      <c r="Z20" s="32"/>
      <c r="AA20" s="34" t="s">
        <v>53</v>
      </c>
      <c r="AB20" s="34" t="s">
        <v>116</v>
      </c>
    </row>
    <row r="21" spans="1:28" ht="16.399999999999999" customHeight="1" x14ac:dyDescent="0.35">
      <c r="A21" s="27" t="s">
        <v>735</v>
      </c>
      <c r="B21" s="27" t="s">
        <v>947</v>
      </c>
      <c r="C21" s="27" t="s">
        <v>841</v>
      </c>
      <c r="D21" s="27" t="s">
        <v>34</v>
      </c>
      <c r="E21" s="28">
        <v>71342</v>
      </c>
      <c r="F21" s="27" t="s">
        <v>35</v>
      </c>
      <c r="G21" s="27" t="s">
        <v>33</v>
      </c>
      <c r="H21" s="27" t="s">
        <v>29</v>
      </c>
      <c r="I21" s="29">
        <v>37.253014354066998</v>
      </c>
      <c r="J21" s="30">
        <v>397.6303317535548</v>
      </c>
      <c r="K21" s="30">
        <v>189.98104265402858</v>
      </c>
      <c r="L21" s="30">
        <v>275.60663507108939</v>
      </c>
      <c r="M21" s="30">
        <v>185.36966824644506</v>
      </c>
      <c r="N21" s="30">
        <v>507.16113744075471</v>
      </c>
      <c r="O21" s="30">
        <v>540.32701421800584</v>
      </c>
      <c r="P21" s="30">
        <v>0.14218009478672985</v>
      </c>
      <c r="Q21" s="30">
        <v>0.95734597156398127</v>
      </c>
      <c r="R21" s="30">
        <v>193.63507109004749</v>
      </c>
      <c r="S21" s="30">
        <v>82.630331753554472</v>
      </c>
      <c r="T21" s="30">
        <v>99.672985781990477</v>
      </c>
      <c r="U21" s="30">
        <v>672.64928909951152</v>
      </c>
      <c r="V21" s="30">
        <v>831.67298578196551</v>
      </c>
      <c r="W21" s="31">
        <v>1170</v>
      </c>
      <c r="X21" s="46" t="s">
        <v>100</v>
      </c>
      <c r="Y21" s="32">
        <v>45302</v>
      </c>
      <c r="Z21" s="32"/>
      <c r="AA21" s="34" t="s">
        <v>30</v>
      </c>
      <c r="AB21" s="34" t="s">
        <v>116</v>
      </c>
    </row>
    <row r="22" spans="1:28" x14ac:dyDescent="0.35">
      <c r="A22" s="27" t="s">
        <v>702</v>
      </c>
      <c r="B22" s="27" t="s">
        <v>914</v>
      </c>
      <c r="C22" s="27" t="s">
        <v>810</v>
      </c>
      <c r="D22" s="27" t="s">
        <v>84</v>
      </c>
      <c r="E22" s="28">
        <v>66845</v>
      </c>
      <c r="F22" s="27" t="s">
        <v>73</v>
      </c>
      <c r="G22" s="27" t="s">
        <v>54</v>
      </c>
      <c r="H22" s="27" t="s">
        <v>29</v>
      </c>
      <c r="I22" s="29">
        <v>28.5625</v>
      </c>
      <c r="J22" s="30">
        <v>7.2748815165876772</v>
      </c>
      <c r="K22" s="30">
        <v>13.834123222748818</v>
      </c>
      <c r="L22" s="30">
        <v>33.971563981042635</v>
      </c>
      <c r="M22" s="30">
        <v>21.625592417061597</v>
      </c>
      <c r="N22" s="30">
        <v>49.322274881516599</v>
      </c>
      <c r="O22" s="30">
        <v>21.402843601895732</v>
      </c>
      <c r="P22" s="30">
        <v>4.5781990521327005</v>
      </c>
      <c r="Q22" s="30">
        <v>1.4028436018957346</v>
      </c>
      <c r="R22" s="30">
        <v>19.071090047393351</v>
      </c>
      <c r="S22" s="30">
        <v>5.4075829383886234</v>
      </c>
      <c r="T22" s="30">
        <v>8.3981042654028411</v>
      </c>
      <c r="U22" s="30">
        <v>43.829383886255933</v>
      </c>
      <c r="V22" s="30">
        <v>67.507109004739405</v>
      </c>
      <c r="W22" s="31" t="s">
        <v>1008</v>
      </c>
      <c r="X22" s="46" t="s">
        <v>100</v>
      </c>
      <c r="Y22" s="32">
        <v>45365</v>
      </c>
      <c r="Z22" s="32"/>
      <c r="AA22" s="34" t="s">
        <v>53</v>
      </c>
      <c r="AB22" s="34" t="s">
        <v>1010</v>
      </c>
    </row>
    <row r="23" spans="1:28" x14ac:dyDescent="0.35">
      <c r="A23" s="27" t="s">
        <v>703</v>
      </c>
      <c r="B23" s="27" t="s">
        <v>915</v>
      </c>
      <c r="C23" s="27" t="s">
        <v>811</v>
      </c>
      <c r="D23" s="27" t="s">
        <v>81</v>
      </c>
      <c r="E23" s="28">
        <v>49783</v>
      </c>
      <c r="F23" s="27" t="s">
        <v>82</v>
      </c>
      <c r="G23" s="27" t="s">
        <v>54</v>
      </c>
      <c r="H23" s="27" t="s">
        <v>29</v>
      </c>
      <c r="I23" s="29">
        <v>70</v>
      </c>
      <c r="J23" s="30">
        <v>6.9715639810426548</v>
      </c>
      <c r="K23" s="30">
        <v>0.63033175355450233</v>
      </c>
      <c r="L23" s="30">
        <v>1.2701421800947867</v>
      </c>
      <c r="M23" s="30">
        <v>2.597156398104266</v>
      </c>
      <c r="N23" s="30">
        <v>3.9431279620853084</v>
      </c>
      <c r="O23" s="30">
        <v>7.5260663507109022</v>
      </c>
      <c r="P23" s="30">
        <v>0</v>
      </c>
      <c r="Q23" s="30">
        <v>0</v>
      </c>
      <c r="R23" s="30">
        <v>1.175355450236967</v>
      </c>
      <c r="S23" s="30">
        <v>0</v>
      </c>
      <c r="T23" s="30">
        <v>0.66824644549763035</v>
      </c>
      <c r="U23" s="30">
        <v>9.6255924170616129</v>
      </c>
      <c r="V23" s="30">
        <v>9.3886255924170605</v>
      </c>
      <c r="W23" s="31" t="s">
        <v>1008</v>
      </c>
      <c r="X23" s="46" t="s">
        <v>100</v>
      </c>
      <c r="Y23" s="32">
        <v>45057</v>
      </c>
      <c r="Z23" s="32"/>
      <c r="AA23" s="34" t="s">
        <v>53</v>
      </c>
      <c r="AB23" s="34" t="s">
        <v>116</v>
      </c>
    </row>
    <row r="24" spans="1:28" x14ac:dyDescent="0.35">
      <c r="A24" s="27" t="s">
        <v>783</v>
      </c>
      <c r="B24" s="27" t="s">
        <v>996</v>
      </c>
      <c r="C24" s="27" t="s">
        <v>887</v>
      </c>
      <c r="D24" s="27" t="s">
        <v>382</v>
      </c>
      <c r="E24" s="28">
        <v>5403</v>
      </c>
      <c r="F24" s="27" t="s">
        <v>78</v>
      </c>
      <c r="G24" s="27" t="s">
        <v>59</v>
      </c>
      <c r="H24" s="27" t="s">
        <v>29</v>
      </c>
      <c r="I24" s="29">
        <v>2.3619631901840501</v>
      </c>
      <c r="J24" s="30">
        <v>1.6208530805687229</v>
      </c>
      <c r="K24" s="30">
        <v>0.1990521327014218</v>
      </c>
      <c r="L24" s="30">
        <v>0</v>
      </c>
      <c r="M24" s="30">
        <v>9.4786729857819912E-3</v>
      </c>
      <c r="N24" s="30">
        <v>0</v>
      </c>
      <c r="O24" s="30">
        <v>0</v>
      </c>
      <c r="P24" s="30">
        <v>7.1090047393364927E-2</v>
      </c>
      <c r="Q24" s="30">
        <v>1.7582938388625622</v>
      </c>
      <c r="R24" s="30">
        <v>0</v>
      </c>
      <c r="S24" s="30">
        <v>0</v>
      </c>
      <c r="T24" s="30">
        <v>0</v>
      </c>
      <c r="U24" s="30">
        <v>1.8293838862559271</v>
      </c>
      <c r="V24" s="30">
        <v>1.445497630331755</v>
      </c>
      <c r="W24" s="31" t="s">
        <v>1008</v>
      </c>
      <c r="X24" s="46" t="s">
        <v>93</v>
      </c>
      <c r="Y24" s="32">
        <v>45380</v>
      </c>
      <c r="Z24" s="32"/>
      <c r="AA24" s="34" t="s">
        <v>53</v>
      </c>
      <c r="AB24" s="34" t="s">
        <v>1010</v>
      </c>
    </row>
    <row r="25" spans="1:28" ht="16.399999999999999" customHeight="1" x14ac:dyDescent="0.35">
      <c r="A25" s="27" t="s">
        <v>704</v>
      </c>
      <c r="B25" s="27" t="s">
        <v>916</v>
      </c>
      <c r="C25" s="27" t="s">
        <v>812</v>
      </c>
      <c r="D25" s="27" t="s">
        <v>51</v>
      </c>
      <c r="E25" s="28">
        <v>87021</v>
      </c>
      <c r="F25" s="27" t="s">
        <v>52</v>
      </c>
      <c r="G25" s="27" t="s">
        <v>54</v>
      </c>
      <c r="H25" s="27" t="s">
        <v>36</v>
      </c>
      <c r="I25" s="29">
        <v>41.916305916305902</v>
      </c>
      <c r="J25" s="30">
        <v>181.37914691943135</v>
      </c>
      <c r="K25" s="30">
        <v>3.6729857819905223</v>
      </c>
      <c r="L25" s="30">
        <v>0.47393364928909953</v>
      </c>
      <c r="M25" s="30">
        <v>1.8957345971563982E-2</v>
      </c>
      <c r="N25" s="30">
        <v>5.9194312796208521</v>
      </c>
      <c r="O25" s="30">
        <v>179.62559241706168</v>
      </c>
      <c r="P25" s="30">
        <v>0</v>
      </c>
      <c r="Q25" s="30">
        <v>0</v>
      </c>
      <c r="R25" s="30">
        <v>0</v>
      </c>
      <c r="S25" s="30">
        <v>1.824644549763033</v>
      </c>
      <c r="T25" s="30">
        <v>0.97156398104265418</v>
      </c>
      <c r="U25" s="30">
        <v>182.74881516587686</v>
      </c>
      <c r="V25" s="30">
        <v>176.83412322274887</v>
      </c>
      <c r="W25" s="31" t="s">
        <v>1008</v>
      </c>
      <c r="X25" s="46" t="s">
        <v>100</v>
      </c>
      <c r="Y25" s="32">
        <v>45351</v>
      </c>
      <c r="Z25" s="32"/>
      <c r="AA25" s="34" t="s">
        <v>30</v>
      </c>
      <c r="AB25" s="34" t="s">
        <v>116</v>
      </c>
    </row>
    <row r="26" spans="1:28" ht="16.399999999999999" customHeight="1" x14ac:dyDescent="0.35">
      <c r="A26" s="27" t="s">
        <v>705</v>
      </c>
      <c r="B26" s="27" t="s">
        <v>917</v>
      </c>
      <c r="C26" s="27" t="s">
        <v>813</v>
      </c>
      <c r="D26" s="27" t="s">
        <v>89</v>
      </c>
      <c r="E26" s="28">
        <v>47834</v>
      </c>
      <c r="F26" s="27" t="s">
        <v>73</v>
      </c>
      <c r="G26" s="27" t="s">
        <v>59</v>
      </c>
      <c r="H26" s="27" t="s">
        <v>29</v>
      </c>
      <c r="I26" s="29">
        <v>8.2147505422993508</v>
      </c>
      <c r="J26" s="30">
        <v>6.9004739336493071</v>
      </c>
      <c r="K26" s="30">
        <v>6.1943127962085365</v>
      </c>
      <c r="L26" s="30">
        <v>13.341232227488183</v>
      </c>
      <c r="M26" s="30">
        <v>12.056872037914708</v>
      </c>
      <c r="N26" s="30">
        <v>25.075829383886177</v>
      </c>
      <c r="O26" s="30">
        <v>12.21800947867302</v>
      </c>
      <c r="P26" s="30">
        <v>0.62559241706161173</v>
      </c>
      <c r="Q26" s="30">
        <v>0.57345971563981046</v>
      </c>
      <c r="R26" s="30">
        <v>5.6872037914691935</v>
      </c>
      <c r="S26" s="30">
        <v>2.3080568720379149</v>
      </c>
      <c r="T26" s="30">
        <v>3.6018957345971567</v>
      </c>
      <c r="U26" s="30">
        <v>26.8957345971561</v>
      </c>
      <c r="V26" s="30">
        <v>28.507109004739061</v>
      </c>
      <c r="W26" s="31" t="s">
        <v>1008</v>
      </c>
      <c r="X26" s="46" t="s">
        <v>100</v>
      </c>
      <c r="Y26" s="32">
        <v>45302</v>
      </c>
      <c r="Z26" s="32"/>
      <c r="AA26" s="34" t="s">
        <v>53</v>
      </c>
      <c r="AB26" s="34" t="s">
        <v>116</v>
      </c>
    </row>
    <row r="27" spans="1:28" ht="16.399999999999999" customHeight="1" x14ac:dyDescent="0.35">
      <c r="A27" s="27" t="s">
        <v>707</v>
      </c>
      <c r="B27" s="27" t="s">
        <v>919</v>
      </c>
      <c r="C27" s="27" t="s">
        <v>815</v>
      </c>
      <c r="D27" s="27" t="s">
        <v>42</v>
      </c>
      <c r="E27" s="28">
        <v>17748</v>
      </c>
      <c r="F27" s="27" t="s">
        <v>43</v>
      </c>
      <c r="G27" s="27" t="s">
        <v>59</v>
      </c>
      <c r="H27" s="27" t="s">
        <v>36</v>
      </c>
      <c r="I27" s="29">
        <v>56.702020202020201</v>
      </c>
      <c r="J27" s="30">
        <v>2.6872037914691944</v>
      </c>
      <c r="K27" s="30">
        <v>9.6018957345971554</v>
      </c>
      <c r="L27" s="30">
        <v>31.677725118483409</v>
      </c>
      <c r="M27" s="30">
        <v>13.781990521327014</v>
      </c>
      <c r="N27" s="30">
        <v>54.01421800947864</v>
      </c>
      <c r="O27" s="30">
        <v>2.5402843601895735</v>
      </c>
      <c r="P27" s="30">
        <v>0</v>
      </c>
      <c r="Q27" s="30">
        <v>1.1943127962085307</v>
      </c>
      <c r="R27" s="30">
        <v>19.099526066350705</v>
      </c>
      <c r="S27" s="30">
        <v>15.763033175355449</v>
      </c>
      <c r="T27" s="30">
        <v>9.004739336492891E-2</v>
      </c>
      <c r="U27" s="30">
        <v>22.7962085308057</v>
      </c>
      <c r="V27" s="30">
        <v>52.938388625592403</v>
      </c>
      <c r="W27" s="31" t="s">
        <v>1008</v>
      </c>
      <c r="X27" s="46" t="s">
        <v>100</v>
      </c>
      <c r="Y27" s="32">
        <v>45316</v>
      </c>
      <c r="Z27" s="32"/>
      <c r="AA27" s="34" t="s">
        <v>53</v>
      </c>
      <c r="AB27" s="34" t="s">
        <v>116</v>
      </c>
    </row>
    <row r="28" spans="1:28" ht="16.399999999999999" customHeight="1" x14ac:dyDescent="0.35">
      <c r="A28" s="27" t="s">
        <v>706</v>
      </c>
      <c r="B28" s="27" t="s">
        <v>918</v>
      </c>
      <c r="C28" s="27" t="s">
        <v>814</v>
      </c>
      <c r="D28" s="27" t="s">
        <v>61</v>
      </c>
      <c r="E28" s="28">
        <v>12901</v>
      </c>
      <c r="F28" s="27" t="s">
        <v>62</v>
      </c>
      <c r="G28" s="27" t="s">
        <v>59</v>
      </c>
      <c r="H28" s="27" t="s">
        <v>29</v>
      </c>
      <c r="I28" s="29">
        <v>5.54285714285714</v>
      </c>
      <c r="J28" s="30">
        <v>0.36966824644549756</v>
      </c>
      <c r="K28" s="30">
        <v>0.30805687203791471</v>
      </c>
      <c r="L28" s="30">
        <v>1.4265402843601895</v>
      </c>
      <c r="M28" s="30">
        <v>0.4218009478672986</v>
      </c>
      <c r="N28" s="30">
        <v>0.49289099526066349</v>
      </c>
      <c r="O28" s="30">
        <v>1.0853080568720379</v>
      </c>
      <c r="P28" s="30">
        <v>0.6872037914691943</v>
      </c>
      <c r="Q28" s="30">
        <v>0.26066350710900477</v>
      </c>
      <c r="R28" s="30">
        <v>0.6872037914691943</v>
      </c>
      <c r="S28" s="30">
        <v>0</v>
      </c>
      <c r="T28" s="30">
        <v>0</v>
      </c>
      <c r="U28" s="30">
        <v>1.8388625592417065</v>
      </c>
      <c r="V28" s="30">
        <v>1.8056872037914691</v>
      </c>
      <c r="W28" s="31" t="s">
        <v>1008</v>
      </c>
      <c r="X28" s="46" t="s">
        <v>100</v>
      </c>
      <c r="Y28" s="32">
        <v>44861</v>
      </c>
      <c r="Z28" s="32" t="s">
        <v>1232</v>
      </c>
      <c r="AA28" s="34" t="s">
        <v>71</v>
      </c>
      <c r="AB28" s="34" t="s">
        <v>116</v>
      </c>
    </row>
    <row r="29" spans="1:28" x14ac:dyDescent="0.35">
      <c r="A29" s="27" t="s">
        <v>698</v>
      </c>
      <c r="B29" s="27" t="s">
        <v>910</v>
      </c>
      <c r="C29" s="27" t="s">
        <v>806</v>
      </c>
      <c r="D29" s="27" t="s">
        <v>26</v>
      </c>
      <c r="E29" s="28">
        <v>78380</v>
      </c>
      <c r="F29" s="27" t="s">
        <v>45</v>
      </c>
      <c r="G29" s="27" t="s">
        <v>59</v>
      </c>
      <c r="H29" s="27" t="s">
        <v>36</v>
      </c>
      <c r="I29" s="29">
        <v>1.8671586715867201</v>
      </c>
      <c r="J29" s="30">
        <v>2.1943127962085311</v>
      </c>
      <c r="K29" s="30">
        <v>1.6540284360189577</v>
      </c>
      <c r="L29" s="30">
        <v>0.63507109004739337</v>
      </c>
      <c r="M29" s="30">
        <v>0.15639810426540288</v>
      </c>
      <c r="N29" s="30">
        <v>1.7772511848341244</v>
      </c>
      <c r="O29" s="30">
        <v>2.0236966824644549</v>
      </c>
      <c r="P29" s="30">
        <v>0.14218009478672985</v>
      </c>
      <c r="Q29" s="30">
        <v>0.6966824644549765</v>
      </c>
      <c r="R29" s="30">
        <v>0.54028436018957315</v>
      </c>
      <c r="S29" s="30">
        <v>0.23696682464454968</v>
      </c>
      <c r="T29" s="30">
        <v>0.18483412322274878</v>
      </c>
      <c r="U29" s="30">
        <v>3.6777251184834192</v>
      </c>
      <c r="V29" s="30">
        <v>3.8625592417061712</v>
      </c>
      <c r="W29" s="31" t="s">
        <v>1008</v>
      </c>
      <c r="X29" s="46" t="s">
        <v>100</v>
      </c>
      <c r="Y29" s="32">
        <v>45330</v>
      </c>
      <c r="Z29" s="32"/>
      <c r="AA29" s="34" t="s">
        <v>53</v>
      </c>
      <c r="AB29" s="34" t="s">
        <v>116</v>
      </c>
    </row>
    <row r="30" spans="1:28" ht="16.399999999999999" customHeight="1" x14ac:dyDescent="0.35">
      <c r="A30" s="27" t="s">
        <v>708</v>
      </c>
      <c r="B30" s="27" t="s">
        <v>920</v>
      </c>
      <c r="C30" s="27" t="s">
        <v>816</v>
      </c>
      <c r="D30" s="27" t="s">
        <v>57</v>
      </c>
      <c r="E30" s="28">
        <v>34112</v>
      </c>
      <c r="F30" s="27" t="s">
        <v>58</v>
      </c>
      <c r="G30" s="27" t="s">
        <v>54</v>
      </c>
      <c r="H30" s="27" t="s">
        <v>29</v>
      </c>
      <c r="I30" s="29">
        <v>3.0273722627737198</v>
      </c>
      <c r="J30" s="30">
        <v>2.8767772511848362</v>
      </c>
      <c r="K30" s="30">
        <v>1.2369668246445495</v>
      </c>
      <c r="L30" s="30">
        <v>2.180094786729859</v>
      </c>
      <c r="M30" s="30">
        <v>1.5781990521327018</v>
      </c>
      <c r="N30" s="30">
        <v>5.293838862559249</v>
      </c>
      <c r="O30" s="30">
        <v>2.2796208530805711</v>
      </c>
      <c r="P30" s="30">
        <v>0.13744075829383887</v>
      </c>
      <c r="Q30" s="30">
        <v>0.16113744075829384</v>
      </c>
      <c r="R30" s="30">
        <v>0.17535545023696683</v>
      </c>
      <c r="S30" s="30">
        <v>0.15165876777251183</v>
      </c>
      <c r="T30" s="30">
        <v>0.16113744075829384</v>
      </c>
      <c r="U30" s="30">
        <v>7.3838862559241827</v>
      </c>
      <c r="V30" s="30">
        <v>6.0236966824644655</v>
      </c>
      <c r="W30" s="31" t="s">
        <v>1008</v>
      </c>
      <c r="X30" s="46" t="s">
        <v>100</v>
      </c>
      <c r="Y30" s="32">
        <v>45393</v>
      </c>
      <c r="Z30" s="32"/>
      <c r="AA30" s="34" t="s">
        <v>53</v>
      </c>
      <c r="AB30" s="34" t="s">
        <v>1010</v>
      </c>
    </row>
    <row r="31" spans="1:28" ht="16.399999999999999" customHeight="1" x14ac:dyDescent="0.35">
      <c r="A31" s="27" t="s">
        <v>710</v>
      </c>
      <c r="B31" s="27" t="s">
        <v>922</v>
      </c>
      <c r="C31" s="27" t="s">
        <v>818</v>
      </c>
      <c r="D31" s="27" t="s">
        <v>355</v>
      </c>
      <c r="E31" s="28">
        <v>4102</v>
      </c>
      <c r="F31" s="27" t="s">
        <v>78</v>
      </c>
      <c r="G31" s="27" t="s">
        <v>59</v>
      </c>
      <c r="H31" s="27" t="s">
        <v>29</v>
      </c>
      <c r="I31" s="29">
        <v>5.0495867768595</v>
      </c>
      <c r="J31" s="30">
        <v>1.4265402843601906</v>
      </c>
      <c r="K31" s="30">
        <v>0.68246445497630348</v>
      </c>
      <c r="L31" s="30">
        <v>0.7203791469194315</v>
      </c>
      <c r="M31" s="30">
        <v>0.10426540284360189</v>
      </c>
      <c r="N31" s="30">
        <v>1.0616113744075832</v>
      </c>
      <c r="O31" s="30">
        <v>1.8530805687203802</v>
      </c>
      <c r="P31" s="30">
        <v>0</v>
      </c>
      <c r="Q31" s="30">
        <v>1.8957345971563982E-2</v>
      </c>
      <c r="R31" s="30">
        <v>0</v>
      </c>
      <c r="S31" s="30">
        <v>0</v>
      </c>
      <c r="T31" s="30">
        <v>0</v>
      </c>
      <c r="U31" s="30">
        <v>2.933649289099526</v>
      </c>
      <c r="V31" s="30">
        <v>1.753554502369669</v>
      </c>
      <c r="W31" s="31" t="s">
        <v>1008</v>
      </c>
      <c r="X31" s="46" t="s">
        <v>100</v>
      </c>
      <c r="Y31" s="32">
        <v>45197</v>
      </c>
      <c r="Z31" s="32"/>
      <c r="AA31" s="34" t="s">
        <v>53</v>
      </c>
      <c r="AB31" s="34" t="s">
        <v>116</v>
      </c>
    </row>
    <row r="32" spans="1:28" ht="16.399999999999999" customHeight="1" x14ac:dyDescent="0.35">
      <c r="A32" s="27" t="s">
        <v>711</v>
      </c>
      <c r="B32" s="27" t="s">
        <v>923</v>
      </c>
      <c r="C32" s="27" t="s">
        <v>819</v>
      </c>
      <c r="D32" s="27" t="s">
        <v>26</v>
      </c>
      <c r="E32" s="28">
        <v>75202</v>
      </c>
      <c r="F32" s="27" t="s">
        <v>56</v>
      </c>
      <c r="G32" s="27" t="s">
        <v>59</v>
      </c>
      <c r="H32" s="27" t="s">
        <v>29</v>
      </c>
      <c r="I32" s="29">
        <v>1.25121713729309</v>
      </c>
      <c r="J32" s="30">
        <v>5.9052132701422764</v>
      </c>
      <c r="K32" s="30">
        <v>2.8436018957345974E-2</v>
      </c>
      <c r="L32" s="30">
        <v>3.3175355450236969E-2</v>
      </c>
      <c r="M32" s="30">
        <v>3.3175355450236969E-2</v>
      </c>
      <c r="N32" s="30">
        <v>2.4407582938388686</v>
      </c>
      <c r="O32" s="30">
        <v>3.2796208530805844</v>
      </c>
      <c r="P32" s="30">
        <v>6.1611374407582943E-2</v>
      </c>
      <c r="Q32" s="30">
        <v>0.21800947867298565</v>
      </c>
      <c r="R32" s="30">
        <v>2.8436018957345974E-2</v>
      </c>
      <c r="S32" s="30">
        <v>2.3696682464454978E-2</v>
      </c>
      <c r="T32" s="30">
        <v>0</v>
      </c>
      <c r="U32" s="30">
        <v>5.9478672985782959</v>
      </c>
      <c r="V32" s="30">
        <v>3.0758293838862829</v>
      </c>
      <c r="W32" s="31" t="s">
        <v>1008</v>
      </c>
      <c r="X32" s="46" t="s">
        <v>100</v>
      </c>
      <c r="Y32" s="32">
        <v>44882</v>
      </c>
      <c r="Z32" s="32" t="s">
        <v>1232</v>
      </c>
      <c r="AA32" s="34" t="s">
        <v>71</v>
      </c>
      <c r="AB32" s="34" t="s">
        <v>116</v>
      </c>
    </row>
    <row r="33" spans="1:28" ht="16.399999999999999" customHeight="1" x14ac:dyDescent="0.35">
      <c r="A33" s="27" t="s">
        <v>712</v>
      </c>
      <c r="B33" s="27" t="s">
        <v>924</v>
      </c>
      <c r="C33" s="27" t="s">
        <v>820</v>
      </c>
      <c r="D33" s="27" t="s">
        <v>47</v>
      </c>
      <c r="E33" s="28">
        <v>80010</v>
      </c>
      <c r="F33" s="27" t="s">
        <v>48</v>
      </c>
      <c r="G33" s="27" t="s">
        <v>28</v>
      </c>
      <c r="H33" s="27" t="s">
        <v>29</v>
      </c>
      <c r="I33" s="29">
        <v>42.648226246588898</v>
      </c>
      <c r="J33" s="30">
        <v>699.32227488151273</v>
      </c>
      <c r="K33" s="30">
        <v>51.92890995260661</v>
      </c>
      <c r="L33" s="30">
        <v>124.37914691943132</v>
      </c>
      <c r="M33" s="30">
        <v>94.374407582938389</v>
      </c>
      <c r="N33" s="30">
        <v>192.75829383886261</v>
      </c>
      <c r="O33" s="30">
        <v>705.98578199051656</v>
      </c>
      <c r="P33" s="30">
        <v>13.308056872037914</v>
      </c>
      <c r="Q33" s="30">
        <v>57.952606635071064</v>
      </c>
      <c r="R33" s="30">
        <v>96.64454976303324</v>
      </c>
      <c r="S33" s="30">
        <v>32.270142180094773</v>
      </c>
      <c r="T33" s="30">
        <v>31.146919431279613</v>
      </c>
      <c r="U33" s="30">
        <v>809.94312796207498</v>
      </c>
      <c r="V33" s="30">
        <v>581.9004739336458</v>
      </c>
      <c r="W33" s="31">
        <v>600</v>
      </c>
      <c r="X33" s="46" t="s">
        <v>100</v>
      </c>
      <c r="Y33" s="32">
        <v>45337</v>
      </c>
      <c r="Z33" s="32"/>
      <c r="AA33" s="34" t="s">
        <v>30</v>
      </c>
      <c r="AB33" s="34" t="s">
        <v>116</v>
      </c>
    </row>
    <row r="34" spans="1:28" x14ac:dyDescent="0.35">
      <c r="A34" s="27" t="s">
        <v>728</v>
      </c>
      <c r="B34" s="27" t="s">
        <v>940</v>
      </c>
      <c r="C34" s="27" t="s">
        <v>834</v>
      </c>
      <c r="D34" s="27" t="s">
        <v>97</v>
      </c>
      <c r="E34" s="28">
        <v>96910</v>
      </c>
      <c r="F34" s="27" t="s">
        <v>70</v>
      </c>
      <c r="G34" s="27" t="s">
        <v>59</v>
      </c>
      <c r="H34" s="27" t="s">
        <v>29</v>
      </c>
      <c r="I34" s="29">
        <v>67.4444444444444</v>
      </c>
      <c r="J34" s="30">
        <v>0.52606635071090047</v>
      </c>
      <c r="K34" s="30">
        <v>1.0710900473933649</v>
      </c>
      <c r="L34" s="30">
        <v>4.1563981042654019</v>
      </c>
      <c r="M34" s="30">
        <v>0</v>
      </c>
      <c r="N34" s="30">
        <v>5.4549763033175358</v>
      </c>
      <c r="O34" s="30">
        <v>0.29857819905213268</v>
      </c>
      <c r="P34" s="30">
        <v>0</v>
      </c>
      <c r="Q34" s="30">
        <v>0</v>
      </c>
      <c r="R34" s="30">
        <v>5.0379146919431275</v>
      </c>
      <c r="S34" s="30">
        <v>0.41706161137440756</v>
      </c>
      <c r="T34" s="30">
        <v>0</v>
      </c>
      <c r="U34" s="30">
        <v>0.29857819905213268</v>
      </c>
      <c r="V34" s="30">
        <v>5.4549763033175358</v>
      </c>
      <c r="W34" s="31" t="s">
        <v>1008</v>
      </c>
      <c r="X34" s="46" t="s">
        <v>93</v>
      </c>
      <c r="Y34" s="32">
        <v>45365</v>
      </c>
      <c r="Z34" s="32"/>
      <c r="AA34" s="34" t="s">
        <v>118</v>
      </c>
      <c r="AB34" s="34" t="s">
        <v>116</v>
      </c>
    </row>
    <row r="35" spans="1:28" ht="16.399999999999999" customHeight="1" x14ac:dyDescent="0.35">
      <c r="A35" s="27" t="s">
        <v>695</v>
      </c>
      <c r="B35" s="27" t="s">
        <v>907</v>
      </c>
      <c r="C35" s="27" t="s">
        <v>792</v>
      </c>
      <c r="D35" s="27" t="s">
        <v>40</v>
      </c>
      <c r="E35" s="28">
        <v>92301</v>
      </c>
      <c r="F35" s="27" t="s">
        <v>67</v>
      </c>
      <c r="G35" s="27" t="s">
        <v>28</v>
      </c>
      <c r="H35" s="27" t="s">
        <v>29</v>
      </c>
      <c r="I35" s="29">
        <v>24.9529803776379</v>
      </c>
      <c r="J35" s="30">
        <v>179.88151658767828</v>
      </c>
      <c r="K35" s="30">
        <v>13.327014218009475</v>
      </c>
      <c r="L35" s="30">
        <v>77.450236966824619</v>
      </c>
      <c r="M35" s="30">
        <v>113.75355450236955</v>
      </c>
      <c r="N35" s="30">
        <v>190.55924170616146</v>
      </c>
      <c r="O35" s="30">
        <v>193.37914691943149</v>
      </c>
      <c r="P35" s="30">
        <v>0.47393364928909953</v>
      </c>
      <c r="Q35" s="30">
        <v>0</v>
      </c>
      <c r="R35" s="30">
        <v>108.86729857819903</v>
      </c>
      <c r="S35" s="30">
        <v>30.127962085308042</v>
      </c>
      <c r="T35" s="30">
        <v>7.3838862559241711</v>
      </c>
      <c r="U35" s="30">
        <v>238.03317535544934</v>
      </c>
      <c r="V35" s="30">
        <v>266.48341232227335</v>
      </c>
      <c r="W35" s="33">
        <v>480</v>
      </c>
      <c r="X35" s="46" t="s">
        <v>100</v>
      </c>
      <c r="Y35" s="32">
        <v>45351</v>
      </c>
      <c r="Z35" s="32"/>
      <c r="AA35" s="34" t="s">
        <v>30</v>
      </c>
      <c r="AB35" s="34" t="s">
        <v>116</v>
      </c>
    </row>
    <row r="36" spans="1:28" ht="16.399999999999999" customHeight="1" x14ac:dyDescent="0.35">
      <c r="A36" s="27" t="s">
        <v>713</v>
      </c>
      <c r="B36" s="27" t="s">
        <v>925</v>
      </c>
      <c r="C36" s="27" t="s">
        <v>821</v>
      </c>
      <c r="D36" s="27" t="s">
        <v>76</v>
      </c>
      <c r="E36" s="28">
        <v>53039</v>
      </c>
      <c r="F36" s="27" t="s">
        <v>73</v>
      </c>
      <c r="G36" s="27" t="s">
        <v>59</v>
      </c>
      <c r="H36" s="27" t="s">
        <v>29</v>
      </c>
      <c r="I36" s="29">
        <v>38.8888888888889</v>
      </c>
      <c r="J36" s="30">
        <v>12.530805687203788</v>
      </c>
      <c r="K36" s="30">
        <v>10.687203791469198</v>
      </c>
      <c r="L36" s="30">
        <v>43.293838862559234</v>
      </c>
      <c r="M36" s="30">
        <v>53.710900473933663</v>
      </c>
      <c r="N36" s="30">
        <v>87.535545023696656</v>
      </c>
      <c r="O36" s="30">
        <v>30.393364928909946</v>
      </c>
      <c r="P36" s="30">
        <v>1.7488151658767772</v>
      </c>
      <c r="Q36" s="30">
        <v>0.54502369668246442</v>
      </c>
      <c r="R36" s="30">
        <v>23.677725118483423</v>
      </c>
      <c r="S36" s="30">
        <v>9.2274881516587701</v>
      </c>
      <c r="T36" s="30">
        <v>6.5497630331753545</v>
      </c>
      <c r="U36" s="30">
        <v>80.767772511848392</v>
      </c>
      <c r="V36" s="30">
        <v>84.379146919431264</v>
      </c>
      <c r="W36" s="31" t="s">
        <v>1008</v>
      </c>
      <c r="X36" s="46" t="s">
        <v>100</v>
      </c>
      <c r="Y36" s="32">
        <v>45365</v>
      </c>
      <c r="Z36" s="32"/>
      <c r="AA36" s="34" t="s">
        <v>71</v>
      </c>
      <c r="AB36" s="34" t="s">
        <v>1010</v>
      </c>
    </row>
    <row r="37" spans="1:28" x14ac:dyDescent="0.35">
      <c r="A37" s="27" t="s">
        <v>716</v>
      </c>
      <c r="B37" s="27" t="s">
        <v>928</v>
      </c>
      <c r="C37" s="27" t="s">
        <v>824</v>
      </c>
      <c r="D37" s="27" t="s">
        <v>26</v>
      </c>
      <c r="E37" s="28">
        <v>78562</v>
      </c>
      <c r="F37" s="27" t="s">
        <v>45</v>
      </c>
      <c r="G37" s="27" t="s">
        <v>59</v>
      </c>
      <c r="H37" s="27" t="s">
        <v>29</v>
      </c>
      <c r="I37" s="29">
        <v>5.0721649484536098</v>
      </c>
      <c r="J37" s="30">
        <v>0.36492890995260646</v>
      </c>
      <c r="K37" s="30">
        <v>0.58293838862559311</v>
      </c>
      <c r="L37" s="30">
        <v>0.67772511848341244</v>
      </c>
      <c r="M37" s="30">
        <v>3.7914691943127965E-2</v>
      </c>
      <c r="N37" s="30">
        <v>1.6398104265402844</v>
      </c>
      <c r="O37" s="30">
        <v>4.7393364928909956E-3</v>
      </c>
      <c r="P37" s="30">
        <v>1.8957345971563982E-2</v>
      </c>
      <c r="Q37" s="30">
        <v>0</v>
      </c>
      <c r="R37" s="30">
        <v>0.64928909952606684</v>
      </c>
      <c r="S37" s="30">
        <v>2.8436018957345974E-2</v>
      </c>
      <c r="T37" s="30">
        <v>0</v>
      </c>
      <c r="U37" s="30">
        <v>0.98578199052132731</v>
      </c>
      <c r="V37" s="30">
        <v>1.6398104265402844</v>
      </c>
      <c r="W37" s="31" t="s">
        <v>1008</v>
      </c>
      <c r="X37" s="46" t="s">
        <v>100</v>
      </c>
      <c r="Y37" s="32">
        <v>45120</v>
      </c>
      <c r="Z37" s="32"/>
      <c r="AA37" s="34" t="s">
        <v>71</v>
      </c>
      <c r="AB37" s="34" t="s">
        <v>116</v>
      </c>
    </row>
    <row r="38" spans="1:28" ht="16.399999999999999" customHeight="1" x14ac:dyDescent="0.35">
      <c r="A38" s="27" t="s">
        <v>715</v>
      </c>
      <c r="B38" s="27" t="s">
        <v>927</v>
      </c>
      <c r="C38" s="27" t="s">
        <v>823</v>
      </c>
      <c r="D38" s="27" t="s">
        <v>26</v>
      </c>
      <c r="E38" s="28">
        <v>76837</v>
      </c>
      <c r="F38" s="27" t="s">
        <v>56</v>
      </c>
      <c r="G38" s="27" t="s">
        <v>59</v>
      </c>
      <c r="H38" s="27" t="s">
        <v>36</v>
      </c>
      <c r="I38" s="29">
        <v>43.386771300448402</v>
      </c>
      <c r="J38" s="30">
        <v>145.07582938388634</v>
      </c>
      <c r="K38" s="30">
        <v>27.876777251184812</v>
      </c>
      <c r="L38" s="30">
        <v>2.109004739336493</v>
      </c>
      <c r="M38" s="30">
        <v>0.14691943127962084</v>
      </c>
      <c r="N38" s="30">
        <v>17.222748815165883</v>
      </c>
      <c r="O38" s="30">
        <v>157.98578199052162</v>
      </c>
      <c r="P38" s="30">
        <v>0</v>
      </c>
      <c r="Q38" s="30">
        <v>0</v>
      </c>
      <c r="R38" s="30">
        <v>0.29383886255924163</v>
      </c>
      <c r="S38" s="30">
        <v>1.9905213270142188</v>
      </c>
      <c r="T38" s="30">
        <v>6.3649289099526065</v>
      </c>
      <c r="U38" s="30">
        <v>166.55924170616154</v>
      </c>
      <c r="V38" s="30">
        <v>67.748815165876763</v>
      </c>
      <c r="W38" s="31" t="s">
        <v>1008</v>
      </c>
      <c r="X38" s="46" t="s">
        <v>100</v>
      </c>
      <c r="Y38" s="32">
        <v>45351</v>
      </c>
      <c r="Z38" s="32"/>
      <c r="AA38" s="34" t="s">
        <v>53</v>
      </c>
      <c r="AB38" s="34" t="s">
        <v>116</v>
      </c>
    </row>
    <row r="39" spans="1:28" ht="16.399999999999999" customHeight="1" x14ac:dyDescent="0.35">
      <c r="A39" s="27" t="s">
        <v>719</v>
      </c>
      <c r="B39" s="27" t="s">
        <v>931</v>
      </c>
      <c r="C39" s="27" t="s">
        <v>827</v>
      </c>
      <c r="D39" s="27" t="s">
        <v>26</v>
      </c>
      <c r="E39" s="28">
        <v>79925</v>
      </c>
      <c r="F39" s="27" t="s">
        <v>52</v>
      </c>
      <c r="G39" s="27" t="s">
        <v>46</v>
      </c>
      <c r="H39" s="27" t="s">
        <v>29</v>
      </c>
      <c r="I39" s="29">
        <v>40.652552926525502</v>
      </c>
      <c r="J39" s="30">
        <v>442.13744075829237</v>
      </c>
      <c r="K39" s="30">
        <v>173.52606635070993</v>
      </c>
      <c r="L39" s="30">
        <v>100.54502369668225</v>
      </c>
      <c r="M39" s="30">
        <v>50.251184834123194</v>
      </c>
      <c r="N39" s="30">
        <v>249.45971563980982</v>
      </c>
      <c r="O39" s="30">
        <v>297.5924170616106</v>
      </c>
      <c r="P39" s="30">
        <v>53.241706161137401</v>
      </c>
      <c r="Q39" s="30">
        <v>166.1658767772509</v>
      </c>
      <c r="R39" s="30">
        <v>43.194312796208472</v>
      </c>
      <c r="S39" s="30">
        <v>65.156398104265364</v>
      </c>
      <c r="T39" s="30">
        <v>93.758293838862457</v>
      </c>
      <c r="U39" s="30">
        <v>564.35071090046324</v>
      </c>
      <c r="V39" s="30">
        <v>637.15639810425307</v>
      </c>
      <c r="W39" s="31">
        <v>450</v>
      </c>
      <c r="X39" s="46" t="s">
        <v>100</v>
      </c>
      <c r="Y39" s="32">
        <v>45337</v>
      </c>
      <c r="Z39" s="32"/>
      <c r="AA39" s="34" t="s">
        <v>30</v>
      </c>
      <c r="AB39" s="34" t="s">
        <v>116</v>
      </c>
    </row>
    <row r="40" spans="1:28" ht="17.149999999999999" customHeight="1" x14ac:dyDescent="0.35">
      <c r="A40" s="27" t="s">
        <v>717</v>
      </c>
      <c r="B40" s="27" t="s">
        <v>929</v>
      </c>
      <c r="C40" s="27" t="s">
        <v>825</v>
      </c>
      <c r="D40" s="27" t="s">
        <v>26</v>
      </c>
      <c r="E40" s="28">
        <v>78580</v>
      </c>
      <c r="F40" s="27" t="s">
        <v>45</v>
      </c>
      <c r="G40" s="27" t="s">
        <v>33</v>
      </c>
      <c r="H40" s="27" t="s">
        <v>29</v>
      </c>
      <c r="I40" s="29">
        <v>29.5517529215359</v>
      </c>
      <c r="J40" s="30">
        <v>813.12322274876851</v>
      </c>
      <c r="K40" s="30">
        <v>6.9810426540284354</v>
      </c>
      <c r="L40" s="30">
        <v>9.0521327014218009</v>
      </c>
      <c r="M40" s="30">
        <v>13.473933649289103</v>
      </c>
      <c r="N40" s="30">
        <v>31.488151658767762</v>
      </c>
      <c r="O40" s="30">
        <v>332.07582938388396</v>
      </c>
      <c r="P40" s="30">
        <v>7.5971563981042678</v>
      </c>
      <c r="Q40" s="30">
        <v>471.46919431279196</v>
      </c>
      <c r="R40" s="30">
        <v>13.777251184834132</v>
      </c>
      <c r="S40" s="30">
        <v>2.706161137440759</v>
      </c>
      <c r="T40" s="30">
        <v>7.3270142180094799</v>
      </c>
      <c r="U40" s="30">
        <v>818.81990521322325</v>
      </c>
      <c r="V40" s="30">
        <v>573.70616113742074</v>
      </c>
      <c r="W40" s="31">
        <v>600</v>
      </c>
      <c r="X40" s="46" t="s">
        <v>100</v>
      </c>
      <c r="Y40" s="32">
        <v>45358</v>
      </c>
      <c r="Z40" s="32"/>
      <c r="AA40" s="34" t="s">
        <v>30</v>
      </c>
      <c r="AB40" s="34" t="s">
        <v>116</v>
      </c>
    </row>
    <row r="41" spans="1:28" x14ac:dyDescent="0.35">
      <c r="A41" s="27" t="s">
        <v>718</v>
      </c>
      <c r="B41" s="27" t="s">
        <v>930</v>
      </c>
      <c r="C41" s="27" t="s">
        <v>826</v>
      </c>
      <c r="D41" s="27" t="s">
        <v>68</v>
      </c>
      <c r="E41" s="28">
        <v>7201</v>
      </c>
      <c r="F41" s="27" t="s">
        <v>69</v>
      </c>
      <c r="G41" s="27" t="s">
        <v>28</v>
      </c>
      <c r="H41" s="27" t="s">
        <v>29</v>
      </c>
      <c r="I41" s="29">
        <v>17.344074471894</v>
      </c>
      <c r="J41" s="30">
        <v>115.70616113744056</v>
      </c>
      <c r="K41" s="30">
        <v>94.815165876777201</v>
      </c>
      <c r="L41" s="30">
        <v>9.4549763033176131</v>
      </c>
      <c r="M41" s="30">
        <v>3.9383886255924252</v>
      </c>
      <c r="N41" s="30">
        <v>32.815165876777087</v>
      </c>
      <c r="O41" s="30">
        <v>176.14218009478577</v>
      </c>
      <c r="P41" s="30">
        <v>1.8720379146919435</v>
      </c>
      <c r="Q41" s="30">
        <v>13.085308056872043</v>
      </c>
      <c r="R41" s="30">
        <v>4.7677725118483441</v>
      </c>
      <c r="S41" s="30">
        <v>7.0947867298578196</v>
      </c>
      <c r="T41" s="30">
        <v>11.957345971563981</v>
      </c>
      <c r="U41" s="30">
        <v>200.09478672985605</v>
      </c>
      <c r="V41" s="30">
        <v>100.18009478672855</v>
      </c>
      <c r="W41" s="31">
        <v>285</v>
      </c>
      <c r="X41" s="46" t="s">
        <v>100</v>
      </c>
      <c r="Y41" s="32">
        <v>45260</v>
      </c>
      <c r="Z41" s="32"/>
      <c r="AA41" s="34" t="s">
        <v>30</v>
      </c>
      <c r="AB41" s="34" t="s">
        <v>116</v>
      </c>
    </row>
    <row r="42" spans="1:28" ht="15.65" customHeight="1" x14ac:dyDescent="0.35">
      <c r="A42" s="27" t="s">
        <v>714</v>
      </c>
      <c r="B42" s="27" t="s">
        <v>926</v>
      </c>
      <c r="C42" s="27" t="s">
        <v>822</v>
      </c>
      <c r="D42" s="27" t="s">
        <v>37</v>
      </c>
      <c r="E42" s="28">
        <v>85131</v>
      </c>
      <c r="F42" s="27" t="s">
        <v>38</v>
      </c>
      <c r="G42" s="27" t="s">
        <v>33</v>
      </c>
      <c r="H42" s="27" t="s">
        <v>29</v>
      </c>
      <c r="I42" s="29">
        <v>32.179815518176902</v>
      </c>
      <c r="J42" s="30">
        <v>1235.4928909952725</v>
      </c>
      <c r="K42" s="30">
        <v>50.170616113744103</v>
      </c>
      <c r="L42" s="30">
        <v>73.454976303317537</v>
      </c>
      <c r="M42" s="30">
        <v>60.213270142180107</v>
      </c>
      <c r="N42" s="30">
        <v>119.44549763033189</v>
      </c>
      <c r="O42" s="30">
        <v>774.33175355445462</v>
      </c>
      <c r="P42" s="30">
        <v>54.777251184834121</v>
      </c>
      <c r="Q42" s="30">
        <v>470.7772511848263</v>
      </c>
      <c r="R42" s="30">
        <v>49.800947867298554</v>
      </c>
      <c r="S42" s="30">
        <v>20.582938388625585</v>
      </c>
      <c r="T42" s="30">
        <v>49.644549763033183</v>
      </c>
      <c r="U42" s="30">
        <v>1299.303317535572</v>
      </c>
      <c r="V42" s="30">
        <v>1047.2322274881185</v>
      </c>
      <c r="W42" s="31">
        <v>900</v>
      </c>
      <c r="X42" s="46" t="s">
        <v>100</v>
      </c>
      <c r="Y42" s="32">
        <v>45225</v>
      </c>
      <c r="Z42" s="32"/>
      <c r="AA42" s="34" t="s">
        <v>30</v>
      </c>
      <c r="AB42" s="34" t="s">
        <v>116</v>
      </c>
    </row>
    <row r="43" spans="1:28" ht="15.65" customHeight="1" x14ac:dyDescent="0.35">
      <c r="A43" s="27" t="s">
        <v>722</v>
      </c>
      <c r="B43" s="27" t="s">
        <v>934</v>
      </c>
      <c r="C43" s="27" t="s">
        <v>807</v>
      </c>
      <c r="D43" s="27" t="s">
        <v>37</v>
      </c>
      <c r="E43" s="28">
        <v>85132</v>
      </c>
      <c r="F43" s="27" t="s">
        <v>38</v>
      </c>
      <c r="G43" s="27" t="s">
        <v>46</v>
      </c>
      <c r="H43" s="27" t="s">
        <v>36</v>
      </c>
      <c r="I43" s="29">
        <v>11.4546011330577</v>
      </c>
      <c r="J43" s="30">
        <v>314.56872037913575</v>
      </c>
      <c r="K43" s="30">
        <v>62.203791469193987</v>
      </c>
      <c r="L43" s="30">
        <v>1.9620853080568661</v>
      </c>
      <c r="M43" s="30">
        <v>1.8104265402843596</v>
      </c>
      <c r="N43" s="30">
        <v>84.535545023696031</v>
      </c>
      <c r="O43" s="30">
        <v>295.84834123221742</v>
      </c>
      <c r="P43" s="30">
        <v>2.8436018957345974E-2</v>
      </c>
      <c r="Q43" s="30">
        <v>0.13270142180094779</v>
      </c>
      <c r="R43" s="30">
        <v>3.9620853080568752</v>
      </c>
      <c r="S43" s="30">
        <v>3.7488151658767768</v>
      </c>
      <c r="T43" s="30">
        <v>21.909952606635063</v>
      </c>
      <c r="U43" s="30">
        <v>350.92417061610041</v>
      </c>
      <c r="V43" s="30">
        <v>265.71563981042016</v>
      </c>
      <c r="W43" s="31">
        <v>392</v>
      </c>
      <c r="X43" s="46" t="s">
        <v>100</v>
      </c>
      <c r="Y43" s="32">
        <v>45337</v>
      </c>
      <c r="Z43" s="32"/>
      <c r="AA43" s="34" t="s">
        <v>30</v>
      </c>
      <c r="AB43" s="34" t="s">
        <v>116</v>
      </c>
    </row>
    <row r="44" spans="1:28" x14ac:dyDescent="0.35">
      <c r="A44" s="27" t="s">
        <v>724</v>
      </c>
      <c r="B44" s="27" t="s">
        <v>934</v>
      </c>
      <c r="C44" s="27" t="s">
        <v>807</v>
      </c>
      <c r="D44" s="27" t="s">
        <v>37</v>
      </c>
      <c r="E44" s="28">
        <v>85232</v>
      </c>
      <c r="F44" s="27" t="s">
        <v>38</v>
      </c>
      <c r="G44" s="27" t="s">
        <v>64</v>
      </c>
      <c r="H44" s="27" t="s">
        <v>36</v>
      </c>
      <c r="I44" s="29">
        <v>3.0386405615071999</v>
      </c>
      <c r="J44" s="30">
        <v>139.99999999999307</v>
      </c>
      <c r="K44" s="30">
        <v>23.919431279620593</v>
      </c>
      <c r="L44" s="30">
        <v>12.123222748815309</v>
      </c>
      <c r="M44" s="30">
        <v>6.5876777251185237</v>
      </c>
      <c r="N44" s="30">
        <v>39.094786729856501</v>
      </c>
      <c r="O44" s="30">
        <v>140.41232227487447</v>
      </c>
      <c r="P44" s="30">
        <v>0.67298578199052195</v>
      </c>
      <c r="Q44" s="30">
        <v>2.4502369668246482</v>
      </c>
      <c r="R44" s="30">
        <v>2.9052132701421933</v>
      </c>
      <c r="S44" s="30">
        <v>1.056872037914695</v>
      </c>
      <c r="T44" s="30">
        <v>1.7251184834123179</v>
      </c>
      <c r="U44" s="30">
        <v>176.94312796207066</v>
      </c>
      <c r="V44" s="30">
        <v>130.93364928909378</v>
      </c>
      <c r="W44" s="31" t="s">
        <v>1008</v>
      </c>
      <c r="X44" s="46" t="s">
        <v>1008</v>
      </c>
      <c r="Y44" s="32" t="s">
        <v>1008</v>
      </c>
      <c r="Z44" s="32"/>
      <c r="AA44" s="34" t="s">
        <v>1008</v>
      </c>
      <c r="AB44" s="34" t="s">
        <v>1008</v>
      </c>
    </row>
    <row r="45" spans="1:28" ht="15.65" customHeight="1" x14ac:dyDescent="0.35">
      <c r="A45" s="27" t="s">
        <v>720</v>
      </c>
      <c r="B45" s="27" t="s">
        <v>932</v>
      </c>
      <c r="C45" s="27" t="s">
        <v>828</v>
      </c>
      <c r="D45" s="27" t="s">
        <v>31</v>
      </c>
      <c r="E45" s="28">
        <v>31537</v>
      </c>
      <c r="F45" s="27" t="s">
        <v>32</v>
      </c>
      <c r="G45" s="27" t="s">
        <v>33</v>
      </c>
      <c r="H45" s="27" t="s">
        <v>36</v>
      </c>
      <c r="I45" s="29">
        <v>40.4828571428571</v>
      </c>
      <c r="J45" s="30">
        <v>172.53554502369718</v>
      </c>
      <c r="K45" s="30">
        <v>20.616113744075832</v>
      </c>
      <c r="L45" s="30">
        <v>19.488151658767766</v>
      </c>
      <c r="M45" s="30">
        <v>31.857819905213269</v>
      </c>
      <c r="N45" s="30">
        <v>63.744075829383846</v>
      </c>
      <c r="O45" s="30">
        <v>180.75355450237018</v>
      </c>
      <c r="P45" s="30">
        <v>0</v>
      </c>
      <c r="Q45" s="30">
        <v>0</v>
      </c>
      <c r="R45" s="30">
        <v>18.73459715639811</v>
      </c>
      <c r="S45" s="30">
        <v>9.1563981042654046</v>
      </c>
      <c r="T45" s="30">
        <v>4.4407582938388623</v>
      </c>
      <c r="U45" s="30">
        <v>212.1658767772513</v>
      </c>
      <c r="V45" s="30">
        <v>161.84834123222765</v>
      </c>
      <c r="W45" s="31">
        <v>338</v>
      </c>
      <c r="X45" s="46" t="s">
        <v>100</v>
      </c>
      <c r="Y45" s="32">
        <v>45323</v>
      </c>
      <c r="Z45" s="32"/>
      <c r="AA45" s="34" t="s">
        <v>30</v>
      </c>
      <c r="AB45" s="34" t="s">
        <v>116</v>
      </c>
    </row>
    <row r="46" spans="1:28" ht="15.65" customHeight="1" x14ac:dyDescent="0.35">
      <c r="A46" s="27" t="s">
        <v>721</v>
      </c>
      <c r="B46" s="27" t="s">
        <v>933</v>
      </c>
      <c r="C46" s="27" t="s">
        <v>828</v>
      </c>
      <c r="D46" s="27" t="s">
        <v>31</v>
      </c>
      <c r="E46" s="28">
        <v>31537</v>
      </c>
      <c r="F46" s="27" t="s">
        <v>32</v>
      </c>
      <c r="G46" s="27" t="s">
        <v>33</v>
      </c>
      <c r="H46" s="27" t="s">
        <v>36</v>
      </c>
      <c r="I46" s="29">
        <v>51.811848143512698</v>
      </c>
      <c r="J46" s="30">
        <v>483.38388625592228</v>
      </c>
      <c r="K46" s="30">
        <v>83.142180094786795</v>
      </c>
      <c r="L46" s="30">
        <v>40.388625592417071</v>
      </c>
      <c r="M46" s="30">
        <v>29.819905213270136</v>
      </c>
      <c r="N46" s="30">
        <v>120.59715639810439</v>
      </c>
      <c r="O46" s="30">
        <v>516.13744075829106</v>
      </c>
      <c r="P46" s="30">
        <v>0</v>
      </c>
      <c r="Q46" s="30">
        <v>0</v>
      </c>
      <c r="R46" s="30">
        <v>20.687203791469198</v>
      </c>
      <c r="S46" s="30">
        <v>15.549763033175356</v>
      </c>
      <c r="T46" s="30">
        <v>16.113744075829377</v>
      </c>
      <c r="U46" s="30">
        <v>584.38388625591551</v>
      </c>
      <c r="V46" s="30">
        <v>400.85308056871872</v>
      </c>
      <c r="W46" s="31">
        <v>544</v>
      </c>
      <c r="X46" s="46" t="s">
        <v>100</v>
      </c>
      <c r="Y46" s="32">
        <v>45323</v>
      </c>
      <c r="Z46" s="32"/>
      <c r="AA46" s="34" t="s">
        <v>30</v>
      </c>
      <c r="AB46" s="34" t="s">
        <v>116</v>
      </c>
    </row>
    <row r="47" spans="1:28" ht="15.65" customHeight="1" x14ac:dyDescent="0.35">
      <c r="A47" s="27" t="s">
        <v>723</v>
      </c>
      <c r="B47" s="27" t="s">
        <v>935</v>
      </c>
      <c r="C47" s="27" t="s">
        <v>829</v>
      </c>
      <c r="D47" s="27" t="s">
        <v>79</v>
      </c>
      <c r="E47" s="28">
        <v>56007</v>
      </c>
      <c r="F47" s="27" t="s">
        <v>80</v>
      </c>
      <c r="G47" s="27" t="s">
        <v>54</v>
      </c>
      <c r="H47" s="27" t="s">
        <v>36</v>
      </c>
      <c r="I47" s="29">
        <v>38.731843575418999</v>
      </c>
      <c r="J47" s="30">
        <v>2.6682464454976298</v>
      </c>
      <c r="K47" s="30">
        <v>6.7251184834123201</v>
      </c>
      <c r="L47" s="30">
        <v>26.222748815165872</v>
      </c>
      <c r="M47" s="30">
        <v>7.1800947867298586</v>
      </c>
      <c r="N47" s="30">
        <v>28.379146919431271</v>
      </c>
      <c r="O47" s="30">
        <v>14.417061611374416</v>
      </c>
      <c r="P47" s="30">
        <v>0</v>
      </c>
      <c r="Q47" s="30">
        <v>0</v>
      </c>
      <c r="R47" s="30">
        <v>12.170616113744076</v>
      </c>
      <c r="S47" s="30">
        <v>1.6872037914691944</v>
      </c>
      <c r="T47" s="30">
        <v>1.6682464454976302</v>
      </c>
      <c r="U47" s="30">
        <v>27.270142180094773</v>
      </c>
      <c r="V47" s="30">
        <v>36.682464454976298</v>
      </c>
      <c r="W47" s="31" t="s">
        <v>1008</v>
      </c>
      <c r="X47" s="46" t="s">
        <v>100</v>
      </c>
      <c r="Y47" s="32">
        <v>45358</v>
      </c>
      <c r="Z47" s="32"/>
      <c r="AA47" s="34" t="s">
        <v>53</v>
      </c>
      <c r="AB47" s="34" t="s">
        <v>116</v>
      </c>
    </row>
    <row r="48" spans="1:28" ht="15.65" customHeight="1" x14ac:dyDescent="0.35">
      <c r="A48" s="27" t="s">
        <v>725</v>
      </c>
      <c r="B48" s="27" t="s">
        <v>937</v>
      </c>
      <c r="C48" s="27" t="s">
        <v>831</v>
      </c>
      <c r="D48" s="27" t="s">
        <v>88</v>
      </c>
      <c r="E48" s="28">
        <v>44024</v>
      </c>
      <c r="F48" s="27" t="s">
        <v>82</v>
      </c>
      <c r="G48" s="27" t="s">
        <v>59</v>
      </c>
      <c r="H48" s="27" t="s">
        <v>29</v>
      </c>
      <c r="I48" s="29">
        <v>58.943820224719097</v>
      </c>
      <c r="J48" s="30">
        <v>31.53080568720377</v>
      </c>
      <c r="K48" s="30">
        <v>6.4644549763033199</v>
      </c>
      <c r="L48" s="30">
        <v>9.5687203791469191</v>
      </c>
      <c r="M48" s="30">
        <v>3.90521327014218</v>
      </c>
      <c r="N48" s="30">
        <v>18.54028436018957</v>
      </c>
      <c r="O48" s="30">
        <v>25.767772511848328</v>
      </c>
      <c r="P48" s="30">
        <v>0.78672985781990512</v>
      </c>
      <c r="Q48" s="30">
        <v>6.3744075829383862</v>
      </c>
      <c r="R48" s="30">
        <v>4.2037914691943135</v>
      </c>
      <c r="S48" s="30">
        <v>3.9620853080568721</v>
      </c>
      <c r="T48" s="30">
        <v>6.2417061611374409</v>
      </c>
      <c r="U48" s="30">
        <v>37.061611374407583</v>
      </c>
      <c r="V48" s="30">
        <v>28.450236966824658</v>
      </c>
      <c r="W48" s="31" t="s">
        <v>1008</v>
      </c>
      <c r="X48" s="46" t="s">
        <v>100</v>
      </c>
      <c r="Y48" s="32">
        <v>45323</v>
      </c>
      <c r="Z48" s="32"/>
      <c r="AA48" s="34" t="s">
        <v>53</v>
      </c>
      <c r="AB48" s="34" t="s">
        <v>116</v>
      </c>
    </row>
    <row r="49" spans="1:28" x14ac:dyDescent="0.35">
      <c r="A49" s="27" t="s">
        <v>726</v>
      </c>
      <c r="B49" s="27" t="s">
        <v>938</v>
      </c>
      <c r="C49" s="27" t="s">
        <v>832</v>
      </c>
      <c r="D49" s="27" t="s">
        <v>40</v>
      </c>
      <c r="E49" s="28">
        <v>93250</v>
      </c>
      <c r="F49" s="27" t="s">
        <v>70</v>
      </c>
      <c r="G49" s="27" t="s">
        <v>28</v>
      </c>
      <c r="H49" s="27" t="s">
        <v>29</v>
      </c>
      <c r="I49" s="29">
        <v>65.0207336523126</v>
      </c>
      <c r="J49" s="30">
        <v>60.497630331753548</v>
      </c>
      <c r="K49" s="30">
        <v>28.132701421800952</v>
      </c>
      <c r="L49" s="30">
        <v>63.725118483412324</v>
      </c>
      <c r="M49" s="30">
        <v>137.9431279620855</v>
      </c>
      <c r="N49" s="30">
        <v>195.19905213270158</v>
      </c>
      <c r="O49" s="30">
        <v>94.611374407582829</v>
      </c>
      <c r="P49" s="30">
        <v>0.43601895734597157</v>
      </c>
      <c r="Q49" s="30">
        <v>5.2132701421800945E-2</v>
      </c>
      <c r="R49" s="30">
        <v>102.96208530805688</v>
      </c>
      <c r="S49" s="30">
        <v>9.8246445497630344</v>
      </c>
      <c r="T49" s="30">
        <v>9.6113744075829413</v>
      </c>
      <c r="U49" s="30">
        <v>167.90047393364935</v>
      </c>
      <c r="V49" s="30">
        <v>191.97630331753581</v>
      </c>
      <c r="W49" s="31">
        <v>560</v>
      </c>
      <c r="X49" s="46" t="s">
        <v>100</v>
      </c>
      <c r="Y49" s="32">
        <v>45323</v>
      </c>
      <c r="Z49" s="32"/>
      <c r="AA49" s="34" t="s">
        <v>30</v>
      </c>
      <c r="AB49" s="34" t="s">
        <v>116</v>
      </c>
    </row>
    <row r="50" spans="1:28" ht="15.65" customHeight="1" x14ac:dyDescent="0.35">
      <c r="A50" s="27" t="s">
        <v>727</v>
      </c>
      <c r="B50" s="27" t="s">
        <v>939</v>
      </c>
      <c r="C50" s="27" t="s">
        <v>833</v>
      </c>
      <c r="D50" s="27" t="s">
        <v>72</v>
      </c>
      <c r="E50" s="28">
        <v>42754</v>
      </c>
      <c r="F50" s="27" t="s">
        <v>73</v>
      </c>
      <c r="G50" s="27" t="s">
        <v>59</v>
      </c>
      <c r="H50" s="27" t="s">
        <v>29</v>
      </c>
      <c r="I50" s="29">
        <v>1.7328767123287701</v>
      </c>
      <c r="J50" s="30">
        <v>0.13744075829383884</v>
      </c>
      <c r="K50" s="30">
        <v>0.1516587677725118</v>
      </c>
      <c r="L50" s="30">
        <v>0.48341232227488107</v>
      </c>
      <c r="M50" s="30">
        <v>0.47867298578199019</v>
      </c>
      <c r="N50" s="30">
        <v>1.0568720379146932</v>
      </c>
      <c r="O50" s="30">
        <v>0.1753554502369668</v>
      </c>
      <c r="P50" s="30">
        <v>0</v>
      </c>
      <c r="Q50" s="30">
        <v>1.8957345971563982E-2</v>
      </c>
      <c r="R50" s="30">
        <v>0.15165876777251183</v>
      </c>
      <c r="S50" s="30">
        <v>4.7393364928909956E-3</v>
      </c>
      <c r="T50" s="30">
        <v>0</v>
      </c>
      <c r="U50" s="30">
        <v>1.094786729857822</v>
      </c>
      <c r="V50" s="30">
        <v>1.056872037914693</v>
      </c>
      <c r="W50" s="31" t="s">
        <v>1008</v>
      </c>
      <c r="X50" s="46" t="s">
        <v>93</v>
      </c>
      <c r="Y50" s="32">
        <v>45380</v>
      </c>
      <c r="Z50" s="32"/>
      <c r="AA50" s="34" t="s">
        <v>53</v>
      </c>
      <c r="AB50" s="34" t="s">
        <v>1010</v>
      </c>
    </row>
    <row r="51" spans="1:28" ht="15.65" customHeight="1" x14ac:dyDescent="0.35">
      <c r="A51" s="27" t="s">
        <v>691</v>
      </c>
      <c r="B51" s="27" t="s">
        <v>903</v>
      </c>
      <c r="C51" s="27" t="s">
        <v>800</v>
      </c>
      <c r="D51" s="27" t="s">
        <v>373</v>
      </c>
      <c r="E51" s="28">
        <v>939</v>
      </c>
      <c r="F51" s="27" t="s">
        <v>58</v>
      </c>
      <c r="G51" s="27" t="s">
        <v>96</v>
      </c>
      <c r="H51" s="27" t="s">
        <v>29</v>
      </c>
      <c r="I51" s="29">
        <v>7.6530612244898002</v>
      </c>
      <c r="J51" s="30">
        <v>9.9526066350710901E-2</v>
      </c>
      <c r="K51" s="30">
        <v>0.88625592417061627</v>
      </c>
      <c r="L51" s="30">
        <v>2.9431279620853088</v>
      </c>
      <c r="M51" s="30">
        <v>1.554502369668247</v>
      </c>
      <c r="N51" s="30">
        <v>4.4407582938388614</v>
      </c>
      <c r="O51" s="30">
        <v>1.0426540284360193</v>
      </c>
      <c r="P51" s="30">
        <v>0</v>
      </c>
      <c r="Q51" s="30">
        <v>0</v>
      </c>
      <c r="R51" s="30">
        <v>6.1611374407582943E-2</v>
      </c>
      <c r="S51" s="30">
        <v>4.7393364928909956E-2</v>
      </c>
      <c r="T51" s="30">
        <v>2.3696682464454975E-2</v>
      </c>
      <c r="U51" s="30">
        <v>5.3507109004739322</v>
      </c>
      <c r="V51" s="30">
        <v>5.0379146919431266</v>
      </c>
      <c r="W51" s="31" t="s">
        <v>1008</v>
      </c>
      <c r="X51" s="46" t="s">
        <v>1008</v>
      </c>
      <c r="Y51" s="32" t="s">
        <v>1008</v>
      </c>
      <c r="Z51" s="32"/>
      <c r="AA51" s="34" t="s">
        <v>1008</v>
      </c>
      <c r="AB51" s="34" t="s">
        <v>1008</v>
      </c>
    </row>
    <row r="52" spans="1:28" ht="15.65" customHeight="1" x14ac:dyDescent="0.35">
      <c r="A52" s="27" t="s">
        <v>729</v>
      </c>
      <c r="B52" s="27" t="s">
        <v>941</v>
      </c>
      <c r="C52" s="27" t="s">
        <v>835</v>
      </c>
      <c r="D52" s="27" t="s">
        <v>44</v>
      </c>
      <c r="E52" s="28">
        <v>39520</v>
      </c>
      <c r="F52" s="27" t="s">
        <v>35</v>
      </c>
      <c r="G52" s="27" t="s">
        <v>54</v>
      </c>
      <c r="H52" s="27" t="s">
        <v>29</v>
      </c>
      <c r="I52" s="29">
        <v>2.5895020188425302</v>
      </c>
      <c r="J52" s="30">
        <v>4.8767772511848353</v>
      </c>
      <c r="K52" s="30">
        <v>1.6682464454976309</v>
      </c>
      <c r="L52" s="30">
        <v>2.0189573459715651</v>
      </c>
      <c r="M52" s="30">
        <v>0.75355450236966814</v>
      </c>
      <c r="N52" s="30">
        <v>2.6872037914691989</v>
      </c>
      <c r="O52" s="30">
        <v>6.3981042654028357</v>
      </c>
      <c r="P52" s="30">
        <v>2.8436018957345974E-2</v>
      </c>
      <c r="Q52" s="30">
        <v>0.20379146919431282</v>
      </c>
      <c r="R52" s="30">
        <v>8.0568720379146933E-2</v>
      </c>
      <c r="S52" s="30">
        <v>4.2654028436018961E-2</v>
      </c>
      <c r="T52" s="30">
        <v>8.0568720379146905E-2</v>
      </c>
      <c r="U52" s="30">
        <v>9.1137440758294144</v>
      </c>
      <c r="V52" s="30">
        <v>4.6255924170616147</v>
      </c>
      <c r="W52" s="31" t="s">
        <v>1008</v>
      </c>
      <c r="X52" s="46" t="s">
        <v>100</v>
      </c>
      <c r="Y52" s="32">
        <v>45421</v>
      </c>
      <c r="Z52" s="32"/>
      <c r="AA52" s="34" t="s">
        <v>53</v>
      </c>
      <c r="AB52" s="34" t="s">
        <v>1010</v>
      </c>
    </row>
    <row r="53" spans="1:28" x14ac:dyDescent="0.35">
      <c r="A53" s="27" t="s">
        <v>730</v>
      </c>
      <c r="B53" s="27" t="s">
        <v>942</v>
      </c>
      <c r="C53" s="27" t="s">
        <v>836</v>
      </c>
      <c r="D53" s="27" t="s">
        <v>74</v>
      </c>
      <c r="E53" s="28">
        <v>89015</v>
      </c>
      <c r="F53" s="27" t="s">
        <v>75</v>
      </c>
      <c r="G53" s="27" t="s">
        <v>59</v>
      </c>
      <c r="H53" s="27" t="s">
        <v>29</v>
      </c>
      <c r="I53" s="29">
        <v>37.012820512820497</v>
      </c>
      <c r="J53" s="30">
        <v>11.526066350710902</v>
      </c>
      <c r="K53" s="30">
        <v>18.952606635071096</v>
      </c>
      <c r="L53" s="30">
        <v>26.009478672985782</v>
      </c>
      <c r="M53" s="30">
        <v>12.535545023696688</v>
      </c>
      <c r="N53" s="30">
        <v>41.056872037914665</v>
      </c>
      <c r="O53" s="30">
        <v>14.985781990521335</v>
      </c>
      <c r="P53" s="30">
        <v>9.597156398104266</v>
      </c>
      <c r="Q53" s="30">
        <v>3.3838862559241702</v>
      </c>
      <c r="R53" s="30">
        <v>21.379146919431271</v>
      </c>
      <c r="S53" s="30">
        <v>9.9905213270142212</v>
      </c>
      <c r="T53" s="30">
        <v>7.3080568720379153</v>
      </c>
      <c r="U53" s="30">
        <v>30.345971563981024</v>
      </c>
      <c r="V53" s="30">
        <v>57.616113744075797</v>
      </c>
      <c r="W53" s="31" t="s">
        <v>1008</v>
      </c>
      <c r="X53" s="46" t="s">
        <v>100</v>
      </c>
      <c r="Y53" s="32">
        <v>45372</v>
      </c>
      <c r="Z53" s="32"/>
      <c r="AA53" s="34" t="s">
        <v>71</v>
      </c>
      <c r="AB53" s="34" t="s">
        <v>1010</v>
      </c>
    </row>
    <row r="54" spans="1:28" x14ac:dyDescent="0.35">
      <c r="A54" s="27" t="s">
        <v>692</v>
      </c>
      <c r="B54" s="27" t="s">
        <v>904</v>
      </c>
      <c r="C54" s="27" t="s">
        <v>801</v>
      </c>
      <c r="D54" s="27" t="s">
        <v>95</v>
      </c>
      <c r="E54" s="28">
        <v>96819</v>
      </c>
      <c r="F54" s="27" t="s">
        <v>70</v>
      </c>
      <c r="G54" s="27" t="s">
        <v>96</v>
      </c>
      <c r="H54" s="27" t="s">
        <v>29</v>
      </c>
      <c r="I54" s="29">
        <v>31.663265306122401</v>
      </c>
      <c r="J54" s="30">
        <v>0.79620853080568732</v>
      </c>
      <c r="K54" s="30">
        <v>7.4265402843601915</v>
      </c>
      <c r="L54" s="30">
        <v>3.8483412322274888</v>
      </c>
      <c r="M54" s="30">
        <v>6.3127962085308083</v>
      </c>
      <c r="N54" s="30">
        <v>11.218009478672988</v>
      </c>
      <c r="O54" s="30">
        <v>4.2843601895734595</v>
      </c>
      <c r="P54" s="30">
        <v>1.1611374407582939</v>
      </c>
      <c r="Q54" s="30">
        <v>1.7203791469194314</v>
      </c>
      <c r="R54" s="30">
        <v>10.274881516587678</v>
      </c>
      <c r="S54" s="30">
        <v>0.91943127962085303</v>
      </c>
      <c r="T54" s="30">
        <v>0.32227488151658767</v>
      </c>
      <c r="U54" s="30">
        <v>6.8672985781990512</v>
      </c>
      <c r="V54" s="30">
        <v>14.289099526066353</v>
      </c>
      <c r="W54" s="31" t="s">
        <v>1008</v>
      </c>
      <c r="X54" s="46" t="s">
        <v>1008</v>
      </c>
      <c r="Y54" s="32" t="s">
        <v>1008</v>
      </c>
      <c r="Z54" s="32"/>
      <c r="AA54" s="34" t="s">
        <v>1008</v>
      </c>
      <c r="AB54" s="34" t="s">
        <v>1008</v>
      </c>
    </row>
    <row r="55" spans="1:28" ht="15.65" customHeight="1" x14ac:dyDescent="0.35">
      <c r="A55" s="27" t="s">
        <v>731</v>
      </c>
      <c r="B55" s="27" t="s">
        <v>943</v>
      </c>
      <c r="C55" s="27" t="s">
        <v>837</v>
      </c>
      <c r="D55" s="27" t="s">
        <v>26</v>
      </c>
      <c r="E55" s="28">
        <v>77032</v>
      </c>
      <c r="F55" s="27" t="s">
        <v>39</v>
      </c>
      <c r="G55" s="27" t="s">
        <v>28</v>
      </c>
      <c r="H55" s="27" t="s">
        <v>29</v>
      </c>
      <c r="I55" s="29">
        <v>35.312564472869802</v>
      </c>
      <c r="J55" s="30">
        <v>742.76777251182091</v>
      </c>
      <c r="K55" s="30">
        <v>18.009478672985786</v>
      </c>
      <c r="L55" s="30">
        <v>2.1327014218009475</v>
      </c>
      <c r="M55" s="30">
        <v>0.54502369668246453</v>
      </c>
      <c r="N55" s="30">
        <v>5.6113744075829395</v>
      </c>
      <c r="O55" s="30">
        <v>618.48341232226198</v>
      </c>
      <c r="P55" s="30">
        <v>0.38388625592417058</v>
      </c>
      <c r="Q55" s="30">
        <v>138.97630331753484</v>
      </c>
      <c r="R55" s="30">
        <v>0.81516587677725116</v>
      </c>
      <c r="S55" s="30">
        <v>2.5687203791469195</v>
      </c>
      <c r="T55" s="30">
        <v>1.4170616113744077</v>
      </c>
      <c r="U55" s="30">
        <v>758.65402843598929</v>
      </c>
      <c r="V55" s="30">
        <v>320.729857819904</v>
      </c>
      <c r="W55" s="31">
        <v>750</v>
      </c>
      <c r="X55" s="46" t="s">
        <v>100</v>
      </c>
      <c r="Y55" s="32">
        <v>45323</v>
      </c>
      <c r="Z55" s="32"/>
      <c r="AA55" s="34" t="s">
        <v>30</v>
      </c>
      <c r="AB55" s="34" t="s">
        <v>116</v>
      </c>
    </row>
    <row r="56" spans="1:28" x14ac:dyDescent="0.35">
      <c r="A56" s="27" t="s">
        <v>762</v>
      </c>
      <c r="B56" s="27" t="s">
        <v>975</v>
      </c>
      <c r="C56" s="27" t="s">
        <v>867</v>
      </c>
      <c r="D56" s="27" t="s">
        <v>26</v>
      </c>
      <c r="E56" s="28">
        <v>77351</v>
      </c>
      <c r="F56" s="27" t="s">
        <v>39</v>
      </c>
      <c r="G56" s="27" t="s">
        <v>33</v>
      </c>
      <c r="H56" s="27" t="s">
        <v>36</v>
      </c>
      <c r="I56" s="29">
        <v>34.402490549255099</v>
      </c>
      <c r="J56" s="30">
        <v>679.49763033172076</v>
      </c>
      <c r="K56" s="30">
        <v>2.8672985781990517</v>
      </c>
      <c r="L56" s="30">
        <v>1.4549763033175356</v>
      </c>
      <c r="M56" s="30">
        <v>0.83412322274881523</v>
      </c>
      <c r="N56" s="30">
        <v>5.6303317535545006</v>
      </c>
      <c r="O56" s="30">
        <v>679.02369668243114</v>
      </c>
      <c r="P56" s="30">
        <v>0</v>
      </c>
      <c r="Q56" s="30">
        <v>0</v>
      </c>
      <c r="R56" s="30">
        <v>0.7345971563981043</v>
      </c>
      <c r="S56" s="30">
        <v>0.56872037914691953</v>
      </c>
      <c r="T56" s="30">
        <v>2.1516587677725116</v>
      </c>
      <c r="U56" s="30">
        <v>681.1990521326677</v>
      </c>
      <c r="V56" s="30">
        <v>239.40284360189455</v>
      </c>
      <c r="W56" s="31">
        <v>350</v>
      </c>
      <c r="X56" s="46" t="s">
        <v>100</v>
      </c>
      <c r="Y56" s="32">
        <v>45337</v>
      </c>
      <c r="Z56" s="32"/>
      <c r="AA56" s="34" t="s">
        <v>53</v>
      </c>
      <c r="AB56" s="34" t="s">
        <v>116</v>
      </c>
    </row>
    <row r="57" spans="1:28" ht="15.65" customHeight="1" x14ac:dyDescent="0.35">
      <c r="A57" s="47" t="s">
        <v>1228</v>
      </c>
      <c r="B57" s="27" t="s">
        <v>936</v>
      </c>
      <c r="C57" s="27" t="s">
        <v>830</v>
      </c>
      <c r="D57" s="27" t="s">
        <v>65</v>
      </c>
      <c r="E57" s="28">
        <v>23901</v>
      </c>
      <c r="F57" s="27" t="s">
        <v>66</v>
      </c>
      <c r="G57" s="27" t="s">
        <v>33</v>
      </c>
      <c r="H57" s="27" t="s">
        <v>36</v>
      </c>
      <c r="I57" s="29">
        <v>62.9553719008264</v>
      </c>
      <c r="J57" s="30">
        <v>32.293838862559262</v>
      </c>
      <c r="K57" s="30">
        <v>21.066350710900476</v>
      </c>
      <c r="L57" s="30">
        <v>56.606635071090054</v>
      </c>
      <c r="M57" s="30">
        <v>85.113744075829345</v>
      </c>
      <c r="N57" s="30">
        <v>138.77251184834117</v>
      </c>
      <c r="O57" s="30">
        <v>56.308056872037938</v>
      </c>
      <c r="P57" s="30">
        <v>0</v>
      </c>
      <c r="Q57" s="30">
        <v>0</v>
      </c>
      <c r="R57" s="30">
        <v>51.260663507109022</v>
      </c>
      <c r="S57" s="30">
        <v>10.066350710900476</v>
      </c>
      <c r="T57" s="30">
        <v>11.478672985781989</v>
      </c>
      <c r="U57" s="30">
        <v>122.27488151658774</v>
      </c>
      <c r="V57" s="30">
        <v>138.39810426540271</v>
      </c>
      <c r="W57" s="31">
        <v>459</v>
      </c>
      <c r="X57" s="46" t="s">
        <v>100</v>
      </c>
      <c r="Y57" s="32">
        <v>45336</v>
      </c>
      <c r="Z57" s="32"/>
      <c r="AA57" s="34" t="s">
        <v>30</v>
      </c>
      <c r="AB57" s="34" t="s">
        <v>116</v>
      </c>
    </row>
    <row r="58" spans="1:28" x14ac:dyDescent="0.35">
      <c r="A58" s="27" t="s">
        <v>732</v>
      </c>
      <c r="B58" s="27" t="s">
        <v>944</v>
      </c>
      <c r="C58" s="27" t="s">
        <v>838</v>
      </c>
      <c r="D58" s="27" t="s">
        <v>40</v>
      </c>
      <c r="E58" s="28">
        <v>92231</v>
      </c>
      <c r="F58" s="27" t="s">
        <v>41</v>
      </c>
      <c r="G58" s="27" t="s">
        <v>28</v>
      </c>
      <c r="H58" s="27" t="s">
        <v>29</v>
      </c>
      <c r="I58" s="29">
        <v>43.916349809885901</v>
      </c>
      <c r="J58" s="30">
        <v>573.7535545023602</v>
      </c>
      <c r="K58" s="30">
        <v>7.8862559241706176</v>
      </c>
      <c r="L58" s="30">
        <v>14.857819905213269</v>
      </c>
      <c r="M58" s="30">
        <v>21.45971563981043</v>
      </c>
      <c r="N58" s="30">
        <v>68.867298578199012</v>
      </c>
      <c r="O58" s="30">
        <v>548.78672985781407</v>
      </c>
      <c r="P58" s="30">
        <v>0.30331753554502372</v>
      </c>
      <c r="Q58" s="30">
        <v>0</v>
      </c>
      <c r="R58" s="30">
        <v>33.298578199052137</v>
      </c>
      <c r="S58" s="30">
        <v>8.450236966824642</v>
      </c>
      <c r="T58" s="30">
        <v>11.521327014218009</v>
      </c>
      <c r="U58" s="30">
        <v>564.68720379146089</v>
      </c>
      <c r="V58" s="30">
        <v>329.4928909952597</v>
      </c>
      <c r="W58" s="31">
        <v>640</v>
      </c>
      <c r="X58" s="46" t="s">
        <v>100</v>
      </c>
      <c r="Y58" s="32">
        <v>45316</v>
      </c>
      <c r="Z58" s="32"/>
      <c r="AA58" s="34" t="s">
        <v>30</v>
      </c>
      <c r="AB58" s="34" t="s">
        <v>116</v>
      </c>
    </row>
    <row r="59" spans="1:28" ht="15.65" customHeight="1" x14ac:dyDescent="0.35">
      <c r="A59" s="27" t="s">
        <v>737</v>
      </c>
      <c r="B59" s="27" t="s">
        <v>949</v>
      </c>
      <c r="C59" s="27" t="s">
        <v>843</v>
      </c>
      <c r="D59" s="27" t="s">
        <v>34</v>
      </c>
      <c r="E59" s="28">
        <v>71251</v>
      </c>
      <c r="F59" s="27" t="s">
        <v>35</v>
      </c>
      <c r="G59" s="27" t="s">
        <v>33</v>
      </c>
      <c r="H59" s="27" t="s">
        <v>29</v>
      </c>
      <c r="I59" s="29">
        <v>29.786375765186001</v>
      </c>
      <c r="J59" s="30">
        <v>870.07109004735617</v>
      </c>
      <c r="K59" s="30">
        <v>20.364928909952603</v>
      </c>
      <c r="L59" s="30">
        <v>4.3649289099526047</v>
      </c>
      <c r="M59" s="30">
        <v>1.5023696682464462</v>
      </c>
      <c r="N59" s="30">
        <v>27.398104265402804</v>
      </c>
      <c r="O59" s="30">
        <v>868.85308056868337</v>
      </c>
      <c r="P59" s="30">
        <v>0</v>
      </c>
      <c r="Q59" s="30">
        <v>5.2132701421800945E-2</v>
      </c>
      <c r="R59" s="30">
        <v>3.2654028436018971</v>
      </c>
      <c r="S59" s="30">
        <v>3.8957345971563986</v>
      </c>
      <c r="T59" s="30">
        <v>9.473933649289096</v>
      </c>
      <c r="U59" s="30">
        <v>879.66824644546023</v>
      </c>
      <c r="V59" s="30">
        <v>671.86255924168029</v>
      </c>
      <c r="W59" s="31">
        <v>500</v>
      </c>
      <c r="X59" s="46" t="s">
        <v>100</v>
      </c>
      <c r="Y59" s="32">
        <v>45267</v>
      </c>
      <c r="Z59" s="32"/>
      <c r="AA59" s="34" t="s">
        <v>30</v>
      </c>
      <c r="AB59" s="34" t="s">
        <v>116</v>
      </c>
    </row>
    <row r="60" spans="1:28" ht="15.65" customHeight="1" x14ac:dyDescent="0.35">
      <c r="A60" s="27" t="s">
        <v>734</v>
      </c>
      <c r="B60" s="27" t="s">
        <v>946</v>
      </c>
      <c r="C60" s="27" t="s">
        <v>840</v>
      </c>
      <c r="D60" s="27" t="s">
        <v>115</v>
      </c>
      <c r="E60" s="28">
        <v>83442</v>
      </c>
      <c r="F60" s="27" t="s">
        <v>75</v>
      </c>
      <c r="G60" s="27" t="s">
        <v>54</v>
      </c>
      <c r="H60" s="27" t="s">
        <v>29</v>
      </c>
      <c r="I60" s="29">
        <v>4.1176470588235299</v>
      </c>
      <c r="J60" s="30">
        <v>0.32227488151658762</v>
      </c>
      <c r="K60" s="30">
        <v>0.56398104265402849</v>
      </c>
      <c r="L60" s="30">
        <v>0.5545023696682464</v>
      </c>
      <c r="M60" s="30">
        <v>0.24170616113744073</v>
      </c>
      <c r="N60" s="30">
        <v>1.3933649289099528</v>
      </c>
      <c r="O60" s="30">
        <v>0.28909952606635064</v>
      </c>
      <c r="P60" s="30">
        <v>0</v>
      </c>
      <c r="Q60" s="30">
        <v>0</v>
      </c>
      <c r="R60" s="30">
        <v>8.5308056872037907E-2</v>
      </c>
      <c r="S60" s="30">
        <v>0.11374407582938388</v>
      </c>
      <c r="T60" s="30">
        <v>7.1090047393364927E-2</v>
      </c>
      <c r="U60" s="30">
        <v>1.4123222748815174</v>
      </c>
      <c r="V60" s="30">
        <v>1.360189573459716</v>
      </c>
      <c r="W60" s="31" t="s">
        <v>1008</v>
      </c>
      <c r="X60" s="46" t="s">
        <v>93</v>
      </c>
      <c r="Y60" s="32">
        <v>44988</v>
      </c>
      <c r="Z60" s="32" t="s">
        <v>1232</v>
      </c>
      <c r="AA60" s="34" t="s">
        <v>118</v>
      </c>
      <c r="AB60" s="32" t="s">
        <v>116</v>
      </c>
    </row>
    <row r="61" spans="1:28" ht="15.75" customHeight="1" x14ac:dyDescent="0.35">
      <c r="A61" s="27" t="s">
        <v>733</v>
      </c>
      <c r="B61" s="27" t="s">
        <v>945</v>
      </c>
      <c r="C61" s="27" t="s">
        <v>839</v>
      </c>
      <c r="D61" s="27" t="s">
        <v>26</v>
      </c>
      <c r="E61" s="28">
        <v>77301</v>
      </c>
      <c r="F61" s="27" t="s">
        <v>39</v>
      </c>
      <c r="G61" s="27" t="s">
        <v>54</v>
      </c>
      <c r="H61" s="27" t="s">
        <v>29</v>
      </c>
      <c r="I61" s="29">
        <v>45.9781765276431</v>
      </c>
      <c r="J61" s="30">
        <v>899.19905213267361</v>
      </c>
      <c r="K61" s="30">
        <v>50.545023696682435</v>
      </c>
      <c r="L61" s="30">
        <v>5.7061611374407581</v>
      </c>
      <c r="M61" s="30">
        <v>1.5213270142180095</v>
      </c>
      <c r="N61" s="30">
        <v>15.232227488151656</v>
      </c>
      <c r="O61" s="30">
        <v>941.7393364928638</v>
      </c>
      <c r="P61" s="30">
        <v>0</v>
      </c>
      <c r="Q61" s="30">
        <v>0</v>
      </c>
      <c r="R61" s="30">
        <v>1.8625592417061612</v>
      </c>
      <c r="S61" s="30">
        <v>3.2511848341232223</v>
      </c>
      <c r="T61" s="30">
        <v>2.3507109004739335</v>
      </c>
      <c r="U61" s="30">
        <v>949.50710900471256</v>
      </c>
      <c r="V61" s="30">
        <v>738.52606635069196</v>
      </c>
      <c r="W61" s="31" t="s">
        <v>1008</v>
      </c>
      <c r="X61" s="46" t="s">
        <v>100</v>
      </c>
      <c r="Y61" s="32">
        <v>45274</v>
      </c>
      <c r="Z61" s="32"/>
      <c r="AA61" s="34" t="s">
        <v>53</v>
      </c>
      <c r="AB61" s="34" t="s">
        <v>116</v>
      </c>
    </row>
    <row r="62" spans="1:28" ht="15.65" customHeight="1" x14ac:dyDescent="0.35">
      <c r="A62" s="27" t="s">
        <v>738</v>
      </c>
      <c r="B62" s="27" t="s">
        <v>950</v>
      </c>
      <c r="C62" s="27" t="s">
        <v>844</v>
      </c>
      <c r="D62" s="27" t="s">
        <v>79</v>
      </c>
      <c r="E62" s="28">
        <v>56201</v>
      </c>
      <c r="F62" s="27" t="s">
        <v>80</v>
      </c>
      <c r="G62" s="27" t="s">
        <v>54</v>
      </c>
      <c r="H62" s="27" t="s">
        <v>29</v>
      </c>
      <c r="I62" s="29">
        <v>50.269972451790601</v>
      </c>
      <c r="J62" s="30">
        <v>9.8436018957345919</v>
      </c>
      <c r="K62" s="30">
        <v>9.2322274881516595</v>
      </c>
      <c r="L62" s="30">
        <v>54.431279620853068</v>
      </c>
      <c r="M62" s="30">
        <v>16.331753554502374</v>
      </c>
      <c r="N62" s="30">
        <v>51.24644549763034</v>
      </c>
      <c r="O62" s="30">
        <v>26.473933649289084</v>
      </c>
      <c r="P62" s="30">
        <v>7.3933649289099534</v>
      </c>
      <c r="Q62" s="30">
        <v>4.7251184834123219</v>
      </c>
      <c r="R62" s="30">
        <v>21.251184834123226</v>
      </c>
      <c r="S62" s="30">
        <v>6.3838862559241694</v>
      </c>
      <c r="T62" s="30">
        <v>5.6824644549763033</v>
      </c>
      <c r="U62" s="30">
        <v>56.521327014217995</v>
      </c>
      <c r="V62" s="30">
        <v>78.336492890995274</v>
      </c>
      <c r="W62" s="31" t="s">
        <v>1008</v>
      </c>
      <c r="X62" s="46" t="s">
        <v>100</v>
      </c>
      <c r="Y62" s="32">
        <v>45365</v>
      </c>
      <c r="Z62" s="32"/>
      <c r="AA62" s="34" t="s">
        <v>53</v>
      </c>
      <c r="AB62" s="34" t="s">
        <v>116</v>
      </c>
    </row>
    <row r="63" spans="1:28" ht="15.65" customHeight="1" x14ac:dyDescent="0.35">
      <c r="A63" s="27" t="s">
        <v>740</v>
      </c>
      <c r="B63" s="27" t="s">
        <v>952</v>
      </c>
      <c r="C63" s="27" t="s">
        <v>846</v>
      </c>
      <c r="D63" s="27" t="s">
        <v>26</v>
      </c>
      <c r="E63" s="28">
        <v>78118</v>
      </c>
      <c r="F63" s="27" t="s">
        <v>27</v>
      </c>
      <c r="G63" s="27" t="s">
        <v>33</v>
      </c>
      <c r="H63" s="27" t="s">
        <v>29</v>
      </c>
      <c r="I63" s="29">
        <v>40.878619153674798</v>
      </c>
      <c r="J63" s="30">
        <v>1177.7061611374579</v>
      </c>
      <c r="K63" s="30">
        <v>11.611374407582939</v>
      </c>
      <c r="L63" s="30">
        <v>0.43601895734597151</v>
      </c>
      <c r="M63" s="30">
        <v>2.3696682464454975E-2</v>
      </c>
      <c r="N63" s="30">
        <v>30.132701421800935</v>
      </c>
      <c r="O63" s="30">
        <v>1159.5971563981218</v>
      </c>
      <c r="P63" s="30">
        <v>0</v>
      </c>
      <c r="Q63" s="30">
        <v>4.7393364928909949E-2</v>
      </c>
      <c r="R63" s="30">
        <v>0.52606635071090047</v>
      </c>
      <c r="S63" s="30">
        <v>2.7725118483412321</v>
      </c>
      <c r="T63" s="30">
        <v>20.004739336492882</v>
      </c>
      <c r="U63" s="30">
        <v>1166.4739336493069</v>
      </c>
      <c r="V63" s="30">
        <v>797.13270142179147</v>
      </c>
      <c r="W63" s="31">
        <v>830</v>
      </c>
      <c r="X63" s="46" t="s">
        <v>100</v>
      </c>
      <c r="Y63" s="32">
        <v>45372</v>
      </c>
      <c r="Z63" s="32"/>
      <c r="AA63" s="34" t="s">
        <v>30</v>
      </c>
      <c r="AB63" s="34" t="s">
        <v>1010</v>
      </c>
    </row>
    <row r="64" spans="1:28" ht="15.65" customHeight="1" x14ac:dyDescent="0.35">
      <c r="A64" s="27" t="s">
        <v>739</v>
      </c>
      <c r="B64" s="27" t="s">
        <v>951</v>
      </c>
      <c r="C64" s="27" t="s">
        <v>845</v>
      </c>
      <c r="D64" s="27" t="s">
        <v>85</v>
      </c>
      <c r="E64" s="28">
        <v>74647</v>
      </c>
      <c r="F64" s="27" t="s">
        <v>73</v>
      </c>
      <c r="G64" s="27" t="s">
        <v>54</v>
      </c>
      <c r="H64" s="27" t="s">
        <v>29</v>
      </c>
      <c r="I64" s="29">
        <v>40.574889867841399</v>
      </c>
      <c r="J64" s="30">
        <v>35.516587677725184</v>
      </c>
      <c r="K64" s="30">
        <v>14.19431279620853</v>
      </c>
      <c r="L64" s="30">
        <v>23.876777251184819</v>
      </c>
      <c r="M64" s="30">
        <v>15.791469194312798</v>
      </c>
      <c r="N64" s="30">
        <v>46.824644549763029</v>
      </c>
      <c r="O64" s="30">
        <v>39.165876777251249</v>
      </c>
      <c r="P64" s="30">
        <v>0.43127962085308058</v>
      </c>
      <c r="Q64" s="30">
        <v>2.9573459715639814</v>
      </c>
      <c r="R64" s="30">
        <v>17.037914691943133</v>
      </c>
      <c r="S64" s="30">
        <v>7.0331753554502372</v>
      </c>
      <c r="T64" s="30">
        <v>7.7677725118483414</v>
      </c>
      <c r="U64" s="30">
        <v>57.540284360189631</v>
      </c>
      <c r="V64" s="30">
        <v>72.331753554502299</v>
      </c>
      <c r="W64" s="31" t="s">
        <v>1008</v>
      </c>
      <c r="X64" s="46" t="s">
        <v>100</v>
      </c>
      <c r="Y64" s="32">
        <v>45358</v>
      </c>
      <c r="Z64" s="32"/>
      <c r="AA64" s="34" t="s">
        <v>53</v>
      </c>
      <c r="AB64" s="34" t="s">
        <v>116</v>
      </c>
    </row>
    <row r="65" spans="1:28" ht="15.65" customHeight="1" x14ac:dyDescent="0.35">
      <c r="A65" s="27" t="s">
        <v>741</v>
      </c>
      <c r="B65" s="27" t="s">
        <v>953</v>
      </c>
      <c r="C65" s="27" t="s">
        <v>847</v>
      </c>
      <c r="D65" s="27" t="s">
        <v>57</v>
      </c>
      <c r="E65" s="28">
        <v>33194</v>
      </c>
      <c r="F65" s="27" t="s">
        <v>58</v>
      </c>
      <c r="G65" s="27" t="s">
        <v>46</v>
      </c>
      <c r="H65" s="27" t="s">
        <v>36</v>
      </c>
      <c r="I65" s="29">
        <v>38.5827055355388</v>
      </c>
      <c r="J65" s="30">
        <v>15.203791469194305</v>
      </c>
      <c r="K65" s="30">
        <v>5.1184834123222736</v>
      </c>
      <c r="L65" s="30">
        <v>243.38388625592378</v>
      </c>
      <c r="M65" s="30">
        <v>313.30805687203662</v>
      </c>
      <c r="N65" s="30">
        <v>389.59715639810258</v>
      </c>
      <c r="O65" s="30">
        <v>186.88151658767711</v>
      </c>
      <c r="P65" s="30">
        <v>0.53554502369668244</v>
      </c>
      <c r="Q65" s="30">
        <v>0</v>
      </c>
      <c r="R65" s="30">
        <v>140.94312796208527</v>
      </c>
      <c r="S65" s="30">
        <v>35.815165876777236</v>
      </c>
      <c r="T65" s="30">
        <v>17.838862559241708</v>
      </c>
      <c r="U65" s="30">
        <v>382.41706161137233</v>
      </c>
      <c r="V65" s="30">
        <v>419.90047393364779</v>
      </c>
      <c r="W65" s="31">
        <v>450</v>
      </c>
      <c r="X65" s="46" t="s">
        <v>100</v>
      </c>
      <c r="Y65" s="32">
        <v>45379</v>
      </c>
      <c r="Z65" s="32"/>
      <c r="AA65" s="34" t="s">
        <v>30</v>
      </c>
      <c r="AB65" s="34" t="s">
        <v>1010</v>
      </c>
    </row>
    <row r="66" spans="1:28" ht="15.65" customHeight="1" x14ac:dyDescent="0.35">
      <c r="A66" s="27" t="s">
        <v>744</v>
      </c>
      <c r="B66" s="27" t="s">
        <v>956</v>
      </c>
      <c r="C66" s="27" t="s">
        <v>850</v>
      </c>
      <c r="D66" s="27" t="s">
        <v>26</v>
      </c>
      <c r="E66" s="28">
        <v>78041</v>
      </c>
      <c r="F66" s="27" t="s">
        <v>45</v>
      </c>
      <c r="G66" s="27" t="s">
        <v>33</v>
      </c>
      <c r="H66" s="27" t="s">
        <v>29</v>
      </c>
      <c r="I66" s="29">
        <v>27.9828722002635</v>
      </c>
      <c r="J66" s="30">
        <v>271.99999999999966</v>
      </c>
      <c r="K66" s="30">
        <v>5.9668246445497637</v>
      </c>
      <c r="L66" s="30">
        <v>2.9620853080568712</v>
      </c>
      <c r="M66" s="30">
        <v>7.6587677725118493</v>
      </c>
      <c r="N66" s="30">
        <v>1.5734597156398105</v>
      </c>
      <c r="O66" s="30">
        <v>43.720379146919427</v>
      </c>
      <c r="P66" s="30">
        <v>14.090047393364934</v>
      </c>
      <c r="Q66" s="30">
        <v>229.20379146919328</v>
      </c>
      <c r="R66" s="30">
        <v>4.2559241706161135</v>
      </c>
      <c r="S66" s="30">
        <v>2.6919431279620847</v>
      </c>
      <c r="T66" s="30">
        <v>7.3459715639810437</v>
      </c>
      <c r="U66" s="30">
        <v>274.29383886255863</v>
      </c>
      <c r="V66" s="30">
        <v>230.18957345971566</v>
      </c>
      <c r="W66" s="31" t="s">
        <v>1008</v>
      </c>
      <c r="X66" s="46" t="s">
        <v>100</v>
      </c>
      <c r="Y66" s="32">
        <v>45372</v>
      </c>
      <c r="Z66" s="32"/>
      <c r="AA66" s="34" t="s">
        <v>53</v>
      </c>
      <c r="AB66" s="34" t="s">
        <v>1010</v>
      </c>
    </row>
    <row r="67" spans="1:28" ht="15.65" customHeight="1" x14ac:dyDescent="0.35">
      <c r="A67" s="27" t="s">
        <v>743</v>
      </c>
      <c r="B67" s="27" t="s">
        <v>955</v>
      </c>
      <c r="C67" s="27" t="s">
        <v>849</v>
      </c>
      <c r="D67" s="27" t="s">
        <v>26</v>
      </c>
      <c r="E67" s="28">
        <v>76642</v>
      </c>
      <c r="F67" s="27" t="s">
        <v>39</v>
      </c>
      <c r="G67" s="27" t="s">
        <v>59</v>
      </c>
      <c r="H67" s="27" t="s">
        <v>36</v>
      </c>
      <c r="I67" s="29">
        <v>35.421221864951796</v>
      </c>
      <c r="J67" s="30">
        <v>57.843601895734579</v>
      </c>
      <c r="K67" s="30">
        <v>1.5071090047393367</v>
      </c>
      <c r="L67" s="30">
        <v>0.91469194312796243</v>
      </c>
      <c r="M67" s="30">
        <v>0.45023696682464437</v>
      </c>
      <c r="N67" s="30">
        <v>2.6729857819905232</v>
      </c>
      <c r="O67" s="30">
        <v>58.042654028435997</v>
      </c>
      <c r="P67" s="30">
        <v>0</v>
      </c>
      <c r="Q67" s="30">
        <v>0</v>
      </c>
      <c r="R67" s="30">
        <v>8.5308056872037907E-2</v>
      </c>
      <c r="S67" s="30">
        <v>9.9526066350710887E-2</v>
      </c>
      <c r="T67" s="30">
        <v>2.843601895734597E-2</v>
      </c>
      <c r="U67" s="30">
        <v>60.50236966824643</v>
      </c>
      <c r="V67" s="30">
        <v>57.620853080568708</v>
      </c>
      <c r="W67" s="31" t="s">
        <v>1008</v>
      </c>
      <c r="X67" s="46" t="s">
        <v>100</v>
      </c>
      <c r="Y67" s="32">
        <v>45421</v>
      </c>
      <c r="Z67" s="32"/>
      <c r="AA67" s="34" t="s">
        <v>53</v>
      </c>
      <c r="AB67" s="34" t="s">
        <v>1010</v>
      </c>
    </row>
    <row r="68" spans="1:28" x14ac:dyDescent="0.35">
      <c r="A68" s="27" t="s">
        <v>745</v>
      </c>
      <c r="B68" s="27" t="s">
        <v>957</v>
      </c>
      <c r="C68" s="27" t="s">
        <v>851</v>
      </c>
      <c r="D68" s="27" t="s">
        <v>44</v>
      </c>
      <c r="E68" s="28">
        <v>39046</v>
      </c>
      <c r="F68" s="27" t="s">
        <v>35</v>
      </c>
      <c r="G68" s="27" t="s">
        <v>59</v>
      </c>
      <c r="H68" s="27" t="s">
        <v>29</v>
      </c>
      <c r="I68" s="29">
        <v>2.5825242718446599</v>
      </c>
      <c r="J68" s="30">
        <v>7.582938388625593E-2</v>
      </c>
      <c r="K68" s="30">
        <v>0.8388625592417065</v>
      </c>
      <c r="L68" s="30">
        <v>0.70616113744075848</v>
      </c>
      <c r="M68" s="30">
        <v>0.90047393364928907</v>
      </c>
      <c r="N68" s="30">
        <v>2.0331753554502385</v>
      </c>
      <c r="O68" s="30">
        <v>0.45497630331753519</v>
      </c>
      <c r="P68" s="30">
        <v>4.7393364928909956E-3</v>
      </c>
      <c r="Q68" s="30">
        <v>2.8436018957345974E-2</v>
      </c>
      <c r="R68" s="30">
        <v>2.8436018957345974E-2</v>
      </c>
      <c r="S68" s="30">
        <v>1.4218009478672987E-2</v>
      </c>
      <c r="T68" s="30">
        <v>2.8436018957345974E-2</v>
      </c>
      <c r="U68" s="30">
        <v>2.4502369668246482</v>
      </c>
      <c r="V68" s="30">
        <v>2.2748815165876812</v>
      </c>
      <c r="W68" s="31" t="s">
        <v>1008</v>
      </c>
      <c r="X68" s="46" t="s">
        <v>100</v>
      </c>
      <c r="Y68" s="32">
        <v>45162</v>
      </c>
      <c r="Z68" s="32"/>
      <c r="AA68" s="34" t="s">
        <v>71</v>
      </c>
      <c r="AB68" s="34" t="s">
        <v>117</v>
      </c>
    </row>
    <row r="69" spans="1:28" x14ac:dyDescent="0.35">
      <c r="A69" s="27" t="s">
        <v>694</v>
      </c>
      <c r="B69" s="27" t="s">
        <v>906</v>
      </c>
      <c r="C69" s="27" t="s">
        <v>803</v>
      </c>
      <c r="D69" s="27" t="s">
        <v>40</v>
      </c>
      <c r="E69" s="28">
        <v>93301</v>
      </c>
      <c r="F69" s="27" t="s">
        <v>70</v>
      </c>
      <c r="G69" s="27" t="s">
        <v>28</v>
      </c>
      <c r="H69" s="27" t="s">
        <v>29</v>
      </c>
      <c r="I69" s="29">
        <v>198.03076923076901</v>
      </c>
      <c r="J69" s="30">
        <v>9.4786729857819912E-3</v>
      </c>
      <c r="K69" s="30">
        <v>0.92417061611374407</v>
      </c>
      <c r="L69" s="30">
        <v>13.962085308056873</v>
      </c>
      <c r="M69" s="30">
        <v>30.691943127962087</v>
      </c>
      <c r="N69" s="30">
        <v>45.587677725118468</v>
      </c>
      <c r="O69" s="30">
        <v>0</v>
      </c>
      <c r="P69" s="30">
        <v>0</v>
      </c>
      <c r="Q69" s="30">
        <v>0</v>
      </c>
      <c r="R69" s="30">
        <v>27.848341232227494</v>
      </c>
      <c r="S69" s="30">
        <v>1.7725118483412323</v>
      </c>
      <c r="T69" s="30">
        <v>0</v>
      </c>
      <c r="U69" s="30">
        <v>15.966824644549762</v>
      </c>
      <c r="V69" s="30">
        <v>36.341232227488135</v>
      </c>
      <c r="W69" s="31">
        <v>320</v>
      </c>
      <c r="X69" s="46" t="s">
        <v>100</v>
      </c>
      <c r="Y69" s="32">
        <v>45302</v>
      </c>
      <c r="Z69" s="32"/>
      <c r="AA69" s="34" t="s">
        <v>30</v>
      </c>
      <c r="AB69" s="34" t="s">
        <v>116</v>
      </c>
    </row>
    <row r="70" spans="1:28" ht="15.65" customHeight="1" x14ac:dyDescent="0.35">
      <c r="A70" s="27" t="s">
        <v>746</v>
      </c>
      <c r="B70" s="27" t="s">
        <v>958</v>
      </c>
      <c r="C70" s="27" t="s">
        <v>852</v>
      </c>
      <c r="D70" s="27" t="s">
        <v>115</v>
      </c>
      <c r="E70" s="28">
        <v>83318</v>
      </c>
      <c r="F70" s="27" t="s">
        <v>75</v>
      </c>
      <c r="G70" s="27" t="s">
        <v>54</v>
      </c>
      <c r="H70" s="27" t="s">
        <v>29</v>
      </c>
      <c r="I70" s="29">
        <v>3.0858585858585901</v>
      </c>
      <c r="J70" s="30">
        <v>0.20379146919431279</v>
      </c>
      <c r="K70" s="30">
        <v>1.7914691943127965</v>
      </c>
      <c r="L70" s="30">
        <v>0.5071090047393364</v>
      </c>
      <c r="M70" s="30">
        <v>0.42654028436018937</v>
      </c>
      <c r="N70" s="30">
        <v>2.5687203791469204</v>
      </c>
      <c r="O70" s="30">
        <v>0.34123222748815168</v>
      </c>
      <c r="P70" s="30">
        <v>4.7393364928909956E-3</v>
      </c>
      <c r="Q70" s="30">
        <v>1.4218009478672985E-2</v>
      </c>
      <c r="R70" s="30">
        <v>0</v>
      </c>
      <c r="S70" s="30">
        <v>0</v>
      </c>
      <c r="T70" s="30">
        <v>8.0568720379146919E-2</v>
      </c>
      <c r="U70" s="30">
        <v>2.8483412322274888</v>
      </c>
      <c r="V70" s="30">
        <v>2.5734597156398111</v>
      </c>
      <c r="W70" s="31" t="s">
        <v>1008</v>
      </c>
      <c r="X70" s="46" t="s">
        <v>100</v>
      </c>
      <c r="Y70" s="32">
        <v>45190</v>
      </c>
      <c r="Z70" s="32"/>
      <c r="AA70" s="34" t="s">
        <v>53</v>
      </c>
      <c r="AB70" s="34" t="s">
        <v>117</v>
      </c>
    </row>
    <row r="71" spans="1:28" x14ac:dyDescent="0.35">
      <c r="A71" s="27" t="s">
        <v>747</v>
      </c>
      <c r="B71" s="27" t="s">
        <v>959</v>
      </c>
      <c r="C71" s="27" t="s">
        <v>853</v>
      </c>
      <c r="D71" s="27" t="s">
        <v>81</v>
      </c>
      <c r="E71" s="28">
        <v>48161</v>
      </c>
      <c r="F71" s="27" t="s">
        <v>82</v>
      </c>
      <c r="G71" s="27" t="s">
        <v>54</v>
      </c>
      <c r="H71" s="27" t="s">
        <v>36</v>
      </c>
      <c r="I71" s="29">
        <v>65.508379888268195</v>
      </c>
      <c r="J71" s="30">
        <v>48.199052132701432</v>
      </c>
      <c r="K71" s="30">
        <v>0.1895734597156398</v>
      </c>
      <c r="L71" s="30">
        <v>1.8104265402843605</v>
      </c>
      <c r="M71" s="30">
        <v>0.69668246445497628</v>
      </c>
      <c r="N71" s="30">
        <v>3.5924170616113744</v>
      </c>
      <c r="O71" s="30">
        <v>47.113744075829388</v>
      </c>
      <c r="P71" s="30">
        <v>0.1895734597156398</v>
      </c>
      <c r="Q71" s="30">
        <v>0</v>
      </c>
      <c r="R71" s="30">
        <v>1.3649289099526065</v>
      </c>
      <c r="S71" s="30">
        <v>8.5308056872037921E-2</v>
      </c>
      <c r="T71" s="30">
        <v>0.84360189573459721</v>
      </c>
      <c r="U71" s="30">
        <v>48.601895734597164</v>
      </c>
      <c r="V71" s="30">
        <v>29.772511848341249</v>
      </c>
      <c r="W71" s="31" t="s">
        <v>1008</v>
      </c>
      <c r="X71" s="46" t="s">
        <v>100</v>
      </c>
      <c r="Y71" s="32">
        <v>45365</v>
      </c>
      <c r="Z71" s="32"/>
      <c r="AA71" s="34" t="s">
        <v>53</v>
      </c>
      <c r="AB71" s="34" t="s">
        <v>116</v>
      </c>
    </row>
    <row r="72" spans="1:28" x14ac:dyDescent="0.35">
      <c r="A72" s="27" t="s">
        <v>750</v>
      </c>
      <c r="B72" s="27" t="s">
        <v>962</v>
      </c>
      <c r="C72" s="27" t="s">
        <v>839</v>
      </c>
      <c r="D72" s="27" t="s">
        <v>26</v>
      </c>
      <c r="E72" s="28">
        <v>77301</v>
      </c>
      <c r="F72" s="27" t="s">
        <v>39</v>
      </c>
      <c r="G72" s="27" t="s">
        <v>28</v>
      </c>
      <c r="H72" s="27" t="s">
        <v>29</v>
      </c>
      <c r="I72" s="29">
        <v>39.500785751702502</v>
      </c>
      <c r="J72" s="30">
        <v>350.78672985781992</v>
      </c>
      <c r="K72" s="30">
        <v>432.35545023696449</v>
      </c>
      <c r="L72" s="30">
        <v>245.12796208530796</v>
      </c>
      <c r="M72" s="30">
        <v>144.53080568720361</v>
      </c>
      <c r="N72" s="30">
        <v>543.61137440757318</v>
      </c>
      <c r="O72" s="30">
        <v>524.83412322274626</v>
      </c>
      <c r="P72" s="30">
        <v>35.658767772511858</v>
      </c>
      <c r="Q72" s="30">
        <v>68.696682464454994</v>
      </c>
      <c r="R72" s="30">
        <v>230.83412322274765</v>
      </c>
      <c r="S72" s="30">
        <v>119.57345971563954</v>
      </c>
      <c r="T72" s="30">
        <v>74.919431279620781</v>
      </c>
      <c r="U72" s="30">
        <v>747.4739336492762</v>
      </c>
      <c r="V72" s="30">
        <v>794.64454976301317</v>
      </c>
      <c r="W72" s="31">
        <v>750</v>
      </c>
      <c r="X72" s="46" t="s">
        <v>100</v>
      </c>
      <c r="Y72" s="32">
        <v>45267</v>
      </c>
      <c r="Z72" s="32"/>
      <c r="AA72" s="34" t="s">
        <v>30</v>
      </c>
      <c r="AB72" s="34" t="s">
        <v>116</v>
      </c>
    </row>
    <row r="73" spans="1:28" ht="15.65" customHeight="1" x14ac:dyDescent="0.35">
      <c r="A73" s="27" t="s">
        <v>749</v>
      </c>
      <c r="B73" s="27" t="s">
        <v>961</v>
      </c>
      <c r="C73" s="27" t="s">
        <v>855</v>
      </c>
      <c r="D73" s="27" t="s">
        <v>42</v>
      </c>
      <c r="E73" s="28">
        <v>16866</v>
      </c>
      <c r="F73" s="27" t="s">
        <v>43</v>
      </c>
      <c r="G73" s="27" t="s">
        <v>33</v>
      </c>
      <c r="H73" s="27" t="s">
        <v>29</v>
      </c>
      <c r="I73" s="29">
        <v>75.546047860768695</v>
      </c>
      <c r="J73" s="30">
        <v>214.88625592417009</v>
      </c>
      <c r="K73" s="30">
        <v>65.360189573459749</v>
      </c>
      <c r="L73" s="30">
        <v>537.69668246445474</v>
      </c>
      <c r="M73" s="30">
        <v>409.14691943127951</v>
      </c>
      <c r="N73" s="30">
        <v>632.14218009478395</v>
      </c>
      <c r="O73" s="30">
        <v>545.68720379146782</v>
      </c>
      <c r="P73" s="30">
        <v>27.616113744075825</v>
      </c>
      <c r="Q73" s="30">
        <v>21.644549763033169</v>
      </c>
      <c r="R73" s="30">
        <v>283.52132701421829</v>
      </c>
      <c r="S73" s="30">
        <v>73.943127962085271</v>
      </c>
      <c r="T73" s="30">
        <v>61.469194312796198</v>
      </c>
      <c r="U73" s="30">
        <v>808.15639810426251</v>
      </c>
      <c r="V73" s="30">
        <v>749.36018957345539</v>
      </c>
      <c r="W73" s="31">
        <v>800</v>
      </c>
      <c r="X73" s="46" t="s">
        <v>100</v>
      </c>
      <c r="Y73" s="32">
        <v>45358</v>
      </c>
      <c r="Z73" s="32"/>
      <c r="AA73" s="34" t="s">
        <v>30</v>
      </c>
      <c r="AB73" s="34" t="s">
        <v>116</v>
      </c>
    </row>
    <row r="74" spans="1:28" x14ac:dyDescent="0.35">
      <c r="A74" s="27" t="s">
        <v>751</v>
      </c>
      <c r="B74" s="27" t="s">
        <v>963</v>
      </c>
      <c r="C74" s="27" t="s">
        <v>856</v>
      </c>
      <c r="D74" s="27" t="s">
        <v>74</v>
      </c>
      <c r="E74" s="28">
        <v>89060</v>
      </c>
      <c r="F74" s="27" t="s">
        <v>75</v>
      </c>
      <c r="G74" s="27" t="s">
        <v>63</v>
      </c>
      <c r="H74" s="27" t="s">
        <v>29</v>
      </c>
      <c r="I74" s="29">
        <v>44.112934362934404</v>
      </c>
      <c r="J74" s="30">
        <v>88.919431279620952</v>
      </c>
      <c r="K74" s="30">
        <v>45.739336492891013</v>
      </c>
      <c r="L74" s="30">
        <v>41.075829383886258</v>
      </c>
      <c r="M74" s="30">
        <v>38.620853080568722</v>
      </c>
      <c r="N74" s="30">
        <v>111.47867298578181</v>
      </c>
      <c r="O74" s="30">
        <v>102.7061611374409</v>
      </c>
      <c r="P74" s="30">
        <v>0.17061611374407581</v>
      </c>
      <c r="Q74" s="30">
        <v>0</v>
      </c>
      <c r="R74" s="30">
        <v>44.270142180094794</v>
      </c>
      <c r="S74" s="30">
        <v>17.540284360189574</v>
      </c>
      <c r="T74" s="30">
        <v>12.417061611374402</v>
      </c>
      <c r="U74" s="30">
        <v>140.1279620853077</v>
      </c>
      <c r="V74" s="30">
        <v>176.16113744075778</v>
      </c>
      <c r="W74" s="31" t="s">
        <v>1008</v>
      </c>
      <c r="X74" s="46" t="s">
        <v>100</v>
      </c>
      <c r="Y74" s="32">
        <v>45372</v>
      </c>
      <c r="Z74" s="32"/>
      <c r="AA74" s="34" t="s">
        <v>60</v>
      </c>
      <c r="AB74" s="34" t="s">
        <v>1010</v>
      </c>
    </row>
    <row r="75" spans="1:28" ht="15.65" customHeight="1" x14ac:dyDescent="0.35">
      <c r="A75" s="27" t="s">
        <v>784</v>
      </c>
      <c r="B75" s="27" t="s">
        <v>997</v>
      </c>
      <c r="C75" s="27" t="s">
        <v>888</v>
      </c>
      <c r="D75" s="27" t="s">
        <v>382</v>
      </c>
      <c r="E75" s="28">
        <v>5488</v>
      </c>
      <c r="F75" s="27" t="s">
        <v>78</v>
      </c>
      <c r="G75" s="27" t="s">
        <v>59</v>
      </c>
      <c r="H75" s="27" t="s">
        <v>29</v>
      </c>
      <c r="I75" s="29">
        <v>2.12062937062937</v>
      </c>
      <c r="J75" s="30">
        <v>5.1990521327014427</v>
      </c>
      <c r="K75" s="30">
        <v>0.26540284360189553</v>
      </c>
      <c r="L75" s="30">
        <v>0.24170616113744076</v>
      </c>
      <c r="M75" s="30">
        <v>6.6350710900473939E-2</v>
      </c>
      <c r="N75" s="30">
        <v>0.3933649289099525</v>
      </c>
      <c r="O75" s="30">
        <v>5.369668246445519</v>
      </c>
      <c r="P75" s="30">
        <v>0</v>
      </c>
      <c r="Q75" s="30">
        <v>9.4786729857819912E-3</v>
      </c>
      <c r="R75" s="30">
        <v>0</v>
      </c>
      <c r="S75" s="30">
        <v>0</v>
      </c>
      <c r="T75" s="30">
        <v>1.8957345971563982E-2</v>
      </c>
      <c r="U75" s="30">
        <v>5.7535545023697043</v>
      </c>
      <c r="V75" s="30">
        <v>4.9668246445497761</v>
      </c>
      <c r="W75" s="31" t="s">
        <v>1008</v>
      </c>
      <c r="X75" s="46" t="s">
        <v>93</v>
      </c>
      <c r="Y75" s="32">
        <v>45380</v>
      </c>
      <c r="Z75" s="32"/>
      <c r="AA75" s="34" t="s">
        <v>53</v>
      </c>
      <c r="AB75" s="34" t="s">
        <v>1010</v>
      </c>
    </row>
    <row r="76" spans="1:28" x14ac:dyDescent="0.35">
      <c r="A76" s="27" t="s">
        <v>752</v>
      </c>
      <c r="B76" s="27" t="s">
        <v>964</v>
      </c>
      <c r="C76" s="27" t="s">
        <v>856</v>
      </c>
      <c r="D76" s="27" t="s">
        <v>74</v>
      </c>
      <c r="E76" s="28">
        <v>89060</v>
      </c>
      <c r="F76" s="27" t="s">
        <v>75</v>
      </c>
      <c r="G76" s="27" t="s">
        <v>54</v>
      </c>
      <c r="H76" s="27" t="s">
        <v>29</v>
      </c>
      <c r="I76" s="29">
        <v>42.08</v>
      </c>
      <c r="J76" s="30">
        <v>7.0331753554502354</v>
      </c>
      <c r="K76" s="30">
        <v>15.63507109004739</v>
      </c>
      <c r="L76" s="30">
        <v>19.12322274881517</v>
      </c>
      <c r="M76" s="30">
        <v>27.962085308056896</v>
      </c>
      <c r="N76" s="30">
        <v>60.161137440758317</v>
      </c>
      <c r="O76" s="30">
        <v>9.5924170616113749</v>
      </c>
      <c r="P76" s="30">
        <v>0</v>
      </c>
      <c r="Q76" s="30">
        <v>0</v>
      </c>
      <c r="R76" s="30">
        <v>26.734597156398106</v>
      </c>
      <c r="S76" s="30">
        <v>9.1706161137440763</v>
      </c>
      <c r="T76" s="30">
        <v>4.7725118483412334</v>
      </c>
      <c r="U76" s="30">
        <v>29.075829383886258</v>
      </c>
      <c r="V76" s="30">
        <v>60.08530805687208</v>
      </c>
      <c r="W76" s="31" t="s">
        <v>1008</v>
      </c>
      <c r="X76" s="46" t="s">
        <v>100</v>
      </c>
      <c r="Y76" s="32">
        <v>45225</v>
      </c>
      <c r="Z76" s="32"/>
      <c r="AA76" s="34" t="s">
        <v>53</v>
      </c>
      <c r="AB76" s="34" t="s">
        <v>116</v>
      </c>
    </row>
    <row r="77" spans="1:28" ht="15.65" customHeight="1" x14ac:dyDescent="0.35">
      <c r="A77" s="27" t="s">
        <v>753</v>
      </c>
      <c r="B77" s="27" t="s">
        <v>965</v>
      </c>
      <c r="C77" s="27" t="s">
        <v>857</v>
      </c>
      <c r="D77" s="27" t="s">
        <v>57</v>
      </c>
      <c r="E77" s="28">
        <v>32839</v>
      </c>
      <c r="F77" s="27" t="s">
        <v>58</v>
      </c>
      <c r="G77" s="27" t="s">
        <v>59</v>
      </c>
      <c r="H77" s="27" t="s">
        <v>29</v>
      </c>
      <c r="I77" s="29">
        <v>1.9264705882352899</v>
      </c>
      <c r="J77" s="30">
        <v>0.14218009478672983</v>
      </c>
      <c r="K77" s="30">
        <v>0.57345971563981024</v>
      </c>
      <c r="L77" s="30">
        <v>0.8009478672985787</v>
      </c>
      <c r="M77" s="30">
        <v>0.39336492890995239</v>
      </c>
      <c r="N77" s="30">
        <v>1.0047393364928918</v>
      </c>
      <c r="O77" s="30">
        <v>0.72037914691943139</v>
      </c>
      <c r="P77" s="30">
        <v>9.4786729857819912E-2</v>
      </c>
      <c r="Q77" s="30">
        <v>9.0047393364928924E-2</v>
      </c>
      <c r="R77" s="30">
        <v>4.7393364928909956E-2</v>
      </c>
      <c r="S77" s="30">
        <v>2.843601895734597E-2</v>
      </c>
      <c r="T77" s="30">
        <v>1.4218009478672987E-2</v>
      </c>
      <c r="U77" s="30">
        <v>1.8199052132701445</v>
      </c>
      <c r="V77" s="30">
        <v>1.336492890995262</v>
      </c>
      <c r="W77" s="31" t="s">
        <v>1008</v>
      </c>
      <c r="X77" s="46" t="s">
        <v>93</v>
      </c>
      <c r="Y77" s="32">
        <v>44930</v>
      </c>
      <c r="Z77" s="32"/>
      <c r="AA77" s="34" t="s">
        <v>118</v>
      </c>
      <c r="AB77" s="34" t="s">
        <v>1010</v>
      </c>
    </row>
    <row r="78" spans="1:28" x14ac:dyDescent="0.35">
      <c r="A78" s="27" t="s">
        <v>753</v>
      </c>
      <c r="B78" s="27" t="s">
        <v>966</v>
      </c>
      <c r="C78" s="27" t="s">
        <v>858</v>
      </c>
      <c r="D78" s="27" t="s">
        <v>61</v>
      </c>
      <c r="E78" s="28">
        <v>10924</v>
      </c>
      <c r="F78" s="27" t="s">
        <v>83</v>
      </c>
      <c r="G78" s="27" t="s">
        <v>54</v>
      </c>
      <c r="H78" s="27" t="s">
        <v>29</v>
      </c>
      <c r="I78" s="29">
        <v>72.754901960784295</v>
      </c>
      <c r="J78" s="30">
        <v>26.805687203791475</v>
      </c>
      <c r="K78" s="30">
        <v>21.469194312796215</v>
      </c>
      <c r="L78" s="30">
        <v>9.6161137440758271</v>
      </c>
      <c r="M78" s="30">
        <v>8.2796208530805693</v>
      </c>
      <c r="N78" s="30">
        <v>41.573459715639792</v>
      </c>
      <c r="O78" s="30">
        <v>24.597156398104268</v>
      </c>
      <c r="P78" s="30">
        <v>0</v>
      </c>
      <c r="Q78" s="30">
        <v>0</v>
      </c>
      <c r="R78" s="30">
        <v>7.2559241706161126</v>
      </c>
      <c r="S78" s="30">
        <v>7.0189573459715637</v>
      </c>
      <c r="T78" s="30">
        <v>8.7488151658767794</v>
      </c>
      <c r="U78" s="30">
        <v>43.146919431279613</v>
      </c>
      <c r="V78" s="30">
        <v>42.568720379146932</v>
      </c>
      <c r="W78" s="31" t="s">
        <v>1008</v>
      </c>
      <c r="X78" s="46" t="s">
        <v>100</v>
      </c>
      <c r="Y78" s="32">
        <v>45260</v>
      </c>
      <c r="Z78" s="32"/>
      <c r="AA78" s="34" t="s">
        <v>53</v>
      </c>
      <c r="AB78" s="34" t="s">
        <v>116</v>
      </c>
    </row>
    <row r="79" spans="1:28" ht="15.65" customHeight="1" x14ac:dyDescent="0.35">
      <c r="A79" s="27" t="s">
        <v>701</v>
      </c>
      <c r="B79" s="27" t="s">
        <v>913</v>
      </c>
      <c r="C79" s="27" t="s">
        <v>809</v>
      </c>
      <c r="D79" s="27" t="s">
        <v>40</v>
      </c>
      <c r="E79" s="28">
        <v>92154</v>
      </c>
      <c r="F79" s="27" t="s">
        <v>41</v>
      </c>
      <c r="G79" s="27" t="s">
        <v>28</v>
      </c>
      <c r="H79" s="27" t="s">
        <v>29</v>
      </c>
      <c r="I79" s="29">
        <v>60.808654327163602</v>
      </c>
      <c r="J79" s="30">
        <v>958.0473933649165</v>
      </c>
      <c r="K79" s="30">
        <v>119.18009478672938</v>
      </c>
      <c r="L79" s="30">
        <v>65.080568720379148</v>
      </c>
      <c r="M79" s="30">
        <v>99.739336492890985</v>
      </c>
      <c r="N79" s="30">
        <v>257.32227488151682</v>
      </c>
      <c r="O79" s="30">
        <v>742.53080568719349</v>
      </c>
      <c r="P79" s="30">
        <v>23.625592417061611</v>
      </c>
      <c r="Q79" s="30">
        <v>218.56872037914675</v>
      </c>
      <c r="R79" s="30">
        <v>142.27962085308059</v>
      </c>
      <c r="S79" s="30">
        <v>43.464454976303294</v>
      </c>
      <c r="T79" s="30">
        <v>47.350710900473935</v>
      </c>
      <c r="U79" s="30">
        <v>1008.9526066350576</v>
      </c>
      <c r="V79" s="30">
        <v>674.57819905212102</v>
      </c>
      <c r="W79" s="31">
        <v>750</v>
      </c>
      <c r="X79" s="46" t="s">
        <v>100</v>
      </c>
      <c r="Y79" s="32">
        <v>45232</v>
      </c>
      <c r="Z79" s="32"/>
      <c r="AA79" s="34" t="s">
        <v>30</v>
      </c>
      <c r="AB79" s="34" t="s">
        <v>116</v>
      </c>
    </row>
    <row r="80" spans="1:28" x14ac:dyDescent="0.35">
      <c r="A80" s="27" t="s">
        <v>754</v>
      </c>
      <c r="B80" s="27" t="s">
        <v>967</v>
      </c>
      <c r="C80" s="27" t="s">
        <v>859</v>
      </c>
      <c r="D80" s="27" t="s">
        <v>51</v>
      </c>
      <c r="E80" s="28">
        <v>88081</v>
      </c>
      <c r="F80" s="27" t="s">
        <v>52</v>
      </c>
      <c r="G80" s="27" t="s">
        <v>33</v>
      </c>
      <c r="H80" s="27" t="s">
        <v>29</v>
      </c>
      <c r="I80" s="29">
        <v>30.104303311470201</v>
      </c>
      <c r="J80" s="30">
        <v>768.81516587675139</v>
      </c>
      <c r="K80" s="30">
        <v>64.364928909952539</v>
      </c>
      <c r="L80" s="30">
        <v>40.331753554502335</v>
      </c>
      <c r="M80" s="30">
        <v>18.227488151658772</v>
      </c>
      <c r="N80" s="30">
        <v>100.43601895734584</v>
      </c>
      <c r="O80" s="30">
        <v>619.4218009478459</v>
      </c>
      <c r="P80" s="30">
        <v>3.7061611374407577</v>
      </c>
      <c r="Q80" s="30">
        <v>168.1753554502327</v>
      </c>
      <c r="R80" s="30">
        <v>16.962085308056878</v>
      </c>
      <c r="S80" s="30">
        <v>9.4644549763033172</v>
      </c>
      <c r="T80" s="30">
        <v>37.630331753554472</v>
      </c>
      <c r="U80" s="30">
        <v>827.68246445494731</v>
      </c>
      <c r="V80" s="30">
        <v>695.99526066348278</v>
      </c>
      <c r="W80" s="31">
        <v>500</v>
      </c>
      <c r="X80" s="46" t="s">
        <v>100</v>
      </c>
      <c r="Y80" s="32">
        <v>45246</v>
      </c>
      <c r="Z80" s="32"/>
      <c r="AA80" s="34" t="s">
        <v>30</v>
      </c>
      <c r="AB80" s="34" t="s">
        <v>116</v>
      </c>
    </row>
    <row r="81" spans="1:28" x14ac:dyDescent="0.35">
      <c r="A81" s="27" t="s">
        <v>756</v>
      </c>
      <c r="B81" s="27" t="s">
        <v>969</v>
      </c>
      <c r="C81" s="27" t="s">
        <v>861</v>
      </c>
      <c r="D81" s="27" t="s">
        <v>94</v>
      </c>
      <c r="E81" s="28">
        <v>68949</v>
      </c>
      <c r="F81" s="27" t="s">
        <v>80</v>
      </c>
      <c r="G81" s="27" t="s">
        <v>59</v>
      </c>
      <c r="H81" s="27" t="s">
        <v>29</v>
      </c>
      <c r="I81" s="29">
        <v>52</v>
      </c>
      <c r="J81" s="30">
        <v>0.76303317535545023</v>
      </c>
      <c r="K81" s="30">
        <v>1.4123222748815165</v>
      </c>
      <c r="L81" s="30">
        <v>5.1516587677725116</v>
      </c>
      <c r="M81" s="30">
        <v>4.8957345971563981</v>
      </c>
      <c r="N81" s="30">
        <v>10.421800947867306</v>
      </c>
      <c r="O81" s="30">
        <v>0.64454976303317535</v>
      </c>
      <c r="P81" s="30">
        <v>1.1563981042654028</v>
      </c>
      <c r="Q81" s="30">
        <v>0</v>
      </c>
      <c r="R81" s="30">
        <v>5.5165876777251182</v>
      </c>
      <c r="S81" s="30">
        <v>1.6540284360189572</v>
      </c>
      <c r="T81" s="30">
        <v>0.34123222748815168</v>
      </c>
      <c r="U81" s="30">
        <v>4.7109004739336493</v>
      </c>
      <c r="V81" s="30">
        <v>9.843601895734599</v>
      </c>
      <c r="W81" s="31" t="s">
        <v>1008</v>
      </c>
      <c r="X81" s="46" t="s">
        <v>100</v>
      </c>
      <c r="Y81" s="32">
        <v>45069</v>
      </c>
      <c r="Z81" s="32" t="s">
        <v>1232</v>
      </c>
      <c r="AA81" s="34" t="s">
        <v>71</v>
      </c>
      <c r="AB81" s="34" t="s">
        <v>1010</v>
      </c>
    </row>
    <row r="82" spans="1:28" ht="15.65" customHeight="1" x14ac:dyDescent="0.35">
      <c r="A82" s="27" t="s">
        <v>755</v>
      </c>
      <c r="B82" s="27" t="s">
        <v>968</v>
      </c>
      <c r="C82" s="27" t="s">
        <v>860</v>
      </c>
      <c r="D82" s="27" t="s">
        <v>92</v>
      </c>
      <c r="E82" s="28">
        <v>35447</v>
      </c>
      <c r="F82" s="27" t="s">
        <v>35</v>
      </c>
      <c r="G82" s="27" t="s">
        <v>54</v>
      </c>
      <c r="H82" s="27" t="s">
        <v>29</v>
      </c>
      <c r="I82" s="29">
        <v>3.1012970969734401</v>
      </c>
      <c r="J82" s="30">
        <v>3.4265402843601955</v>
      </c>
      <c r="K82" s="30">
        <v>8.8151658767772751</v>
      </c>
      <c r="L82" s="30">
        <v>8.9336492890995398</v>
      </c>
      <c r="M82" s="30">
        <v>3.1943127962085369</v>
      </c>
      <c r="N82" s="30">
        <v>13.071090047393483</v>
      </c>
      <c r="O82" s="30">
        <v>8.2369668246445435</v>
      </c>
      <c r="P82" s="30">
        <v>2.5781990521327032</v>
      </c>
      <c r="Q82" s="30">
        <v>0.4834123222748814</v>
      </c>
      <c r="R82" s="30">
        <v>0.39810426540284344</v>
      </c>
      <c r="S82" s="30">
        <v>0.22748815165876776</v>
      </c>
      <c r="T82" s="30">
        <v>0.19431279620853079</v>
      </c>
      <c r="U82" s="30">
        <v>23.549763033175442</v>
      </c>
      <c r="V82" s="30">
        <v>19.312796208530955</v>
      </c>
      <c r="W82" s="31" t="s">
        <v>1008</v>
      </c>
      <c r="X82" s="46" t="s">
        <v>100</v>
      </c>
      <c r="Y82" s="32">
        <v>45260</v>
      </c>
      <c r="Z82" s="32"/>
      <c r="AA82" s="34" t="s">
        <v>53</v>
      </c>
      <c r="AB82" s="34" t="s">
        <v>116</v>
      </c>
    </row>
    <row r="83" spans="1:28" ht="15.65" customHeight="1" x14ac:dyDescent="0.35">
      <c r="A83" s="27" t="s">
        <v>758</v>
      </c>
      <c r="B83" s="27" t="s">
        <v>971</v>
      </c>
      <c r="C83" s="27" t="s">
        <v>863</v>
      </c>
      <c r="D83" s="27" t="s">
        <v>42</v>
      </c>
      <c r="E83" s="28">
        <v>18428</v>
      </c>
      <c r="F83" s="27" t="s">
        <v>43</v>
      </c>
      <c r="G83" s="27" t="s">
        <v>54</v>
      </c>
      <c r="H83" s="27" t="s">
        <v>36</v>
      </c>
      <c r="I83" s="29">
        <v>29.7154963680387</v>
      </c>
      <c r="J83" s="30">
        <v>46.791469194312775</v>
      </c>
      <c r="K83" s="30">
        <v>7.1516587677725099</v>
      </c>
      <c r="L83" s="30">
        <v>28.526066350710853</v>
      </c>
      <c r="M83" s="30">
        <v>40.834123222748758</v>
      </c>
      <c r="N83" s="30">
        <v>64.41232227488149</v>
      </c>
      <c r="O83" s="30">
        <v>58.890995260663509</v>
      </c>
      <c r="P83" s="30">
        <v>0</v>
      </c>
      <c r="Q83" s="30">
        <v>0</v>
      </c>
      <c r="R83" s="30">
        <v>20.672985781990512</v>
      </c>
      <c r="S83" s="30">
        <v>2.8530805687203795</v>
      </c>
      <c r="T83" s="30">
        <v>3.9763033175355451</v>
      </c>
      <c r="U83" s="30">
        <v>95.800947867298376</v>
      </c>
      <c r="V83" s="30">
        <v>113.32227488151648</v>
      </c>
      <c r="W83" s="31">
        <v>100</v>
      </c>
      <c r="X83" s="46" t="s">
        <v>100</v>
      </c>
      <c r="Y83" s="32">
        <v>45351</v>
      </c>
      <c r="Z83" s="32"/>
      <c r="AA83" s="34" t="s">
        <v>30</v>
      </c>
      <c r="AB83" s="34" t="s">
        <v>116</v>
      </c>
    </row>
    <row r="84" spans="1:28" ht="15.65" customHeight="1" x14ac:dyDescent="0.35">
      <c r="A84" s="27" t="s">
        <v>760</v>
      </c>
      <c r="B84" s="27" t="s">
        <v>973</v>
      </c>
      <c r="C84" s="27" t="s">
        <v>865</v>
      </c>
      <c r="D84" s="27" t="s">
        <v>34</v>
      </c>
      <c r="E84" s="28">
        <v>70576</v>
      </c>
      <c r="F84" s="27" t="s">
        <v>35</v>
      </c>
      <c r="G84" s="27" t="s">
        <v>33</v>
      </c>
      <c r="H84" s="27" t="s">
        <v>36</v>
      </c>
      <c r="I84" s="29">
        <v>17.898872108583401</v>
      </c>
      <c r="J84" s="30">
        <v>286.73459715639194</v>
      </c>
      <c r="K84" s="30">
        <v>36.21327014218005</v>
      </c>
      <c r="L84" s="30">
        <v>45.767772511848399</v>
      </c>
      <c r="M84" s="30">
        <v>24.398104265402832</v>
      </c>
      <c r="N84" s="30">
        <v>90.635071090047674</v>
      </c>
      <c r="O84" s="30">
        <v>302.47867298577518</v>
      </c>
      <c r="P84" s="30">
        <v>0</v>
      </c>
      <c r="Q84" s="30">
        <v>0</v>
      </c>
      <c r="R84" s="30">
        <v>23.554502369668224</v>
      </c>
      <c r="S84" s="30">
        <v>9.7440758293838794</v>
      </c>
      <c r="T84" s="30">
        <v>14.199052132701413</v>
      </c>
      <c r="U84" s="30">
        <v>345.61611374406584</v>
      </c>
      <c r="V84" s="30">
        <v>353.82938388624262</v>
      </c>
      <c r="W84" s="31" t="s">
        <v>1008</v>
      </c>
      <c r="X84" s="46" t="s">
        <v>100</v>
      </c>
      <c r="Y84" s="32">
        <v>45393</v>
      </c>
      <c r="Z84" s="32"/>
      <c r="AA84" s="34" t="s">
        <v>30</v>
      </c>
      <c r="AB84" s="34" t="s">
        <v>1010</v>
      </c>
    </row>
    <row r="85" spans="1:28" x14ac:dyDescent="0.35">
      <c r="A85" s="27" t="s">
        <v>759</v>
      </c>
      <c r="B85" s="27" t="s">
        <v>972</v>
      </c>
      <c r="C85" s="27" t="s">
        <v>864</v>
      </c>
      <c r="D85" s="27" t="s">
        <v>57</v>
      </c>
      <c r="E85" s="28">
        <v>33762</v>
      </c>
      <c r="F85" s="27" t="s">
        <v>58</v>
      </c>
      <c r="G85" s="27" t="s">
        <v>59</v>
      </c>
      <c r="H85" s="27" t="s">
        <v>29</v>
      </c>
      <c r="I85" s="29">
        <v>1.7782805429864299</v>
      </c>
      <c r="J85" s="30">
        <v>0.59715639810426524</v>
      </c>
      <c r="K85" s="30">
        <v>0.70616113744075848</v>
      </c>
      <c r="L85" s="30">
        <v>1.7440758293838889</v>
      </c>
      <c r="M85" s="30">
        <v>0.70142180094786777</v>
      </c>
      <c r="N85" s="30">
        <v>1.933649289099528</v>
      </c>
      <c r="O85" s="30">
        <v>1.6966824644549776</v>
      </c>
      <c r="P85" s="30">
        <v>1.8957345971563982E-2</v>
      </c>
      <c r="Q85" s="30">
        <v>9.9526066350710901E-2</v>
      </c>
      <c r="R85" s="30">
        <v>0</v>
      </c>
      <c r="S85" s="30">
        <v>5.2132701421800952E-2</v>
      </c>
      <c r="T85" s="30">
        <v>0</v>
      </c>
      <c r="U85" s="30">
        <v>3.6966824644549887</v>
      </c>
      <c r="V85" s="30">
        <v>2.3601895734597198</v>
      </c>
      <c r="W85" s="31" t="s">
        <v>1008</v>
      </c>
      <c r="X85" s="46" t="s">
        <v>100</v>
      </c>
      <c r="Y85" s="32">
        <v>45127</v>
      </c>
      <c r="Z85" s="32"/>
      <c r="AA85" s="34" t="s">
        <v>53</v>
      </c>
      <c r="AB85" s="34" t="s">
        <v>116</v>
      </c>
    </row>
    <row r="86" spans="1:28" ht="15.65" customHeight="1" x14ac:dyDescent="0.35">
      <c r="A86" s="27" t="s">
        <v>761</v>
      </c>
      <c r="B86" s="27" t="s">
        <v>974</v>
      </c>
      <c r="C86" s="27" t="s">
        <v>866</v>
      </c>
      <c r="D86" s="27" t="s">
        <v>77</v>
      </c>
      <c r="E86" s="28">
        <v>2360</v>
      </c>
      <c r="F86" s="27" t="s">
        <v>78</v>
      </c>
      <c r="G86" s="27" t="s">
        <v>54</v>
      </c>
      <c r="H86" s="27" t="s">
        <v>36</v>
      </c>
      <c r="I86" s="29">
        <v>38.508528784648199</v>
      </c>
      <c r="J86" s="30">
        <v>80.402843601895498</v>
      </c>
      <c r="K86" s="30">
        <v>14.312796208530806</v>
      </c>
      <c r="L86" s="30">
        <v>47.710900473933656</v>
      </c>
      <c r="M86" s="30">
        <v>43.056872037914673</v>
      </c>
      <c r="N86" s="30">
        <v>61.274881516587634</v>
      </c>
      <c r="O86" s="30">
        <v>124.20853080568706</v>
      </c>
      <c r="P86" s="30">
        <v>0</v>
      </c>
      <c r="Q86" s="30">
        <v>0</v>
      </c>
      <c r="R86" s="30">
        <v>18.018957345971565</v>
      </c>
      <c r="S86" s="30">
        <v>4.3412322274881507</v>
      </c>
      <c r="T86" s="30">
        <v>4.3222748815165888</v>
      </c>
      <c r="U86" s="30">
        <v>158.80094786729848</v>
      </c>
      <c r="V86" s="30">
        <v>121.58767772511814</v>
      </c>
      <c r="W86" s="31" t="s">
        <v>1008</v>
      </c>
      <c r="X86" s="46" t="s">
        <v>100</v>
      </c>
      <c r="Y86" s="32">
        <v>45267</v>
      </c>
      <c r="Z86" s="32"/>
      <c r="AA86" s="34" t="s">
        <v>53</v>
      </c>
      <c r="AB86" s="34" t="s">
        <v>116</v>
      </c>
    </row>
    <row r="87" spans="1:28" ht="15.65" customHeight="1" x14ac:dyDescent="0.35">
      <c r="A87" s="27" t="s">
        <v>763</v>
      </c>
      <c r="B87" s="27" t="s">
        <v>976</v>
      </c>
      <c r="C87" s="27" t="s">
        <v>868</v>
      </c>
      <c r="D87" s="27" t="s">
        <v>90</v>
      </c>
      <c r="E87" s="28">
        <v>50313</v>
      </c>
      <c r="F87" s="27" t="s">
        <v>80</v>
      </c>
      <c r="G87" s="27" t="s">
        <v>59</v>
      </c>
      <c r="H87" s="27" t="s">
        <v>29</v>
      </c>
      <c r="I87" s="29">
        <v>43.817391304347801</v>
      </c>
      <c r="J87" s="30">
        <v>2.971563981042654</v>
      </c>
      <c r="K87" s="30">
        <v>5.7725118483412325</v>
      </c>
      <c r="L87" s="30">
        <v>7.7914691943127972</v>
      </c>
      <c r="M87" s="30">
        <v>9.1895734597156373</v>
      </c>
      <c r="N87" s="30">
        <v>21.687203791469198</v>
      </c>
      <c r="O87" s="30">
        <v>3.4928909952606637</v>
      </c>
      <c r="P87" s="30">
        <v>0.1990521327014218</v>
      </c>
      <c r="Q87" s="30">
        <v>0.34597156398104267</v>
      </c>
      <c r="R87" s="30">
        <v>6.37914691943128</v>
      </c>
      <c r="S87" s="30">
        <v>1.3080568720379144</v>
      </c>
      <c r="T87" s="30">
        <v>1.0047393364928912</v>
      </c>
      <c r="U87" s="30">
        <v>17.03317535545024</v>
      </c>
      <c r="V87" s="30">
        <v>23.758293838862556</v>
      </c>
      <c r="W87" s="31" t="s">
        <v>1008</v>
      </c>
      <c r="X87" s="46" t="s">
        <v>100</v>
      </c>
      <c r="Y87" s="32">
        <v>45330</v>
      </c>
      <c r="Z87" s="32"/>
      <c r="AA87" s="34" t="s">
        <v>53</v>
      </c>
      <c r="AB87" s="34" t="s">
        <v>116</v>
      </c>
    </row>
    <row r="88" spans="1:28" ht="15.65" customHeight="1" x14ac:dyDescent="0.35">
      <c r="A88" s="27" t="s">
        <v>757</v>
      </c>
      <c r="B88" s="27" t="s">
        <v>970</v>
      </c>
      <c r="C88" s="27" t="s">
        <v>862</v>
      </c>
      <c r="D88" s="27" t="s">
        <v>26</v>
      </c>
      <c r="E88" s="28">
        <v>78566</v>
      </c>
      <c r="F88" s="27" t="s">
        <v>45</v>
      </c>
      <c r="G88" s="27" t="s">
        <v>46</v>
      </c>
      <c r="H88" s="27" t="s">
        <v>29</v>
      </c>
      <c r="I88" s="29">
        <v>10.462047452500199</v>
      </c>
      <c r="J88" s="30">
        <v>968.59715639804347</v>
      </c>
      <c r="K88" s="30">
        <v>42.582938388625543</v>
      </c>
      <c r="L88" s="30">
        <v>4.0805687203791496</v>
      </c>
      <c r="M88" s="30">
        <v>25.033175355450219</v>
      </c>
      <c r="N88" s="30">
        <v>124.78672985781932</v>
      </c>
      <c r="O88" s="30">
        <v>909.99526066344993</v>
      </c>
      <c r="P88" s="30">
        <v>4.7393364928909956E-2</v>
      </c>
      <c r="Q88" s="30">
        <v>5.4644549763034185</v>
      </c>
      <c r="R88" s="30">
        <v>38.417061611374393</v>
      </c>
      <c r="S88" s="30">
        <v>29.203791469194307</v>
      </c>
      <c r="T88" s="30">
        <v>34.857819905213262</v>
      </c>
      <c r="U88" s="30">
        <v>937.81516587671717</v>
      </c>
      <c r="V88" s="30">
        <v>614.87677725114816</v>
      </c>
      <c r="W88" s="31">
        <v>650</v>
      </c>
      <c r="X88" s="46" t="s">
        <v>100</v>
      </c>
      <c r="Y88" s="32">
        <v>45379</v>
      </c>
      <c r="Z88" s="32"/>
      <c r="AA88" s="34" t="s">
        <v>30</v>
      </c>
      <c r="AB88" s="34" t="s">
        <v>1010</v>
      </c>
    </row>
    <row r="89" spans="1:28" ht="15.65" customHeight="1" x14ac:dyDescent="0.35">
      <c r="A89" s="27" t="s">
        <v>764</v>
      </c>
      <c r="B89" s="27" t="s">
        <v>977</v>
      </c>
      <c r="C89" s="27" t="s">
        <v>869</v>
      </c>
      <c r="D89" s="27" t="s">
        <v>90</v>
      </c>
      <c r="E89" s="28">
        <v>51501</v>
      </c>
      <c r="F89" s="27" t="s">
        <v>80</v>
      </c>
      <c r="G89" s="27" t="s">
        <v>59</v>
      </c>
      <c r="H89" s="27" t="s">
        <v>29</v>
      </c>
      <c r="I89" s="29">
        <v>35.537234042553202</v>
      </c>
      <c r="J89" s="30">
        <v>2.3080568720379144</v>
      </c>
      <c r="K89" s="30">
        <v>2.9099526066350703</v>
      </c>
      <c r="L89" s="30">
        <v>10.369668246445496</v>
      </c>
      <c r="M89" s="30">
        <v>10.819905213270143</v>
      </c>
      <c r="N89" s="30">
        <v>24.450236966824626</v>
      </c>
      <c r="O89" s="30">
        <v>1.7014218009478674</v>
      </c>
      <c r="P89" s="30">
        <v>0.1895734597156398</v>
      </c>
      <c r="Q89" s="30">
        <v>6.6350710900473939E-2</v>
      </c>
      <c r="R89" s="30">
        <v>5.0379146919431284</v>
      </c>
      <c r="S89" s="30">
        <v>2.0094786729857823</v>
      </c>
      <c r="T89" s="30">
        <v>0.75355450236966837</v>
      </c>
      <c r="U89" s="30">
        <v>18.606635071090043</v>
      </c>
      <c r="V89" s="30">
        <v>24.867298578199041</v>
      </c>
      <c r="W89" s="31" t="s">
        <v>1008</v>
      </c>
      <c r="X89" s="46" t="s">
        <v>100</v>
      </c>
      <c r="Y89" s="32">
        <v>45232</v>
      </c>
      <c r="Z89" s="32"/>
      <c r="AA89" s="34" t="s">
        <v>53</v>
      </c>
      <c r="AB89" s="34" t="s">
        <v>116</v>
      </c>
    </row>
    <row r="90" spans="1:28" x14ac:dyDescent="0.35">
      <c r="A90" s="27" t="s">
        <v>765</v>
      </c>
      <c r="B90" s="27" t="s">
        <v>978</v>
      </c>
      <c r="C90" s="27" t="s">
        <v>870</v>
      </c>
      <c r="D90" s="27" t="s">
        <v>26</v>
      </c>
      <c r="E90" s="28">
        <v>76009</v>
      </c>
      <c r="F90" s="27" t="s">
        <v>56</v>
      </c>
      <c r="G90" s="27" t="s">
        <v>33</v>
      </c>
      <c r="H90" s="27" t="s">
        <v>29</v>
      </c>
      <c r="I90" s="29">
        <v>21.1244680851064</v>
      </c>
      <c r="J90" s="30">
        <v>174.23222748815056</v>
      </c>
      <c r="K90" s="30">
        <v>87.786729857819509</v>
      </c>
      <c r="L90" s="30">
        <v>194.60663507108961</v>
      </c>
      <c r="M90" s="30">
        <v>116.02843601895691</v>
      </c>
      <c r="N90" s="30">
        <v>277.61137440758102</v>
      </c>
      <c r="O90" s="30">
        <v>246.86255924170251</v>
      </c>
      <c r="P90" s="30">
        <v>21.867298578199044</v>
      </c>
      <c r="Q90" s="30">
        <v>26.312796208530607</v>
      </c>
      <c r="R90" s="30">
        <v>103.42180094786698</v>
      </c>
      <c r="S90" s="30">
        <v>60.061611374407534</v>
      </c>
      <c r="T90" s="30">
        <v>72.208530805687047</v>
      </c>
      <c r="U90" s="30">
        <v>336.96208530804563</v>
      </c>
      <c r="V90" s="30">
        <v>434.61611374406141</v>
      </c>
      <c r="W90" s="31">
        <v>525</v>
      </c>
      <c r="X90" s="46" t="s">
        <v>100</v>
      </c>
      <c r="Y90" s="32">
        <v>45281</v>
      </c>
      <c r="Z90" s="32"/>
      <c r="AA90" s="34" t="s">
        <v>55</v>
      </c>
      <c r="AB90" s="34" t="s">
        <v>116</v>
      </c>
    </row>
    <row r="91" spans="1:28" x14ac:dyDescent="0.35">
      <c r="A91" s="27" t="s">
        <v>768</v>
      </c>
      <c r="B91" s="27" t="s">
        <v>981</v>
      </c>
      <c r="C91" s="27" t="s">
        <v>872</v>
      </c>
      <c r="D91" s="27" t="s">
        <v>26</v>
      </c>
      <c r="E91" s="28">
        <v>79118</v>
      </c>
      <c r="F91" s="27" t="s">
        <v>56</v>
      </c>
      <c r="G91" s="27" t="s">
        <v>59</v>
      </c>
      <c r="H91" s="27" t="s">
        <v>29</v>
      </c>
      <c r="I91" s="29">
        <v>1.75714285714286</v>
      </c>
      <c r="J91" s="30">
        <v>0.35545023696682448</v>
      </c>
      <c r="K91" s="30">
        <v>0.32227488151658745</v>
      </c>
      <c r="L91" s="30">
        <v>0.36018957345971542</v>
      </c>
      <c r="M91" s="30">
        <v>0.15639810426540279</v>
      </c>
      <c r="N91" s="30">
        <v>0.91469194312796331</v>
      </c>
      <c r="O91" s="30">
        <v>0.23696682464454966</v>
      </c>
      <c r="P91" s="30">
        <v>2.8436018957345974E-2</v>
      </c>
      <c r="Q91" s="30">
        <v>1.4218009478672987E-2</v>
      </c>
      <c r="R91" s="30">
        <v>1.8957345971563982E-2</v>
      </c>
      <c r="S91" s="30">
        <v>2.843601895734597E-2</v>
      </c>
      <c r="T91" s="30">
        <v>0</v>
      </c>
      <c r="U91" s="30">
        <v>1.146919431279622</v>
      </c>
      <c r="V91" s="30">
        <v>0.78199052132701496</v>
      </c>
      <c r="W91" s="31" t="s">
        <v>1008</v>
      </c>
      <c r="X91" s="46" t="s">
        <v>93</v>
      </c>
      <c r="Y91" s="32">
        <v>45386</v>
      </c>
      <c r="Z91" s="32"/>
      <c r="AA91" s="34" t="s">
        <v>118</v>
      </c>
      <c r="AB91" s="34" t="s">
        <v>1010</v>
      </c>
    </row>
    <row r="92" spans="1:28" ht="15.65" customHeight="1" x14ac:dyDescent="0.35">
      <c r="A92" s="27" t="s">
        <v>770</v>
      </c>
      <c r="B92" s="27" t="s">
        <v>983</v>
      </c>
      <c r="C92" s="27" t="s">
        <v>874</v>
      </c>
      <c r="D92" s="27" t="s">
        <v>34</v>
      </c>
      <c r="E92" s="28">
        <v>71202</v>
      </c>
      <c r="F92" s="27" t="s">
        <v>35</v>
      </c>
      <c r="G92" s="27" t="s">
        <v>33</v>
      </c>
      <c r="H92" s="27" t="s">
        <v>36</v>
      </c>
      <c r="I92" s="29">
        <v>37.408405438813297</v>
      </c>
      <c r="J92" s="30">
        <v>729.22274881514261</v>
      </c>
      <c r="K92" s="30">
        <v>6.3791469194312809</v>
      </c>
      <c r="L92" s="30">
        <v>0.35071090047393372</v>
      </c>
      <c r="M92" s="30">
        <v>0.67772511848341233</v>
      </c>
      <c r="N92" s="30">
        <v>2.445497630331753</v>
      </c>
      <c r="O92" s="30">
        <v>151.42180094786673</v>
      </c>
      <c r="P92" s="30">
        <v>3.1042654028436019</v>
      </c>
      <c r="Q92" s="30">
        <v>579.65876777250014</v>
      </c>
      <c r="R92" s="30">
        <v>1.2748815165876777</v>
      </c>
      <c r="S92" s="30">
        <v>0.36966824644549767</v>
      </c>
      <c r="T92" s="30">
        <v>1.9478672985781991</v>
      </c>
      <c r="U92" s="30">
        <v>733.03791469191981</v>
      </c>
      <c r="V92" s="30">
        <v>358.36018957345374</v>
      </c>
      <c r="W92" s="31">
        <v>677</v>
      </c>
      <c r="X92" s="46" t="s">
        <v>100</v>
      </c>
      <c r="Y92" s="32">
        <v>45232</v>
      </c>
      <c r="Z92" s="32"/>
      <c r="AA92" s="34" t="s">
        <v>30</v>
      </c>
      <c r="AB92" s="34" t="s">
        <v>116</v>
      </c>
    </row>
    <row r="93" spans="1:28" x14ac:dyDescent="0.35">
      <c r="A93" s="27" t="s">
        <v>767</v>
      </c>
      <c r="B93" s="27" t="s">
        <v>980</v>
      </c>
      <c r="C93" s="27" t="s">
        <v>850</v>
      </c>
      <c r="D93" s="27" t="s">
        <v>26</v>
      </c>
      <c r="E93" s="28">
        <v>78046</v>
      </c>
      <c r="F93" s="27" t="s">
        <v>45</v>
      </c>
      <c r="G93" s="27" t="s">
        <v>63</v>
      </c>
      <c r="H93" s="27" t="s">
        <v>36</v>
      </c>
      <c r="I93" s="29">
        <v>25.9159482758621</v>
      </c>
      <c r="J93" s="30">
        <v>378.93364928907715</v>
      </c>
      <c r="K93" s="30">
        <v>13.312796208530811</v>
      </c>
      <c r="L93" s="30">
        <v>19.450236966824654</v>
      </c>
      <c r="M93" s="30">
        <v>65.222748815165843</v>
      </c>
      <c r="N93" s="30">
        <v>57.61137440758295</v>
      </c>
      <c r="O93" s="30">
        <v>419.30805687201439</v>
      </c>
      <c r="P93" s="30">
        <v>0</v>
      </c>
      <c r="Q93" s="30">
        <v>0</v>
      </c>
      <c r="R93" s="30">
        <v>19.957345971563971</v>
      </c>
      <c r="S93" s="30">
        <v>11.066350710900476</v>
      </c>
      <c r="T93" s="30">
        <v>17.09952606635072</v>
      </c>
      <c r="U93" s="30">
        <v>428.79620853078188</v>
      </c>
      <c r="V93" s="30">
        <v>386.85308056869786</v>
      </c>
      <c r="W93" s="31">
        <v>275</v>
      </c>
      <c r="X93" s="46" t="s">
        <v>100</v>
      </c>
      <c r="Y93" s="32">
        <v>45281</v>
      </c>
      <c r="Z93" s="32"/>
      <c r="AA93" s="34" t="s">
        <v>53</v>
      </c>
      <c r="AB93" s="34" t="s">
        <v>116</v>
      </c>
    </row>
    <row r="94" spans="1:28" ht="15.65" customHeight="1" x14ac:dyDescent="0.35">
      <c r="A94" s="27" t="s">
        <v>769</v>
      </c>
      <c r="B94" s="27" t="s">
        <v>982</v>
      </c>
      <c r="C94" s="27" t="s">
        <v>873</v>
      </c>
      <c r="D94" s="27" t="s">
        <v>34</v>
      </c>
      <c r="E94" s="28">
        <v>71334</v>
      </c>
      <c r="F94" s="27" t="s">
        <v>35</v>
      </c>
      <c r="G94" s="27" t="s">
        <v>33</v>
      </c>
      <c r="H94" s="27" t="s">
        <v>36</v>
      </c>
      <c r="I94" s="29">
        <v>55.442225392296699</v>
      </c>
      <c r="J94" s="30">
        <v>461.60189573459712</v>
      </c>
      <c r="K94" s="30">
        <v>11.578199052132698</v>
      </c>
      <c r="L94" s="30">
        <v>0</v>
      </c>
      <c r="M94" s="30">
        <v>0</v>
      </c>
      <c r="N94" s="30">
        <v>4.0379146919431284</v>
      </c>
      <c r="O94" s="30">
        <v>468.8578199052132</v>
      </c>
      <c r="P94" s="30">
        <v>0.10900473933649289</v>
      </c>
      <c r="Q94" s="30">
        <v>0.1753554502369668</v>
      </c>
      <c r="R94" s="30">
        <v>1.919431279620853</v>
      </c>
      <c r="S94" s="30">
        <v>0.26066350710900477</v>
      </c>
      <c r="T94" s="30">
        <v>0.52132701421800953</v>
      </c>
      <c r="U94" s="30">
        <v>470.47867298578194</v>
      </c>
      <c r="V94" s="30">
        <v>273.26540284360027</v>
      </c>
      <c r="W94" s="31">
        <v>361</v>
      </c>
      <c r="X94" s="46" t="s">
        <v>100</v>
      </c>
      <c r="Y94" s="32">
        <v>45246</v>
      </c>
      <c r="Z94" s="32"/>
      <c r="AA94" s="34" t="s">
        <v>30</v>
      </c>
      <c r="AB94" s="34" t="s">
        <v>116</v>
      </c>
    </row>
    <row r="95" spans="1:28" x14ac:dyDescent="0.35">
      <c r="A95" s="27" t="s">
        <v>766</v>
      </c>
      <c r="B95" s="27" t="s">
        <v>979</v>
      </c>
      <c r="C95" s="27" t="s">
        <v>871</v>
      </c>
      <c r="D95" s="27" t="s">
        <v>31</v>
      </c>
      <c r="E95" s="28">
        <v>30250</v>
      </c>
      <c r="F95" s="27" t="s">
        <v>32</v>
      </c>
      <c r="G95" s="27" t="s">
        <v>63</v>
      </c>
      <c r="H95" s="27" t="s">
        <v>29</v>
      </c>
      <c r="I95" s="29">
        <v>1.43859649122807</v>
      </c>
      <c r="J95" s="30">
        <v>0.11848341232227487</v>
      </c>
      <c r="K95" s="30">
        <v>0.4028436018957342</v>
      </c>
      <c r="L95" s="30">
        <v>0.82464454976303403</v>
      </c>
      <c r="M95" s="30">
        <v>0.61611374407582919</v>
      </c>
      <c r="N95" s="30">
        <v>1.0663507109004755</v>
      </c>
      <c r="O95" s="30">
        <v>0.89573459715639869</v>
      </c>
      <c r="P95" s="30">
        <v>0</v>
      </c>
      <c r="Q95" s="30">
        <v>0</v>
      </c>
      <c r="R95" s="30">
        <v>4.7393364928909956E-2</v>
      </c>
      <c r="S95" s="30">
        <v>9.4786729857819912E-3</v>
      </c>
      <c r="T95" s="30">
        <v>9.4786729857819912E-3</v>
      </c>
      <c r="U95" s="30">
        <v>1.8957345971564012</v>
      </c>
      <c r="V95" s="30">
        <v>1.2654028436018971</v>
      </c>
      <c r="W95" s="31" t="s">
        <v>1008</v>
      </c>
      <c r="X95" s="46" t="s">
        <v>100</v>
      </c>
      <c r="Y95" s="32">
        <v>45246</v>
      </c>
      <c r="Z95" s="32"/>
      <c r="AA95" s="34" t="s">
        <v>53</v>
      </c>
      <c r="AB95" s="34" t="s">
        <v>116</v>
      </c>
    </row>
    <row r="96" spans="1:28" x14ac:dyDescent="0.35">
      <c r="A96" s="27" t="s">
        <v>748</v>
      </c>
      <c r="B96" s="27" t="s">
        <v>960</v>
      </c>
      <c r="C96" s="27" t="s">
        <v>854</v>
      </c>
      <c r="D96" s="27" t="s">
        <v>99</v>
      </c>
      <c r="E96" s="28">
        <v>96950</v>
      </c>
      <c r="F96" s="27" t="s">
        <v>70</v>
      </c>
      <c r="G96" s="27" t="s">
        <v>59</v>
      </c>
      <c r="H96" s="27" t="s">
        <v>29</v>
      </c>
      <c r="I96" s="29">
        <v>105.083333333333</v>
      </c>
      <c r="J96" s="30">
        <v>8.0568720379146919E-2</v>
      </c>
      <c r="K96" s="30">
        <v>3.7535545023696688</v>
      </c>
      <c r="L96" s="30">
        <v>1.3791469194312795</v>
      </c>
      <c r="M96" s="30">
        <v>0.7582938388625593</v>
      </c>
      <c r="N96" s="30">
        <v>5.5545023696682474</v>
      </c>
      <c r="O96" s="30">
        <v>5.6872037914691941E-2</v>
      </c>
      <c r="P96" s="30">
        <v>0.36018957345971564</v>
      </c>
      <c r="Q96" s="30">
        <v>0</v>
      </c>
      <c r="R96" s="30">
        <v>4.9810426540284363</v>
      </c>
      <c r="S96" s="30">
        <v>0</v>
      </c>
      <c r="T96" s="30">
        <v>0</v>
      </c>
      <c r="U96" s="30">
        <v>0.99052132701421802</v>
      </c>
      <c r="V96" s="30">
        <v>5.8909952606635079</v>
      </c>
      <c r="W96" s="31" t="s">
        <v>1008</v>
      </c>
      <c r="X96" s="46" t="s">
        <v>93</v>
      </c>
      <c r="Y96" s="32">
        <v>45359</v>
      </c>
      <c r="Z96" s="32"/>
      <c r="AA96" s="34" t="s">
        <v>118</v>
      </c>
      <c r="AB96" s="34" t="s">
        <v>116</v>
      </c>
    </row>
    <row r="97" spans="1:28" x14ac:dyDescent="0.35">
      <c r="A97" s="27" t="s">
        <v>775</v>
      </c>
      <c r="B97" s="27" t="s">
        <v>988</v>
      </c>
      <c r="C97" s="27" t="s">
        <v>879</v>
      </c>
      <c r="D97" s="27" t="s">
        <v>98</v>
      </c>
      <c r="E97" s="28">
        <v>84119</v>
      </c>
      <c r="F97" s="27" t="s">
        <v>75</v>
      </c>
      <c r="G97" s="27" t="s">
        <v>59</v>
      </c>
      <c r="H97" s="27" t="s">
        <v>29</v>
      </c>
      <c r="I97" s="29">
        <v>2.04250559284116</v>
      </c>
      <c r="J97" s="30">
        <v>0.26066350710900454</v>
      </c>
      <c r="K97" s="30">
        <v>3.3412322274881547</v>
      </c>
      <c r="L97" s="30">
        <v>0.42654028436018937</v>
      </c>
      <c r="M97" s="30">
        <v>0.26540284360189575</v>
      </c>
      <c r="N97" s="30">
        <v>2.9810426540284398</v>
      </c>
      <c r="O97" s="30">
        <v>1.0331753554502376</v>
      </c>
      <c r="P97" s="30">
        <v>0.18483412322274881</v>
      </c>
      <c r="Q97" s="30">
        <v>9.4786729857819912E-2</v>
      </c>
      <c r="R97" s="30">
        <v>0.53554502369668222</v>
      </c>
      <c r="S97" s="30">
        <v>6.1611374407582936E-2</v>
      </c>
      <c r="T97" s="30">
        <v>4.7393364928909956E-2</v>
      </c>
      <c r="U97" s="30">
        <v>3.6492890995260696</v>
      </c>
      <c r="V97" s="30">
        <v>3.6777251184834161</v>
      </c>
      <c r="W97" s="31" t="s">
        <v>1008</v>
      </c>
      <c r="X97" s="46" t="s">
        <v>100</v>
      </c>
      <c r="Y97" s="32">
        <v>45134</v>
      </c>
      <c r="Z97" s="32"/>
      <c r="AA97" s="34" t="s">
        <v>53</v>
      </c>
      <c r="AB97" s="34" t="s">
        <v>117</v>
      </c>
    </row>
    <row r="98" spans="1:28" ht="15.65" customHeight="1" x14ac:dyDescent="0.35">
      <c r="A98" s="27" t="s">
        <v>773</v>
      </c>
      <c r="B98" s="27" t="s">
        <v>986</v>
      </c>
      <c r="C98" s="27" t="s">
        <v>877</v>
      </c>
      <c r="D98" s="27" t="s">
        <v>373</v>
      </c>
      <c r="E98" s="28">
        <v>965</v>
      </c>
      <c r="F98" s="27" t="s">
        <v>58</v>
      </c>
      <c r="G98" s="27" t="s">
        <v>64</v>
      </c>
      <c r="H98" s="27" t="s">
        <v>29</v>
      </c>
      <c r="I98" s="29">
        <v>2.3320158102766801</v>
      </c>
      <c r="J98" s="30">
        <v>2.5639810426540346</v>
      </c>
      <c r="K98" s="30">
        <v>0.10426540284360189</v>
      </c>
      <c r="L98" s="30">
        <v>4.2654028436018961E-2</v>
      </c>
      <c r="M98" s="30">
        <v>2.3696682464454975E-2</v>
      </c>
      <c r="N98" s="30">
        <v>0.23222748815165872</v>
      </c>
      <c r="O98" s="30">
        <v>2.0710900473933682</v>
      </c>
      <c r="P98" s="30">
        <v>0</v>
      </c>
      <c r="Q98" s="30">
        <v>0.43127962085308047</v>
      </c>
      <c r="R98" s="30">
        <v>9.4786729857819912E-3</v>
      </c>
      <c r="S98" s="30">
        <v>0</v>
      </c>
      <c r="T98" s="30">
        <v>4.7393364928909956E-3</v>
      </c>
      <c r="U98" s="30">
        <v>2.7203791469194387</v>
      </c>
      <c r="V98" s="30">
        <v>1.872037914691943</v>
      </c>
      <c r="W98" s="31" t="s">
        <v>1008</v>
      </c>
      <c r="X98" s="46" t="s">
        <v>1008</v>
      </c>
      <c r="Y98" s="32" t="s">
        <v>1008</v>
      </c>
      <c r="Z98" s="32"/>
      <c r="AA98" s="34" t="s">
        <v>1008</v>
      </c>
      <c r="AB98" s="34" t="s">
        <v>1008</v>
      </c>
    </row>
    <row r="99" spans="1:28" ht="15.65" customHeight="1" x14ac:dyDescent="0.35">
      <c r="A99" s="27" t="s">
        <v>774</v>
      </c>
      <c r="B99" s="27" t="s">
        <v>987</v>
      </c>
      <c r="C99" s="27" t="s">
        <v>878</v>
      </c>
      <c r="D99" s="27" t="s">
        <v>37</v>
      </c>
      <c r="E99" s="28">
        <v>85349</v>
      </c>
      <c r="F99" s="27" t="s">
        <v>38</v>
      </c>
      <c r="G99" s="27" t="s">
        <v>54</v>
      </c>
      <c r="H99" s="27" t="s">
        <v>29</v>
      </c>
      <c r="I99" s="29">
        <v>5.2976461655277101</v>
      </c>
      <c r="J99" s="30">
        <v>60.080568720378984</v>
      </c>
      <c r="K99" s="30">
        <v>3.507109004739335</v>
      </c>
      <c r="L99" s="30">
        <v>0.92417061611374396</v>
      </c>
      <c r="M99" s="30">
        <v>0.25592417061611372</v>
      </c>
      <c r="N99" s="30">
        <v>2.7393364928909989</v>
      </c>
      <c r="O99" s="30">
        <v>40.308056872038115</v>
      </c>
      <c r="P99" s="30">
        <v>0.69194312796208546</v>
      </c>
      <c r="Q99" s="30">
        <v>21.028436018957326</v>
      </c>
      <c r="R99" s="30">
        <v>3.3175355450236969E-2</v>
      </c>
      <c r="S99" s="30">
        <v>4.7393364928909956E-3</v>
      </c>
      <c r="T99" s="30">
        <v>0.2132701421800948</v>
      </c>
      <c r="U99" s="30">
        <v>64.516587677724914</v>
      </c>
      <c r="V99" s="30">
        <v>31.559241706161156</v>
      </c>
      <c r="W99" s="31">
        <v>100</v>
      </c>
      <c r="X99" s="46" t="s">
        <v>100</v>
      </c>
      <c r="Y99" s="32">
        <v>45407</v>
      </c>
      <c r="Z99" s="32"/>
      <c r="AA99" s="34" t="s">
        <v>53</v>
      </c>
      <c r="AB99" s="34" t="s">
        <v>1010</v>
      </c>
    </row>
    <row r="100" spans="1:28" ht="15.65" customHeight="1" x14ac:dyDescent="0.35">
      <c r="A100" s="27" t="s">
        <v>771</v>
      </c>
      <c r="B100" s="27" t="s">
        <v>984</v>
      </c>
      <c r="C100" s="27" t="s">
        <v>875</v>
      </c>
      <c r="D100" s="27" t="s">
        <v>88</v>
      </c>
      <c r="E100" s="28">
        <v>44883</v>
      </c>
      <c r="F100" s="27" t="s">
        <v>82</v>
      </c>
      <c r="G100" s="27" t="s">
        <v>54</v>
      </c>
      <c r="H100" s="27" t="s">
        <v>29</v>
      </c>
      <c r="I100" s="29">
        <v>39.650918635170598</v>
      </c>
      <c r="J100" s="30">
        <v>26.895734597156377</v>
      </c>
      <c r="K100" s="30">
        <v>9.1374407582938364</v>
      </c>
      <c r="L100" s="30">
        <v>16.118483412322281</v>
      </c>
      <c r="M100" s="30">
        <v>14.033175355450245</v>
      </c>
      <c r="N100" s="30">
        <v>39.042654028436033</v>
      </c>
      <c r="O100" s="30">
        <v>19.004739336492886</v>
      </c>
      <c r="P100" s="30">
        <v>0.92417061611374396</v>
      </c>
      <c r="Q100" s="30">
        <v>7.2132701421800949</v>
      </c>
      <c r="R100" s="30">
        <v>13.279620853080573</v>
      </c>
      <c r="S100" s="30">
        <v>6.0473933649289107</v>
      </c>
      <c r="T100" s="30">
        <v>9.1184834123222736</v>
      </c>
      <c r="U100" s="30">
        <v>37.739336492890985</v>
      </c>
      <c r="V100" s="30">
        <v>49.417061611374407</v>
      </c>
      <c r="W100" s="31" t="s">
        <v>1008</v>
      </c>
      <c r="X100" s="46" t="s">
        <v>100</v>
      </c>
      <c r="Y100" s="32">
        <v>45225</v>
      </c>
      <c r="Z100" s="32"/>
      <c r="AA100" s="34" t="s">
        <v>53</v>
      </c>
      <c r="AB100" s="34" t="s">
        <v>116</v>
      </c>
    </row>
    <row r="101" spans="1:28" ht="15.65" customHeight="1" x14ac:dyDescent="0.35">
      <c r="A101" s="27" t="s">
        <v>772</v>
      </c>
      <c r="B101" s="27" t="s">
        <v>985</v>
      </c>
      <c r="C101" s="27" t="s">
        <v>876</v>
      </c>
      <c r="D101" s="27" t="s">
        <v>79</v>
      </c>
      <c r="E101" s="28">
        <v>55330</v>
      </c>
      <c r="F101" s="27" t="s">
        <v>80</v>
      </c>
      <c r="G101" s="27" t="s">
        <v>54</v>
      </c>
      <c r="H101" s="27" t="s">
        <v>29</v>
      </c>
      <c r="I101" s="29">
        <v>4</v>
      </c>
      <c r="J101" s="30">
        <v>0</v>
      </c>
      <c r="K101" s="30">
        <v>0</v>
      </c>
      <c r="L101" s="30">
        <v>1.8957345971563982E-2</v>
      </c>
      <c r="M101" s="30">
        <v>1</v>
      </c>
      <c r="N101" s="30">
        <v>1</v>
      </c>
      <c r="O101" s="30">
        <v>0</v>
      </c>
      <c r="P101" s="30">
        <v>1.8957345971563982E-2</v>
      </c>
      <c r="Q101" s="30">
        <v>0</v>
      </c>
      <c r="R101" s="30">
        <v>1.018957345971564</v>
      </c>
      <c r="S101" s="30">
        <v>0</v>
      </c>
      <c r="T101" s="30">
        <v>0</v>
      </c>
      <c r="U101" s="30">
        <v>0</v>
      </c>
      <c r="V101" s="30">
        <v>1.018957345971564</v>
      </c>
      <c r="W101" s="31" t="s">
        <v>1008</v>
      </c>
      <c r="X101" s="46" t="s">
        <v>100</v>
      </c>
      <c r="Y101" s="32">
        <v>45414</v>
      </c>
      <c r="Z101" s="32"/>
      <c r="AA101" s="34" t="s">
        <v>53</v>
      </c>
      <c r="AB101" s="34" t="s">
        <v>1010</v>
      </c>
    </row>
    <row r="102" spans="1:28" x14ac:dyDescent="0.35">
      <c r="A102" s="27" t="s">
        <v>789</v>
      </c>
      <c r="B102" s="27" t="s">
        <v>1002</v>
      </c>
      <c r="C102" s="27" t="s">
        <v>892</v>
      </c>
      <c r="D102" s="27" t="s">
        <v>351</v>
      </c>
      <c r="E102" s="28">
        <v>25309</v>
      </c>
      <c r="F102" s="27" t="s">
        <v>43</v>
      </c>
      <c r="G102" s="27" t="s">
        <v>54</v>
      </c>
      <c r="H102" s="27" t="s">
        <v>29</v>
      </c>
      <c r="I102" s="29">
        <v>6.1538461538461497</v>
      </c>
      <c r="J102" s="30">
        <v>4.7393364928909949E-2</v>
      </c>
      <c r="K102" s="30">
        <v>0.32701421800947861</v>
      </c>
      <c r="L102" s="30">
        <v>1.3981042654028439</v>
      </c>
      <c r="M102" s="30">
        <v>0.80568720379146941</v>
      </c>
      <c r="N102" s="30">
        <v>2.3649289099526065</v>
      </c>
      <c r="O102" s="30">
        <v>0.21327014218009477</v>
      </c>
      <c r="P102" s="30">
        <v>0</v>
      </c>
      <c r="Q102" s="30">
        <v>0</v>
      </c>
      <c r="R102" s="30">
        <v>0</v>
      </c>
      <c r="S102" s="30">
        <v>0</v>
      </c>
      <c r="T102" s="30">
        <v>1.8957345971563982E-2</v>
      </c>
      <c r="U102" s="30">
        <v>2.5592417061611368</v>
      </c>
      <c r="V102" s="30">
        <v>2.2654028436018954</v>
      </c>
      <c r="W102" s="31" t="s">
        <v>1008</v>
      </c>
      <c r="X102" s="46" t="s">
        <v>100</v>
      </c>
      <c r="Y102" s="32">
        <v>45008</v>
      </c>
      <c r="Z102" s="32" t="s">
        <v>1232</v>
      </c>
      <c r="AA102" s="34" t="s">
        <v>53</v>
      </c>
      <c r="AB102" s="34" t="s">
        <v>116</v>
      </c>
    </row>
    <row r="103" spans="1:28" ht="15.65" customHeight="1" x14ac:dyDescent="0.35">
      <c r="A103" s="27" t="s">
        <v>688</v>
      </c>
      <c r="B103" s="27" t="s">
        <v>900</v>
      </c>
      <c r="C103" s="27" t="s">
        <v>797</v>
      </c>
      <c r="D103" s="27" t="s">
        <v>34</v>
      </c>
      <c r="E103" s="28">
        <v>70515</v>
      </c>
      <c r="F103" s="27" t="s">
        <v>35</v>
      </c>
      <c r="G103" s="27" t="s">
        <v>33</v>
      </c>
      <c r="H103" s="27" t="s">
        <v>29</v>
      </c>
      <c r="I103" s="29">
        <v>42.970603271983599</v>
      </c>
      <c r="J103" s="30">
        <v>649.08530805685962</v>
      </c>
      <c r="K103" s="30">
        <v>38.284360189573455</v>
      </c>
      <c r="L103" s="30">
        <v>50.725118483412317</v>
      </c>
      <c r="M103" s="30">
        <v>12.867298578199053</v>
      </c>
      <c r="N103" s="30">
        <v>2.2132701421800949</v>
      </c>
      <c r="O103" s="30">
        <v>2.3033175355450237</v>
      </c>
      <c r="P103" s="30">
        <v>82.412322274881575</v>
      </c>
      <c r="Q103" s="30">
        <v>664.03317535543715</v>
      </c>
      <c r="R103" s="30">
        <v>47.663507109004748</v>
      </c>
      <c r="S103" s="30">
        <v>14.175355450236966</v>
      </c>
      <c r="T103" s="30">
        <v>8.2132701421800984</v>
      </c>
      <c r="U103" s="30">
        <v>680.90995260662066</v>
      </c>
      <c r="V103" s="30">
        <v>510.99526066349307</v>
      </c>
      <c r="W103" s="31">
        <v>700</v>
      </c>
      <c r="X103" s="46" t="s">
        <v>100</v>
      </c>
      <c r="Y103" s="32">
        <v>45358</v>
      </c>
      <c r="Z103" s="32"/>
      <c r="AA103" s="34" t="s">
        <v>30</v>
      </c>
      <c r="AB103" s="34" t="s">
        <v>116</v>
      </c>
    </row>
    <row r="104" spans="1:28" ht="15.65" customHeight="1" x14ac:dyDescent="0.35">
      <c r="A104" s="27" t="s">
        <v>778</v>
      </c>
      <c r="B104" s="27" t="s">
        <v>991</v>
      </c>
      <c r="C104" s="27" t="s">
        <v>882</v>
      </c>
      <c r="D104" s="27" t="s">
        <v>26</v>
      </c>
      <c r="E104" s="28">
        <v>78017</v>
      </c>
      <c r="F104" s="27" t="s">
        <v>27</v>
      </c>
      <c r="G104" s="27" t="s">
        <v>33</v>
      </c>
      <c r="H104" s="27" t="s">
        <v>29</v>
      </c>
      <c r="I104" s="29">
        <v>44.876081938834403</v>
      </c>
      <c r="J104" s="30">
        <v>1812.7440758294149</v>
      </c>
      <c r="K104" s="30">
        <v>8.4312796208530791</v>
      </c>
      <c r="L104" s="30">
        <v>0.8909952606635072</v>
      </c>
      <c r="M104" s="30">
        <v>0</v>
      </c>
      <c r="N104" s="30">
        <v>0.2227488151658768</v>
      </c>
      <c r="O104" s="30">
        <v>238.24644549763042</v>
      </c>
      <c r="P104" s="30">
        <v>8.8720379146919459</v>
      </c>
      <c r="Q104" s="30">
        <v>1574.725118483424</v>
      </c>
      <c r="R104" s="30">
        <v>3.7914691943127965E-2</v>
      </c>
      <c r="S104" s="30">
        <v>5.6872037914691941E-2</v>
      </c>
      <c r="T104" s="30">
        <v>8.3222748815165897</v>
      </c>
      <c r="U104" s="30">
        <v>1813.649289099556</v>
      </c>
      <c r="V104" s="30">
        <v>967.758293838854</v>
      </c>
      <c r="W104" s="31">
        <v>2400</v>
      </c>
      <c r="X104" s="46" t="s">
        <v>100</v>
      </c>
      <c r="Y104" s="32">
        <v>45246</v>
      </c>
      <c r="Z104" s="32"/>
      <c r="AA104" s="34" t="s">
        <v>343</v>
      </c>
      <c r="AB104" s="34" t="s">
        <v>116</v>
      </c>
    </row>
    <row r="105" spans="1:28" x14ac:dyDescent="0.35">
      <c r="A105" s="27" t="s">
        <v>776</v>
      </c>
      <c r="B105" s="27" t="s">
        <v>989</v>
      </c>
      <c r="C105" s="27" t="s">
        <v>880</v>
      </c>
      <c r="D105" s="27" t="s">
        <v>26</v>
      </c>
      <c r="E105" s="28">
        <v>78061</v>
      </c>
      <c r="F105" s="27" t="s">
        <v>27</v>
      </c>
      <c r="G105" s="27" t="s">
        <v>28</v>
      </c>
      <c r="H105" s="27" t="s">
        <v>29</v>
      </c>
      <c r="I105" s="29">
        <v>37.863521376169999</v>
      </c>
      <c r="J105" s="30">
        <v>1254.2085308056937</v>
      </c>
      <c r="K105" s="30">
        <v>121.55450236966853</v>
      </c>
      <c r="L105" s="30">
        <v>171.56398104265418</v>
      </c>
      <c r="M105" s="30">
        <v>66.090047393364898</v>
      </c>
      <c r="N105" s="30">
        <v>331.27962085307888</v>
      </c>
      <c r="O105" s="30">
        <v>1276.014218009492</v>
      </c>
      <c r="P105" s="30">
        <v>1.2559241706161135</v>
      </c>
      <c r="Q105" s="30">
        <v>4.8672985781990539</v>
      </c>
      <c r="R105" s="30">
        <v>77.744075829383988</v>
      </c>
      <c r="S105" s="30">
        <v>60.78199052132701</v>
      </c>
      <c r="T105" s="30">
        <v>155.20853080568722</v>
      </c>
      <c r="U105" s="30">
        <v>1319.6824644550015</v>
      </c>
      <c r="V105" s="30">
        <v>1204.8957345971824</v>
      </c>
      <c r="W105" s="33">
        <v>1350</v>
      </c>
      <c r="X105" s="46" t="s">
        <v>100</v>
      </c>
      <c r="Y105" s="32">
        <v>45330</v>
      </c>
      <c r="Z105" s="32"/>
      <c r="AA105" s="34" t="s">
        <v>30</v>
      </c>
      <c r="AB105" s="34" t="s">
        <v>116</v>
      </c>
    </row>
    <row r="106" spans="1:28" ht="15.65" customHeight="1" x14ac:dyDescent="0.35">
      <c r="A106" s="27" t="s">
        <v>777</v>
      </c>
      <c r="B106" s="27" t="s">
        <v>990</v>
      </c>
      <c r="C106" s="27" t="s">
        <v>881</v>
      </c>
      <c r="D106" s="27" t="s">
        <v>81</v>
      </c>
      <c r="E106" s="28">
        <v>48060</v>
      </c>
      <c r="F106" s="27" t="s">
        <v>82</v>
      </c>
      <c r="G106" s="27" t="s">
        <v>54</v>
      </c>
      <c r="H106" s="27" t="s">
        <v>36</v>
      </c>
      <c r="I106" s="29">
        <v>43.429022082018903</v>
      </c>
      <c r="J106" s="30">
        <v>39.853080568720401</v>
      </c>
      <c r="K106" s="30">
        <v>11.303317535545023</v>
      </c>
      <c r="L106" s="30">
        <v>10.658767772511846</v>
      </c>
      <c r="M106" s="30">
        <v>6.2227488151658772</v>
      </c>
      <c r="N106" s="30">
        <v>32.137440758293828</v>
      </c>
      <c r="O106" s="30">
        <v>35.90047393364928</v>
      </c>
      <c r="P106" s="30">
        <v>0</v>
      </c>
      <c r="Q106" s="30">
        <v>0</v>
      </c>
      <c r="R106" s="30">
        <v>9.270142180094787</v>
      </c>
      <c r="S106" s="30">
        <v>6.8672985781990512</v>
      </c>
      <c r="T106" s="30">
        <v>6.7298578199052139</v>
      </c>
      <c r="U106" s="30">
        <v>45.170616113744082</v>
      </c>
      <c r="V106" s="30">
        <v>61.255924170616133</v>
      </c>
      <c r="W106" s="31" t="s">
        <v>1008</v>
      </c>
      <c r="X106" s="46" t="s">
        <v>100</v>
      </c>
      <c r="Y106" s="32">
        <v>45386</v>
      </c>
      <c r="Z106" s="32"/>
      <c r="AA106" s="34" t="s">
        <v>53</v>
      </c>
      <c r="AB106" s="34" t="s">
        <v>1010</v>
      </c>
    </row>
    <row r="107" spans="1:28" x14ac:dyDescent="0.35">
      <c r="A107" s="27" t="s">
        <v>780</v>
      </c>
      <c r="B107" s="27" t="s">
        <v>993</v>
      </c>
      <c r="C107" s="27" t="s">
        <v>884</v>
      </c>
      <c r="D107" s="27" t="s">
        <v>31</v>
      </c>
      <c r="E107" s="28">
        <v>31815</v>
      </c>
      <c r="F107" s="27" t="s">
        <v>32</v>
      </c>
      <c r="G107" s="27" t="s">
        <v>33</v>
      </c>
      <c r="H107" s="27" t="s">
        <v>29</v>
      </c>
      <c r="I107" s="29">
        <v>51.8133125325013</v>
      </c>
      <c r="J107" s="30">
        <v>829.26540284357759</v>
      </c>
      <c r="K107" s="30">
        <v>140.59241706161134</v>
      </c>
      <c r="L107" s="30">
        <v>273.35545023696608</v>
      </c>
      <c r="M107" s="30">
        <v>285.33649289099537</v>
      </c>
      <c r="N107" s="30">
        <v>598.5734597156362</v>
      </c>
      <c r="O107" s="30">
        <v>730.30331753552571</v>
      </c>
      <c r="P107" s="30">
        <v>32.658767772511844</v>
      </c>
      <c r="Q107" s="30">
        <v>167.01421800947858</v>
      </c>
      <c r="R107" s="30">
        <v>237.74881516587695</v>
      </c>
      <c r="S107" s="30">
        <v>105.3127962085308</v>
      </c>
      <c r="T107" s="30">
        <v>80.488151658767748</v>
      </c>
      <c r="U107" s="30">
        <v>1104.9999999999859</v>
      </c>
      <c r="V107" s="30">
        <v>1018.5260663506892</v>
      </c>
      <c r="W107" s="31">
        <v>1600</v>
      </c>
      <c r="X107" s="46" t="s">
        <v>100</v>
      </c>
      <c r="Y107" s="32">
        <v>45393</v>
      </c>
      <c r="Z107" s="32"/>
      <c r="AA107" s="34" t="s">
        <v>30</v>
      </c>
      <c r="AB107" s="34" t="s">
        <v>1010</v>
      </c>
    </row>
    <row r="108" spans="1:28" x14ac:dyDescent="0.35">
      <c r="A108" s="27" t="s">
        <v>779</v>
      </c>
      <c r="B108" s="27" t="s">
        <v>992</v>
      </c>
      <c r="C108" s="27" t="s">
        <v>883</v>
      </c>
      <c r="D108" s="27" t="s">
        <v>86</v>
      </c>
      <c r="E108" s="28">
        <v>3820</v>
      </c>
      <c r="F108" s="27" t="s">
        <v>78</v>
      </c>
      <c r="G108" s="27" t="s">
        <v>54</v>
      </c>
      <c r="H108" s="27" t="s">
        <v>29</v>
      </c>
      <c r="I108" s="29">
        <v>70.095505617977494</v>
      </c>
      <c r="J108" s="30">
        <v>1</v>
      </c>
      <c r="K108" s="30">
        <v>0.57345971563981046</v>
      </c>
      <c r="L108" s="30">
        <v>43.630331753554522</v>
      </c>
      <c r="M108" s="30">
        <v>35.938388625592424</v>
      </c>
      <c r="N108" s="30">
        <v>39.748815165876778</v>
      </c>
      <c r="O108" s="30">
        <v>30.748815165876774</v>
      </c>
      <c r="P108" s="30">
        <v>6.4360189573459712</v>
      </c>
      <c r="Q108" s="30">
        <v>4.2085308056872037</v>
      </c>
      <c r="R108" s="30">
        <v>21.51658767772512</v>
      </c>
      <c r="S108" s="30">
        <v>6.1848341232227479</v>
      </c>
      <c r="T108" s="30">
        <v>4.8341232227488158</v>
      </c>
      <c r="U108" s="30">
        <v>48.606635071090061</v>
      </c>
      <c r="V108" s="30">
        <v>50.753554502369667</v>
      </c>
      <c r="W108" s="33" t="s">
        <v>1008</v>
      </c>
      <c r="X108" s="46" t="s">
        <v>100</v>
      </c>
      <c r="Y108" s="32">
        <v>45379</v>
      </c>
      <c r="Z108" s="32"/>
      <c r="AA108" s="34" t="s">
        <v>53</v>
      </c>
      <c r="AB108" s="34" t="s">
        <v>1010</v>
      </c>
    </row>
    <row r="109" spans="1:28" x14ac:dyDescent="0.35">
      <c r="A109" s="27" t="s">
        <v>700</v>
      </c>
      <c r="B109" s="27" t="s">
        <v>912</v>
      </c>
      <c r="C109" s="27" t="s">
        <v>808</v>
      </c>
      <c r="D109" s="27" t="s">
        <v>26</v>
      </c>
      <c r="E109" s="28">
        <v>76574</v>
      </c>
      <c r="F109" s="27" t="s">
        <v>27</v>
      </c>
      <c r="G109" s="27" t="s">
        <v>33</v>
      </c>
      <c r="H109" s="27" t="s">
        <v>36</v>
      </c>
      <c r="I109" s="29">
        <v>54.193468884781304</v>
      </c>
      <c r="J109" s="30">
        <v>192.67772511848349</v>
      </c>
      <c r="K109" s="30">
        <v>42.933649289099513</v>
      </c>
      <c r="L109" s="30">
        <v>83.829383886255897</v>
      </c>
      <c r="M109" s="30">
        <v>106.29383886255921</v>
      </c>
      <c r="N109" s="30">
        <v>182.25592417061605</v>
      </c>
      <c r="O109" s="30">
        <v>243.47867298578194</v>
      </c>
      <c r="P109" s="30">
        <v>0</v>
      </c>
      <c r="Q109" s="30">
        <v>0</v>
      </c>
      <c r="R109" s="30">
        <v>50.758293838862556</v>
      </c>
      <c r="S109" s="30">
        <v>30.578199052132707</v>
      </c>
      <c r="T109" s="30">
        <v>56.50710900473937</v>
      </c>
      <c r="U109" s="30">
        <v>287.89099526066269</v>
      </c>
      <c r="V109" s="30">
        <v>346.27962085308025</v>
      </c>
      <c r="W109" s="31">
        <v>461</v>
      </c>
      <c r="X109" s="46" t="s">
        <v>100</v>
      </c>
      <c r="Y109" s="32">
        <v>45274</v>
      </c>
      <c r="Z109" s="32"/>
      <c r="AA109" s="34" t="s">
        <v>30</v>
      </c>
      <c r="AB109" s="34" t="s">
        <v>116</v>
      </c>
    </row>
    <row r="110" spans="1:28" x14ac:dyDescent="0.35">
      <c r="A110" s="27" t="s">
        <v>709</v>
      </c>
      <c r="B110" s="27" t="s">
        <v>921</v>
      </c>
      <c r="C110" s="27" t="s">
        <v>817</v>
      </c>
      <c r="D110" s="27" t="s">
        <v>49</v>
      </c>
      <c r="E110" s="28">
        <v>98421</v>
      </c>
      <c r="F110" s="27" t="s">
        <v>50</v>
      </c>
      <c r="G110" s="27" t="s">
        <v>28</v>
      </c>
      <c r="H110" s="27" t="s">
        <v>29</v>
      </c>
      <c r="I110" s="29">
        <v>76.5052843482637</v>
      </c>
      <c r="J110" s="30">
        <v>483.64928909952397</v>
      </c>
      <c r="K110" s="30">
        <v>59.175355450236935</v>
      </c>
      <c r="L110" s="30">
        <v>113.0189573459715</v>
      </c>
      <c r="M110" s="30">
        <v>117.62085308056876</v>
      </c>
      <c r="N110" s="30">
        <v>243.35545023696707</v>
      </c>
      <c r="O110" s="30">
        <v>399.26540284360067</v>
      </c>
      <c r="P110" s="30">
        <v>36.440758293838854</v>
      </c>
      <c r="Q110" s="30">
        <v>94.402843601895725</v>
      </c>
      <c r="R110" s="30">
        <v>137.47393364928911</v>
      </c>
      <c r="S110" s="30">
        <v>27.886255924170612</v>
      </c>
      <c r="T110" s="30">
        <v>8.9620853080568708</v>
      </c>
      <c r="U110" s="30">
        <v>599.1421800947802</v>
      </c>
      <c r="V110" s="30">
        <v>649.60189573458968</v>
      </c>
      <c r="W110" s="31">
        <v>1181</v>
      </c>
      <c r="X110" s="46" t="s">
        <v>100</v>
      </c>
      <c r="Y110" s="32">
        <v>45316</v>
      </c>
      <c r="Z110" s="32"/>
      <c r="AA110" s="34" t="s">
        <v>30</v>
      </c>
      <c r="AB110" s="34" t="s">
        <v>116</v>
      </c>
    </row>
    <row r="111" spans="1:28" x14ac:dyDescent="0.35">
      <c r="A111" s="27" t="s">
        <v>781</v>
      </c>
      <c r="B111" s="27" t="s">
        <v>994</v>
      </c>
      <c r="C111" s="27" t="s">
        <v>885</v>
      </c>
      <c r="D111" s="27" t="s">
        <v>51</v>
      </c>
      <c r="E111" s="28">
        <v>87016</v>
      </c>
      <c r="F111" s="27" t="s">
        <v>52</v>
      </c>
      <c r="G111" s="27" t="s">
        <v>54</v>
      </c>
      <c r="H111" s="27" t="s">
        <v>36</v>
      </c>
      <c r="I111" s="29">
        <v>36.149246475449701</v>
      </c>
      <c r="J111" s="30">
        <v>343.80094786729637</v>
      </c>
      <c r="K111" s="30">
        <v>9.5971563981042713</v>
      </c>
      <c r="L111" s="30">
        <v>0.43601895734597151</v>
      </c>
      <c r="M111" s="30">
        <v>9.4786729857819912E-2</v>
      </c>
      <c r="N111" s="30">
        <v>5.6208530805687174</v>
      </c>
      <c r="O111" s="30">
        <v>348.30805687203588</v>
      </c>
      <c r="P111" s="30">
        <v>0</v>
      </c>
      <c r="Q111" s="30">
        <v>0</v>
      </c>
      <c r="R111" s="30">
        <v>0.53080568720379162</v>
      </c>
      <c r="S111" s="30">
        <v>0.73933649289099534</v>
      </c>
      <c r="T111" s="30">
        <v>2.4834123222748814</v>
      </c>
      <c r="U111" s="30">
        <v>350.17535545023486</v>
      </c>
      <c r="V111" s="30">
        <v>175.63507109004746</v>
      </c>
      <c r="W111" s="31">
        <v>505</v>
      </c>
      <c r="X111" s="46" t="s">
        <v>100</v>
      </c>
      <c r="Y111" s="32">
        <v>45218</v>
      </c>
      <c r="Z111" s="32"/>
      <c r="AA111" s="34" t="s">
        <v>30</v>
      </c>
      <c r="AB111" s="34" t="s">
        <v>116</v>
      </c>
    </row>
    <row r="112" spans="1:28" x14ac:dyDescent="0.35">
      <c r="A112" s="27" t="s">
        <v>782</v>
      </c>
      <c r="B112" s="27" t="s">
        <v>995</v>
      </c>
      <c r="C112" s="27" t="s">
        <v>886</v>
      </c>
      <c r="D112" s="27" t="s">
        <v>85</v>
      </c>
      <c r="E112" s="28">
        <v>74103</v>
      </c>
      <c r="F112" s="27" t="s">
        <v>56</v>
      </c>
      <c r="G112" s="27" t="s">
        <v>54</v>
      </c>
      <c r="H112" s="27" t="s">
        <v>29</v>
      </c>
      <c r="I112" s="29">
        <v>2.15659340659341</v>
      </c>
      <c r="J112" s="30">
        <v>0.85308056872037996</v>
      </c>
      <c r="K112" s="30">
        <v>1.0521327014218018</v>
      </c>
      <c r="L112" s="30">
        <v>1.0473933649289107</v>
      </c>
      <c r="M112" s="30">
        <v>0.7440758293838865</v>
      </c>
      <c r="N112" s="30">
        <v>2.7345971563981091</v>
      </c>
      <c r="O112" s="30">
        <v>0.85308056872037985</v>
      </c>
      <c r="P112" s="30">
        <v>4.2654028436018954E-2</v>
      </c>
      <c r="Q112" s="30">
        <v>6.6350710900473925E-2</v>
      </c>
      <c r="R112" s="30">
        <v>0.28909952606635064</v>
      </c>
      <c r="S112" s="30">
        <v>0.19905213270142175</v>
      </c>
      <c r="T112" s="30">
        <v>0.12322274881516584</v>
      </c>
      <c r="U112" s="30">
        <v>3.0853080568720457</v>
      </c>
      <c r="V112" s="30">
        <v>2.5829383886255961</v>
      </c>
      <c r="W112" s="31" t="s">
        <v>1008</v>
      </c>
      <c r="X112" s="46" t="s">
        <v>100</v>
      </c>
      <c r="Y112" s="32">
        <v>45106</v>
      </c>
      <c r="Z112" s="32"/>
      <c r="AA112" s="34" t="s">
        <v>53</v>
      </c>
      <c r="AB112" s="34" t="s">
        <v>116</v>
      </c>
    </row>
    <row r="113" spans="1:28" x14ac:dyDescent="0.35">
      <c r="A113" s="27" t="s">
        <v>785</v>
      </c>
      <c r="B113" s="27" t="s">
        <v>998</v>
      </c>
      <c r="C113" s="27" t="s">
        <v>889</v>
      </c>
      <c r="D113" s="27" t="s">
        <v>396</v>
      </c>
      <c r="E113" s="28">
        <v>72701</v>
      </c>
      <c r="F113" s="27" t="s">
        <v>35</v>
      </c>
      <c r="G113" s="27" t="s">
        <v>59</v>
      </c>
      <c r="H113" s="27" t="s">
        <v>29</v>
      </c>
      <c r="I113" s="29">
        <v>1.5954545454545499</v>
      </c>
      <c r="J113" s="30">
        <v>0.16113744075829378</v>
      </c>
      <c r="K113" s="30">
        <v>0.47393364928909926</v>
      </c>
      <c r="L113" s="30">
        <v>0.75829383886255997</v>
      </c>
      <c r="M113" s="30">
        <v>0.2843601895734596</v>
      </c>
      <c r="N113" s="30">
        <v>1.2132701421800964</v>
      </c>
      <c r="O113" s="30">
        <v>0.39336492890995228</v>
      </c>
      <c r="P113" s="30">
        <v>3.3175355450236969E-2</v>
      </c>
      <c r="Q113" s="30">
        <v>3.7914691943127965E-2</v>
      </c>
      <c r="R113" s="30">
        <v>0</v>
      </c>
      <c r="S113" s="30">
        <v>3.7914691943127965E-2</v>
      </c>
      <c r="T113" s="30">
        <v>9.4786729857819912E-3</v>
      </c>
      <c r="U113" s="30">
        <v>1.6303317535545032</v>
      </c>
      <c r="V113" s="30">
        <v>1.4786729857819918</v>
      </c>
      <c r="W113" s="31" t="s">
        <v>1008</v>
      </c>
      <c r="X113" s="46" t="s">
        <v>100</v>
      </c>
      <c r="Y113" s="32">
        <v>45232</v>
      </c>
      <c r="Z113" s="32"/>
      <c r="AA113" s="34" t="s">
        <v>53</v>
      </c>
      <c r="AB113" s="34" t="s">
        <v>116</v>
      </c>
    </row>
    <row r="114" spans="1:28" x14ac:dyDescent="0.35">
      <c r="A114" s="27" t="s">
        <v>786</v>
      </c>
      <c r="B114" s="27" t="s">
        <v>999</v>
      </c>
      <c r="C114" s="27" t="s">
        <v>890</v>
      </c>
      <c r="D114" s="27" t="s">
        <v>74</v>
      </c>
      <c r="E114" s="28">
        <v>89512</v>
      </c>
      <c r="F114" s="27" t="s">
        <v>75</v>
      </c>
      <c r="G114" s="27" t="s">
        <v>59</v>
      </c>
      <c r="H114" s="27" t="s">
        <v>29</v>
      </c>
      <c r="I114" s="29">
        <v>9.5120000000000005</v>
      </c>
      <c r="J114" s="30">
        <v>0.27014218009478674</v>
      </c>
      <c r="K114" s="30">
        <v>1.3791469194312798</v>
      </c>
      <c r="L114" s="30">
        <v>3.1327014218009457</v>
      </c>
      <c r="M114" s="30">
        <v>7.521327014218012</v>
      </c>
      <c r="N114" s="30">
        <v>11.279620853080571</v>
      </c>
      <c r="O114" s="30">
        <v>0.66824644549763035</v>
      </c>
      <c r="P114" s="30">
        <v>0.35545023696682465</v>
      </c>
      <c r="Q114" s="30">
        <v>0</v>
      </c>
      <c r="R114" s="30">
        <v>4.7677725118483414</v>
      </c>
      <c r="S114" s="30">
        <v>1.018957345971564</v>
      </c>
      <c r="T114" s="30">
        <v>0.14218009478672985</v>
      </c>
      <c r="U114" s="30">
        <v>6.3744075829383897</v>
      </c>
      <c r="V114" s="30">
        <v>11.161137440758299</v>
      </c>
      <c r="W114" s="31" t="s">
        <v>1008</v>
      </c>
      <c r="X114" s="46" t="s">
        <v>100</v>
      </c>
      <c r="Y114" s="32">
        <v>45232</v>
      </c>
      <c r="Z114" s="32"/>
      <c r="AA114" s="34" t="s">
        <v>53</v>
      </c>
      <c r="AB114" s="34" t="s">
        <v>116</v>
      </c>
    </row>
    <row r="115" spans="1:28" x14ac:dyDescent="0.35">
      <c r="A115" s="27" t="s">
        <v>788</v>
      </c>
      <c r="B115" s="27" t="s">
        <v>1001</v>
      </c>
      <c r="C115" s="27" t="s">
        <v>850</v>
      </c>
      <c r="D115" s="27" t="s">
        <v>26</v>
      </c>
      <c r="E115" s="28">
        <v>78041</v>
      </c>
      <c r="F115" s="27" t="s">
        <v>45</v>
      </c>
      <c r="G115" s="27" t="s">
        <v>33</v>
      </c>
      <c r="H115" s="27" t="s">
        <v>29</v>
      </c>
      <c r="I115" s="29">
        <v>32.434951456310699</v>
      </c>
      <c r="J115" s="30">
        <v>173.07582938388359</v>
      </c>
      <c r="K115" s="30">
        <v>2.6540284360189572</v>
      </c>
      <c r="L115" s="30">
        <v>15.630331753554504</v>
      </c>
      <c r="M115" s="30">
        <v>32.748815165876785</v>
      </c>
      <c r="N115" s="30">
        <v>14.336492890995263</v>
      </c>
      <c r="O115" s="30">
        <v>148.6303317535527</v>
      </c>
      <c r="P115" s="30">
        <v>9.9620853080568743</v>
      </c>
      <c r="Q115" s="30">
        <v>51.180094786729974</v>
      </c>
      <c r="R115" s="30">
        <v>7.592417061611374</v>
      </c>
      <c r="S115" s="30">
        <v>3.3981042654028442</v>
      </c>
      <c r="T115" s="30">
        <v>4.5023696682464456</v>
      </c>
      <c r="U115" s="30">
        <v>208.61611374407295</v>
      </c>
      <c r="V115" s="30">
        <v>169.09004739336251</v>
      </c>
      <c r="W115" s="31">
        <v>250</v>
      </c>
      <c r="X115" s="46" t="s">
        <v>100</v>
      </c>
      <c r="Y115" s="32">
        <v>45330</v>
      </c>
      <c r="Z115" s="32"/>
      <c r="AA115" s="34" t="s">
        <v>30</v>
      </c>
      <c r="AB115" s="34" t="s">
        <v>116</v>
      </c>
    </row>
    <row r="116" spans="1:28" x14ac:dyDescent="0.35">
      <c r="A116" s="27" t="s">
        <v>742</v>
      </c>
      <c r="B116" s="27" t="s">
        <v>954</v>
      </c>
      <c r="C116" s="27" t="s">
        <v>848</v>
      </c>
      <c r="D116" s="27" t="s">
        <v>34</v>
      </c>
      <c r="E116" s="28">
        <v>71483</v>
      </c>
      <c r="F116" s="27" t="s">
        <v>35</v>
      </c>
      <c r="G116" s="27" t="s">
        <v>33</v>
      </c>
      <c r="H116" s="27" t="s">
        <v>36</v>
      </c>
      <c r="I116" s="29">
        <v>34.143241711533001</v>
      </c>
      <c r="J116" s="30">
        <v>1233.6777251184926</v>
      </c>
      <c r="K116" s="30">
        <v>69.213270142180093</v>
      </c>
      <c r="L116" s="30">
        <v>86.862559241706194</v>
      </c>
      <c r="M116" s="30">
        <v>47.635071090047383</v>
      </c>
      <c r="N116" s="30">
        <v>171.85308056872043</v>
      </c>
      <c r="O116" s="30">
        <v>1265.5355450237087</v>
      </c>
      <c r="P116" s="30">
        <v>0</v>
      </c>
      <c r="Q116" s="30">
        <v>0</v>
      </c>
      <c r="R116" s="30">
        <v>59.37914691943125</v>
      </c>
      <c r="S116" s="30">
        <v>34.004739336492889</v>
      </c>
      <c r="T116" s="30">
        <v>34.450236966824626</v>
      </c>
      <c r="U116" s="30">
        <v>1309.5545023696852</v>
      </c>
      <c r="V116" s="30">
        <v>892.85308056869076</v>
      </c>
      <c r="W116" s="31">
        <v>946</v>
      </c>
      <c r="X116" s="46" t="s">
        <v>100</v>
      </c>
      <c r="Y116" s="32">
        <v>45316</v>
      </c>
      <c r="Z116" s="32"/>
      <c r="AA116" s="34" t="s">
        <v>30</v>
      </c>
      <c r="AB116" s="34" t="s">
        <v>116</v>
      </c>
    </row>
    <row r="117" spans="1:28" x14ac:dyDescent="0.35">
      <c r="A117" s="40" t="s">
        <v>790</v>
      </c>
      <c r="B117" s="40" t="s">
        <v>1003</v>
      </c>
      <c r="C117" s="40" t="s">
        <v>893</v>
      </c>
      <c r="D117" s="40" t="s">
        <v>87</v>
      </c>
      <c r="E117" s="41">
        <v>2863</v>
      </c>
      <c r="F117" s="40" t="s">
        <v>78</v>
      </c>
      <c r="G117" s="40" t="s">
        <v>59</v>
      </c>
      <c r="H117" s="40" t="s">
        <v>36</v>
      </c>
      <c r="I117" s="42">
        <v>40.627737226277397</v>
      </c>
      <c r="J117" s="43">
        <v>41.350710900473963</v>
      </c>
      <c r="K117" s="43">
        <v>18.753554502369667</v>
      </c>
      <c r="L117" s="43">
        <v>0</v>
      </c>
      <c r="M117" s="43">
        <v>0</v>
      </c>
      <c r="N117" s="43">
        <v>12.360189573459714</v>
      </c>
      <c r="O117" s="43">
        <v>47.74407582938391</v>
      </c>
      <c r="P117" s="43">
        <v>0</v>
      </c>
      <c r="Q117" s="43">
        <v>0</v>
      </c>
      <c r="R117" s="43">
        <v>2.1469194312796209</v>
      </c>
      <c r="S117" s="43">
        <v>0.87677725118483418</v>
      </c>
      <c r="T117" s="43">
        <v>3.4549763033175358</v>
      </c>
      <c r="U117" s="43">
        <v>53.625592417061625</v>
      </c>
      <c r="V117" s="43">
        <v>36.175355450236957</v>
      </c>
      <c r="W117" s="44" t="s">
        <v>1008</v>
      </c>
      <c r="X117" s="172" t="s">
        <v>100</v>
      </c>
      <c r="Y117" s="171">
        <v>45379</v>
      </c>
      <c r="Z117" s="171"/>
      <c r="AA117" s="45" t="s">
        <v>53</v>
      </c>
      <c r="AB117" s="170" t="s">
        <v>1010</v>
      </c>
    </row>
  </sheetData>
  <mergeCells count="12">
    <mergeCell ref="Y2:AB2"/>
    <mergeCell ref="J4:M4"/>
    <mergeCell ref="N4:Q4"/>
    <mergeCell ref="R4:U4"/>
    <mergeCell ref="W4:AB4"/>
    <mergeCell ref="M2:P2"/>
    <mergeCell ref="U2:X2"/>
    <mergeCell ref="A1:D1"/>
    <mergeCell ref="A2:D2"/>
    <mergeCell ref="E2:H2"/>
    <mergeCell ref="I2:L2"/>
    <mergeCell ref="Q2:T2"/>
  </mergeCells>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0AE3C-ACE4-4A25-9E13-AAD6343984EA}">
  <dimension ref="A1:F24"/>
  <sheetViews>
    <sheetView zoomScaleNormal="100" workbookViewId="0">
      <selection sqref="A1:F1"/>
    </sheetView>
  </sheetViews>
  <sheetFormatPr defaultRowHeight="14.5" x14ac:dyDescent="0.35"/>
  <cols>
    <col min="1" max="1" width="52.26953125" customWidth="1"/>
    <col min="2" max="2" width="19" customWidth="1"/>
  </cols>
  <sheetData>
    <row r="1" spans="1:6" ht="26" x14ac:dyDescent="0.35">
      <c r="A1" s="187" t="s">
        <v>1069</v>
      </c>
      <c r="B1" s="187"/>
      <c r="C1" s="187"/>
      <c r="D1" s="187"/>
      <c r="E1" s="187"/>
      <c r="F1" s="187"/>
    </row>
    <row r="2" spans="1:6" ht="15" customHeight="1" x14ac:dyDescent="0.35">
      <c r="A2" s="144"/>
      <c r="B2" s="144"/>
    </row>
    <row r="3" spans="1:6" ht="26.5" thickBot="1" x14ac:dyDescent="0.4">
      <c r="A3" s="143" t="s">
        <v>1192</v>
      </c>
      <c r="B3" s="142"/>
      <c r="C3" s="142"/>
      <c r="D3" s="142"/>
      <c r="E3" s="142"/>
    </row>
    <row r="4" spans="1:6" x14ac:dyDescent="0.35">
      <c r="A4" s="141" t="s">
        <v>1191</v>
      </c>
      <c r="B4" s="140" t="s">
        <v>1043</v>
      </c>
    </row>
    <row r="5" spans="1:6" ht="15" thickBot="1" x14ac:dyDescent="0.4">
      <c r="A5" s="139" t="s">
        <v>1190</v>
      </c>
      <c r="B5" s="138">
        <v>140</v>
      </c>
    </row>
    <row r="6" spans="1:6" ht="15" thickBot="1" x14ac:dyDescent="0.4">
      <c r="A6" s="137" t="s">
        <v>1189</v>
      </c>
      <c r="B6" s="136">
        <v>39</v>
      </c>
    </row>
    <row r="7" spans="1:6" ht="15" customHeight="1" thickBot="1" x14ac:dyDescent="0.4">
      <c r="A7" s="135" t="s">
        <v>1188</v>
      </c>
      <c r="B7" s="134">
        <v>15</v>
      </c>
      <c r="C7" s="133"/>
    </row>
    <row r="8" spans="1:6" ht="15" thickBot="1" x14ac:dyDescent="0.4">
      <c r="A8" s="132" t="s">
        <v>1187</v>
      </c>
      <c r="B8" s="131">
        <v>24</v>
      </c>
    </row>
    <row r="9" spans="1:6" x14ac:dyDescent="0.35">
      <c r="A9" s="130" t="s">
        <v>1186</v>
      </c>
      <c r="B9" s="129">
        <v>10</v>
      </c>
    </row>
    <row r="10" spans="1:6" x14ac:dyDescent="0.35">
      <c r="A10" s="128" t="s">
        <v>1185</v>
      </c>
      <c r="B10" s="127">
        <v>8</v>
      </c>
    </row>
    <row r="11" spans="1:6" x14ac:dyDescent="0.35">
      <c r="A11" s="128" t="s">
        <v>1184</v>
      </c>
      <c r="B11" s="127">
        <v>7</v>
      </c>
    </row>
    <row r="12" spans="1:6" x14ac:dyDescent="0.35">
      <c r="A12" s="128" t="s">
        <v>1183</v>
      </c>
      <c r="B12" s="127">
        <v>3</v>
      </c>
    </row>
    <row r="13" spans="1:6" x14ac:dyDescent="0.35">
      <c r="A13" s="128" t="s">
        <v>1182</v>
      </c>
      <c r="B13" s="127">
        <v>2</v>
      </c>
    </row>
    <row r="14" spans="1:6" x14ac:dyDescent="0.35">
      <c r="A14" s="128" t="s">
        <v>1181</v>
      </c>
      <c r="B14" s="127">
        <v>2</v>
      </c>
    </row>
    <row r="15" spans="1:6" x14ac:dyDescent="0.35">
      <c r="A15" s="128" t="s">
        <v>1180</v>
      </c>
      <c r="B15" s="127">
        <v>2</v>
      </c>
    </row>
    <row r="16" spans="1:6" x14ac:dyDescent="0.35">
      <c r="A16" s="128" t="s">
        <v>1179</v>
      </c>
      <c r="B16" s="127">
        <v>1</v>
      </c>
    </row>
    <row r="17" spans="1:2" x14ac:dyDescent="0.35">
      <c r="A17" s="128" t="s">
        <v>1178</v>
      </c>
      <c r="B17" s="127">
        <v>1</v>
      </c>
    </row>
    <row r="18" spans="1:2" x14ac:dyDescent="0.35">
      <c r="A18" s="128" t="s">
        <v>1177</v>
      </c>
      <c r="B18" s="127">
        <v>1</v>
      </c>
    </row>
    <row r="19" spans="1:2" x14ac:dyDescent="0.35">
      <c r="A19" s="128" t="s">
        <v>1176</v>
      </c>
      <c r="B19" s="127">
        <v>1</v>
      </c>
    </row>
    <row r="20" spans="1:2" x14ac:dyDescent="0.35">
      <c r="A20" s="128" t="s">
        <v>1175</v>
      </c>
      <c r="B20" s="127">
        <v>1</v>
      </c>
    </row>
    <row r="21" spans="1:2" x14ac:dyDescent="0.35">
      <c r="A21" s="188" t="s">
        <v>1174</v>
      </c>
      <c r="B21" s="188"/>
    </row>
    <row r="22" spans="1:2" x14ac:dyDescent="0.35">
      <c r="A22" s="188"/>
      <c r="B22" s="188"/>
    </row>
    <row r="23" spans="1:2" x14ac:dyDescent="0.35">
      <c r="A23" s="188"/>
      <c r="B23" s="188"/>
    </row>
    <row r="24" spans="1:2" x14ac:dyDescent="0.35">
      <c r="A24" s="188"/>
      <c r="B24" s="188"/>
    </row>
  </sheetData>
  <mergeCells count="2">
    <mergeCell ref="A1:F1"/>
    <mergeCell ref="A21:B2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7123c9e0203bc830e8bb81d00384bf13">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789306ee138070992afe4a84bf7d969c"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25C608-467C-43E1-8A09-5D8A40783993}">
  <ds:schemaRefs>
    <ds:schemaRef ds:uri="http://schemas.microsoft.com/sharepoint/v3/contenttype/forms"/>
  </ds:schemaRefs>
</ds:datastoreItem>
</file>

<file path=customXml/itemProps2.xml><?xml version="1.0" encoding="utf-8"?>
<ds:datastoreItem xmlns:ds="http://schemas.openxmlformats.org/officeDocument/2006/customXml" ds:itemID="{EAA8E942-6365-498B-909A-53F2BD44D205}">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9225b539-7b15-42b2-871d-c20cb6e17ae7"/>
    <ds:schemaRef ds:uri="http://schemas.microsoft.com/office/2006/documentManagement/types"/>
    <ds:schemaRef ds:uri="51f64f43-848e-4f71-a29c-5b275075194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C8131383-BE50-4B48-83DD-052193C876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Header</vt:lpstr>
      <vt:lpstr>ATD FY24 YTD</vt:lpstr>
      <vt:lpstr>ATD EOFY23 </vt:lpstr>
      <vt:lpstr>Detention FY24</vt:lpstr>
      <vt:lpstr> ICLOS and Detainees</vt:lpstr>
      <vt:lpstr>Monthly Bond Statistics</vt:lpstr>
      <vt:lpstr>Semiannual</vt:lpstr>
      <vt:lpstr>Facilities FY24</vt:lpstr>
      <vt:lpstr>Trans. Detainee Pop.</vt:lpstr>
      <vt:lpstr>Vulnerable &amp; Special Population</vt:lpstr>
      <vt:lpstr>Monthly Segregation</vt:lpstr>
      <vt:lpstr>Footnotes</vt:lpstr>
      <vt:lpstr>Sheet1</vt:lpstr>
      <vt:lpstr>'Detention FY24'!Print_Area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Lofton, Lloyd L (CTR)</dc:creator>
  <cp:lastModifiedBy>LESA, STU</cp:lastModifiedBy>
  <dcterms:created xsi:type="dcterms:W3CDTF">2023-09-12T17:48:49Z</dcterms:created>
  <dcterms:modified xsi:type="dcterms:W3CDTF">2024-05-13T16:00:59Z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MediaServiceImageTags">
    <vt:lpwstr/>
  </property>
</Properties>
</file>