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603/Final/new final/"/>
    </mc:Choice>
  </mc:AlternateContent>
  <xr:revisionPtr revIDLastSave="6" documentId="8_{6227E83B-C476-44E9-8269-A857ED35B577}" xr6:coauthVersionLast="47" xr6:coauthVersionMax="47" xr10:uidLastSave="{541AE636-BFAD-43AE-A608-72E5DCA1621D}"/>
  <bookViews>
    <workbookView xWindow="-28920" yWindow="-120" windowWidth="29040" windowHeight="15840" tabRatio="668" firstSheet="5"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5" r:id="rId8"/>
    <sheet name="Trans. Detainee Pop." sheetId="16" r:id="rId9"/>
    <sheet name="Vulnerable &amp; Special Population" sheetId="17" r:id="rId10"/>
    <sheet name="Monthly Segregation" sheetId="18"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1" l="1"/>
  <c r="P6" i="21"/>
  <c r="O6" i="21"/>
  <c r="N6" i="21"/>
  <c r="M6" i="21"/>
  <c r="L6" i="21"/>
  <c r="K6" i="21"/>
  <c r="J6" i="21"/>
  <c r="I6" i="21"/>
  <c r="H6" i="21"/>
  <c r="G6" i="21"/>
  <c r="F6" i="21"/>
  <c r="E6" i="21"/>
  <c r="D6" i="21"/>
  <c r="C6" i="21"/>
  <c r="B6" i="21"/>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I30" i="20"/>
  <c r="AI34" i="20" s="1"/>
  <c r="AH30" i="20"/>
  <c r="AH34" i="20" s="1"/>
  <c r="AG30" i="20"/>
  <c r="AG34" i="20" s="1"/>
  <c r="AF30" i="20"/>
  <c r="AF34" i="20" s="1"/>
  <c r="AE30" i="20"/>
  <c r="AE34" i="20" s="1"/>
  <c r="AD30" i="20"/>
  <c r="AD34" i="20" s="1"/>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D82" i="19"/>
  <c r="C82" i="19"/>
  <c r="O82" i="19" s="1"/>
  <c r="O81" i="19"/>
  <c r="O80" i="19"/>
  <c r="O79" i="19"/>
  <c r="N78" i="19"/>
  <c r="M78" i="19"/>
  <c r="L78" i="19"/>
  <c r="K78" i="19"/>
  <c r="J78" i="19"/>
  <c r="I78" i="19"/>
  <c r="H78" i="19"/>
  <c r="G78" i="19"/>
  <c r="O78" i="19" s="1"/>
  <c r="F78" i="19"/>
  <c r="E78" i="19"/>
  <c r="D78" i="19"/>
  <c r="C78" i="19"/>
  <c r="O77" i="19"/>
  <c r="O76" i="19"/>
  <c r="O75" i="19"/>
  <c r="N74" i="19"/>
  <c r="M74" i="19"/>
  <c r="L74" i="19"/>
  <c r="K74" i="19"/>
  <c r="J74" i="19"/>
  <c r="O74" i="19" s="1"/>
  <c r="I74" i="19"/>
  <c r="H74" i="19"/>
  <c r="G74" i="19"/>
  <c r="F74" i="19"/>
  <c r="E74" i="19"/>
  <c r="D74" i="19"/>
  <c r="C74" i="19"/>
  <c r="O73" i="19"/>
  <c r="O72" i="19"/>
  <c r="O71" i="19"/>
  <c r="N70" i="19"/>
  <c r="M70" i="19"/>
  <c r="L70" i="19"/>
  <c r="K70" i="19"/>
  <c r="J70" i="19"/>
  <c r="I70" i="19"/>
  <c r="H70" i="19"/>
  <c r="G70" i="19"/>
  <c r="O70" i="19" s="1"/>
  <c r="F70" i="19"/>
  <c r="E70" i="19"/>
  <c r="D70" i="19"/>
  <c r="C70" i="19"/>
  <c r="O69" i="19"/>
  <c r="O68" i="19"/>
  <c r="O67" i="19"/>
  <c r="N66" i="19"/>
  <c r="M66" i="19"/>
  <c r="L66" i="19"/>
  <c r="K66" i="19"/>
  <c r="J66" i="19"/>
  <c r="I66" i="19"/>
  <c r="H66" i="19"/>
  <c r="G66" i="19"/>
  <c r="O66" i="19" s="1"/>
  <c r="F66" i="19"/>
  <c r="E66" i="19"/>
  <c r="D66" i="19"/>
  <c r="C66" i="19"/>
  <c r="O65" i="19"/>
  <c r="O64" i="19"/>
  <c r="O63" i="19"/>
  <c r="N62" i="19"/>
  <c r="M62" i="19"/>
  <c r="L62" i="19"/>
  <c r="K62" i="19"/>
  <c r="J62" i="19"/>
  <c r="I62" i="19"/>
  <c r="H62" i="19"/>
  <c r="G62" i="19"/>
  <c r="O62" i="19" s="1"/>
  <c r="F62" i="19"/>
  <c r="E62" i="19"/>
  <c r="D62" i="19"/>
  <c r="C62" i="19"/>
  <c r="O61" i="19"/>
  <c r="O60" i="19"/>
  <c r="O59" i="19"/>
  <c r="N58" i="19"/>
  <c r="M58" i="19"/>
  <c r="L58" i="19"/>
  <c r="K58" i="19"/>
  <c r="J58" i="19"/>
  <c r="I58" i="19"/>
  <c r="H58" i="19"/>
  <c r="G58" i="19"/>
  <c r="O58" i="19" s="1"/>
  <c r="F58" i="19"/>
  <c r="E58" i="19"/>
  <c r="D58" i="19"/>
  <c r="C58" i="19"/>
  <c r="O57" i="19"/>
  <c r="O56" i="19"/>
  <c r="O55" i="19"/>
  <c r="N54" i="19"/>
  <c r="M54" i="19"/>
  <c r="L54" i="19"/>
  <c r="K54" i="19"/>
  <c r="J54" i="19"/>
  <c r="I54" i="19"/>
  <c r="H54" i="19"/>
  <c r="G54" i="19"/>
  <c r="O54" i="19" s="1"/>
  <c r="F54" i="19"/>
  <c r="E54" i="19"/>
  <c r="D54" i="19"/>
  <c r="C54" i="19"/>
  <c r="O53" i="19"/>
  <c r="O52" i="19"/>
  <c r="O51" i="19"/>
  <c r="N50" i="19"/>
  <c r="M50" i="19"/>
  <c r="L50" i="19"/>
  <c r="K50" i="19"/>
  <c r="J50" i="19"/>
  <c r="I50" i="19"/>
  <c r="H50" i="19"/>
  <c r="G50" i="19"/>
  <c r="O50" i="19" s="1"/>
  <c r="F50" i="19"/>
  <c r="E50" i="19"/>
  <c r="D50" i="19"/>
  <c r="C50" i="19"/>
  <c r="O49" i="19"/>
  <c r="O48" i="19"/>
  <c r="O47" i="19"/>
  <c r="N46" i="19"/>
  <c r="M46" i="19"/>
  <c r="L46" i="19"/>
  <c r="K46" i="19"/>
  <c r="J46" i="19"/>
  <c r="I46" i="19"/>
  <c r="H46" i="19"/>
  <c r="G46" i="19"/>
  <c r="O46" i="19" s="1"/>
  <c r="F46" i="19"/>
  <c r="E46" i="19"/>
  <c r="D46" i="19"/>
  <c r="C46" i="19"/>
  <c r="O45" i="19"/>
  <c r="O44" i="19"/>
  <c r="O43" i="19"/>
  <c r="N42" i="19"/>
  <c r="M42" i="19"/>
  <c r="L42" i="19"/>
  <c r="K42" i="19"/>
  <c r="J42" i="19"/>
  <c r="I42" i="19"/>
  <c r="H42" i="19"/>
  <c r="G42" i="19"/>
  <c r="O42" i="19" s="1"/>
  <c r="F42" i="19"/>
  <c r="E42" i="19"/>
  <c r="D42" i="19"/>
  <c r="C42" i="19"/>
  <c r="O41" i="19"/>
  <c r="O40" i="19"/>
  <c r="O39" i="19"/>
  <c r="N38" i="19"/>
  <c r="M38" i="19"/>
  <c r="L38" i="19"/>
  <c r="K38" i="19"/>
  <c r="J38" i="19"/>
  <c r="J37" i="19" s="1"/>
  <c r="I38" i="19"/>
  <c r="H38" i="19"/>
  <c r="G38" i="19"/>
  <c r="O38" i="19" s="1"/>
  <c r="F38" i="19"/>
  <c r="E38" i="19"/>
  <c r="D38" i="19"/>
  <c r="C38" i="19"/>
  <c r="N37" i="19"/>
  <c r="M37" i="19"/>
  <c r="L37" i="19"/>
  <c r="K37" i="19"/>
  <c r="I37" i="19"/>
  <c r="H37" i="19"/>
  <c r="G37" i="19"/>
  <c r="F37" i="19"/>
  <c r="E37" i="19"/>
  <c r="D37" i="19"/>
  <c r="C37" i="19"/>
  <c r="E30" i="19"/>
  <c r="J29" i="19"/>
  <c r="D29" i="19"/>
  <c r="C29" i="19"/>
  <c r="B29" i="19"/>
  <c r="E29" i="19" s="1"/>
  <c r="F23" i="19"/>
  <c r="E23" i="19"/>
  <c r="C23" i="19"/>
  <c r="V22" i="19"/>
  <c r="F22" i="19"/>
  <c r="E22" i="19" s="1"/>
  <c r="V21" i="19"/>
  <c r="F21" i="19"/>
  <c r="E21" i="19"/>
  <c r="C21" i="19"/>
  <c r="U20" i="19"/>
  <c r="T20" i="19"/>
  <c r="S20" i="19"/>
  <c r="R20" i="19"/>
  <c r="Q20" i="19"/>
  <c r="P20" i="19"/>
  <c r="O20" i="19"/>
  <c r="N20" i="19"/>
  <c r="M20" i="19"/>
  <c r="L20" i="19"/>
  <c r="K20" i="19"/>
  <c r="J20" i="19"/>
  <c r="V20" i="19" s="1"/>
  <c r="D20" i="19"/>
  <c r="B20" i="19"/>
  <c r="C14" i="19"/>
  <c r="C13" i="19"/>
  <c r="C12" i="19"/>
  <c r="C11" i="19"/>
  <c r="O10" i="19"/>
  <c r="C10" i="19"/>
  <c r="B10" i="19"/>
  <c r="O37" i="19" l="1"/>
  <c r="F20" i="19"/>
  <c r="C20" i="19" s="1"/>
  <c r="C22" i="19"/>
  <c r="E20" i="19" l="1"/>
  <c r="A26" i="12" l="1"/>
  <c r="A2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tc={68F006CC-81A6-4B59-9ED4-059F6B86B0C2}</author>
  </authors>
  <commentList>
    <comment ref="AB41" authorId="0" shapeId="0" xr:uid="{68F006CC-81A6-4B59-9ED4-059F6B86B0C2}">
      <text>
        <t>[Threaded comment]
Your version of Excel allows you to read this threaded comment; however, any edits to it will get removed if the file is opened in a newer version of Excel. Learn more: https://go.microsoft.com/fwlink/?linkid=870924
Comment:
    Pending Final Report</t>
      </text>
    </comment>
  </commentList>
</comments>
</file>

<file path=xl/sharedStrings.xml><?xml version="1.0" encoding="utf-8"?>
<sst xmlns="http://schemas.openxmlformats.org/spreadsheetml/2006/main" count="2538" uniqueCount="904">
  <si>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</si>
  <si>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</si>
  <si>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</si>
  <si>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</si>
  <si>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</si>
  <si>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</si>
  <si>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</si>
  <si>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</si>
  <si>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</si>
  <si>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</si>
  <si>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</si>
  <si>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</si>
  <si>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</si>
  <si>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</si>
  <si>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</si>
  <si>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</si>
  <si>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</si>
  <si>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</si>
  <si>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</si>
  <si>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</si>
  <si>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</si>
  <si>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</si>
  <si>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</si>
  <si>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</si>
  <si>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</si>
  <si>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</si>
  <si>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</si>
  <si>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</si>
  <si>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</si>
  <si>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</si>
  <si>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</si>
  <si>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</si>
  <si>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</si>
  <si>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</si>
  <si>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</si>
  <si>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</si>
  <si>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</si>
  <si>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</si>
  <si>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</si>
  <si>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</si>
  <si>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</si>
  <si>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</si>
  <si>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</si>
  <si>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</si>
  <si>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</si>
  <si>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</si>
  <si>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</si>
  <si>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</si>
  <si>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</si>
  <si>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</si>
  <si>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</si>
  <si>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</si>
  <si>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</si>
  <si>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</si>
  <si>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</si>
  <si>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</si>
  <si>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</si>
  <si>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</si>
  <si>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</si>
  <si>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</si>
  <si>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</si>
  <si>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</si>
  <si>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</si>
  <si>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</si>
  <si>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</si>
  <si>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</si>
  <si>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</si>
  <si>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</si>
  <si>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</si>
  <si>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</si>
  <si>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</si>
  <si>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</si>
  <si>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</si>
  <si>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</si>
  <si>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</si>
  <si>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</si>
  <si>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</si>
  <si>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</si>
  <si>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</si>
  <si>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</si>
  <si>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</si>
  <si>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</si>
  <si>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</si>
  <si>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</si>
  <si>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</si>
  <si>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</si>
  <si>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</si>
  <si>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</si>
  <si>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</si>
  <si>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</si>
  <si>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</si>
  <si>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</si>
  <si>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</si>
  <si>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</si>
  <si>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</si>
  <si>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</si>
  <si>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</si>
  <si>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</si>
  <si>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</si>
  <si>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</si>
  <si>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</si>
  <si>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</si>
  <si>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</si>
  <si>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</si>
  <si>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</si>
  <si>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</si>
  <si>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</si>
  <si>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</si>
  <si>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</si>
  <si>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</si>
  <si>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</si>
  <si>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</si>
  <si>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</si>
  <si>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</si>
  <si>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</si>
  <si>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</si>
  <si>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</si>
  <si>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</si>
  <si>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</si>
  <si>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</si>
  <si>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</si>
  <si>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</si>
  <si>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</si>
  <si>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</si>
  <si>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</si>
  <si>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</si>
  <si>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</si>
  <si>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</si>
  <si>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</si>
  <si>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</si>
  <si>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</si>
  <si>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</si>
  <si>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</si>
  <si>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</si>
  <si>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</si>
  <si>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</si>
  <si>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</si>
  <si>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</si>
  <si>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</si>
  <si>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</si>
  <si>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</si>
  <si>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</si>
  <si>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</si>
  <si>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</si>
  <si>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</si>
  <si>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</si>
  <si>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</si>
  <si>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</si>
  <si>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</si>
  <si>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</si>
  <si>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</si>
  <si>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</si>
  <si>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</si>
  <si>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</si>
  <si>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</si>
  <si>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</si>
  <si>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</si>
  <si>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</si>
  <si>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</si>
  <si>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</si>
  <si>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</si>
  <si>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</si>
  <si>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</si>
  <si>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</si>
  <si>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</si>
  <si>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</si>
  <si>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</si>
  <si>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</si>
  <si>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</si>
  <si>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</si>
  <si>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</si>
  <si>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</si>
  <si>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</si>
  <si>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</si>
  <si>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</si>
  <si>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</si>
  <si>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</si>
  <si>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</si>
  <si>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</si>
  <si>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</si>
  <si>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</si>
  <si>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</si>
  <si>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</si>
  <si>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</si>
  <si>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</si>
  <si>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</si>
  <si>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</si>
  <si>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</si>
  <si>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</si>
  <si>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</si>
  <si>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</si>
  <si>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</si>
  <si>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</si>
  <si>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</si>
  <si>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</si>
  <si>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</si>
  <si>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</si>
  <si>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</si>
  <si>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</si>
  <si>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</si>
  <si>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</si>
  <si>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</si>
  <si>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</si>
  <si>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</si>
  <si>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</si>
  <si>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</si>
  <si>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</si>
  <si>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</si>
  <si>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</si>
  <si>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</si>
  <si>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</si>
  <si>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</si>
  <si>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</si>
  <si>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</si>
  <si>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</si>
  <si>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</si>
  <si>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</si>
  <si>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</si>
  <si>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</si>
  <si>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</si>
  <si>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</si>
  <si>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</si>
  <si>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</si>
  <si>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</si>
  <si>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</si>
  <si>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</si>
  <si>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</si>
  <si>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</si>
  <si>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</si>
  <si>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</si>
  <si>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</si>
  <si>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</si>
  <si>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</si>
  <si>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</si>
  <si>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</si>
  <si>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</si>
  <si>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</si>
  <si>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</si>
  <si>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</si>
  <si>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</si>
  <si>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</si>
  <si>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</si>
  <si>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</si>
  <si>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</si>
  <si>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</si>
  <si>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</si>
  <si>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</si>
  <si>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</si>
  <si>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3250 NORTH PINAL PARKWAY</t>
  </si>
  <si>
    <t>FLORENCE</t>
  </si>
  <si>
    <t>425 GOLDEN STATE AVE</t>
  </si>
  <si>
    <t>BAKERSFIELD</t>
  </si>
  <si>
    <t>SFR</t>
  </si>
  <si>
    <t>LIMESTONE COUNTY DETENTION CENTER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</si>
  <si>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</si>
  <si>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</si>
  <si>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</si>
  <si>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</si>
  <si>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</si>
  <si>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</si>
  <si>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</si>
  <si>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</si>
  <si>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</si>
  <si>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</si>
  <si>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</si>
  <si>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</si>
  <si>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</si>
  <si>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</si>
  <si>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</si>
  <si>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</si>
  <si>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</si>
  <si>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</si>
  <si>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</si>
  <si>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</si>
  <si>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</si>
  <si>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</si>
  <si>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</si>
  <si>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</si>
  <si>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</si>
  <si>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</si>
  <si>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</si>
  <si>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</si>
  <si>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</si>
  <si>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</si>
  <si>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</si>
  <si>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</si>
  <si>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</si>
  <si>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</si>
  <si>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</si>
  <si>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</si>
  <si>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</si>
  <si>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</si>
  <si>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</si>
  <si>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</si>
  <si>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</si>
  <si>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</si>
  <si>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</si>
  <si>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</si>
  <si>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</si>
  <si>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</si>
  <si>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</si>
  <si>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</si>
  <si>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</si>
  <si>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</si>
  <si>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</si>
  <si>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</si>
  <si>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</si>
  <si>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</si>
  <si>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</si>
  <si>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</si>
  <si>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</si>
  <si>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</si>
  <si>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</si>
  <si>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</si>
  <si>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</si>
  <si>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</si>
  <si>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</si>
  <si>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STRAFFORD COUNTY CORRECTIONS</t>
  </si>
  <si>
    <t>266 COUNTY FARM ROAD</t>
  </si>
  <si>
    <t>DOVER</t>
  </si>
  <si>
    <t>NH</t>
  </si>
  <si>
    <t>1520 E. BASIN ROAD</t>
  </si>
  <si>
    <t>NE</t>
  </si>
  <si>
    <t>7000 EAST DUNBAR ROAD</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</si>
  <si>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</si>
  <si>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</si>
  <si>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</si>
  <si>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</si>
  <si>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</si>
  <si>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</si>
  <si>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</si>
  <si>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</si>
  <si>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</si>
  <si>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</si>
  <si>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</si>
  <si>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</si>
  <si>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</si>
  <si>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</si>
  <si>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</si>
  <si>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</si>
  <si>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</si>
  <si>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</si>
  <si>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</si>
  <si>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</si>
  <si>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</si>
  <si>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</si>
  <si>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</si>
  <si>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</si>
  <si>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</si>
  <si>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</si>
  <si>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</si>
  <si>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</si>
  <si>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</si>
  <si>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</si>
  <si>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</si>
  <si>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</si>
  <si>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</si>
  <si>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</si>
  <si>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</si>
  <si>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</si>
  <si>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</si>
  <si>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</si>
  <si>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</si>
  <si>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</si>
  <si>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</si>
  <si>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LOVEJOY</t>
  </si>
  <si>
    <t>ORSA</t>
  </si>
  <si>
    <t>UT</t>
  </si>
  <si>
    <t>WASHOE COUNTY JAIL</t>
  </si>
  <si>
    <t>911 PARR BOULEVARD</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</si>
  <si>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</si>
  <si>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</si>
  <si>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</si>
  <si>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</si>
  <si>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</si>
  <si>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</si>
  <si>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</si>
  <si>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</si>
  <si>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</si>
  <si>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</si>
  <si>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</si>
  <si>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</si>
  <si>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 DEPARTMENT OF CORRECTIONS (SUSUPE)</t>
  </si>
  <si>
    <t>TEKKEN ST., SUSUPE VILLAGE</t>
  </si>
  <si>
    <t>SAIPAN</t>
  </si>
  <si>
    <t>MP</t>
  </si>
  <si>
    <t>203 ASPINALL AVENUE</t>
  </si>
  <si>
    <t>HAGATNA</t>
  </si>
  <si>
    <t>GU</t>
  </si>
  <si>
    <t>PHELPS COUNTY JAIL</t>
  </si>
  <si>
    <t>715 5TH AVENUE</t>
  </si>
  <si>
    <t>HOLDREGE</t>
  </si>
  <si>
    <t>SOUTH CENTRAL REGIONAL JAIL</t>
  </si>
  <si>
    <t>1001 CENTRE WAY</t>
  </si>
  <si>
    <t>CHARLESTON</t>
  </si>
  <si>
    <t>WV</t>
  </si>
  <si>
    <t>MINICASSIA DETENTION CENTER</t>
  </si>
  <si>
    <t>1415 ALBION AVENUE</t>
  </si>
  <si>
    <t>BURLEY</t>
  </si>
  <si>
    <t>ID</t>
  </si>
  <si>
    <t>200 COURTHOUSE WAY</t>
  </si>
  <si>
    <t>RIGBY</t>
  </si>
  <si>
    <t>POTTAWATTAMIE COUNTY JAIL</t>
  </si>
  <si>
    <t>1400 BIG LAKE ROAD</t>
  </si>
  <si>
    <t>COUNCIL BLUFFS</t>
  </si>
  <si>
    <t>TN</t>
  </si>
  <si>
    <t>EAST HIDALGO DETENTION CENTER</t>
  </si>
  <si>
    <t>1330 HIGHWAY 107</t>
  </si>
  <si>
    <t>LA VILLA</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</si>
  <si>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</si>
  <si>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</si>
  <si>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</si>
  <si>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</si>
  <si>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</si>
  <si>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</si>
  <si>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</si>
  <si>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</si>
  <si>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</si>
  <si>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</si>
  <si>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</si>
  <si>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</si>
  <si>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</si>
  <si>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</si>
  <si>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</si>
  <si>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</si>
  <si>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</si>
  <si>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</si>
  <si>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</si>
  <si>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</si>
  <si>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</si>
  <si>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</si>
  <si>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</si>
  <si>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</si>
  <si>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</si>
  <si>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</si>
  <si>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</si>
  <si>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</si>
  <si>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</si>
  <si>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</si>
  <si>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</si>
  <si>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</si>
  <si>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</si>
  <si>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</si>
  <si>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</si>
  <si>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</si>
  <si>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</si>
  <si>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</si>
  <si>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</si>
  <si>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</si>
  <si>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</si>
  <si>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</si>
  <si>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</si>
  <si>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</si>
  <si>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</si>
  <si>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</si>
  <si>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</si>
  <si>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</si>
  <si>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</si>
  <si>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</si>
  <si>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</si>
  <si>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</si>
  <si>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</si>
  <si>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</si>
  <si>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</si>
  <si>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</si>
  <si>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</si>
  <si>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</si>
  <si>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</si>
  <si>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</si>
  <si>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</si>
  <si>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</si>
  <si>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</si>
  <si>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</si>
  <si>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</si>
  <si>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</si>
  <si>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</si>
  <si>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</si>
  <si>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</si>
  <si>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</si>
  <si>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</si>
  <si>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</si>
  <si>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</si>
  <si>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</si>
  <si>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</si>
  <si>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</si>
  <si>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</si>
  <si>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</si>
  <si>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</si>
  <si>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</si>
  <si>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</si>
  <si>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</si>
  <si>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</si>
  <si>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</si>
  <si>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</si>
  <si>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</si>
  <si>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</si>
  <si>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</si>
  <si>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</si>
  <si>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</si>
  <si>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</si>
  <si>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</si>
  <si>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</si>
  <si>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</si>
  <si>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</si>
  <si>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</si>
  <si>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</si>
  <si>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</si>
  <si>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</si>
  <si>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</si>
  <si>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April Court Appearance: Total Hearings*</t>
  </si>
  <si>
    <t>FY24 thru April Court Appearance: Final Hearings*</t>
  </si>
  <si>
    <t>Data from BI Inc. Participants Report, 06.01.2024</t>
  </si>
  <si>
    <t>Active ATD Participants and Average Length in Program, FY24,  as of 06/01/2024, by AOR and Technology</t>
  </si>
  <si>
    <t>Data from OBP Report, 06.01.2024</t>
  </si>
  <si>
    <t>Pass</t>
  </si>
  <si>
    <t>NDS 2019</t>
  </si>
  <si>
    <t>ODO</t>
  </si>
  <si>
    <t>PBNDS 2011 - 2016 Revised</t>
  </si>
  <si>
    <t>HLG</t>
  </si>
  <si>
    <t>Scheduled</t>
  </si>
  <si>
    <t>TORRANCE/ESTANCIA, NM</t>
  </si>
  <si>
    <t>T DON HUTTO DETENTION CENTER</t>
  </si>
  <si>
    <t>Pending Final Report</t>
  </si>
  <si>
    <t>ST. CLAIR COUNTY JAIL</t>
  </si>
  <si>
    <t>FRS</t>
  </si>
  <si>
    <t>300 EL RANCHO WAY</t>
  </si>
  <si>
    <t>SOUTH TEXAS FAM RESIDENTIAL CENTER</t>
  </si>
  <si>
    <t>GUAYNABO</t>
  </si>
  <si>
    <t>651 FEDERAL DRIVE, SUITE 104</t>
  </si>
  <si>
    <t>SAN JUAN STAGING</t>
  </si>
  <si>
    <t>Fail</t>
  </si>
  <si>
    <t>ORSA NDS 2019</t>
  </si>
  <si>
    <t>11866 HASTINGS BRIDGE ROAD P.O. BOX 429</t>
  </si>
  <si>
    <t>ROBERT A DEYTON DETENTION</t>
  </si>
  <si>
    <t xml:space="preserve"> NDS 2019</t>
  </si>
  <si>
    <t>AMARILLO</t>
  </si>
  <si>
    <t>9100 SOUTH GEORGIA STREET</t>
  </si>
  <si>
    <t>RANDALL COUNTY JAIL</t>
  </si>
  <si>
    <t>PRINCE EDWARD COUNTY (FARMVILLE)</t>
  </si>
  <si>
    <t>PBNDS 2011 - 2013 Errata</t>
  </si>
  <si>
    <t>PORT ISABEL SPC</t>
  </si>
  <si>
    <t>CARROLLTON</t>
  </si>
  <si>
    <t>188 CEMETERY ST</t>
  </si>
  <si>
    <t>PICKENS COUNTY DET CTR</t>
  </si>
  <si>
    <t>OTAY MESA DETENTION CENTER</t>
  </si>
  <si>
    <t>ORLANDO</t>
  </si>
  <si>
    <t>3855 SOUTH JOHN YOUNG PARKWAY</t>
  </si>
  <si>
    <t>NYE COUNTY SHERIFF-PAHRUMP</t>
  </si>
  <si>
    <t>VT</t>
  </si>
  <si>
    <t>SWANTON</t>
  </si>
  <si>
    <t>3649 LOWER NEWTON ROAD</t>
  </si>
  <si>
    <t>NORTHWEST STATE CORRECTIONAL CENTER</t>
  </si>
  <si>
    <t>PHILIPSBURG</t>
  </si>
  <si>
    <t>555 GEO DRIVE</t>
  </si>
  <si>
    <t>MOSHANNON VALLEY PROCESSING CENTER</t>
  </si>
  <si>
    <t>NDS 2000</t>
  </si>
  <si>
    <t>KNOXVILLE</t>
  </si>
  <si>
    <t>5001 MALONEYVILLE RD</t>
  </si>
  <si>
    <t>KAY CO JUSTICE FACILITY</t>
  </si>
  <si>
    <t>409 FM 1144</t>
  </si>
  <si>
    <t>KARNES COUNTY IMMIGRATION PROCESSING CENTER</t>
  </si>
  <si>
    <t>500 HILBIG RD</t>
  </si>
  <si>
    <t>JOE CORLEY PROCESSING CTR</t>
  </si>
  <si>
    <t>HENDERSON DETENTION</t>
  </si>
  <si>
    <t>BAY ST. LOUIS</t>
  </si>
  <si>
    <t>8450 HIGHWAY 90</t>
  </si>
  <si>
    <t>HANCOCK COUNTY PUBLIC SAFETY COMPLEX</t>
  </si>
  <si>
    <t>MCFARLAND</t>
  </si>
  <si>
    <t>611 FRONTAGE RD</t>
  </si>
  <si>
    <t>GOLDEN STATE ANNEX</t>
  </si>
  <si>
    <t>3026 HWY 252 EAST</t>
  </si>
  <si>
    <t>FOLKSTON MAIN IPC</t>
  </si>
  <si>
    <t>FOLKSTON ANNEX IPC</t>
  </si>
  <si>
    <t>FLORENCE SPC</t>
  </si>
  <si>
    <t>NDS -2019</t>
  </si>
  <si>
    <t>MOUNTAIN HOME</t>
  </si>
  <si>
    <t>2255 E. 8TH NORTH</t>
  </si>
  <si>
    <t>ELMORE COUNTY JAIL</t>
  </si>
  <si>
    <t>ELIZABETH CONTRACT D.F.</t>
  </si>
  <si>
    <t>EL PASO SPC</t>
  </si>
  <si>
    <t>EDEN DETENTION CTR</t>
  </si>
  <si>
    <t>10450 RANCHO ROAD</t>
  </si>
  <si>
    <t>DESERT VIEW ANNEX</t>
  </si>
  <si>
    <t>DEPARTMENT OF CORRECTIONS HAGATNA</t>
  </si>
  <si>
    <t>ME</t>
  </si>
  <si>
    <t>PORTLAND</t>
  </si>
  <si>
    <t>50 COUNTY WAY</t>
  </si>
  <si>
    <t>CUMBERLAND COUNTY JAIL</t>
  </si>
  <si>
    <t>3319 TAMIAMI TRAIL EAST</t>
  </si>
  <si>
    <t>PLATTSBURGH</t>
  </si>
  <si>
    <t>25 MCCARTHY DRIVE</t>
  </si>
  <si>
    <t>CLINTON COUNTY JAIL</t>
  </si>
  <si>
    <t>MCELHATTAN</t>
  </si>
  <si>
    <t>58 PINE MOUNTAIN RD.</t>
  </si>
  <si>
    <t>SOUTH BURLINGTON</t>
  </si>
  <si>
    <t>7 FARRELL STREET</t>
  </si>
  <si>
    <t>CHITTENDEN REGIONAL CORRECTIONAL FACILITY</t>
  </si>
  <si>
    <t>COTTONWOOD FALL</t>
  </si>
  <si>
    <t>CHASE COUNTY JAIL</t>
  </si>
  <si>
    <t>CENTRAL LOUISIANA ICE PROCESSING CENTER (CLIPC)</t>
  </si>
  <si>
    <t>1100 BOWLING ROAD</t>
  </si>
  <si>
    <t>CCA, FLORENCE CORRECTIONAL CENTER</t>
  </si>
  <si>
    <t>BUFFALO SPC</t>
  </si>
  <si>
    <t>Last Final Rating</t>
  </si>
  <si>
    <t>Pending FY24 Inspection</t>
  </si>
  <si>
    <t>Last Inspection End Date</t>
  </si>
  <si>
    <t>FY24 ALOS</t>
  </si>
  <si>
    <t>Data Source: ICE Integrated Decision Support (IIDS), 05/13/2024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</si>
  <si>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</si>
  <si>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</si>
  <si>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</si>
  <si>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</si>
  <si>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</si>
  <si>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</si>
  <si>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</si>
  <si>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</si>
  <si>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</si>
  <si>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</si>
  <si>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Boston Area of Responsibility</t>
  </si>
  <si>
    <t>Dallas Area of Responsibility</t>
  </si>
  <si>
    <t>Seattle Area of Responsibility</t>
  </si>
  <si>
    <t>San Antonio Area of Responsibility</t>
  </si>
  <si>
    <t>St. Paul Area of Responsibility</t>
  </si>
  <si>
    <t>San Francisco Area of Responsibility</t>
  </si>
  <si>
    <t>Washington Area of Responsibility</t>
  </si>
  <si>
    <t>Houston Area of Responsibility</t>
  </si>
  <si>
    <t>Buffalo Area of Responsibility</t>
  </si>
  <si>
    <t>Miami Area of Responsibility</t>
  </si>
  <si>
    <t>El Paso Area of Responsibility</t>
  </si>
  <si>
    <t>New Orleans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</si>
  <si>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</si>
  <si>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</si>
  <si>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</si>
  <si>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</si>
  <si>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</si>
  <si>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</si>
  <si>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6/2/2024*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</si>
  <si>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</si>
  <si>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</si>
  <si>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</si>
  <si>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</si>
  <si>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</si>
  <si>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</si>
  <si>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</si>
  <si>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</si>
  <si>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</si>
  <si>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</si>
  <si>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</si>
  <si>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</si>
  <si>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</si>
  <si>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</si>
  <si>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</si>
  <si>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</si>
  <si>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</si>
  <si>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</si>
  <si>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</si>
  <si>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</si>
  <si>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</si>
  <si>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</si>
  <si>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</si>
  <si>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</si>
  <si>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</si>
  <si>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</si>
  <si>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</si>
  <si>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</si>
  <si>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</si>
  <si>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</si>
  <si>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</si>
  <si>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</si>
  <si>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</si>
  <si>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</si>
  <si>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</si>
  <si>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</si>
  <si>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</si>
  <si>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</si>
  <si>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</si>
  <si>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</si>
  <si>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</si>
  <si>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</si>
  <si>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</si>
  <si>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</si>
  <si>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</si>
  <si>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</si>
  <si>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</si>
  <si>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</si>
  <si>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</si>
  <si>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</si>
  <si>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</si>
  <si>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</si>
  <si>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</si>
  <si>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</si>
  <si>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</si>
  <si>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</si>
  <si>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</si>
  <si>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</si>
  <si>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</si>
  <si>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</si>
  <si>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</si>
  <si>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</si>
  <si>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</si>
  <si>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</si>
  <si>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</si>
  <si>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</si>
  <si>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</si>
  <si>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</si>
  <si>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</si>
  <si>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</si>
  <si>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</si>
  <si>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</si>
  <si>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</si>
  <si>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</si>
  <si>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</si>
  <si>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</si>
  <si>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</si>
  <si>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</si>
  <si>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</si>
  <si>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</si>
  <si>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</si>
  <si>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</si>
  <si>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</si>
  <si>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</si>
  <si>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</si>
  <si>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</si>
  <si>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</si>
  <si>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</si>
  <si>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</si>
  <si>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</si>
  <si>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</si>
  <si>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</si>
  <si>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</si>
  <si>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</si>
  <si>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</si>
  <si>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</si>
  <si>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</si>
  <si>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</si>
  <si>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</si>
  <si>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</si>
  <si>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</si>
  <si>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</si>
  <si>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</si>
  <si>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</si>
  <si>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</si>
  <si>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</si>
  <si>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</si>
  <si>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</si>
  <si>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</si>
  <si>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</si>
  <si>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</si>
  <si>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ADAMSMS</t>
  </si>
  <si>
    <t>CENTRAL LOUISIANA ICE PROC CTR</t>
  </si>
  <si>
    <t>JENADLA</t>
  </si>
  <si>
    <t>MONTGOMERY PROCESSING CTR</t>
  </si>
  <si>
    <t>MTGPCTX</t>
  </si>
  <si>
    <t>CCASDCA</t>
  </si>
  <si>
    <t>River Correctional Center</t>
  </si>
  <si>
    <t>RVRCCLA</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</si>
  <si>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</si>
  <si>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</si>
  <si>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</si>
  <si>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</si>
  <si>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</si>
  <si>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</si>
  <si>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</si>
  <si>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</si>
  <si>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</si>
  <si>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</si>
  <si>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</si>
  <si>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</si>
  <si>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</si>
  <si>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</si>
  <si>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</si>
  <si>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</si>
  <si>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</si>
  <si>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</si>
  <si>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</si>
  <si>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</si>
  <si>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</si>
  <si>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</si>
  <si>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</si>
  <si>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</si>
  <si>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</si>
  <si>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</si>
  <si>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</si>
  <si>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</si>
  <si>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</si>
  <si>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</si>
  <si>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</si>
  <si>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</si>
  <si>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</si>
  <si>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</si>
  <si>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</si>
  <si>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</si>
  <si>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</si>
  <si>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</si>
  <si>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</si>
  <si>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</si>
  <si>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</si>
  <si>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</si>
  <si>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</si>
  <si>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</si>
  <si>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</si>
  <si>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</si>
  <si>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</si>
  <si>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</si>
  <si>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</si>
  <si>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</si>
  <si>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</si>
  <si>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</si>
  <si>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</si>
  <si>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</si>
  <si>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</si>
  <si>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</si>
  <si>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</si>
  <si>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</si>
  <si>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</si>
  <si>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</si>
  <si>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</si>
  <si>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</si>
  <si>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</si>
  <si>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</si>
  <si>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</si>
  <si>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</si>
  <si>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</si>
  <si>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</si>
  <si>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</si>
  <si>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</si>
  <si>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06/01/2024 (IIDS Run Date 06/03/2024; EID as of 06/01/2024).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</si>
  <si>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</si>
  <si>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</si>
  <si>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</si>
  <si>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</si>
  <si>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06/01/2024 (IIDS Run Date 06/03/2024; EID as of 06/01/2024).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</si>
  <si>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</si>
  <si>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</si>
  <si>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</si>
  <si>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</si>
  <si>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</si>
  <si>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</si>
  <si>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</si>
  <si>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06/01/2024 (IIDS Run Date 06/03/2024; EID as of 06/01/2024).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</si>
  <si>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</si>
  <si>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</si>
  <si>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</si>
  <si>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06/02/2024 (IIDS Run Date 06/03/2024; EID as of 06/02/2024).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</si>
  <si>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</si>
  <si>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</si>
  <si>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</si>
  <si>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06/01/2024 (IIDS Run Date 06/03/2024; EID as of 06/01/2024).</t>
  </si>
  <si>
    <t>USCIS Average Time from USCIS Fear Decision Service Date to ICE Release (In Days) &amp; Non-Citizens with USCIS-Established Fear Decisions in an ICE Detention Facility</t>
  </si>
  <si>
    <t>Non Citizens Currently in ICE Detention Facilities data are a snapshot as 06/02/2024 (IIDS Run Date 06/03/2024; EID as of 06/02/2024).</t>
  </si>
  <si>
    <t>FY2024 YTD ICE Final Releases data are updated through 06/01/2024 (IIDS Run Date 06/03/2024; EID as of 06/01/2024).</t>
  </si>
  <si>
    <t>USCIS provided data containing APSO (Asylum Pre Screening Officer) cases clocked during FY2022 - FY2024. Data were received on 06/03/2024.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</si>
  <si>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</si>
  <si>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</si>
  <si>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178,916 positive fear screening determinations, 123,794 negative fear screening determinations and 68,497 without an identified determination. Of the 178,916 with positive fear screening determinations; 110,377 have Persecution Claim Established and 68,539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</si>
  <si>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</si>
  <si>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</si>
  <si>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</si>
  <si>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</si>
  <si>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</si>
  <si>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</si>
  <si>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</si>
  <si>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</si>
  <si>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06/04/2024 (IIDS Run Date 06/05/2024; EID as of 06/04/2024).</t>
  </si>
  <si>
    <t>Monthly Bond Statistics</t>
  </si>
  <si>
    <t>FY2024 YTD ICE Final Book Out data are updated through 06/01/2024 (IIDS Run Date 06/03/2024; EID as of 06/01/2024).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</si>
  <si>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</si>
  <si>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05/01/2023 - 06/03/2024 . Data were received on 06/04/2024.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</si>
  <si>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</si>
  <si>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</si>
  <si>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</si>
  <si>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</si>
  <si>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</si>
  <si>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06/04/2024 (IIDS Run Date 06/05/2024; EID as of 06/04/2024).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</si>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</sst>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0"/>
      <name val="Calibri"/>
      <family val="2"/>
      <scheme val="minor"/>
    </font>
    <font>
      <b/>
      <sz val="10"/>
      <color rgb="FF000000"/>
      <name val="Calibri"/>
      <family val="2"/>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8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7" xfId="3" applyFont="1" applyFill="1" applyBorder="1" applyAlignment="1">
      <alignment vertical="center" wrapText="1"/>
    </xf>
    <xf numFmtId="0" fontId="20" fillId="6" borderId="4"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24" fillId="2" borderId="10" xfId="0" applyNumberFormat="1" applyFont="1" applyFill="1" applyBorder="1" applyAlignment="1">
      <alignment vertical="top" wrapText="1"/>
    </xf>
    <xf numFmtId="49" fontId="24" fillId="0" borderId="10"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5" xfId="0" applyFont="1" applyFill="1" applyBorder="1" applyAlignment="1">
      <alignment horizontal="center" vertical="center" wrapText="1"/>
    </xf>
    <xf numFmtId="0" fontId="22" fillId="4" borderId="15" xfId="0" applyFont="1" applyFill="1" applyBorder="1"/>
    <xf numFmtId="41" fontId="23" fillId="4" borderId="15" xfId="0" applyNumberFormat="1" applyFont="1" applyFill="1" applyBorder="1" applyAlignment="1">
      <alignment horizontal="center"/>
    </xf>
    <xf numFmtId="166" fontId="23"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2" fillId="9" borderId="15" xfId="0" applyFont="1" applyFill="1" applyBorder="1" applyAlignment="1">
      <alignment vertical="center"/>
    </xf>
    <xf numFmtId="3" fontId="22" fillId="9" borderId="15" xfId="0" applyNumberFormat="1" applyFont="1" applyFill="1" applyBorder="1" applyAlignment="1">
      <alignment vertical="center"/>
    </xf>
    <xf numFmtId="167" fontId="22" fillId="9" borderId="15"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5" xfId="0" applyFont="1" applyBorder="1"/>
    <xf numFmtId="2" fontId="30"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2" fillId="9" borderId="15" xfId="0" applyNumberFormat="1" applyFont="1" applyFill="1" applyBorder="1"/>
    <xf numFmtId="167" fontId="22" fillId="9" borderId="15" xfId="0" applyNumberFormat="1" applyFont="1" applyFill="1" applyBorder="1"/>
    <xf numFmtId="0" fontId="30" fillId="0" borderId="15" xfId="0" applyFont="1" applyBorder="1" applyAlignment="1">
      <alignment horizontal="left" indent="1"/>
    </xf>
    <xf numFmtId="0" fontId="22" fillId="9" borderId="15" xfId="0" applyFont="1" applyFill="1" applyBorder="1" applyAlignment="1">
      <alignment horizontal="left"/>
    </xf>
    <xf numFmtId="0" fontId="22" fillId="9" borderId="15" xfId="0" applyFont="1" applyFill="1" applyBorder="1"/>
    <xf numFmtId="3" fontId="6" fillId="9" borderId="15" xfId="0" applyNumberFormat="1" applyFont="1" applyFill="1" applyBorder="1"/>
    <xf numFmtId="167" fontId="6" fillId="9" borderId="15" xfId="0" applyNumberFormat="1" applyFont="1" applyFill="1" applyBorder="1"/>
    <xf numFmtId="0" fontId="6" fillId="0" borderId="15" xfId="0" applyFont="1" applyBorder="1" applyAlignment="1">
      <alignment horizontal="left" vertical="center" indent="1"/>
    </xf>
    <xf numFmtId="0" fontId="6" fillId="0" borderId="15" xfId="0" applyFont="1" applyBorder="1"/>
    <xf numFmtId="2" fontId="6" fillId="0" borderId="15" xfId="0" applyNumberFormat="1" applyFont="1" applyBorder="1"/>
    <xf numFmtId="0" fontId="6" fillId="0" borderId="0" xfId="0" applyFont="1"/>
    <xf numFmtId="14" fontId="6" fillId="0" borderId="0" xfId="0" applyNumberFormat="1" applyFont="1"/>
    <xf numFmtId="165" fontId="6" fillId="0" borderId="0" xfId="0" applyNumberFormat="1" applyFont="1"/>
    <xf numFmtId="0" fontId="6" fillId="2" borderId="0" xfId="0" applyFont="1" applyFill="1"/>
    <xf numFmtId="0" fontId="32" fillId="0" borderId="16" xfId="0" applyFont="1" applyBorder="1" applyAlignment="1">
      <alignment horizontal="right"/>
    </xf>
    <xf numFmtId="0" fontId="32" fillId="0" borderId="4" xfId="0" applyFont="1" applyBorder="1" applyAlignment="1">
      <alignment horizontal="right"/>
    </xf>
    <xf numFmtId="14" fontId="32" fillId="0" borderId="4" xfId="0" applyNumberFormat="1" applyFont="1" applyBorder="1" applyAlignment="1">
      <alignment horizontal="right"/>
    </xf>
    <xf numFmtId="0" fontId="32" fillId="0" borderId="4" xfId="0" applyFont="1" applyBorder="1" applyAlignment="1">
      <alignment horizontal="left" vertical="center"/>
    </xf>
    <xf numFmtId="3" fontId="30" fillId="0" borderId="1" xfId="0" applyNumberFormat="1" applyFont="1" applyBorder="1" applyAlignment="1">
      <alignment horizontal="right" vertical="center"/>
    </xf>
    <xf numFmtId="3" fontId="33" fillId="0" borderId="1" xfId="0" applyNumberFormat="1" applyFont="1" applyBorder="1" applyAlignment="1">
      <alignment horizontal="right" vertical="center"/>
    </xf>
    <xf numFmtId="3" fontId="33" fillId="0" borderId="1" xfId="1" applyNumberFormat="1" applyFont="1" applyFill="1" applyBorder="1" applyAlignment="1">
      <alignment vertical="center"/>
    </xf>
    <xf numFmtId="0" fontId="33" fillId="0" borderId="1" xfId="0" applyFont="1" applyBorder="1" applyAlignment="1">
      <alignment vertical="center"/>
    </xf>
    <xf numFmtId="165" fontId="33" fillId="0" borderId="1" xfId="0" applyNumberFormat="1" applyFont="1" applyBorder="1" applyAlignment="1">
      <alignment vertical="center"/>
    </xf>
    <xf numFmtId="0" fontId="33" fillId="2" borderId="1" xfId="0" applyFont="1" applyFill="1" applyBorder="1" applyAlignment="1">
      <alignment vertical="center"/>
    </xf>
    <xf numFmtId="0" fontId="32" fillId="0" borderId="1" xfId="0" applyFont="1" applyBorder="1" applyAlignment="1">
      <alignment horizontal="right"/>
    </xf>
    <xf numFmtId="14" fontId="32" fillId="0" borderId="1" xfId="0" applyNumberFormat="1" applyFont="1" applyBorder="1" applyAlignment="1">
      <alignment horizontal="right"/>
    </xf>
    <xf numFmtId="0" fontId="32" fillId="0" borderId="1" xfId="0" applyFont="1" applyBorder="1" applyAlignment="1">
      <alignment horizontal="left" vertical="center"/>
    </xf>
    <xf numFmtId="3" fontId="32" fillId="0" borderId="1" xfId="0" applyNumberFormat="1" applyFont="1" applyBorder="1" applyAlignment="1">
      <alignment horizontal="right" vertical="center"/>
    </xf>
    <xf numFmtId="0" fontId="32" fillId="2" borderId="1" xfId="0" applyFont="1" applyFill="1" applyBorder="1" applyAlignment="1">
      <alignment horizontal="right"/>
    </xf>
    <xf numFmtId="0" fontId="32" fillId="0" borderId="1" xfId="0" applyFont="1" applyBorder="1" applyAlignment="1">
      <alignment vertical="center"/>
    </xf>
    <xf numFmtId="0" fontId="32" fillId="2" borderId="1" xfId="0" applyFont="1" applyFill="1" applyBorder="1" applyAlignment="1">
      <alignment vertical="center"/>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1" fontId="10" fillId="2" borderId="7" xfId="0" applyNumberFormat="1" applyFont="1" applyFill="1" applyBorder="1" applyAlignment="1">
      <alignment horizontal="left" wrapText="1"/>
    </xf>
    <xf numFmtId="3" fontId="21" fillId="3" borderId="4" xfId="1" applyNumberFormat="1" applyFont="1" applyFill="1" applyBorder="1" applyAlignment="1">
      <alignment horizontal="right" wrapText="1"/>
    </xf>
    <xf numFmtId="3" fontId="21" fillId="3" borderId="4" xfId="1" applyNumberFormat="1" applyFont="1" applyFill="1" applyBorder="1" applyAlignment="1">
      <alignment horizontal="left" vertical="top" wrapText="1"/>
    </xf>
    <xf numFmtId="1" fontId="21" fillId="3" borderId="4" xfId="1" applyNumberFormat="1" applyFont="1" applyFill="1" applyBorder="1" applyAlignment="1">
      <alignment horizontal="left" vertical="top" wrapText="1"/>
    </xf>
    <xf numFmtId="3" fontId="21" fillId="3" borderId="4" xfId="1" applyNumberFormat="1" applyFont="1" applyFill="1" applyBorder="1" applyAlignment="1">
      <alignment vertical="top" wrapText="1"/>
    </xf>
    <xf numFmtId="0" fontId="21" fillId="3" borderId="4" xfId="4" applyFont="1" applyFill="1" applyBorder="1" applyAlignment="1">
      <alignment horizontal="left" vertical="top" wrapText="1"/>
    </xf>
    <xf numFmtId="0" fontId="21" fillId="3" borderId="4" xfId="4" applyFont="1" applyFill="1" applyBorder="1" applyAlignment="1">
      <alignment vertical="top" wrapText="1"/>
    </xf>
    <xf numFmtId="165" fontId="21" fillId="3" borderId="4" xfId="4" applyNumberFormat="1" applyFont="1" applyFill="1" applyBorder="1" applyAlignment="1">
      <alignment horizontal="left" vertical="top" wrapText="1"/>
    </xf>
    <xf numFmtId="0" fontId="21" fillId="2" borderId="4" xfId="4"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21" fillId="2" borderId="1" xfId="4" applyFont="1" applyFill="1" applyBorder="1" applyAlignment="1">
      <alignment vertical="top" wrapText="1"/>
    </xf>
    <xf numFmtId="0" fontId="34" fillId="2" borderId="0" xfId="0" applyFont="1" applyFill="1" applyAlignment="1">
      <alignment vertical="center"/>
    </xf>
    <xf numFmtId="165" fontId="34" fillId="2" borderId="0" xfId="0" applyNumberFormat="1" applyFont="1" applyFill="1" applyAlignment="1">
      <alignment vertical="center"/>
    </xf>
    <xf numFmtId="0" fontId="34" fillId="2" borderId="17"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8" xfId="0" applyBorder="1"/>
    <xf numFmtId="0" fontId="36" fillId="0" borderId="18" xfId="0" applyFont="1" applyBorder="1" applyAlignment="1">
      <alignment horizontal="left"/>
    </xf>
    <xf numFmtId="1" fontId="0" fillId="0" borderId="18" xfId="0" applyNumberFormat="1" applyBorder="1"/>
    <xf numFmtId="0" fontId="36" fillId="0" borderId="18" xfId="0" applyFont="1" applyBorder="1" applyAlignment="1">
      <alignment horizontal="left" vertical="center" wrapText="1"/>
    </xf>
    <xf numFmtId="164" fontId="0" fillId="2" borderId="19" xfId="1" applyNumberFormat="1" applyFont="1" applyFill="1" applyBorder="1" applyAlignment="1">
      <alignment horizontal="left"/>
    </xf>
    <xf numFmtId="164" fontId="36" fillId="2" borderId="20" xfId="1" applyNumberFormat="1" applyFont="1" applyFill="1" applyBorder="1" applyAlignment="1">
      <alignment horizontal="right"/>
    </xf>
    <xf numFmtId="164" fontId="0" fillId="0" borderId="0" xfId="0" applyNumberFormat="1"/>
    <xf numFmtId="164" fontId="0" fillId="2" borderId="21" xfId="1" applyNumberFormat="1" applyFont="1" applyFill="1" applyBorder="1" applyAlignment="1">
      <alignment horizontal="left"/>
    </xf>
    <xf numFmtId="164" fontId="36" fillId="2" borderId="22" xfId="1" applyNumberFormat="1" applyFont="1" applyFill="1" applyBorder="1" applyAlignment="1">
      <alignment horizontal="right"/>
    </xf>
    <xf numFmtId="164" fontId="27" fillId="5" borderId="14" xfId="1" applyNumberFormat="1" applyFont="1" applyFill="1" applyBorder="1" applyAlignment="1">
      <alignment horizontal="left"/>
    </xf>
    <xf numFmtId="164" fontId="27" fillId="5" borderId="23" xfId="1" applyNumberFormat="1" applyFont="1" applyFill="1" applyBorder="1" applyAlignment="1">
      <alignment horizontal="left" vertical="center"/>
    </xf>
    <xf numFmtId="164" fontId="27" fillId="0" borderId="14" xfId="1" applyNumberFormat="1" applyFont="1" applyFill="1" applyBorder="1"/>
    <xf numFmtId="0" fontId="27" fillId="0" borderId="23" xfId="0" applyFont="1" applyBorder="1" applyAlignment="1">
      <alignment horizontal="left" vertical="center"/>
    </xf>
    <xf numFmtId="0" fontId="14" fillId="3" borderId="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31" fillId="2" borderId="0" xfId="0" applyFont="1" applyFill="1" applyAlignment="1">
      <alignment horizontal="left" vertical="center" wrapText="1"/>
    </xf>
    <xf numFmtId="0" fontId="0" fillId="0" borderId="0" xfId="0"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6" fillId="0" borderId="0" xfId="0" applyFont="1"/>
    <xf numFmtId="2" fontId="38" fillId="10" borderId="24" xfId="0" applyNumberFormat="1" applyFont="1" applyFill="1" applyBorder="1" applyAlignment="1">
      <alignment horizontal="right" vertical="center"/>
    </xf>
    <xf numFmtId="0" fontId="38" fillId="10" borderId="24" xfId="0" applyFont="1" applyFill="1" applyBorder="1" applyAlignment="1">
      <alignment horizontal="right" vertical="center"/>
    </xf>
    <xf numFmtId="0" fontId="38" fillId="10" borderId="25" xfId="0" applyFont="1" applyFill="1" applyBorder="1" applyAlignment="1">
      <alignment vertical="center"/>
    </xf>
    <xf numFmtId="2" fontId="39" fillId="0" borderId="24" xfId="0" applyNumberFormat="1" applyFont="1" applyBorder="1" applyAlignment="1">
      <alignment horizontal="right" vertical="center"/>
    </xf>
    <xf numFmtId="0" fontId="39" fillId="0" borderId="24" xfId="0" applyFont="1" applyBorder="1" applyAlignment="1">
      <alignment horizontal="right" vertical="center"/>
    </xf>
    <xf numFmtId="0" fontId="39" fillId="0" borderId="25" xfId="0" applyFont="1" applyBorder="1" applyAlignment="1">
      <alignment vertical="center"/>
    </xf>
    <xf numFmtId="0" fontId="39" fillId="0" borderId="25" xfId="0" applyFont="1" applyBorder="1" applyAlignment="1">
      <alignment vertical="center" wrapText="1"/>
    </xf>
    <xf numFmtId="0" fontId="38" fillId="10" borderId="26"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5" xfId="0" applyFont="1" applyBorder="1" applyAlignment="1">
      <alignment horizontal="left" vertical="center"/>
    </xf>
    <xf numFmtId="0" fontId="0" fillId="0" borderId="0" xfId="0" applyAlignment="1">
      <alignment vertical="center"/>
    </xf>
    <xf numFmtId="0" fontId="38" fillId="10" borderId="26" xfId="0" applyFont="1" applyFill="1" applyBorder="1" applyAlignment="1">
      <alignment vertical="center"/>
    </xf>
    <xf numFmtId="0" fontId="38" fillId="10" borderId="27" xfId="0" applyFont="1" applyFill="1" applyBorder="1" applyAlignment="1">
      <alignment vertical="center"/>
    </xf>
    <xf numFmtId="0" fontId="27" fillId="11" borderId="29" xfId="0" applyFont="1" applyFill="1" applyBorder="1"/>
    <xf numFmtId="0" fontId="0" fillId="0" borderId="1" xfId="0" applyBorder="1"/>
    <xf numFmtId="0" fontId="40" fillId="11" borderId="9" xfId="0" applyFont="1" applyFill="1" applyBorder="1" applyAlignment="1">
      <alignment horizontal="center" vertical="center" wrapText="1"/>
    </xf>
    <xf numFmtId="0" fontId="40" fillId="11" borderId="8" xfId="0" applyFont="1" applyFill="1" applyBorder="1" applyAlignment="1">
      <alignment horizontal="center" vertical="center" wrapText="1"/>
    </xf>
    <xf numFmtId="0" fontId="19" fillId="0" borderId="0" xfId="2" applyFont="1" applyAlignment="1">
      <alignment vertical="top"/>
    </xf>
    <xf numFmtId="0" fontId="17" fillId="2" borderId="0" xfId="0" applyFont="1" applyFill="1" applyAlignment="1">
      <alignment horizontal="left" wrapText="1"/>
    </xf>
    <xf numFmtId="0" fontId="18"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28" fillId="0" borderId="0" xfId="0" applyFont="1" applyAlignment="1">
      <alignment horizontal="left"/>
    </xf>
    <xf numFmtId="0" fontId="27" fillId="0" borderId="0" xfId="0" applyFont="1" applyAlignment="1">
      <alignment horizontal="center" wrapText="1"/>
    </xf>
    <xf numFmtId="0" fontId="27" fillId="0" borderId="0" xfId="0" applyFont="1" applyAlignment="1">
      <alignment horizontal="center"/>
    </xf>
    <xf numFmtId="0" fontId="17" fillId="2" borderId="0" xfId="0" applyFont="1" applyFill="1" applyAlignment="1">
      <alignment horizontal="left" vertical="center"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35"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19" fillId="0" borderId="0" xfId="2" applyFont="1" applyAlignment="1">
      <alignment horizontal="left" vertical="top"/>
    </xf>
    <xf numFmtId="0" fontId="2" fillId="0" borderId="0" xfId="0" applyFont="1" applyAlignment="1">
      <alignment vertical="top" wrapText="1"/>
    </xf>
    <xf numFmtId="0" fontId="38" fillId="10" borderId="28" xfId="0" applyFont="1" applyFill="1" applyBorder="1" applyAlignment="1">
      <alignment horizontal="center" vertical="center"/>
    </xf>
    <xf numFmtId="0" fontId="38" fillId="10" borderId="27" xfId="0" applyFont="1" applyFill="1" applyBorder="1" applyAlignment="1">
      <alignment horizontal="center" vertical="center"/>
    </xf>
    <xf numFmtId="0" fontId="38" fillId="10" borderId="26" xfId="0" applyFont="1" applyFill="1" applyBorder="1" applyAlignment="1">
      <alignment horizontal="center" vertical="center"/>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xf numFmtId="0" fontId="36" fillId="0" borderId="0" xfId="0" applyFont="1" applyAlignment="1">
      <alignment horizontal="left" vertical="center"/>
    </xf>
    <xf numFmtId="0" fontId="37" fillId="0" borderId="5" xfId="0" applyFont="1" applyBorder="1" applyAlignment="1">
      <alignment horizontal="left" vertical="top" wrapText="1"/>
    </xf>
    <xf numFmtId="0" fontId="37" fillId="0" borderId="0" xfId="0" applyFont="1" applyAlignment="1">
      <alignment horizontal="left" vertical="top" wrapText="1"/>
    </xf>
    <xf numFmtId="0" fontId="38" fillId="10" borderId="5" xfId="0" applyFont="1" applyFill="1" applyBorder="1" applyAlignment="1">
      <alignment horizontal="center" vertical="center"/>
    </xf>
    <xf numFmtId="0" fontId="38"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41" fillId="12" borderId="28" xfId="0" applyFont="1" applyFill="1" applyBorder="1" applyAlignment="1">
      <alignment vertical="top" wrapText="1"/>
    </xf>
    <xf numFmtId="0" fontId="41" fillId="12" borderId="30" xfId="0" applyFont="1" applyFill="1" applyBorder="1" applyAlignment="1">
      <alignment vertical="top" wrapText="1"/>
    </xf>
    <xf numFmtId="0" fontId="19" fillId="0" borderId="31" xfId="2" applyFont="1" applyBorder="1" applyAlignment="1">
      <alignment horizontal="center" vertical="top"/>
    </xf>
    <xf numFmtId="0" fontId="15" fillId="6" borderId="0" xfId="3" applyFont="1" applyFill="1" applyAlignment="1">
      <alignment horizontal="left" vertical="center" wrapText="1"/>
    </xf>
    <xf numFmtId="0" fontId="6" fillId="0" borderId="3" xfId="0" applyFont="1" applyBorder="1" applyAlignment="1">
      <alignment horizontal="left"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8" xfId="0" applyFont="1" applyFill="1" applyBorder="1" applyAlignment="1">
      <alignment horizontal="center" vertical="center"/>
    </xf>
    <xf numFmtId="0" fontId="44" fillId="4" borderId="33" xfId="0" applyFont="1" applyFill="1" applyBorder="1" applyAlignment="1">
      <alignment horizontal="center" vertical="center"/>
    </xf>
    <xf numFmtId="0" fontId="44" fillId="4"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4"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4"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5" xfId="0" applyFont="1" applyFill="1" applyBorder="1" applyAlignment="1">
      <alignment horizontal="center" vertical="center" wrapText="1"/>
    </xf>
    <xf numFmtId="0" fontId="14" fillId="3" borderId="36"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7" xfId="0" applyFont="1" applyFill="1" applyBorder="1"/>
    <xf numFmtId="164" fontId="2" fillId="5" borderId="38"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35" xfId="0" applyFont="1" applyFill="1" applyBorder="1" applyAlignment="1">
      <alignment horizontal="left"/>
    </xf>
    <xf numFmtId="0" fontId="2" fillId="5" borderId="36" xfId="0" applyFont="1" applyFill="1" applyBorder="1" applyAlignment="1">
      <alignment horizontal="left"/>
    </xf>
    <xf numFmtId="41" fontId="2" fillId="5" borderId="3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2" xfId="0" applyFont="1" applyFill="1" applyBorder="1"/>
    <xf numFmtId="170" fontId="2" fillId="2" borderId="0" xfId="1" applyNumberFormat="1" applyFont="1" applyFill="1" applyBorder="1"/>
    <xf numFmtId="164" fontId="2" fillId="2" borderId="35" xfId="1" applyNumberFormat="1" applyFont="1" applyFill="1" applyBorder="1" applyAlignment="1">
      <alignment horizontal="left"/>
    </xf>
    <xf numFmtId="164" fontId="2" fillId="2" borderId="36"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7" xfId="0" applyNumberFormat="1" applyFont="1" applyFill="1" applyBorder="1" applyAlignment="1">
      <alignment horizontal="center"/>
    </xf>
    <xf numFmtId="0" fontId="8" fillId="2" borderId="17"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0" xfId="0" applyFont="1" applyFill="1" applyBorder="1" applyAlignment="1">
      <alignment horizontal="center" vertical="center"/>
    </xf>
    <xf numFmtId="0" fontId="8" fillId="4" borderId="41"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4"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8" xfId="5" applyFont="1" applyFill="1" applyBorder="1"/>
    <xf numFmtId="0" fontId="2" fillId="5" borderId="38" xfId="0" applyFont="1" applyFill="1" applyBorder="1"/>
    <xf numFmtId="41" fontId="2" fillId="5" borderId="38" xfId="1" applyNumberFormat="1" applyFont="1" applyFill="1" applyBorder="1"/>
    <xf numFmtId="41" fontId="2" fillId="5" borderId="38" xfId="0" applyNumberFormat="1" applyFont="1" applyFill="1" applyBorder="1"/>
    <xf numFmtId="41" fontId="2" fillId="5" borderId="42" xfId="1" applyNumberFormat="1" applyFont="1" applyFill="1" applyBorder="1"/>
    <xf numFmtId="164" fontId="2" fillId="0" borderId="43" xfId="1" applyNumberFormat="1" applyFont="1" applyFill="1" applyBorder="1" applyAlignment="1">
      <alignment horizontal="left"/>
    </xf>
    <xf numFmtId="9" fontId="2" fillId="2" borderId="43" xfId="5" applyFont="1" applyFill="1" applyBorder="1" applyAlignment="1">
      <alignment horizontal="right"/>
    </xf>
    <xf numFmtId="164" fontId="2" fillId="2" borderId="43" xfId="1" applyNumberFormat="1" applyFont="1" applyFill="1" applyBorder="1" applyAlignment="1">
      <alignment horizontal="left"/>
    </xf>
    <xf numFmtId="41" fontId="2" fillId="0" borderId="43"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34" xfId="0" applyFont="1" applyFill="1" applyBorder="1" applyAlignment="1">
      <alignment horizontal="center"/>
    </xf>
    <xf numFmtId="0" fontId="2" fillId="0" borderId="5" xfId="0" applyFont="1" applyBorder="1"/>
    <xf numFmtId="0" fontId="8" fillId="4" borderId="45"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4"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48" xfId="0" applyFont="1" applyFill="1" applyBorder="1" applyAlignment="1">
      <alignment vertical="center" wrapText="1"/>
    </xf>
    <xf numFmtId="0" fontId="8" fillId="0" borderId="34" xfId="0" applyFont="1" applyBorder="1" applyAlignment="1">
      <alignment horizontal="center"/>
    </xf>
    <xf numFmtId="0" fontId="2" fillId="5" borderId="38" xfId="0" applyFont="1" applyFill="1" applyBorder="1" applyAlignment="1">
      <alignment horizontal="left"/>
    </xf>
    <xf numFmtId="164" fontId="2" fillId="4" borderId="49" xfId="1" applyNumberFormat="1" applyFont="1" applyFill="1" applyBorder="1" applyAlignment="1"/>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0" borderId="49" xfId="1" applyNumberFormat="1" applyFont="1" applyFill="1" applyBorder="1" applyAlignment="1"/>
    <xf numFmtId="3" fontId="8" fillId="0" borderId="34"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6"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4" xfId="0" applyFont="1" applyFill="1" applyBorder="1"/>
    <xf numFmtId="0" fontId="14" fillId="3" borderId="3" xfId="0" applyFont="1" applyFill="1" applyBorder="1" applyAlignment="1">
      <alignment horizontal="center" vertical="center" wrapText="1"/>
    </xf>
    <xf numFmtId="0" fontId="8" fillId="5" borderId="37" xfId="0" applyFont="1" applyFill="1" applyBorder="1"/>
    <xf numFmtId="41" fontId="2" fillId="5" borderId="38" xfId="0" applyNumberFormat="1" applyFont="1" applyFill="1" applyBorder="1" applyAlignment="1">
      <alignment horizontal="right"/>
    </xf>
    <xf numFmtId="164" fontId="2" fillId="5" borderId="38" xfId="1" applyNumberFormat="1" applyFont="1" applyFill="1" applyBorder="1" applyAlignment="1">
      <alignment horizontal="right"/>
    </xf>
    <xf numFmtId="3" fontId="2" fillId="2" borderId="34" xfId="0" applyNumberFormat="1" applyFont="1" applyFill="1" applyBorder="1"/>
    <xf numFmtId="164" fontId="8" fillId="13" borderId="43" xfId="1" applyNumberFormat="1" applyFont="1" applyFill="1" applyBorder="1" applyAlignment="1">
      <alignment horizontal="left"/>
    </xf>
    <xf numFmtId="164" fontId="2" fillId="13" borderId="43" xfId="1" applyNumberFormat="1" applyFont="1" applyFill="1" applyBorder="1" applyAlignment="1">
      <alignment horizontal="right"/>
    </xf>
    <xf numFmtId="164" fontId="2" fillId="2" borderId="0" xfId="0" applyNumberFormat="1" applyFont="1" applyFill="1"/>
    <xf numFmtId="164" fontId="2" fillId="0" borderId="4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43" xfId="1" applyNumberFormat="1" applyFont="1" applyFill="1" applyBorder="1" applyAlignment="1">
      <alignment horizontal="right"/>
    </xf>
    <xf numFmtId="164" fontId="46"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0" fontId="2" fillId="4" borderId="35" xfId="0" applyFont="1" applyFill="1" applyBorder="1" applyAlignment="1">
      <alignment horizontal="center" vertical="center"/>
    </xf>
    <xf numFmtId="0" fontId="2" fillId="4" borderId="41" xfId="0" applyFont="1" applyFill="1" applyBorder="1" applyAlignment="1">
      <alignment horizontal="center" vertical="center"/>
    </xf>
    <xf numFmtId="0" fontId="2" fillId="4" borderId="36" xfId="0" applyFont="1" applyFill="1" applyBorder="1" applyAlignment="1">
      <alignment horizontal="center" vertical="center"/>
    </xf>
    <xf numFmtId="0" fontId="8" fillId="0" borderId="12" xfId="0" applyFont="1" applyBorder="1" applyAlignment="1">
      <alignment horizontal="left" vertical="center"/>
    </xf>
    <xf numFmtId="0" fontId="8" fillId="0" borderId="47" xfId="0" applyFont="1" applyBorder="1" applyAlignment="1">
      <alignment horizontal="left" vertical="center"/>
    </xf>
    <xf numFmtId="16" fontId="8" fillId="2" borderId="34"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4"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4" borderId="40" xfId="0" applyFont="1" applyFill="1" applyBorder="1" applyAlignment="1">
      <alignment horizontal="center" vertical="center"/>
    </xf>
    <xf numFmtId="0" fontId="2" fillId="4" borderId="4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4" xfId="0" applyNumberFormat="1" applyFont="1" applyFill="1" applyBorder="1"/>
    <xf numFmtId="4" fontId="2" fillId="2" borderId="0" xfId="0" applyNumberFormat="1" applyFont="1" applyFill="1"/>
    <xf numFmtId="16" fontId="2" fillId="0" borderId="34" xfId="0" applyNumberFormat="1" applyFont="1" applyBorder="1"/>
    <xf numFmtId="166" fontId="2" fillId="2" borderId="0" xfId="1" applyNumberFormat="1" applyFont="1" applyFill="1" applyBorder="1" applyAlignment="1">
      <alignment horizontal="left"/>
    </xf>
    <xf numFmtId="0" fontId="2" fillId="0" borderId="34"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43" xfId="1" applyNumberFormat="1" applyFont="1" applyFill="1" applyBorder="1" applyAlignment="1">
      <alignment horizontal="left" vertical="center"/>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3" borderId="33" xfId="0" applyFont="1" applyFill="1" applyBorder="1" applyAlignment="1">
      <alignment horizontal="center" vertical="center" wrapText="1"/>
    </xf>
    <xf numFmtId="16" fontId="14" fillId="3" borderId="9" xfId="0" applyNumberFormat="1" applyFont="1" applyFill="1" applyBorder="1" applyAlignment="1">
      <alignment horizontal="center" vertical="center" wrapText="1"/>
    </xf>
    <xf numFmtId="164" fontId="8" fillId="4" borderId="37" xfId="1" applyNumberFormat="1" applyFont="1" applyFill="1" applyBorder="1" applyAlignment="1">
      <alignment horizontal="left"/>
    </xf>
    <xf numFmtId="164" fontId="8" fillId="4" borderId="38" xfId="1" applyNumberFormat="1" applyFont="1" applyFill="1" applyBorder="1" applyAlignment="1">
      <alignment horizontal="left"/>
    </xf>
    <xf numFmtId="164" fontId="8" fillId="4" borderId="42"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4"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0"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0" xfId="0" applyFont="1" applyBorder="1"/>
    <xf numFmtId="0" fontId="2" fillId="0" borderId="11" xfId="0" applyFont="1" applyBorder="1" applyAlignment="1">
      <alignment horizontal="left"/>
    </xf>
    <xf numFmtId="0" fontId="2" fillId="0" borderId="4" xfId="0" applyFont="1" applyBorder="1"/>
    <xf numFmtId="0" fontId="2" fillId="0" borderId="55" xfId="0" applyFont="1" applyBorder="1"/>
    <xf numFmtId="0" fontId="2" fillId="0" borderId="23" xfId="0" applyFont="1" applyBorder="1" applyAlignment="1">
      <alignment horizontal="left"/>
    </xf>
    <xf numFmtId="0" fontId="2" fillId="0" borderId="29" xfId="0" applyFont="1" applyBorder="1"/>
    <xf numFmtId="0" fontId="2" fillId="0" borderId="14" xfId="0" applyFont="1" applyBorder="1"/>
    <xf numFmtId="0" fontId="22" fillId="0" borderId="0" xfId="0" applyFont="1"/>
    <xf numFmtId="0" fontId="48" fillId="4" borderId="1" xfId="0" applyFont="1" applyFill="1" applyBorder="1" applyAlignment="1">
      <alignment horizontal="center" vertical="center"/>
    </xf>
    <xf numFmtId="0" fontId="49" fillId="14" borderId="35" xfId="0" applyFont="1" applyFill="1" applyBorder="1"/>
    <xf numFmtId="0" fontId="49" fillId="14" borderId="41" xfId="0" applyFont="1" applyFill="1" applyBorder="1"/>
    <xf numFmtId="0" fontId="49" fillId="14" borderId="36" xfId="0" applyFont="1" applyFill="1" applyBorder="1"/>
    <xf numFmtId="0" fontId="49" fillId="15" borderId="41" xfId="0" applyFont="1" applyFill="1" applyBorder="1"/>
    <xf numFmtId="0" fontId="49" fillId="15" borderId="36" xfId="0" applyFont="1" applyFill="1" applyBorder="1"/>
    <xf numFmtId="0" fontId="49" fillId="14" borderId="46" xfId="0" applyFont="1" applyFill="1" applyBorder="1" applyAlignment="1">
      <alignment horizontal="center"/>
    </xf>
    <xf numFmtId="0" fontId="49" fillId="14" borderId="48" xfId="0" applyFont="1" applyFill="1" applyBorder="1" applyAlignment="1">
      <alignment horizontal="center"/>
    </xf>
    <xf numFmtId="0" fontId="49" fillId="15" borderId="46" xfId="0" applyFont="1" applyFill="1" applyBorder="1" applyAlignment="1">
      <alignment horizontal="center"/>
    </xf>
    <xf numFmtId="0" fontId="49" fillId="15" borderId="48" xfId="0" applyFont="1" applyFill="1" applyBorder="1" applyAlignment="1">
      <alignment horizontal="center"/>
    </xf>
    <xf numFmtId="0" fontId="49" fillId="14" borderId="1" xfId="0" applyFont="1" applyFill="1" applyBorder="1" applyAlignment="1">
      <alignment horizontal="center"/>
    </xf>
    <xf numFmtId="0" fontId="49" fillId="15"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43" xfId="0" applyFont="1" applyFill="1" applyBorder="1"/>
    <xf numFmtId="171" fontId="50" fillId="2" borderId="43" xfId="1" applyNumberFormat="1" applyFont="1" applyFill="1" applyBorder="1" applyAlignment="1">
      <alignment horizontal="left"/>
    </xf>
    <xf numFmtId="0" fontId="27" fillId="0" borderId="0" xfId="0" applyFont="1"/>
    <xf numFmtId="0" fontId="48" fillId="5" borderId="1" xfId="0" applyFont="1" applyFill="1" applyBorder="1" applyAlignment="1">
      <alignment horizontal="center" vertical="center"/>
    </xf>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29" xfId="1" applyNumberFormat="1" applyFont="1" applyFill="1" applyBorder="1" applyAlignment="1">
      <alignment horizontal="left"/>
    </xf>
    <xf numFmtId="164" fontId="50" fillId="2" borderId="43" xfId="1" applyNumberFormat="1" applyFont="1" applyFill="1" applyBorder="1" applyAlignment="1">
      <alignment horizontal="left"/>
    </xf>
    <xf numFmtId="0" fontId="21" fillId="3" borderId="8" xfId="0" applyFont="1" applyFill="1" applyBorder="1" applyAlignment="1">
      <alignment horizontal="center" vertical="center" wrapText="1"/>
    </xf>
    <xf numFmtId="172" fontId="21" fillId="3" borderId="33" xfId="0" applyNumberFormat="1" applyFont="1" applyFill="1" applyBorder="1" applyAlignment="1">
      <alignment horizontal="center" vertical="center" wrapText="1"/>
    </xf>
    <xf numFmtId="172" fontId="21" fillId="3" borderId="9" xfId="0" applyNumberFormat="1" applyFont="1" applyFill="1" applyBorder="1" applyAlignment="1">
      <alignment horizontal="center" vertical="center" wrapText="1"/>
    </xf>
    <xf numFmtId="172" fontId="21" fillId="16" borderId="56" xfId="0" applyNumberFormat="1" applyFont="1" applyFill="1" applyBorder="1" applyAlignment="1">
      <alignment horizontal="center" vertical="center" wrapText="1"/>
    </xf>
    <xf numFmtId="172" fontId="21" fillId="16" borderId="33" xfId="0" applyNumberFormat="1" applyFont="1" applyFill="1" applyBorder="1" applyAlignment="1">
      <alignment horizontal="center" vertical="center" wrapText="1"/>
    </xf>
    <xf numFmtId="172" fontId="21" fillId="16" borderId="9" xfId="0" applyNumberFormat="1" applyFont="1" applyFill="1" applyBorder="1" applyAlignment="1">
      <alignment horizontal="center" vertical="center" wrapText="1"/>
    </xf>
    <xf numFmtId="164" fontId="22" fillId="13"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6"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0" xfId="1" applyNumberFormat="1" applyFont="1" applyFill="1" applyBorder="1" applyAlignment="1">
      <alignment horizontal="right"/>
    </xf>
    <xf numFmtId="169" fontId="6" fillId="2" borderId="36"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6" xfId="1" applyNumberFormat="1" applyFont="1" applyFill="1" applyBorder="1" applyAlignment="1">
      <alignment horizontal="right"/>
    </xf>
    <xf numFmtId="164" fontId="22" fillId="13" borderId="23" xfId="1" applyNumberFormat="1" applyFont="1" applyFill="1" applyBorder="1" applyAlignment="1">
      <alignment horizontal="left"/>
    </xf>
    <xf numFmtId="171" fontId="6" fillId="2" borderId="29"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0" fontId="51" fillId="0" borderId="0" xfId="0" applyFont="1" applyAlignment="1">
      <alignment wrapText="1"/>
    </xf>
    <xf numFmtId="0" fontId="22" fillId="0" borderId="0" xfId="0" applyFont="1" applyAlignment="1">
      <alignment wrapText="1"/>
    </xf>
    <xf numFmtId="3" fontId="6" fillId="2" borderId="10" xfId="1" applyNumberFormat="1" applyFont="1" applyFill="1" applyBorder="1" applyAlignment="1">
      <alignment horizontal="right"/>
    </xf>
    <xf numFmtId="3" fontId="6" fillId="2" borderId="14" xfId="1" applyNumberFormat="1" applyFont="1" applyFill="1" applyBorder="1" applyAlignment="1">
      <alignment horizontal="right"/>
    </xf>
    <xf numFmtId="164" fontId="22" fillId="13" borderId="11" xfId="1" applyNumberFormat="1" applyFont="1" applyFill="1" applyBorder="1" applyAlignment="1">
      <alignment horizontal="left"/>
    </xf>
    <xf numFmtId="3" fontId="6" fillId="2" borderId="5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29"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31" xfId="2" applyFont="1" applyFill="1" applyBorder="1" applyAlignment="1">
      <alignment horizontal="center" vertical="top"/>
    </xf>
    <xf numFmtId="0" fontId="6" fillId="0" borderId="34"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4" xfId="0" applyFont="1" applyBorder="1" applyAlignment="1">
      <alignment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0" xfId="0" applyFont="1" applyBorder="1" applyAlignment="1">
      <alignment vertical="center"/>
    </xf>
    <xf numFmtId="49" fontId="2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49" fillId="0" borderId="11" xfId="0" applyFont="1" applyBorder="1" applyAlignment="1">
      <alignment horizontal="center" vertical="top" wrapText="1"/>
    </xf>
    <xf numFmtId="0" fontId="49" fillId="0" borderId="6" xfId="0" applyFont="1" applyBorder="1" applyAlignment="1">
      <alignment horizontal="center" vertical="top" wrapText="1"/>
    </xf>
    <xf numFmtId="0" fontId="6" fillId="2" borderId="55" xfId="0" applyFont="1" applyFill="1" applyBorder="1" applyAlignment="1">
      <alignment horizontal="left" vertical="top" wrapText="1"/>
    </xf>
    <xf numFmtId="0" fontId="49" fillId="0" borderId="2" xfId="0" applyFont="1" applyBorder="1" applyAlignment="1">
      <alignment horizontal="center" vertical="top" wrapText="1"/>
    </xf>
    <xf numFmtId="0" fontId="49" fillId="0" borderId="11" xfId="0" applyFont="1" applyBorder="1" applyAlignment="1">
      <alignment vertical="top" wrapText="1"/>
    </xf>
    <xf numFmtId="0" fontId="49" fillId="0" borderId="6" xfId="0" applyFont="1" applyBorder="1" applyAlignment="1">
      <alignment vertical="top" wrapText="1"/>
    </xf>
    <xf numFmtId="0" fontId="49"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ndrews, Aaron B" id="{E5509F63-2D74-4A39-B229-C83EBE1AF481}" userId="S::0663791702@ICE.DHS.GOV::b0a79b74-b836-4d24-b723-a0db3ce6b0f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D20AD3-ACB9-47F2-9D24-F2B2EC3FF201}" name="Table_Facility_List_Staging_8_26_2013.accdb_11432" displayName="Table_Facility_List_Staging_8_26_2013.accdb_11432" ref="A7:AB116" headerRowDxfId="32" dataDxfId="30" totalsRowDxfId="28" headerRowBorderDxfId="31" tableBorderDxfId="29">
  <autoFilter ref="A7:AB116" xr:uid="{61BD7780-12DE-4870-B406-61B4C7C077E2}"/>
  <sortState xmlns:xlrd2="http://schemas.microsoft.com/office/spreadsheetml/2017/richdata2" ref="A8:AB116">
    <sortCondition ref="A7:A116"/>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41" dT="2024-05-21T11:24:20.43" personId="{E5509F63-2D74-4A39-B229-C83EBE1AF481}" id="{68F006CC-81A6-4B59-9ED4-059F6B86B0C2}">
    <text>Pending Final Report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443</v>
      </c>
    </row>
    <row r="2" spans="1:1" ht="51.75" customHeight="1" x14ac:dyDescent="0.35">
      <c r="A2" s="8" t="s">
        <v>46</v>
      </c>
    </row>
    <row r="3" spans="1:1" ht="76.400000000000006" customHeight="1" x14ac:dyDescent="0.35">
      <c r="A3" s="8" t="s">
        <v>476</v>
      </c>
    </row>
    <row r="4" spans="1:1" ht="22.5" customHeight="1" x14ac:dyDescent="0.35">
      <c r="A4" s="8" t="s">
        <v>442</v>
      </c>
    </row>
    <row r="5" spans="1:1" ht="36.75" customHeight="1" x14ac:dyDescent="0.35">
      <c r="A5" s="8" t="s">
        <v>415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88F4C-8A69-4541-B6EB-74C90D7B8B49}">
  <dimension ref="A1:BD237"/>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84" t="s">
        <v>669</v>
      </c>
      <c r="B1" s="185"/>
      <c r="C1" s="185"/>
      <c r="D1" s="185"/>
      <c r="E1" s="161"/>
      <c r="F1" s="161"/>
      <c r="G1" s="161"/>
      <c r="H1" s="160"/>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7" t="s">
        <v>668</v>
      </c>
      <c r="B2" s="188"/>
      <c r="C2" s="188"/>
      <c r="D2" s="188"/>
      <c r="E2" s="188"/>
      <c r="F2" s="188"/>
      <c r="G2" s="188"/>
      <c r="H2" s="189"/>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59"/>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84" t="s">
        <v>667</v>
      </c>
      <c r="B5" s="185"/>
      <c r="C5" s="185"/>
      <c r="D5" s="186"/>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55" t="s">
        <v>651</v>
      </c>
      <c r="B6" s="154" t="s">
        <v>650</v>
      </c>
      <c r="C6" s="154" t="s">
        <v>649</v>
      </c>
      <c r="D6" s="154" t="s">
        <v>648</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52" t="s">
        <v>647</v>
      </c>
      <c r="B7" s="151">
        <v>41</v>
      </c>
      <c r="C7" s="151">
        <v>14.46</v>
      </c>
      <c r="D7" s="151">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52" t="s">
        <v>646</v>
      </c>
      <c r="B8" s="151">
        <v>10</v>
      </c>
      <c r="C8" s="151">
        <v>26.3</v>
      </c>
      <c r="D8" s="151">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52" t="s">
        <v>645</v>
      </c>
      <c r="B9" s="151">
        <v>231</v>
      </c>
      <c r="C9" s="151">
        <v>10.48</v>
      </c>
      <c r="D9" s="151">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53" t="s">
        <v>644</v>
      </c>
      <c r="B10" s="151">
        <v>12</v>
      </c>
      <c r="C10" s="151">
        <v>20.83</v>
      </c>
      <c r="D10" s="151">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52" t="s">
        <v>643</v>
      </c>
      <c r="B11" s="151">
        <v>2</v>
      </c>
      <c r="C11" s="151">
        <v>11</v>
      </c>
      <c r="D11" s="151">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49" t="s">
        <v>642</v>
      </c>
      <c r="B12" s="148">
        <v>296</v>
      </c>
      <c r="C12" s="148">
        <v>11.99</v>
      </c>
      <c r="D12" s="148">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90" t="s">
        <v>666</v>
      </c>
      <c r="B14" s="190"/>
      <c r="C14" s="190"/>
      <c r="D14" s="190"/>
      <c r="E14" s="190"/>
      <c r="F14" s="190"/>
      <c r="G14" s="190"/>
      <c r="H14" s="190"/>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56"/>
      <c r="B15" s="156"/>
      <c r="C15" s="156"/>
      <c r="D15" s="156"/>
      <c r="E15" s="156"/>
      <c r="F15" s="156"/>
      <c r="G15" s="156"/>
      <c r="H15" s="156"/>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84" t="s">
        <v>665</v>
      </c>
      <c r="B16" s="185"/>
      <c r="C16" s="185"/>
      <c r="D16" s="186"/>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55" t="s">
        <v>651</v>
      </c>
      <c r="B17" s="154" t="s">
        <v>650</v>
      </c>
      <c r="C17" s="154" t="s">
        <v>649</v>
      </c>
      <c r="D17" s="154" t="s">
        <v>648</v>
      </c>
      <c r="E17" s="158"/>
      <c r="F17" s="157"/>
      <c r="G17" s="157"/>
      <c r="H17" s="157"/>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52" t="s">
        <v>647</v>
      </c>
      <c r="B18" s="151">
        <v>52</v>
      </c>
      <c r="C18" s="150">
        <v>9.884615385</v>
      </c>
      <c r="D18" s="150">
        <v>11.42222222</v>
      </c>
      <c r="E18" s="145"/>
      <c r="F18" s="144"/>
      <c r="G18" s="144"/>
      <c r="H18" s="144"/>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52" t="s">
        <v>646</v>
      </c>
      <c r="B19" s="151">
        <v>5</v>
      </c>
      <c r="C19" s="150">
        <v>15.2</v>
      </c>
      <c r="D19" s="150">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52" t="s">
        <v>645</v>
      </c>
      <c r="B20" s="151">
        <v>111</v>
      </c>
      <c r="C20" s="150">
        <v>7.4864864860000004</v>
      </c>
      <c r="D20" s="150">
        <v>7.6944444440000002</v>
      </c>
      <c r="E20" s="158"/>
      <c r="F20" s="157"/>
      <c r="G20" s="157"/>
      <c r="H20" s="157"/>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53" t="s">
        <v>644</v>
      </c>
      <c r="B21" s="151">
        <v>19</v>
      </c>
      <c r="C21" s="150">
        <v>7.0526315789999998</v>
      </c>
      <c r="D21" s="150">
        <v>7.4444444440000002</v>
      </c>
      <c r="E21" s="143"/>
      <c r="F21" s="143"/>
      <c r="G21" s="143"/>
      <c r="H21" s="14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52" t="s">
        <v>643</v>
      </c>
      <c r="B22" s="151">
        <v>39</v>
      </c>
      <c r="C22" s="150">
        <v>17.410256409999999</v>
      </c>
      <c r="D22" s="150">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49" t="s">
        <v>642</v>
      </c>
      <c r="B23" s="148">
        <v>226</v>
      </c>
      <c r="C23" s="147">
        <v>11.406797971999998</v>
      </c>
      <c r="D23" s="147">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90" t="s">
        <v>664</v>
      </c>
      <c r="B25" s="190"/>
      <c r="C25" s="190"/>
      <c r="D25" s="190"/>
      <c r="E25" s="190"/>
      <c r="F25" s="190"/>
      <c r="G25" s="190"/>
      <c r="H25" s="190"/>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56" t="s">
        <v>663</v>
      </c>
      <c r="B26" s="156"/>
      <c r="C26" s="156"/>
      <c r="D26" s="156"/>
      <c r="E26" s="156"/>
      <c r="F26" s="156"/>
      <c r="G26" s="156"/>
      <c r="H26" s="156"/>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56"/>
      <c r="B27" s="156"/>
      <c r="C27" s="156"/>
      <c r="D27" s="156"/>
      <c r="E27" s="156"/>
      <c r="F27" s="156"/>
      <c r="G27" s="156"/>
      <c r="H27" s="156"/>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84" t="s">
        <v>662</v>
      </c>
      <c r="B28" s="185"/>
      <c r="C28" s="185"/>
      <c r="D28" s="186"/>
      <c r="E28" s="156"/>
      <c r="F28" s="156"/>
      <c r="G28" s="156"/>
      <c r="H28" s="156"/>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55" t="s">
        <v>651</v>
      </c>
      <c r="B29" s="154" t="s">
        <v>650</v>
      </c>
      <c r="C29" s="154" t="s">
        <v>649</v>
      </c>
      <c r="D29" s="154" t="s">
        <v>648</v>
      </c>
      <c r="E29" s="156"/>
      <c r="F29" s="156"/>
      <c r="G29" s="156"/>
      <c r="H29" s="156"/>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52" t="s">
        <v>647</v>
      </c>
      <c r="B30" s="151">
        <v>59</v>
      </c>
      <c r="C30" s="150">
        <v>11.78</v>
      </c>
      <c r="D30" s="150">
        <v>35</v>
      </c>
      <c r="E30" s="156"/>
      <c r="F30" s="156"/>
      <c r="G30" s="156"/>
      <c r="H30" s="156"/>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52" t="s">
        <v>646</v>
      </c>
      <c r="B31" s="151">
        <v>13</v>
      </c>
      <c r="C31" s="150">
        <v>17.079999999999998</v>
      </c>
      <c r="D31" s="150">
        <v>64.540000000000006</v>
      </c>
      <c r="E31" s="156"/>
      <c r="F31" s="156"/>
      <c r="G31" s="156"/>
      <c r="H31" s="156"/>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52" t="s">
        <v>645</v>
      </c>
      <c r="B32" s="151">
        <v>146</v>
      </c>
      <c r="C32" s="150">
        <v>10.210000000000001</v>
      </c>
      <c r="D32" s="150">
        <v>18.420000000000002</v>
      </c>
      <c r="E32" s="156"/>
      <c r="F32" s="156"/>
      <c r="G32" s="156"/>
      <c r="H32" s="156"/>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153" t="s">
        <v>644</v>
      </c>
      <c r="B33" s="151">
        <v>32</v>
      </c>
      <c r="C33" s="150">
        <v>4.91</v>
      </c>
      <c r="D33" s="150">
        <v>9.9700000000000006</v>
      </c>
      <c r="E33" s="156"/>
      <c r="F33" s="156"/>
      <c r="G33" s="156"/>
      <c r="H33" s="156"/>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52" t="s">
        <v>643</v>
      </c>
      <c r="B34" s="151">
        <v>61</v>
      </c>
      <c r="C34" s="150">
        <v>50.8</v>
      </c>
      <c r="D34" s="150">
        <v>87.23</v>
      </c>
      <c r="E34" s="156"/>
      <c r="F34" s="156"/>
      <c r="G34" s="156"/>
      <c r="H34" s="156"/>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49" t="s">
        <v>642</v>
      </c>
      <c r="B35" s="148">
        <v>311</v>
      </c>
      <c r="C35" s="147">
        <v>18.21</v>
      </c>
      <c r="D35" s="147">
        <v>36.119999999999997</v>
      </c>
      <c r="E35" s="156"/>
      <c r="F35" s="156"/>
      <c r="G35" s="156"/>
      <c r="H35" s="156"/>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46" t="s">
        <v>661</v>
      </c>
      <c r="B37" s="146"/>
      <c r="C37" s="146"/>
      <c r="D37" s="146"/>
      <c r="E37" s="146"/>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46"/>
      <c r="B38" s="146"/>
      <c r="C38" s="146"/>
      <c r="D38" s="146"/>
      <c r="E38" s="146"/>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46"/>
      <c r="B39" s="146"/>
      <c r="C39" s="146"/>
      <c r="D39" s="146"/>
      <c r="E39" s="146"/>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84" t="s">
        <v>660</v>
      </c>
      <c r="B40" s="185"/>
      <c r="C40" s="185"/>
      <c r="D40" s="186"/>
      <c r="E40" s="146"/>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55" t="s">
        <v>651</v>
      </c>
      <c r="B41" s="154" t="s">
        <v>650</v>
      </c>
      <c r="C41" s="154" t="s">
        <v>649</v>
      </c>
      <c r="D41" s="154" t="s">
        <v>648</v>
      </c>
      <c r="E41" s="146"/>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52" t="s">
        <v>647</v>
      </c>
      <c r="B42" s="151">
        <v>96</v>
      </c>
      <c r="C42" s="150">
        <v>14.614583333333334</v>
      </c>
      <c r="D42" s="150">
        <v>32.385416666666664</v>
      </c>
      <c r="E42" s="146"/>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52" t="s">
        <v>646</v>
      </c>
      <c r="B43" s="151">
        <v>5</v>
      </c>
      <c r="C43" s="150">
        <v>29</v>
      </c>
      <c r="D43" s="150">
        <v>57.6</v>
      </c>
      <c r="E43" s="146"/>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52" t="s">
        <v>645</v>
      </c>
      <c r="B44" s="151">
        <v>200</v>
      </c>
      <c r="C44" s="150">
        <v>12.205</v>
      </c>
      <c r="D44" s="150">
        <v>17.045000000000002</v>
      </c>
      <c r="E44" s="146"/>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53" t="s">
        <v>644</v>
      </c>
      <c r="B45" s="151">
        <v>19</v>
      </c>
      <c r="C45" s="150">
        <v>4.1052631578947372</v>
      </c>
      <c r="D45" s="150">
        <v>26</v>
      </c>
      <c r="E45" s="146"/>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52" t="s">
        <v>643</v>
      </c>
      <c r="B46" s="151">
        <v>57</v>
      </c>
      <c r="C46" s="150">
        <v>43.210526315789473</v>
      </c>
      <c r="D46" s="150">
        <v>73.578947368421055</v>
      </c>
      <c r="E46" s="146"/>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49" t="s">
        <v>642</v>
      </c>
      <c r="B47" s="148">
        <v>377</v>
      </c>
      <c r="C47" s="147">
        <v>17.320954907161802</v>
      </c>
      <c r="D47" s="147">
        <v>30.488063660477454</v>
      </c>
      <c r="E47" s="146"/>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46"/>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46" t="s">
        <v>659</v>
      </c>
      <c r="B49" s="146"/>
      <c r="C49" s="146"/>
      <c r="D49" s="146"/>
      <c r="E49" s="146"/>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46"/>
      <c r="B50" s="146"/>
      <c r="C50" s="146"/>
      <c r="D50" s="146"/>
      <c r="E50" s="146"/>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46"/>
      <c r="B51" s="146"/>
      <c r="C51" s="146"/>
      <c r="D51" s="146"/>
      <c r="E51" s="146"/>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84" t="s">
        <v>658</v>
      </c>
      <c r="B52" s="185"/>
      <c r="C52" s="185"/>
      <c r="D52" s="186"/>
      <c r="E52" s="146"/>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55" t="s">
        <v>651</v>
      </c>
      <c r="B53" s="154" t="s">
        <v>650</v>
      </c>
      <c r="C53" s="154" t="s">
        <v>649</v>
      </c>
      <c r="D53" s="154" t="s">
        <v>648</v>
      </c>
      <c r="E53" s="146"/>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52" t="s">
        <v>647</v>
      </c>
      <c r="B54" s="151">
        <v>110</v>
      </c>
      <c r="C54" s="151">
        <v>14</v>
      </c>
      <c r="D54" s="150">
        <v>34.390909090909091</v>
      </c>
      <c r="E54" s="146"/>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52" t="s">
        <v>646</v>
      </c>
      <c r="B55" s="151">
        <v>13</v>
      </c>
      <c r="C55" s="150">
        <v>20.46153846153846</v>
      </c>
      <c r="D55" s="151">
        <v>31</v>
      </c>
      <c r="E55" s="146"/>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52" t="s">
        <v>645</v>
      </c>
      <c r="B56" s="151">
        <v>178</v>
      </c>
      <c r="C56" s="150">
        <v>10.258426966292134</v>
      </c>
      <c r="D56" s="150">
        <v>18.713483146067414</v>
      </c>
      <c r="E56" s="146"/>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53" t="s">
        <v>644</v>
      </c>
      <c r="B57" s="151">
        <v>17</v>
      </c>
      <c r="C57" s="150">
        <v>8.0588235294117645</v>
      </c>
      <c r="D57" s="150">
        <v>15.647058823529411</v>
      </c>
      <c r="E57" s="146"/>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52" t="s">
        <v>643</v>
      </c>
      <c r="B58" s="151">
        <v>55</v>
      </c>
      <c r="C58" s="150">
        <v>62.18181818181818</v>
      </c>
      <c r="D58" s="150">
        <v>90.618181818181824</v>
      </c>
      <c r="E58" s="146"/>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49" t="s">
        <v>642</v>
      </c>
      <c r="B59" s="148">
        <v>373</v>
      </c>
      <c r="C59" s="147">
        <v>19.273458445040216</v>
      </c>
      <c r="D59" s="147">
        <v>34.227882037533512</v>
      </c>
      <c r="E59" s="146"/>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46"/>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46" t="s">
        <v>657</v>
      </c>
      <c r="B61" s="146"/>
      <c r="C61" s="146"/>
      <c r="D61" s="146"/>
      <c r="E61" s="146"/>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46"/>
      <c r="B62" s="146"/>
      <c r="C62" s="146"/>
      <c r="D62" s="146"/>
      <c r="E62" s="146"/>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46"/>
      <c r="B63" s="146"/>
      <c r="C63" s="146"/>
      <c r="D63" s="146"/>
      <c r="E63" s="146"/>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84" t="s">
        <v>656</v>
      </c>
      <c r="B64" s="185"/>
      <c r="C64" s="185"/>
      <c r="D64" s="186"/>
      <c r="E64" s="146"/>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55" t="s">
        <v>651</v>
      </c>
      <c r="B65" s="154" t="s">
        <v>650</v>
      </c>
      <c r="C65" s="154" t="s">
        <v>649</v>
      </c>
      <c r="D65" s="154" t="s">
        <v>648</v>
      </c>
      <c r="E65" s="146"/>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52" t="s">
        <v>647</v>
      </c>
      <c r="B66" s="151">
        <v>125</v>
      </c>
      <c r="C66" s="150">
        <v>14.151999999999999</v>
      </c>
      <c r="D66" s="150">
        <v>37.479999999999997</v>
      </c>
      <c r="E66" s="146"/>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52" t="s">
        <v>646</v>
      </c>
      <c r="B67" s="151">
        <v>26</v>
      </c>
      <c r="C67" s="150">
        <v>15.76923076923077</v>
      </c>
      <c r="D67" s="150">
        <v>36.538461538461497</v>
      </c>
      <c r="E67" s="146"/>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52" t="s">
        <v>645</v>
      </c>
      <c r="B68" s="151">
        <v>184</v>
      </c>
      <c r="C68" s="150">
        <v>11.804347826086957</v>
      </c>
      <c r="D68" s="150">
        <v>17.815217391304348</v>
      </c>
      <c r="E68" s="146"/>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53" t="s">
        <v>644</v>
      </c>
      <c r="B69" s="151">
        <v>23</v>
      </c>
      <c r="C69" s="150">
        <v>14.478260869565217</v>
      </c>
      <c r="D69" s="150">
        <v>33.478260869565219</v>
      </c>
      <c r="E69" s="146"/>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52" t="s">
        <v>643</v>
      </c>
      <c r="B70" s="151">
        <v>60</v>
      </c>
      <c r="C70" s="150">
        <v>68.38333333333334</v>
      </c>
      <c r="D70" s="150">
        <v>118.1</v>
      </c>
      <c r="E70" s="146"/>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49" t="s">
        <v>642</v>
      </c>
      <c r="B71" s="148">
        <v>418</v>
      </c>
      <c r="C71" s="147">
        <v>21.02153110047847</v>
      </c>
      <c r="D71" s="147">
        <v>40.117224880382778</v>
      </c>
      <c r="E71" s="146"/>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46"/>
      <c r="B72" s="146"/>
      <c r="C72" s="146"/>
      <c r="D72" s="146"/>
      <c r="E72" s="146"/>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46" t="s">
        <v>655</v>
      </c>
      <c r="B73" s="146"/>
      <c r="C73" s="146"/>
      <c r="D73" s="146"/>
      <c r="E73" s="14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46"/>
      <c r="B74" s="146"/>
      <c r="C74" s="146"/>
      <c r="D74" s="146"/>
      <c r="E74" s="14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46"/>
      <c r="B75" s="146"/>
      <c r="C75" s="146"/>
      <c r="D75" s="146"/>
      <c r="E75" s="14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84" t="s">
        <v>654</v>
      </c>
      <c r="B76" s="185"/>
      <c r="C76" s="185"/>
      <c r="D76" s="186"/>
      <c r="E76" s="14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55" t="s">
        <v>651</v>
      </c>
      <c r="B77" s="154" t="s">
        <v>650</v>
      </c>
      <c r="C77" s="154" t="s">
        <v>649</v>
      </c>
      <c r="D77" s="154" t="s">
        <v>648</v>
      </c>
      <c r="E77" s="14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52" t="s">
        <v>647</v>
      </c>
      <c r="B78" s="151">
        <v>126</v>
      </c>
      <c r="C78" s="150">
        <v>13.365079365079366</v>
      </c>
      <c r="D78" s="150">
        <v>43.261904761904759</v>
      </c>
      <c r="E78" s="146"/>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52" t="s">
        <v>646</v>
      </c>
      <c r="B79" s="151">
        <v>12</v>
      </c>
      <c r="C79" s="150">
        <v>15.916666666666666</v>
      </c>
      <c r="D79" s="150">
        <v>19.416666666666668</v>
      </c>
      <c r="E79" s="146"/>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52" t="s">
        <v>645</v>
      </c>
      <c r="B80" s="151">
        <v>95</v>
      </c>
      <c r="C80" s="150">
        <v>14.684210526315789</v>
      </c>
      <c r="D80" s="150">
        <v>24.821052631578947</v>
      </c>
      <c r="E80" s="146"/>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53" t="s">
        <v>644</v>
      </c>
      <c r="B81" s="151">
        <v>40</v>
      </c>
      <c r="C81" s="150">
        <v>7.85</v>
      </c>
      <c r="D81" s="150">
        <v>44.274999999999999</v>
      </c>
      <c r="E81" s="146"/>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52" t="s">
        <v>643</v>
      </c>
      <c r="B82" s="151">
        <v>78</v>
      </c>
      <c r="C82" s="150">
        <v>53.756410256410255</v>
      </c>
      <c r="D82" s="150">
        <v>94.974358974358978</v>
      </c>
      <c r="E82" s="146"/>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49" t="s">
        <v>642</v>
      </c>
      <c r="B83" s="148">
        <v>351</v>
      </c>
      <c r="C83" s="147">
        <v>22.156695156695157</v>
      </c>
      <c r="D83" s="147">
        <v>49.06267806267806</v>
      </c>
      <c r="E83" s="146"/>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46"/>
      <c r="B84" s="146"/>
      <c r="C84" s="146"/>
      <c r="D84" s="146"/>
      <c r="E84" s="146"/>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46" t="s">
        <v>653</v>
      </c>
      <c r="B85" s="146"/>
      <c r="C85" s="146"/>
      <c r="D85" s="146"/>
      <c r="E85" s="146"/>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46"/>
      <c r="B86" s="146"/>
      <c r="C86" s="146"/>
      <c r="D86" s="146"/>
      <c r="E86" s="146"/>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46"/>
      <c r="B87" s="146"/>
      <c r="C87" s="146"/>
      <c r="D87" s="146"/>
      <c r="E87" s="146"/>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84" t="s">
        <v>652</v>
      </c>
      <c r="B88" s="185"/>
      <c r="C88" s="185"/>
      <c r="D88" s="186"/>
      <c r="E88" s="146"/>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55" t="s">
        <v>651</v>
      </c>
      <c r="B89" s="154" t="s">
        <v>650</v>
      </c>
      <c r="C89" s="154" t="s">
        <v>649</v>
      </c>
      <c r="D89" s="154" t="s">
        <v>648</v>
      </c>
      <c r="E89" s="146"/>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52" t="s">
        <v>647</v>
      </c>
      <c r="B90" s="151">
        <v>131</v>
      </c>
      <c r="C90" s="150">
        <v>13.557251908396946</v>
      </c>
      <c r="D90" s="150">
        <v>39.541984732824424</v>
      </c>
      <c r="E90" s="146"/>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52" t="s">
        <v>646</v>
      </c>
      <c r="B91" s="151">
        <v>9</v>
      </c>
      <c r="C91" s="150">
        <v>19.666666666666668</v>
      </c>
      <c r="D91" s="150">
        <v>45.555555555555557</v>
      </c>
      <c r="E91" s="146"/>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52" t="s">
        <v>645</v>
      </c>
      <c r="B92" s="151">
        <v>231</v>
      </c>
      <c r="C92" s="150">
        <v>11.103896103896103</v>
      </c>
      <c r="D92" s="150">
        <v>19.826839826839826</v>
      </c>
      <c r="E92" s="14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53" t="s">
        <v>644</v>
      </c>
      <c r="B93" s="151">
        <v>46</v>
      </c>
      <c r="C93" s="150">
        <v>7.1956521739130439</v>
      </c>
      <c r="D93" s="150">
        <v>28.195652173913043</v>
      </c>
      <c r="E93" s="146"/>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52" t="s">
        <v>643</v>
      </c>
      <c r="B94" s="151">
        <v>80</v>
      </c>
      <c r="C94" s="150">
        <v>65.037499999999994</v>
      </c>
      <c r="D94" s="150">
        <v>105.7625</v>
      </c>
      <c r="E94" s="146"/>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49" t="s">
        <v>642</v>
      </c>
      <c r="B95" s="148">
        <v>497</v>
      </c>
      <c r="C95" s="147">
        <v>20.225352112676056</v>
      </c>
      <c r="D95" s="147">
        <v>40.096579476861166</v>
      </c>
      <c r="E95" s="146"/>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46"/>
      <c r="B96" s="146"/>
      <c r="C96" s="146"/>
      <c r="D96" s="146"/>
      <c r="E96" s="146"/>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46" t="s">
        <v>641</v>
      </c>
      <c r="B97" s="146"/>
      <c r="C97" s="146"/>
      <c r="D97" s="146"/>
      <c r="E97" s="146"/>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46"/>
      <c r="B98" s="146"/>
      <c r="C98" s="146"/>
      <c r="D98" s="146"/>
      <c r="E98" s="146"/>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46"/>
      <c r="B99" s="146"/>
      <c r="C99" s="146"/>
      <c r="D99" s="146"/>
      <c r="E99" s="146"/>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46"/>
      <c r="B100" s="146"/>
      <c r="D100" s="146"/>
      <c r="E100" s="146"/>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46"/>
      <c r="B101" s="146"/>
      <c r="C101" s="146"/>
      <c r="D101" s="146"/>
      <c r="E101" s="146"/>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93" t="s">
        <v>640</v>
      </c>
      <c r="B103" s="194"/>
      <c r="C103" s="194"/>
      <c r="D103" s="194"/>
      <c r="E103" s="194"/>
      <c r="F103" s="194"/>
      <c r="G103" s="194"/>
      <c r="H103" s="19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95" t="s">
        <v>639</v>
      </c>
      <c r="B104" s="196"/>
      <c r="C104" s="196"/>
      <c r="D104" s="196"/>
      <c r="E104" s="196"/>
      <c r="F104" s="196"/>
      <c r="G104" s="196"/>
      <c r="H104" s="196"/>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93" t="s">
        <v>638</v>
      </c>
      <c r="B106" s="194"/>
      <c r="C106" s="194"/>
      <c r="D106" s="194"/>
      <c r="E106" s="194"/>
      <c r="F106" s="194"/>
      <c r="G106" s="194"/>
      <c r="H106" s="19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91" t="s">
        <v>637</v>
      </c>
      <c r="B107" s="192"/>
      <c r="C107" s="192"/>
      <c r="D107" s="192"/>
      <c r="E107" s="192"/>
      <c r="F107" s="192"/>
      <c r="G107" s="192"/>
      <c r="H107" s="192"/>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43"/>
      <c r="B108" s="143"/>
      <c r="C108" s="143"/>
      <c r="D108" s="143"/>
      <c r="E108" s="143"/>
      <c r="F108" s="143"/>
      <c r="G108" s="143"/>
      <c r="H108" s="14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43"/>
      <c r="B109" s="143"/>
      <c r="C109" s="143"/>
      <c r="D109" s="143"/>
      <c r="E109" s="143"/>
      <c r="F109" s="143"/>
      <c r="G109" s="143"/>
      <c r="H109" s="14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43"/>
      <c r="B110" s="143"/>
      <c r="C110" s="143"/>
      <c r="D110" s="143"/>
      <c r="E110" s="143"/>
      <c r="F110" s="143"/>
      <c r="G110" s="143"/>
      <c r="H110" s="14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22"/>
      <c r="B111" s="122"/>
      <c r="C111" s="122"/>
      <c r="D111" s="122"/>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22"/>
      <c r="B112" s="122"/>
      <c r="C112" s="122"/>
      <c r="D112" s="122"/>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22"/>
      <c r="B113" s="122"/>
      <c r="C113" s="122"/>
      <c r="D113" s="122"/>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22"/>
      <c r="B114" s="122"/>
      <c r="C114" s="122"/>
      <c r="D114" s="122"/>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22"/>
      <c r="B115" s="122"/>
      <c r="C115" s="122"/>
      <c r="D115" s="122"/>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22"/>
      <c r="B116" s="122"/>
      <c r="C116" s="122"/>
      <c r="D116" s="122"/>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22"/>
      <c r="B117" s="122"/>
      <c r="C117" s="122"/>
      <c r="D117" s="122"/>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22"/>
      <c r="B118" s="122"/>
      <c r="C118" s="122"/>
      <c r="D118" s="122"/>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22"/>
      <c r="B119" s="122"/>
      <c r="C119" s="122"/>
      <c r="D119" s="122"/>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22"/>
      <c r="B120" s="122"/>
      <c r="C120" s="122"/>
      <c r="D120" s="122"/>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22"/>
      <c r="B121" s="122"/>
      <c r="C121" s="122"/>
      <c r="D121" s="122"/>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22"/>
      <c r="B122" s="122"/>
      <c r="C122" s="122"/>
      <c r="D122" s="122"/>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22"/>
      <c r="B123" s="122"/>
      <c r="C123" s="122"/>
      <c r="D123" s="122"/>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22"/>
      <c r="B124" s="122"/>
      <c r="C124" s="122"/>
      <c r="D124" s="122"/>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22"/>
      <c r="B125" s="122"/>
      <c r="C125" s="122"/>
      <c r="D125" s="122"/>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22"/>
      <c r="B126" s="122"/>
      <c r="C126" s="122"/>
      <c r="D126" s="122"/>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22"/>
      <c r="B127" s="122"/>
      <c r="C127" s="122"/>
      <c r="D127" s="122"/>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22"/>
      <c r="B128" s="122"/>
      <c r="C128" s="122"/>
      <c r="D128" s="122"/>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22"/>
      <c r="B129" s="122"/>
      <c r="C129" s="122"/>
      <c r="D129" s="122"/>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22"/>
      <c r="B130" s="122"/>
      <c r="C130" s="122"/>
      <c r="D130" s="122"/>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22"/>
      <c r="B131" s="122"/>
      <c r="C131" s="122"/>
      <c r="D131" s="122"/>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22"/>
      <c r="B132" s="122"/>
      <c r="C132" s="122"/>
      <c r="D132" s="122"/>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22"/>
      <c r="B133" s="122"/>
      <c r="C133" s="122"/>
      <c r="D133" s="122"/>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22"/>
      <c r="B134" s="122"/>
      <c r="C134" s="122"/>
      <c r="D134" s="122"/>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22"/>
      <c r="B135" s="122"/>
      <c r="C135" s="122"/>
      <c r="D135" s="122"/>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22"/>
      <c r="B136" s="122"/>
      <c r="C136" s="122"/>
      <c r="D136" s="122"/>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22"/>
      <c r="B137" s="122"/>
      <c r="C137" s="122"/>
      <c r="D137" s="122"/>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22"/>
      <c r="B138" s="122"/>
      <c r="C138" s="122"/>
      <c r="D138" s="122"/>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22"/>
      <c r="B139" s="122"/>
      <c r="C139" s="122"/>
      <c r="D139" s="122"/>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22"/>
      <c r="B140" s="122"/>
      <c r="C140" s="122"/>
      <c r="D140" s="122"/>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22"/>
      <c r="B141" s="122"/>
      <c r="C141" s="122"/>
      <c r="D141" s="122"/>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22"/>
      <c r="B142" s="122"/>
      <c r="C142" s="122"/>
      <c r="D142" s="122"/>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22"/>
      <c r="B143" s="122"/>
      <c r="C143" s="122"/>
      <c r="D143" s="122"/>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22"/>
      <c r="B144" s="122"/>
      <c r="C144" s="122"/>
      <c r="D144" s="122"/>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22"/>
      <c r="B145" s="122"/>
      <c r="C145" s="122"/>
      <c r="D145" s="122"/>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22"/>
      <c r="B146" s="122"/>
      <c r="C146" s="122"/>
      <c r="D146" s="122"/>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22"/>
      <c r="B147" s="122"/>
      <c r="C147" s="122"/>
      <c r="D147" s="122"/>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22"/>
      <c r="B148" s="122"/>
      <c r="C148" s="122"/>
      <c r="D148" s="122"/>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22"/>
      <c r="B149" s="122"/>
      <c r="C149" s="122"/>
      <c r="D149" s="122"/>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22"/>
      <c r="B150" s="122"/>
      <c r="C150" s="122"/>
      <c r="D150" s="122"/>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22"/>
      <c r="B151" s="122"/>
      <c r="C151" s="122"/>
      <c r="D151" s="122"/>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22"/>
      <c r="B152" s="122"/>
      <c r="C152" s="122"/>
      <c r="D152" s="122"/>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22"/>
      <c r="B153" s="122"/>
      <c r="C153" s="122"/>
      <c r="D153" s="122"/>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22"/>
      <c r="B154" s="122"/>
      <c r="C154" s="122"/>
      <c r="D154" s="122"/>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22"/>
      <c r="B155" s="122"/>
      <c r="C155" s="122"/>
      <c r="D155" s="122"/>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22"/>
      <c r="B156" s="122"/>
      <c r="C156" s="122"/>
      <c r="D156" s="122"/>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22"/>
      <c r="B157" s="122"/>
      <c r="C157" s="122"/>
      <c r="D157" s="122"/>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22"/>
      <c r="B158" s="122"/>
      <c r="C158" s="122"/>
      <c r="D158" s="122"/>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22"/>
      <c r="B159" s="122"/>
      <c r="C159" s="122"/>
      <c r="D159" s="122"/>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22"/>
      <c r="B160" s="122"/>
      <c r="C160" s="122"/>
      <c r="D160" s="122"/>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22"/>
      <c r="B161" s="122"/>
      <c r="C161" s="122"/>
      <c r="D161" s="122"/>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22"/>
      <c r="B162" s="122"/>
      <c r="C162" s="122"/>
      <c r="D162" s="122"/>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22"/>
      <c r="B163" s="122"/>
      <c r="C163" s="122"/>
      <c r="D163" s="122"/>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22"/>
      <c r="B164" s="122"/>
      <c r="C164" s="122"/>
      <c r="D164" s="122"/>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22"/>
      <c r="B165" s="122"/>
      <c r="C165" s="122"/>
      <c r="D165" s="122"/>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22"/>
      <c r="B166" s="122"/>
      <c r="C166" s="122"/>
      <c r="D166" s="122"/>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22"/>
      <c r="B167" s="122"/>
      <c r="C167" s="122"/>
      <c r="D167" s="122"/>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22"/>
      <c r="B168" s="122"/>
      <c r="C168" s="122"/>
      <c r="D168" s="122"/>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22"/>
      <c r="B169" s="122"/>
      <c r="C169" s="122"/>
      <c r="D169" s="122"/>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22"/>
      <c r="B170" s="122"/>
      <c r="C170" s="122"/>
      <c r="D170" s="122"/>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22"/>
      <c r="B171" s="122"/>
      <c r="C171" s="122"/>
      <c r="D171" s="122"/>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22"/>
      <c r="B172" s="122"/>
      <c r="C172" s="122"/>
      <c r="D172" s="122"/>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22"/>
      <c r="B173" s="122"/>
      <c r="C173" s="122"/>
      <c r="D173" s="122"/>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22"/>
      <c r="B174" s="122"/>
      <c r="C174" s="122"/>
      <c r="D174" s="122"/>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22"/>
      <c r="B175" s="122"/>
      <c r="C175" s="122"/>
      <c r="D175" s="122"/>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22"/>
      <c r="B176" s="122"/>
      <c r="C176" s="122"/>
      <c r="D176" s="122"/>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22"/>
      <c r="B177" s="122"/>
      <c r="C177" s="122"/>
      <c r="D177" s="122"/>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22"/>
      <c r="B178" s="122"/>
      <c r="C178" s="122"/>
      <c r="D178" s="122"/>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22"/>
      <c r="B179" s="122"/>
      <c r="C179" s="122"/>
      <c r="D179" s="122"/>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22"/>
      <c r="B180" s="122"/>
      <c r="C180" s="122"/>
      <c r="D180" s="122"/>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22"/>
      <c r="B181" s="122"/>
      <c r="C181" s="122"/>
      <c r="D181" s="122"/>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22"/>
      <c r="B182" s="122"/>
      <c r="C182" s="122"/>
      <c r="D182" s="122"/>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22"/>
      <c r="B183" s="122"/>
      <c r="C183" s="122"/>
      <c r="D183" s="122"/>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22"/>
      <c r="B184" s="122"/>
      <c r="C184" s="122"/>
      <c r="D184" s="122"/>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22"/>
      <c r="B185" s="122"/>
      <c r="C185" s="122"/>
      <c r="D185" s="122"/>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22"/>
      <c r="B186" s="122"/>
      <c r="C186" s="122"/>
      <c r="D186" s="122"/>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22"/>
      <c r="B187" s="122"/>
      <c r="C187" s="122"/>
      <c r="D187" s="122"/>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22"/>
      <c r="B188" s="122"/>
      <c r="C188" s="122"/>
      <c r="D188" s="122"/>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22"/>
      <c r="B189" s="122"/>
      <c r="C189" s="122"/>
      <c r="D189" s="122"/>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22"/>
      <c r="B190" s="122"/>
      <c r="C190" s="122"/>
      <c r="D190" s="122"/>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22"/>
      <c r="B191" s="122"/>
      <c r="C191" s="122"/>
      <c r="D191" s="122"/>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22"/>
      <c r="B192" s="122"/>
      <c r="C192" s="122"/>
      <c r="D192" s="122"/>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22"/>
      <c r="B193" s="122"/>
      <c r="C193" s="122"/>
      <c r="D193" s="122"/>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22"/>
      <c r="B194" s="122"/>
      <c r="C194" s="122"/>
      <c r="D194" s="122"/>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22"/>
      <c r="B195" s="122"/>
      <c r="C195" s="122"/>
      <c r="D195" s="122"/>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22"/>
      <c r="B196" s="122"/>
      <c r="C196" s="122"/>
      <c r="D196" s="122"/>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22"/>
      <c r="B197" s="122"/>
      <c r="C197" s="122"/>
      <c r="D197" s="122"/>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22"/>
      <c r="B198" s="122"/>
      <c r="C198" s="122"/>
      <c r="D198" s="122"/>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22"/>
      <c r="B199" s="122"/>
      <c r="C199" s="122"/>
      <c r="D199" s="122"/>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22"/>
      <c r="B200" s="122"/>
      <c r="C200" s="122"/>
      <c r="D200" s="122"/>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22"/>
      <c r="B201" s="122"/>
      <c r="C201" s="122"/>
      <c r="D201" s="122"/>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22"/>
      <c r="B202" s="122"/>
      <c r="C202" s="122"/>
      <c r="D202" s="122"/>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22"/>
      <c r="B203" s="122"/>
      <c r="C203" s="122"/>
      <c r="D203" s="122"/>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22"/>
      <c r="B204" s="122"/>
      <c r="C204" s="122"/>
      <c r="D204" s="122"/>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22"/>
      <c r="B205" s="122"/>
      <c r="C205" s="122"/>
      <c r="D205" s="122"/>
      <c r="M205"/>
    </row>
    <row r="206" spans="1:56" x14ac:dyDescent="0.35">
      <c r="A206" s="122"/>
      <c r="B206" s="122"/>
      <c r="C206" s="122"/>
      <c r="D206" s="122"/>
      <c r="M206"/>
    </row>
    <row r="207" spans="1:56" x14ac:dyDescent="0.35">
      <c r="A207" s="122"/>
      <c r="B207" s="122"/>
      <c r="C207" s="122"/>
      <c r="D207" s="122"/>
    </row>
    <row r="208" spans="1:56" x14ac:dyDescent="0.35">
      <c r="A208" s="122"/>
      <c r="B208" s="122"/>
      <c r="C208" s="122"/>
      <c r="D208" s="122"/>
    </row>
    <row r="209" spans="1:4" x14ac:dyDescent="0.35">
      <c r="A209" s="122"/>
      <c r="B209" s="122"/>
      <c r="C209" s="122"/>
      <c r="D209" s="122"/>
    </row>
    <row r="210" spans="1:4" x14ac:dyDescent="0.35">
      <c r="A210" s="122"/>
      <c r="B210" s="122"/>
      <c r="C210" s="122"/>
      <c r="D210" s="122"/>
    </row>
    <row r="211" spans="1:4" x14ac:dyDescent="0.35">
      <c r="A211" s="122"/>
      <c r="B211" s="122"/>
      <c r="C211" s="122"/>
      <c r="D211" s="122"/>
    </row>
    <row r="212" spans="1:4" x14ac:dyDescent="0.35">
      <c r="A212" s="122"/>
      <c r="B212" s="122"/>
      <c r="C212" s="122"/>
      <c r="D212" s="122"/>
    </row>
    <row r="213" spans="1:4" x14ac:dyDescent="0.35">
      <c r="A213" s="122"/>
      <c r="B213" s="122"/>
      <c r="C213" s="122"/>
      <c r="D213" s="122"/>
    </row>
    <row r="214" spans="1:4" x14ac:dyDescent="0.35">
      <c r="A214" s="122"/>
      <c r="B214" s="122"/>
      <c r="C214" s="122"/>
      <c r="D214" s="122"/>
    </row>
    <row r="215" spans="1:4" x14ac:dyDescent="0.35">
      <c r="A215" s="122"/>
      <c r="B215" s="122"/>
      <c r="C215" s="122"/>
      <c r="D215" s="122"/>
    </row>
    <row r="216" spans="1:4" x14ac:dyDescent="0.35">
      <c r="A216" s="122"/>
      <c r="B216" s="122"/>
      <c r="C216" s="122"/>
      <c r="D216" s="122"/>
    </row>
    <row r="217" spans="1:4" x14ac:dyDescent="0.35">
      <c r="A217" s="122"/>
      <c r="B217" s="122"/>
      <c r="C217" s="122"/>
      <c r="D217" s="122"/>
    </row>
    <row r="218" spans="1:4" x14ac:dyDescent="0.35">
      <c r="A218" s="122"/>
      <c r="B218" s="122"/>
      <c r="C218" s="122"/>
      <c r="D218" s="122"/>
    </row>
    <row r="219" spans="1:4" x14ac:dyDescent="0.35">
      <c r="A219" s="122"/>
      <c r="B219" s="122"/>
      <c r="C219" s="122"/>
      <c r="D219" s="122"/>
    </row>
    <row r="220" spans="1:4" x14ac:dyDescent="0.35">
      <c r="A220" s="122"/>
      <c r="B220" s="122"/>
      <c r="C220" s="122"/>
      <c r="D220" s="122"/>
    </row>
    <row r="221" spans="1:4" x14ac:dyDescent="0.35">
      <c r="A221" s="122"/>
      <c r="B221" s="122"/>
      <c r="C221" s="122"/>
      <c r="D221" s="122"/>
    </row>
    <row r="222" spans="1:4" x14ac:dyDescent="0.35">
      <c r="A222" s="122"/>
      <c r="B222" s="122"/>
      <c r="C222" s="122"/>
      <c r="D222" s="122"/>
    </row>
    <row r="223" spans="1:4" x14ac:dyDescent="0.35">
      <c r="A223" s="122"/>
      <c r="B223" s="122"/>
      <c r="C223" s="122"/>
      <c r="D223" s="122"/>
    </row>
    <row r="224" spans="1:4" x14ac:dyDescent="0.35">
      <c r="A224" s="122"/>
      <c r="B224" s="122"/>
      <c r="C224" s="122"/>
      <c r="D224" s="122"/>
    </row>
    <row r="225" spans="1:4" x14ac:dyDescent="0.35">
      <c r="A225" s="122"/>
      <c r="B225" s="122"/>
      <c r="C225" s="122"/>
      <c r="D225" s="122"/>
    </row>
    <row r="226" spans="1:4" x14ac:dyDescent="0.35">
      <c r="A226" s="122"/>
      <c r="B226" s="122"/>
      <c r="C226" s="122"/>
      <c r="D226" s="122"/>
    </row>
    <row r="227" spans="1:4" x14ac:dyDescent="0.35">
      <c r="A227" s="122"/>
      <c r="B227" s="122"/>
      <c r="C227" s="122"/>
      <c r="D227" s="122"/>
    </row>
    <row r="228" spans="1:4" x14ac:dyDescent="0.35">
      <c r="A228" s="122"/>
      <c r="B228" s="122"/>
      <c r="C228" s="122"/>
      <c r="D228" s="122"/>
    </row>
    <row r="229" spans="1:4" x14ac:dyDescent="0.35">
      <c r="A229" s="122"/>
      <c r="B229" s="122"/>
      <c r="C229" s="122"/>
      <c r="D229" s="122"/>
    </row>
    <row r="230" spans="1:4" x14ac:dyDescent="0.35">
      <c r="A230" s="122"/>
      <c r="B230" s="122"/>
      <c r="C230" s="122"/>
      <c r="D230" s="122"/>
    </row>
    <row r="231" spans="1:4" x14ac:dyDescent="0.35">
      <c r="A231" s="122"/>
      <c r="B231" s="122"/>
      <c r="C231" s="122"/>
      <c r="D231" s="122"/>
    </row>
    <row r="232" spans="1:4" x14ac:dyDescent="0.35">
      <c r="A232" s="122"/>
      <c r="B232" s="122"/>
      <c r="C232" s="122"/>
      <c r="D232" s="122"/>
    </row>
    <row r="233" spans="1:4" x14ac:dyDescent="0.35">
      <c r="A233" s="122"/>
      <c r="B233" s="122"/>
      <c r="C233" s="122"/>
      <c r="D233" s="122"/>
    </row>
    <row r="234" spans="1:4" x14ac:dyDescent="0.35">
      <c r="A234" s="122"/>
      <c r="B234" s="122"/>
      <c r="C234" s="122"/>
      <c r="D234" s="122"/>
    </row>
    <row r="235" spans="1:4" x14ac:dyDescent="0.35">
      <c r="A235" s="122"/>
      <c r="B235" s="122"/>
      <c r="C235" s="122"/>
      <c r="D235" s="122"/>
    </row>
    <row r="236" spans="1:4" x14ac:dyDescent="0.35">
      <c r="A236" s="122"/>
      <c r="B236" s="122"/>
      <c r="C236" s="122"/>
      <c r="D236" s="122"/>
    </row>
    <row r="237" spans="1:4" x14ac:dyDescent="0.35">
      <c r="A237" s="122"/>
      <c r="B237" s="122"/>
      <c r="C237" s="122"/>
      <c r="D237" s="122"/>
    </row>
  </sheetData>
  <mergeCells count="16">
    <mergeCell ref="A107:H107"/>
    <mergeCell ref="A40:D40"/>
    <mergeCell ref="A52:D52"/>
    <mergeCell ref="A64:D64"/>
    <mergeCell ref="A103:H103"/>
    <mergeCell ref="A104:H104"/>
    <mergeCell ref="A106:H106"/>
    <mergeCell ref="A76:D76"/>
    <mergeCell ref="A88:D8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9282-6410-4402-AEDE-BD5C190CE48C}">
  <dimension ref="A1:F55"/>
  <sheetViews>
    <sheetView zoomScaleNormal="100" workbookViewId="0">
      <selection activeCell="R3" sqref="R3"/>
    </sheetView>
  </sheetViews>
  <sheetFormatPr defaultRowHeight="14.5" x14ac:dyDescent="0.35"/>
  <cols>
    <col min="1" max="1" width="52.26953125" customWidth="1"/>
    <col min="2" max="2" width="16.1796875" customWidth="1"/>
  </cols>
  <sheetData>
    <row r="1" spans="1:6" ht="26" x14ac:dyDescent="0.35">
      <c r="A1" s="169" t="s">
        <v>45</v>
      </c>
      <c r="B1" s="169"/>
      <c r="C1" s="166"/>
      <c r="D1" s="166"/>
      <c r="E1" s="166"/>
      <c r="F1" s="166"/>
    </row>
    <row r="2" spans="1:6" ht="15" customHeight="1" thickBot="1" x14ac:dyDescent="0.4">
      <c r="A2" s="199"/>
      <c r="B2" s="199"/>
    </row>
    <row r="3" spans="1:6" ht="89.25" customHeight="1" thickBot="1" x14ac:dyDescent="0.4">
      <c r="A3" s="197" t="s">
        <v>673</v>
      </c>
      <c r="B3" s="198"/>
    </row>
    <row r="4" spans="1:6" x14ac:dyDescent="0.35">
      <c r="A4" s="165" t="s">
        <v>672</v>
      </c>
      <c r="B4" s="164" t="s">
        <v>671</v>
      </c>
    </row>
    <row r="5" spans="1:6" x14ac:dyDescent="0.35">
      <c r="A5" s="163" t="s">
        <v>554</v>
      </c>
      <c r="B5" s="163">
        <v>125</v>
      </c>
    </row>
    <row r="6" spans="1:6" x14ac:dyDescent="0.35">
      <c r="A6" s="163" t="s">
        <v>187</v>
      </c>
      <c r="B6" s="163">
        <v>51</v>
      </c>
    </row>
    <row r="7" spans="1:6" ht="15" customHeight="1" x14ac:dyDescent="0.35">
      <c r="A7" s="163" t="s">
        <v>602</v>
      </c>
      <c r="B7" s="163">
        <v>32</v>
      </c>
      <c r="C7" s="132"/>
    </row>
    <row r="8" spans="1:6" x14ac:dyDescent="0.35">
      <c r="A8" s="163" t="s">
        <v>221</v>
      </c>
      <c r="B8" s="163">
        <v>22</v>
      </c>
    </row>
    <row r="9" spans="1:6" x14ac:dyDescent="0.35">
      <c r="A9" s="163" t="s">
        <v>599</v>
      </c>
      <c r="B9" s="163">
        <v>18</v>
      </c>
    </row>
    <row r="10" spans="1:6" x14ac:dyDescent="0.35">
      <c r="A10" s="163" t="s">
        <v>571</v>
      </c>
      <c r="B10" s="163">
        <v>15</v>
      </c>
    </row>
    <row r="11" spans="1:6" x14ac:dyDescent="0.35">
      <c r="A11" s="163" t="s">
        <v>174</v>
      </c>
      <c r="B11" s="163">
        <v>15</v>
      </c>
    </row>
    <row r="12" spans="1:6" x14ac:dyDescent="0.35">
      <c r="A12" s="163" t="s">
        <v>572</v>
      </c>
      <c r="B12" s="163">
        <v>15</v>
      </c>
    </row>
    <row r="13" spans="1:6" x14ac:dyDescent="0.35">
      <c r="A13" s="163" t="s">
        <v>15</v>
      </c>
      <c r="B13" s="163">
        <v>14</v>
      </c>
    </row>
    <row r="14" spans="1:6" x14ac:dyDescent="0.35">
      <c r="A14" s="163" t="s">
        <v>269</v>
      </c>
      <c r="B14" s="163">
        <v>14</v>
      </c>
    </row>
    <row r="15" spans="1:6" x14ac:dyDescent="0.35">
      <c r="A15" s="163" t="s">
        <v>569</v>
      </c>
      <c r="B15" s="163">
        <v>14</v>
      </c>
    </row>
    <row r="16" spans="1:6" x14ac:dyDescent="0.35">
      <c r="A16" s="163" t="s">
        <v>601</v>
      </c>
      <c r="B16" s="163">
        <v>12</v>
      </c>
    </row>
    <row r="17" spans="1:2" x14ac:dyDescent="0.35">
      <c r="A17" s="163" t="s">
        <v>579</v>
      </c>
      <c r="B17" s="163">
        <v>12</v>
      </c>
    </row>
    <row r="18" spans="1:2" x14ac:dyDescent="0.35">
      <c r="A18" s="163" t="s">
        <v>154</v>
      </c>
      <c r="B18" s="163">
        <v>11</v>
      </c>
    </row>
    <row r="19" spans="1:2" x14ac:dyDescent="0.35">
      <c r="A19" s="163" t="s">
        <v>212</v>
      </c>
      <c r="B19" s="163">
        <v>10</v>
      </c>
    </row>
    <row r="20" spans="1:2" x14ac:dyDescent="0.35">
      <c r="A20" s="163" t="s">
        <v>165</v>
      </c>
      <c r="B20" s="163">
        <v>10</v>
      </c>
    </row>
    <row r="21" spans="1:2" x14ac:dyDescent="0.35">
      <c r="A21" s="163" t="s">
        <v>582</v>
      </c>
      <c r="B21" s="163">
        <v>9</v>
      </c>
    </row>
    <row r="22" spans="1:2" x14ac:dyDescent="0.35">
      <c r="A22" s="163" t="s">
        <v>28</v>
      </c>
      <c r="B22" s="163">
        <v>9</v>
      </c>
    </row>
    <row r="23" spans="1:2" x14ac:dyDescent="0.35">
      <c r="A23" s="163" t="s">
        <v>538</v>
      </c>
      <c r="B23" s="163">
        <v>8</v>
      </c>
    </row>
    <row r="24" spans="1:2" x14ac:dyDescent="0.35">
      <c r="A24" s="163" t="s">
        <v>272</v>
      </c>
      <c r="B24" s="163">
        <v>8</v>
      </c>
    </row>
    <row r="25" spans="1:2" x14ac:dyDescent="0.35">
      <c r="A25" s="163" t="s">
        <v>143</v>
      </c>
      <c r="B25" s="163">
        <v>8</v>
      </c>
    </row>
    <row r="26" spans="1:2" x14ac:dyDescent="0.35">
      <c r="A26" s="163" t="s">
        <v>209</v>
      </c>
      <c r="B26" s="163">
        <v>8</v>
      </c>
    </row>
    <row r="27" spans="1:2" x14ac:dyDescent="0.35">
      <c r="A27" s="163" t="s">
        <v>21</v>
      </c>
      <c r="B27" s="163">
        <v>8</v>
      </c>
    </row>
    <row r="28" spans="1:2" x14ac:dyDescent="0.35">
      <c r="A28" s="163" t="s">
        <v>573</v>
      </c>
      <c r="B28" s="163">
        <v>7</v>
      </c>
    </row>
    <row r="29" spans="1:2" x14ac:dyDescent="0.35">
      <c r="A29" s="163" t="s">
        <v>563</v>
      </c>
      <c r="B29" s="163">
        <v>7</v>
      </c>
    </row>
    <row r="30" spans="1:2" x14ac:dyDescent="0.35">
      <c r="A30" s="163" t="s">
        <v>282</v>
      </c>
      <c r="B30" s="163">
        <v>6</v>
      </c>
    </row>
    <row r="31" spans="1:2" x14ac:dyDescent="0.35">
      <c r="A31" s="163" t="s">
        <v>544</v>
      </c>
      <c r="B31" s="163">
        <v>5</v>
      </c>
    </row>
    <row r="32" spans="1:2" x14ac:dyDescent="0.35">
      <c r="A32" s="163" t="s">
        <v>339</v>
      </c>
      <c r="B32" s="163">
        <v>5</v>
      </c>
    </row>
    <row r="33" spans="1:2" x14ac:dyDescent="0.35">
      <c r="A33" s="163" t="s">
        <v>206</v>
      </c>
      <c r="B33" s="163">
        <v>4</v>
      </c>
    </row>
    <row r="34" spans="1:2" x14ac:dyDescent="0.35">
      <c r="A34" s="163" t="s">
        <v>11</v>
      </c>
      <c r="B34" s="163">
        <v>4</v>
      </c>
    </row>
    <row r="35" spans="1:2" x14ac:dyDescent="0.35">
      <c r="A35" s="163" t="s">
        <v>342</v>
      </c>
      <c r="B35" s="163">
        <v>4</v>
      </c>
    </row>
    <row r="36" spans="1:2" x14ac:dyDescent="0.35">
      <c r="A36" s="163" t="s">
        <v>13</v>
      </c>
      <c r="B36" s="163">
        <v>3</v>
      </c>
    </row>
    <row r="37" spans="1:2" x14ac:dyDescent="0.35">
      <c r="A37" s="163" t="s">
        <v>182</v>
      </c>
      <c r="B37" s="163">
        <v>3</v>
      </c>
    </row>
    <row r="38" spans="1:2" x14ac:dyDescent="0.35">
      <c r="A38" s="163" t="s">
        <v>34</v>
      </c>
      <c r="B38" s="163">
        <v>3</v>
      </c>
    </row>
    <row r="39" spans="1:2" x14ac:dyDescent="0.35">
      <c r="A39" s="163" t="s">
        <v>225</v>
      </c>
      <c r="B39" s="163">
        <v>2</v>
      </c>
    </row>
    <row r="40" spans="1:2" x14ac:dyDescent="0.35">
      <c r="A40" s="163" t="s">
        <v>8</v>
      </c>
      <c r="B40" s="163">
        <v>2</v>
      </c>
    </row>
    <row r="41" spans="1:2" x14ac:dyDescent="0.35">
      <c r="A41" s="163" t="s">
        <v>327</v>
      </c>
      <c r="B41" s="163">
        <v>2</v>
      </c>
    </row>
    <row r="42" spans="1:2" x14ac:dyDescent="0.35">
      <c r="A42" s="163" t="s">
        <v>359</v>
      </c>
      <c r="B42" s="163">
        <v>2</v>
      </c>
    </row>
    <row r="43" spans="1:2" x14ac:dyDescent="0.35">
      <c r="A43" s="163" t="s">
        <v>547</v>
      </c>
      <c r="B43" s="163">
        <v>2</v>
      </c>
    </row>
    <row r="44" spans="1:2" x14ac:dyDescent="0.35">
      <c r="A44" s="163" t="s">
        <v>298</v>
      </c>
      <c r="B44" s="163">
        <v>2</v>
      </c>
    </row>
    <row r="45" spans="1:2" x14ac:dyDescent="0.35">
      <c r="A45" s="163" t="s">
        <v>256</v>
      </c>
      <c r="B45" s="163">
        <v>2</v>
      </c>
    </row>
    <row r="46" spans="1:2" x14ac:dyDescent="0.35">
      <c r="A46" s="163" t="s">
        <v>201</v>
      </c>
      <c r="B46" s="163">
        <v>2</v>
      </c>
    </row>
    <row r="47" spans="1:2" x14ac:dyDescent="0.35">
      <c r="A47" s="163" t="s">
        <v>44</v>
      </c>
      <c r="B47" s="163">
        <v>1</v>
      </c>
    </row>
    <row r="48" spans="1:2" x14ac:dyDescent="0.35">
      <c r="A48" s="163" t="s">
        <v>295</v>
      </c>
      <c r="B48" s="163">
        <v>1</v>
      </c>
    </row>
    <row r="49" spans="1:6" x14ac:dyDescent="0.35">
      <c r="A49" s="163" t="s">
        <v>521</v>
      </c>
      <c r="B49" s="163">
        <v>1</v>
      </c>
    </row>
    <row r="50" spans="1:6" x14ac:dyDescent="0.35">
      <c r="A50" s="163" t="s">
        <v>302</v>
      </c>
      <c r="B50" s="163">
        <v>1</v>
      </c>
    </row>
    <row r="51" spans="1:6" x14ac:dyDescent="0.35">
      <c r="A51" s="163" t="s">
        <v>520</v>
      </c>
      <c r="B51" s="163">
        <v>1</v>
      </c>
      <c r="F51" t="s">
        <v>670</v>
      </c>
    </row>
    <row r="52" spans="1:6" x14ac:dyDescent="0.35">
      <c r="A52" s="163" t="s">
        <v>191</v>
      </c>
      <c r="B52" s="163">
        <v>1</v>
      </c>
    </row>
    <row r="53" spans="1:6" x14ac:dyDescent="0.35">
      <c r="A53" s="163" t="s">
        <v>12</v>
      </c>
      <c r="B53" s="163">
        <v>1</v>
      </c>
    </row>
    <row r="54" spans="1:6" x14ac:dyDescent="0.35">
      <c r="A54" s="163" t="s">
        <v>558</v>
      </c>
      <c r="B54" s="163">
        <v>1</v>
      </c>
    </row>
    <row r="55" spans="1:6" ht="15" thickBot="1" x14ac:dyDescent="0.4">
      <c r="A55" s="162" t="s">
        <v>642</v>
      </c>
      <c r="B55" s="162">
        <v>523</v>
      </c>
    </row>
  </sheetData>
  <mergeCells count="2">
    <mergeCell ref="A3:B3"/>
    <mergeCell ref="A1:B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1447-AA6E-49DC-B7E0-CEBAB92D1483}">
  <sheetPr>
    <pageSetUpPr fitToPage="1"/>
  </sheetPr>
  <dimension ref="A1:D163"/>
  <sheetViews>
    <sheetView showGridLines="0" tabSelected="1" topLeftCell="A102" zoomScale="85" zoomScaleNormal="100" workbookViewId="0">
      <selection activeCell="B108" sqref="B108"/>
    </sheetView>
  </sheetViews>
  <sheetFormatPr defaultRowHeight="14.5" x14ac:dyDescent="0.35"/>
  <cols>
    <col min="1" max="1" width="26.54296875" style="1" customWidth="1"/>
    <col min="2" max="2" width="160.7265625" customWidth="1"/>
  </cols>
  <sheetData>
    <row r="1" spans="1:2" s="2" customFormat="1" ht="26" x14ac:dyDescent="0.35">
      <c r="A1" s="169" t="s">
        <v>45</v>
      </c>
      <c r="B1" s="169"/>
    </row>
    <row r="2" spans="1:2" s="2" customFormat="1" ht="74.25" customHeight="1" x14ac:dyDescent="0.35">
      <c r="A2" s="170" t="s">
        <v>46</v>
      </c>
      <c r="B2" s="170"/>
    </row>
    <row r="3" spans="1:2" s="2" customFormat="1" ht="48.65" customHeight="1" thickBot="1" x14ac:dyDescent="0.4">
      <c r="A3" s="10" t="s">
        <v>447</v>
      </c>
      <c r="B3" s="460"/>
    </row>
    <row r="4" spans="1:2" ht="18" x14ac:dyDescent="0.35">
      <c r="A4" s="14" t="s">
        <v>112</v>
      </c>
      <c r="B4" s="15" t="s">
        <v>113</v>
      </c>
    </row>
    <row r="5" spans="1:2" ht="15.5" x14ac:dyDescent="0.35">
      <c r="A5" s="16" t="s">
        <v>47</v>
      </c>
      <c r="B5" s="17" t="s">
        <v>48</v>
      </c>
    </row>
    <row r="6" spans="1:2" ht="15.5" x14ac:dyDescent="0.35">
      <c r="A6" s="16" t="s">
        <v>49</v>
      </c>
      <c r="B6" s="17" t="s">
        <v>50</v>
      </c>
    </row>
    <row r="7" spans="1:2" ht="15.5" x14ac:dyDescent="0.35">
      <c r="A7" s="16" t="s">
        <v>51</v>
      </c>
      <c r="B7" s="17" t="s">
        <v>52</v>
      </c>
    </row>
    <row r="8" spans="1:2" ht="15.5" x14ac:dyDescent="0.35">
      <c r="A8" s="16" t="s">
        <v>53</v>
      </c>
      <c r="B8" s="17" t="s">
        <v>54</v>
      </c>
    </row>
    <row r="9" spans="1:2" ht="15.5" x14ac:dyDescent="0.35">
      <c r="A9" s="16" t="s">
        <v>3</v>
      </c>
      <c r="B9" s="17" t="s">
        <v>55</v>
      </c>
    </row>
    <row r="10" spans="1:2" ht="15.5" x14ac:dyDescent="0.35">
      <c r="A10" s="16" t="s">
        <v>56</v>
      </c>
      <c r="B10" s="17" t="s">
        <v>57</v>
      </c>
    </row>
    <row r="11" spans="1:2" ht="15.5" x14ac:dyDescent="0.35">
      <c r="A11" s="16" t="s">
        <v>58</v>
      </c>
      <c r="B11" s="17" t="s">
        <v>59</v>
      </c>
    </row>
    <row r="12" spans="1:2" ht="15.5" x14ac:dyDescent="0.35">
      <c r="A12" s="16" t="s">
        <v>60</v>
      </c>
      <c r="B12" s="17" t="s">
        <v>61</v>
      </c>
    </row>
    <row r="13" spans="1:2" ht="46.5" x14ac:dyDescent="0.35">
      <c r="A13" s="16" t="s">
        <v>62</v>
      </c>
      <c r="B13" s="17" t="s">
        <v>63</v>
      </c>
    </row>
    <row r="14" spans="1:2" ht="46.5" x14ac:dyDescent="0.35">
      <c r="A14" s="16" t="s">
        <v>64</v>
      </c>
      <c r="B14" s="17" t="s">
        <v>65</v>
      </c>
    </row>
    <row r="15" spans="1:2" ht="15.5" x14ac:dyDescent="0.35">
      <c r="A15" s="16" t="s">
        <v>66</v>
      </c>
      <c r="B15" s="17" t="s">
        <v>67</v>
      </c>
    </row>
    <row r="16" spans="1:2" ht="47.25" customHeight="1" x14ac:dyDescent="0.35">
      <c r="A16" s="201" t="s">
        <v>68</v>
      </c>
      <c r="B16" s="17" t="s">
        <v>69</v>
      </c>
    </row>
    <row r="17" spans="1:2" ht="46.5" x14ac:dyDescent="0.35">
      <c r="A17" s="201"/>
      <c r="B17" s="17" t="s">
        <v>70</v>
      </c>
    </row>
    <row r="18" spans="1:2" ht="47.15" customHeight="1" x14ac:dyDescent="0.35">
      <c r="A18" s="201" t="s">
        <v>450</v>
      </c>
      <c r="B18" s="17" t="s">
        <v>451</v>
      </c>
    </row>
    <row r="19" spans="1:2" ht="46.5" x14ac:dyDescent="0.35">
      <c r="A19" s="201"/>
      <c r="B19" s="17" t="s">
        <v>452</v>
      </c>
    </row>
    <row r="20" spans="1:2" ht="31" x14ac:dyDescent="0.35">
      <c r="A20" s="16" t="s">
        <v>71</v>
      </c>
      <c r="B20" s="17" t="s">
        <v>824</v>
      </c>
    </row>
    <row r="21" spans="1:2" ht="15.5" x14ac:dyDescent="0.35">
      <c r="A21" s="16" t="s">
        <v>72</v>
      </c>
      <c r="B21" s="17" t="s">
        <v>73</v>
      </c>
    </row>
    <row r="22" spans="1:2" ht="15.5" x14ac:dyDescent="0.35">
      <c r="A22" s="16" t="s">
        <v>74</v>
      </c>
      <c r="B22" s="17" t="s">
        <v>75</v>
      </c>
    </row>
    <row r="23" spans="1:2" ht="15.5" x14ac:dyDescent="0.35">
      <c r="A23" s="16" t="s">
        <v>76</v>
      </c>
      <c r="B23" s="17" t="s">
        <v>77</v>
      </c>
    </row>
    <row r="24" spans="1:2" ht="46.5" x14ac:dyDescent="0.35">
      <c r="A24" s="16" t="s">
        <v>78</v>
      </c>
      <c r="B24" s="17" t="s">
        <v>79</v>
      </c>
    </row>
    <row r="25" spans="1:2" ht="31" x14ac:dyDescent="0.35">
      <c r="A25" s="16" t="s">
        <v>80</v>
      </c>
      <c r="B25" s="17" t="s">
        <v>81</v>
      </c>
    </row>
    <row r="26" spans="1:2" ht="15.5" x14ac:dyDescent="0.35">
      <c r="A26" s="16" t="s">
        <v>82</v>
      </c>
      <c r="B26" s="17" t="s">
        <v>83</v>
      </c>
    </row>
    <row r="27" spans="1:2" ht="15.5" x14ac:dyDescent="0.35">
      <c r="A27" s="16" t="s">
        <v>84</v>
      </c>
      <c r="B27" s="17" t="s">
        <v>85</v>
      </c>
    </row>
    <row r="28" spans="1:2" ht="15.5" x14ac:dyDescent="0.35">
      <c r="A28" s="16" t="s">
        <v>86</v>
      </c>
      <c r="B28" s="17" t="s">
        <v>87</v>
      </c>
    </row>
    <row r="29" spans="1:2" ht="15.5" x14ac:dyDescent="0.35">
      <c r="A29" s="16" t="s">
        <v>88</v>
      </c>
      <c r="B29" s="17" t="s">
        <v>89</v>
      </c>
    </row>
    <row r="30" spans="1:2" ht="15.5" x14ac:dyDescent="0.35">
      <c r="A30" s="16" t="s">
        <v>90</v>
      </c>
      <c r="B30" s="17" t="s">
        <v>91</v>
      </c>
    </row>
    <row r="31" spans="1:2" ht="15.5" x14ac:dyDescent="0.35">
      <c r="A31" s="16" t="s">
        <v>1</v>
      </c>
      <c r="B31" s="17" t="s">
        <v>92</v>
      </c>
    </row>
    <row r="32" spans="1:2" ht="31" x14ac:dyDescent="0.35">
      <c r="A32" s="16" t="s">
        <v>474</v>
      </c>
      <c r="B32" s="17" t="s">
        <v>93</v>
      </c>
    </row>
    <row r="33" spans="1:2" ht="15.5" x14ac:dyDescent="0.35">
      <c r="A33" s="16" t="s">
        <v>2</v>
      </c>
      <c r="B33" s="17" t="s">
        <v>94</v>
      </c>
    </row>
    <row r="34" spans="1:2" ht="31" x14ac:dyDescent="0.35">
      <c r="A34" s="16" t="s">
        <v>95</v>
      </c>
      <c r="B34" s="17" t="s">
        <v>96</v>
      </c>
    </row>
    <row r="35" spans="1:2" ht="15.5" x14ac:dyDescent="0.35">
      <c r="A35" s="16" t="s">
        <v>97</v>
      </c>
      <c r="B35" s="17" t="s">
        <v>98</v>
      </c>
    </row>
    <row r="36" spans="1:2" ht="31" x14ac:dyDescent="0.35">
      <c r="A36" s="16" t="s">
        <v>99</v>
      </c>
      <c r="B36" s="17" t="s">
        <v>100</v>
      </c>
    </row>
    <row r="37" spans="1:2" ht="15.5" x14ac:dyDescent="0.35">
      <c r="A37" s="16" t="s">
        <v>101</v>
      </c>
      <c r="B37" s="17" t="s">
        <v>453</v>
      </c>
    </row>
    <row r="38" spans="1:2" ht="15.5" x14ac:dyDescent="0.35">
      <c r="A38" s="16" t="s">
        <v>20</v>
      </c>
      <c r="B38" s="17" t="s">
        <v>454</v>
      </c>
    </row>
    <row r="39" spans="1:2" ht="15.5" x14ac:dyDescent="0.35">
      <c r="A39" s="201" t="s">
        <v>102</v>
      </c>
      <c r="B39" s="17" t="s">
        <v>103</v>
      </c>
    </row>
    <row r="40" spans="1:2" ht="15.5" x14ac:dyDescent="0.35">
      <c r="A40" s="201"/>
      <c r="B40" s="17" t="s">
        <v>104</v>
      </c>
    </row>
    <row r="41" spans="1:2" ht="46.5" x14ac:dyDescent="0.35">
      <c r="A41" s="201"/>
      <c r="B41" s="17" t="s">
        <v>105</v>
      </c>
    </row>
    <row r="42" spans="1:2" ht="46.5" x14ac:dyDescent="0.35">
      <c r="A42" s="201"/>
      <c r="B42" s="17" t="s">
        <v>106</v>
      </c>
    </row>
    <row r="43" spans="1:2" ht="15.5" x14ac:dyDescent="0.35">
      <c r="A43" s="201"/>
      <c r="B43" s="17" t="s">
        <v>107</v>
      </c>
    </row>
    <row r="44" spans="1:2" ht="15.5" x14ac:dyDescent="0.35">
      <c r="A44" s="201"/>
      <c r="B44" s="17" t="s">
        <v>108</v>
      </c>
    </row>
    <row r="45" spans="1:2" ht="15.5" x14ac:dyDescent="0.35">
      <c r="A45" s="201"/>
      <c r="B45" s="17" t="s">
        <v>109</v>
      </c>
    </row>
    <row r="46" spans="1:2" ht="15.5" x14ac:dyDescent="0.35">
      <c r="A46" s="16" t="s">
        <v>110</v>
      </c>
      <c r="B46" s="17" t="s">
        <v>111</v>
      </c>
    </row>
    <row r="47" spans="1:2" ht="31" x14ac:dyDescent="0.35">
      <c r="A47" s="201" t="s">
        <v>469</v>
      </c>
      <c r="B47" s="17" t="s">
        <v>455</v>
      </c>
    </row>
    <row r="48" spans="1:2" ht="15.5" x14ac:dyDescent="0.35">
      <c r="A48" s="201"/>
      <c r="B48" s="17" t="s">
        <v>456</v>
      </c>
    </row>
    <row r="49" spans="1:2" ht="15.5" x14ac:dyDescent="0.35">
      <c r="A49" s="201"/>
      <c r="B49" s="17" t="s">
        <v>457</v>
      </c>
    </row>
    <row r="50" spans="1:2" ht="15.75" customHeight="1" x14ac:dyDescent="0.35">
      <c r="A50" s="201" t="s">
        <v>825</v>
      </c>
      <c r="B50" s="461" t="s">
        <v>826</v>
      </c>
    </row>
    <row r="51" spans="1:2" ht="15.5" x14ac:dyDescent="0.35">
      <c r="A51" s="201"/>
      <c r="B51" s="17" t="s">
        <v>458</v>
      </c>
    </row>
    <row r="52" spans="1:2" ht="35.5" customHeight="1" x14ac:dyDescent="0.35">
      <c r="A52" s="201"/>
      <c r="B52" s="17" t="s">
        <v>459</v>
      </c>
    </row>
    <row r="53" spans="1:2" ht="86.25" customHeight="1" x14ac:dyDescent="0.35">
      <c r="A53" s="201"/>
      <c r="B53" s="17" t="s">
        <v>827</v>
      </c>
    </row>
    <row r="54" spans="1:2" ht="87.65" customHeight="1" x14ac:dyDescent="0.35">
      <c r="A54" s="201"/>
      <c r="B54" s="17" t="s">
        <v>472</v>
      </c>
    </row>
    <row r="55" spans="1:2" ht="31" x14ac:dyDescent="0.35">
      <c r="A55" s="201"/>
      <c r="B55" s="17" t="s">
        <v>460</v>
      </c>
    </row>
    <row r="56" spans="1:2" ht="77.5" x14ac:dyDescent="0.35">
      <c r="A56" s="201"/>
      <c r="B56" s="17" t="s">
        <v>470</v>
      </c>
    </row>
    <row r="57" spans="1:2" ht="15.5" x14ac:dyDescent="0.35">
      <c r="A57" s="201"/>
      <c r="B57" s="17" t="s">
        <v>461</v>
      </c>
    </row>
    <row r="58" spans="1:2" ht="31" x14ac:dyDescent="0.35">
      <c r="A58" s="201"/>
      <c r="B58" s="17" t="s">
        <v>828</v>
      </c>
    </row>
    <row r="59" spans="1:2" ht="15.5" x14ac:dyDescent="0.35">
      <c r="A59" s="201"/>
      <c r="B59" s="17" t="s">
        <v>829</v>
      </c>
    </row>
    <row r="60" spans="1:2" ht="15.5" x14ac:dyDescent="0.35">
      <c r="A60" s="202" t="s">
        <v>830</v>
      </c>
      <c r="B60" s="462" t="s">
        <v>831</v>
      </c>
    </row>
    <row r="61" spans="1:2" ht="15.5" x14ac:dyDescent="0.35">
      <c r="A61" s="203"/>
      <c r="B61" s="463" t="s">
        <v>832</v>
      </c>
    </row>
    <row r="62" spans="1:2" ht="51" customHeight="1" x14ac:dyDescent="0.35">
      <c r="A62" s="203"/>
      <c r="B62" s="464" t="s">
        <v>833</v>
      </c>
    </row>
    <row r="63" spans="1:2" ht="15.5" x14ac:dyDescent="0.35">
      <c r="A63" s="201" t="s">
        <v>834</v>
      </c>
      <c r="B63" s="465" t="s">
        <v>835</v>
      </c>
    </row>
    <row r="64" spans="1:2" ht="31" x14ac:dyDescent="0.35">
      <c r="A64" s="201"/>
      <c r="B64" s="17" t="s">
        <v>836</v>
      </c>
    </row>
    <row r="65" spans="1:2" ht="15.5" x14ac:dyDescent="0.35">
      <c r="A65" s="201"/>
      <c r="B65" s="17" t="s">
        <v>462</v>
      </c>
    </row>
    <row r="66" spans="1:2" ht="15.5" x14ac:dyDescent="0.35">
      <c r="A66" s="201"/>
      <c r="B66" s="17" t="s">
        <v>837</v>
      </c>
    </row>
    <row r="67" spans="1:2" ht="77.5" x14ac:dyDescent="0.35">
      <c r="A67" s="201"/>
      <c r="B67" s="17" t="s">
        <v>471</v>
      </c>
    </row>
    <row r="68" spans="1:2" ht="15.5" x14ac:dyDescent="0.35">
      <c r="A68" s="201"/>
      <c r="B68" s="17" t="s">
        <v>829</v>
      </c>
    </row>
    <row r="69" spans="1:2" ht="15.5" x14ac:dyDescent="0.35">
      <c r="A69" s="466" t="s">
        <v>838</v>
      </c>
      <c r="B69" s="461" t="s">
        <v>839</v>
      </c>
    </row>
    <row r="70" spans="1:2" ht="15.5" x14ac:dyDescent="0.35">
      <c r="A70" s="466"/>
      <c r="B70" s="17" t="s">
        <v>463</v>
      </c>
    </row>
    <row r="71" spans="1:2" ht="50.5" customHeight="1" x14ac:dyDescent="0.35">
      <c r="A71" s="466"/>
      <c r="B71" s="17" t="s">
        <v>840</v>
      </c>
    </row>
    <row r="72" spans="1:2" ht="46.5" x14ac:dyDescent="0.35">
      <c r="A72" s="466"/>
      <c r="B72" s="17" t="s">
        <v>841</v>
      </c>
    </row>
    <row r="73" spans="1:2" ht="31" x14ac:dyDescent="0.35">
      <c r="A73" s="466"/>
      <c r="B73" s="17" t="s">
        <v>824</v>
      </c>
    </row>
    <row r="74" spans="1:2" ht="15.5" x14ac:dyDescent="0.35">
      <c r="A74" s="466"/>
      <c r="B74" s="17" t="s">
        <v>842</v>
      </c>
    </row>
    <row r="75" spans="1:2" ht="15.5" x14ac:dyDescent="0.35">
      <c r="A75" s="466" t="s">
        <v>473</v>
      </c>
      <c r="B75" s="461" t="s">
        <v>843</v>
      </c>
    </row>
    <row r="76" spans="1:2" ht="15.5" x14ac:dyDescent="0.35">
      <c r="A76" s="466"/>
      <c r="B76" s="17" t="s">
        <v>464</v>
      </c>
    </row>
    <row r="77" spans="1:2" ht="83.5" customHeight="1" x14ac:dyDescent="0.35">
      <c r="A77" s="466"/>
      <c r="B77" s="17" t="s">
        <v>471</v>
      </c>
    </row>
    <row r="78" spans="1:2" ht="77.5" x14ac:dyDescent="0.35">
      <c r="A78" s="466"/>
      <c r="B78" s="18" t="s">
        <v>470</v>
      </c>
    </row>
    <row r="79" spans="1:2" ht="15.5" x14ac:dyDescent="0.35">
      <c r="A79" s="466"/>
      <c r="B79" s="17" t="s">
        <v>461</v>
      </c>
    </row>
    <row r="80" spans="1:2" ht="31" x14ac:dyDescent="0.35">
      <c r="A80" s="466"/>
      <c r="B80" s="17" t="s">
        <v>844</v>
      </c>
    </row>
    <row r="81" spans="1:2" ht="15.5" x14ac:dyDescent="0.35">
      <c r="A81" s="466"/>
      <c r="B81" s="17" t="s">
        <v>845</v>
      </c>
    </row>
    <row r="82" spans="1:2" ht="15.5" x14ac:dyDescent="0.35">
      <c r="A82" s="466"/>
      <c r="B82" s="17" t="s">
        <v>842</v>
      </c>
    </row>
    <row r="83" spans="1:2" ht="15.5" x14ac:dyDescent="0.35">
      <c r="A83" s="467" t="s">
        <v>846</v>
      </c>
      <c r="B83" s="461" t="s">
        <v>847</v>
      </c>
    </row>
    <row r="84" spans="1:2" ht="15.5" x14ac:dyDescent="0.35">
      <c r="A84" s="467"/>
      <c r="B84" s="17" t="s">
        <v>464</v>
      </c>
    </row>
    <row r="85" spans="1:2" ht="31" x14ac:dyDescent="0.35">
      <c r="A85" s="467"/>
      <c r="B85" s="17" t="s">
        <v>460</v>
      </c>
    </row>
    <row r="86" spans="1:2" ht="15.5" x14ac:dyDescent="0.35">
      <c r="A86" s="467"/>
      <c r="B86" s="17" t="s">
        <v>465</v>
      </c>
    </row>
    <row r="87" spans="1:2" ht="46.5" x14ac:dyDescent="0.35">
      <c r="A87" s="467"/>
      <c r="B87" s="17" t="s">
        <v>466</v>
      </c>
    </row>
    <row r="88" spans="1:2" ht="15.5" x14ac:dyDescent="0.35">
      <c r="A88" s="467"/>
      <c r="B88" s="17" t="s">
        <v>467</v>
      </c>
    </row>
    <row r="89" spans="1:2" ht="15.5" x14ac:dyDescent="0.35">
      <c r="A89" s="467"/>
      <c r="B89" s="17" t="s">
        <v>468</v>
      </c>
    </row>
    <row r="90" spans="1:2" ht="15.5" x14ac:dyDescent="0.35">
      <c r="A90" s="467"/>
      <c r="B90" s="17" t="s">
        <v>461</v>
      </c>
    </row>
    <row r="91" spans="1:2" ht="77.5" x14ac:dyDescent="0.35">
      <c r="A91" s="467"/>
      <c r="B91" s="17" t="s">
        <v>471</v>
      </c>
    </row>
    <row r="92" spans="1:2" ht="15.5" x14ac:dyDescent="0.35">
      <c r="A92" s="467"/>
      <c r="B92" s="17" t="s">
        <v>842</v>
      </c>
    </row>
    <row r="93" spans="1:2" ht="15.65" customHeight="1" x14ac:dyDescent="0.35">
      <c r="A93" s="468" t="s">
        <v>848</v>
      </c>
      <c r="B93" s="19" t="s">
        <v>849</v>
      </c>
    </row>
    <row r="94" spans="1:2" ht="15.5" x14ac:dyDescent="0.35">
      <c r="A94" s="468"/>
      <c r="B94" s="469" t="s">
        <v>850</v>
      </c>
    </row>
    <row r="95" spans="1:2" ht="15.5" x14ac:dyDescent="0.35">
      <c r="A95" s="468"/>
      <c r="B95" s="20" t="s">
        <v>464</v>
      </c>
    </row>
    <row r="96" spans="1:2" ht="15.5" x14ac:dyDescent="0.35">
      <c r="A96" s="468"/>
      <c r="B96" s="19" t="s">
        <v>851</v>
      </c>
    </row>
    <row r="97" spans="1:2" ht="62" x14ac:dyDescent="0.35">
      <c r="A97" s="468"/>
      <c r="B97" s="20" t="s">
        <v>852</v>
      </c>
    </row>
    <row r="98" spans="1:2" ht="31" x14ac:dyDescent="0.35">
      <c r="A98" s="468"/>
      <c r="B98" s="20" t="s">
        <v>853</v>
      </c>
    </row>
    <row r="99" spans="1:2" ht="49" customHeight="1" x14ac:dyDescent="0.35">
      <c r="A99" s="468"/>
      <c r="B99" s="19" t="s">
        <v>854</v>
      </c>
    </row>
    <row r="100" spans="1:2" ht="31" x14ac:dyDescent="0.35">
      <c r="A100" s="468"/>
      <c r="B100" s="20" t="s">
        <v>855</v>
      </c>
    </row>
    <row r="101" spans="1:2" ht="143.5" customHeight="1" x14ac:dyDescent="0.35">
      <c r="A101" s="468"/>
      <c r="B101" s="19" t="s">
        <v>856</v>
      </c>
    </row>
    <row r="102" spans="1:2" ht="66" customHeight="1" x14ac:dyDescent="0.35">
      <c r="A102" s="468"/>
      <c r="B102" s="20" t="s">
        <v>857</v>
      </c>
    </row>
    <row r="103" spans="1:2" ht="31" x14ac:dyDescent="0.35">
      <c r="A103" s="468" t="s">
        <v>858</v>
      </c>
      <c r="B103" s="20" t="s">
        <v>859</v>
      </c>
    </row>
    <row r="104" spans="1:2" ht="148" customHeight="1" x14ac:dyDescent="0.35">
      <c r="A104" s="468"/>
      <c r="B104" s="470" t="s">
        <v>860</v>
      </c>
    </row>
    <row r="105" spans="1:2" ht="15.65" customHeight="1" x14ac:dyDescent="0.35">
      <c r="A105" s="468"/>
      <c r="B105" s="20" t="s">
        <v>861</v>
      </c>
    </row>
    <row r="106" spans="1:2" ht="15.5" x14ac:dyDescent="0.35">
      <c r="A106" s="468"/>
      <c r="B106" s="471" t="s">
        <v>842</v>
      </c>
    </row>
    <row r="107" spans="1:2" ht="31" x14ac:dyDescent="0.35">
      <c r="A107" s="468"/>
      <c r="B107" s="472" t="s">
        <v>862</v>
      </c>
    </row>
    <row r="108" spans="1:2" ht="15.5" x14ac:dyDescent="0.35">
      <c r="A108" s="468"/>
      <c r="B108" s="20" t="s">
        <v>863</v>
      </c>
    </row>
    <row r="109" spans="1:2" ht="15.5" x14ac:dyDescent="0.35">
      <c r="A109" s="467" t="s">
        <v>864</v>
      </c>
      <c r="B109" s="20" t="s">
        <v>865</v>
      </c>
    </row>
    <row r="110" spans="1:2" ht="15.5" x14ac:dyDescent="0.35">
      <c r="A110" s="467"/>
      <c r="B110" s="465" t="s">
        <v>835</v>
      </c>
    </row>
    <row r="111" spans="1:2" ht="15.5" x14ac:dyDescent="0.35">
      <c r="A111" s="467"/>
      <c r="B111" s="463" t="s">
        <v>832</v>
      </c>
    </row>
    <row r="112" spans="1:2" ht="46.5" x14ac:dyDescent="0.35">
      <c r="A112" s="467"/>
      <c r="B112" s="464" t="s">
        <v>833</v>
      </c>
    </row>
    <row r="113" spans="1:2" ht="31" x14ac:dyDescent="0.35">
      <c r="A113" s="467"/>
      <c r="B113" s="17" t="s">
        <v>866</v>
      </c>
    </row>
    <row r="114" spans="1:2" ht="15.5" x14ac:dyDescent="0.35">
      <c r="A114" s="467"/>
      <c r="B114" s="17" t="s">
        <v>462</v>
      </c>
    </row>
    <row r="115" spans="1:2" ht="15.5" x14ac:dyDescent="0.35">
      <c r="A115" s="467"/>
      <c r="B115" s="17" t="s">
        <v>837</v>
      </c>
    </row>
    <row r="116" spans="1:2" ht="15.5" x14ac:dyDescent="0.35">
      <c r="A116" s="467"/>
      <c r="B116" s="20" t="s">
        <v>867</v>
      </c>
    </row>
    <row r="117" spans="1:2" ht="31" x14ac:dyDescent="0.35">
      <c r="A117" s="467"/>
      <c r="B117" s="20" t="s">
        <v>868</v>
      </c>
    </row>
    <row r="118" spans="1:2" ht="21" customHeight="1" x14ac:dyDescent="0.35">
      <c r="A118" s="467"/>
      <c r="B118" s="20" t="s">
        <v>869</v>
      </c>
    </row>
    <row r="119" spans="1:2" ht="31" x14ac:dyDescent="0.35">
      <c r="A119" s="467"/>
      <c r="B119" s="20" t="s">
        <v>870</v>
      </c>
    </row>
    <row r="120" spans="1:2" ht="31" x14ac:dyDescent="0.35">
      <c r="A120" s="467"/>
      <c r="B120" s="20" t="s">
        <v>871</v>
      </c>
    </row>
    <row r="121" spans="1:2" ht="15.65" customHeight="1" x14ac:dyDescent="0.35">
      <c r="A121" s="466" t="s">
        <v>872</v>
      </c>
      <c r="B121" s="18" t="s">
        <v>873</v>
      </c>
    </row>
    <row r="122" spans="1:2" ht="15.5" x14ac:dyDescent="0.35">
      <c r="A122" s="466"/>
      <c r="B122" s="19" t="s">
        <v>874</v>
      </c>
    </row>
    <row r="123" spans="1:2" ht="15.5" x14ac:dyDescent="0.35">
      <c r="A123" s="466"/>
      <c r="B123" s="19" t="s">
        <v>875</v>
      </c>
    </row>
    <row r="124" spans="1:2" ht="15.5" x14ac:dyDescent="0.35">
      <c r="A124" s="466"/>
      <c r="B124" s="19" t="s">
        <v>876</v>
      </c>
    </row>
    <row r="125" spans="1:2" ht="15.5" x14ac:dyDescent="0.35">
      <c r="A125" s="466"/>
      <c r="B125" s="19" t="s">
        <v>877</v>
      </c>
    </row>
    <row r="126" spans="1:2" ht="15.5" x14ac:dyDescent="0.35">
      <c r="A126" s="473" t="s">
        <v>878</v>
      </c>
      <c r="B126" s="19" t="s">
        <v>879</v>
      </c>
    </row>
    <row r="127" spans="1:2" ht="15.65" customHeight="1" x14ac:dyDescent="0.35">
      <c r="A127" s="474"/>
      <c r="B127" s="18" t="s">
        <v>880</v>
      </c>
    </row>
    <row r="128" spans="1:2" ht="15.5" x14ac:dyDescent="0.35">
      <c r="A128" s="474"/>
      <c r="B128" s="18" t="s">
        <v>881</v>
      </c>
    </row>
    <row r="129" spans="1:4" ht="16.5" customHeight="1" x14ac:dyDescent="0.35">
      <c r="A129" s="474"/>
      <c r="B129" s="18" t="s">
        <v>882</v>
      </c>
    </row>
    <row r="130" spans="1:4" ht="16.5" customHeight="1" x14ac:dyDescent="0.35">
      <c r="A130" s="474"/>
      <c r="B130" s="18" t="s">
        <v>883</v>
      </c>
    </row>
    <row r="131" spans="1:4" ht="16.5" customHeight="1" x14ac:dyDescent="0.35">
      <c r="A131" s="474"/>
      <c r="B131" s="19" t="s">
        <v>884</v>
      </c>
    </row>
    <row r="132" spans="1:4" ht="16.5" customHeight="1" x14ac:dyDescent="0.35">
      <c r="A132" s="474"/>
      <c r="B132" s="18" t="s">
        <v>880</v>
      </c>
    </row>
    <row r="133" spans="1:4" ht="16.5" customHeight="1" x14ac:dyDescent="0.35">
      <c r="A133" s="474"/>
      <c r="B133" s="18" t="s">
        <v>881</v>
      </c>
    </row>
    <row r="134" spans="1:4" ht="16.5" customHeight="1" x14ac:dyDescent="0.35">
      <c r="A134" s="474"/>
      <c r="B134" s="18" t="s">
        <v>882</v>
      </c>
    </row>
    <row r="135" spans="1:4" ht="16.5" customHeight="1" x14ac:dyDescent="0.35">
      <c r="A135" s="474"/>
      <c r="B135" s="18" t="s">
        <v>883</v>
      </c>
    </row>
    <row r="136" spans="1:4" ht="15.5" x14ac:dyDescent="0.35">
      <c r="A136" s="474"/>
      <c r="B136" s="19" t="s">
        <v>885</v>
      </c>
    </row>
    <row r="137" spans="1:4" ht="15.5" x14ac:dyDescent="0.35">
      <c r="A137" s="474"/>
      <c r="B137" s="18" t="s">
        <v>880</v>
      </c>
    </row>
    <row r="138" spans="1:4" ht="15.5" x14ac:dyDescent="0.35">
      <c r="A138" s="474"/>
      <c r="B138" s="18" t="s">
        <v>881</v>
      </c>
      <c r="D138" s="80"/>
    </row>
    <row r="139" spans="1:4" ht="15.5" x14ac:dyDescent="0.35">
      <c r="A139" s="474"/>
      <c r="B139" s="18" t="s">
        <v>882</v>
      </c>
    </row>
    <row r="140" spans="1:4" ht="15.5" x14ac:dyDescent="0.35">
      <c r="A140" s="474"/>
      <c r="B140" s="18" t="s">
        <v>883</v>
      </c>
    </row>
    <row r="141" spans="1:4" ht="15.5" x14ac:dyDescent="0.35">
      <c r="A141" s="474"/>
      <c r="B141" s="19" t="s">
        <v>886</v>
      </c>
    </row>
    <row r="142" spans="1:4" ht="15.5" x14ac:dyDescent="0.35">
      <c r="A142" s="474"/>
      <c r="B142" s="18" t="s">
        <v>880</v>
      </c>
    </row>
    <row r="143" spans="1:4" ht="15.5" x14ac:dyDescent="0.35">
      <c r="A143" s="474"/>
      <c r="B143" s="18" t="s">
        <v>881</v>
      </c>
    </row>
    <row r="144" spans="1:4" ht="15.5" x14ac:dyDescent="0.35">
      <c r="A144" s="474"/>
      <c r="B144" s="18" t="s">
        <v>882</v>
      </c>
    </row>
    <row r="145" spans="1:2" ht="15.5" x14ac:dyDescent="0.35">
      <c r="A145" s="474"/>
      <c r="B145" s="18" t="s">
        <v>883</v>
      </c>
    </row>
    <row r="146" spans="1:2" ht="15.5" x14ac:dyDescent="0.35">
      <c r="A146" s="474"/>
      <c r="B146" s="18" t="s">
        <v>887</v>
      </c>
    </row>
    <row r="147" spans="1:2" ht="15.5" x14ac:dyDescent="0.35">
      <c r="A147" s="474"/>
      <c r="B147" s="18" t="s">
        <v>888</v>
      </c>
    </row>
    <row r="148" spans="1:2" ht="54.65" customHeight="1" x14ac:dyDescent="0.35">
      <c r="A148" s="474"/>
      <c r="B148" s="18" t="s">
        <v>889</v>
      </c>
    </row>
    <row r="149" spans="1:2" ht="15.5" x14ac:dyDescent="0.35">
      <c r="A149" s="474"/>
      <c r="B149" s="18" t="s">
        <v>890</v>
      </c>
    </row>
    <row r="150" spans="1:2" ht="31" x14ac:dyDescent="0.35">
      <c r="A150" s="474"/>
      <c r="B150" s="18" t="s">
        <v>891</v>
      </c>
    </row>
    <row r="151" spans="1:2" ht="15.5" x14ac:dyDescent="0.35">
      <c r="A151" s="474"/>
      <c r="B151" s="18" t="s">
        <v>458</v>
      </c>
    </row>
    <row r="152" spans="1:2" ht="31" x14ac:dyDescent="0.35">
      <c r="A152" s="474"/>
      <c r="B152" s="18" t="s">
        <v>892</v>
      </c>
    </row>
    <row r="153" spans="1:2" ht="93" x14ac:dyDescent="0.35">
      <c r="A153" s="474"/>
      <c r="B153" s="18" t="s">
        <v>893</v>
      </c>
    </row>
    <row r="154" spans="1:2" ht="21.65" customHeight="1" x14ac:dyDescent="0.35">
      <c r="A154" s="474"/>
      <c r="B154" s="18" t="s">
        <v>894</v>
      </c>
    </row>
    <row r="155" spans="1:2" ht="54" customHeight="1" x14ac:dyDescent="0.35">
      <c r="A155" s="474"/>
      <c r="B155" s="475" t="s">
        <v>840</v>
      </c>
    </row>
    <row r="156" spans="1:2" ht="15.5" x14ac:dyDescent="0.35">
      <c r="A156" s="476"/>
      <c r="B156" s="475" t="s">
        <v>895</v>
      </c>
    </row>
    <row r="157" spans="1:2" ht="15.5" x14ac:dyDescent="0.35">
      <c r="A157" s="477" t="s">
        <v>896</v>
      </c>
      <c r="B157" s="18" t="s">
        <v>897</v>
      </c>
    </row>
    <row r="158" spans="1:2" ht="15.5" x14ac:dyDescent="0.35">
      <c r="A158" s="478"/>
      <c r="B158" s="18" t="s">
        <v>898</v>
      </c>
    </row>
    <row r="159" spans="1:2" ht="15.5" x14ac:dyDescent="0.35">
      <c r="A159" s="478"/>
      <c r="B159" s="18" t="s">
        <v>899</v>
      </c>
    </row>
    <row r="160" spans="1:2" ht="15.5" x14ac:dyDescent="0.35">
      <c r="A160" s="478"/>
      <c r="B160" s="18" t="s">
        <v>900</v>
      </c>
    </row>
    <row r="161" spans="1:2" ht="15.5" x14ac:dyDescent="0.35">
      <c r="A161" s="478"/>
      <c r="B161" s="18" t="s">
        <v>901</v>
      </c>
    </row>
    <row r="162" spans="1:2" ht="15.5" x14ac:dyDescent="0.35">
      <c r="A162" s="478"/>
      <c r="B162" s="18" t="s">
        <v>902</v>
      </c>
    </row>
    <row r="163" spans="1:2" ht="16" thickBot="1" x14ac:dyDescent="0.4">
      <c r="A163" s="479"/>
      <c r="B163" s="480" t="s">
        <v>903</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2"/>
  <sheetViews>
    <sheetView showGridLines="0" topLeftCell="A4" zoomScaleNormal="100" zoomScalePageLayoutView="110" workbookViewId="0">
      <selection activeCell="F30" sqref="F30"/>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69" t="s">
        <v>45</v>
      </c>
      <c r="B1" s="169"/>
      <c r="C1" s="169"/>
      <c r="D1" s="169"/>
      <c r="E1" s="169"/>
      <c r="F1" s="169"/>
      <c r="G1" s="16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0" t="s">
        <v>46</v>
      </c>
      <c r="B2" s="170"/>
      <c r="C2" s="170"/>
      <c r="D2" s="170"/>
      <c r="E2" s="170"/>
      <c r="F2" s="170"/>
      <c r="G2" s="17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0"/>
      <c r="B3" s="170"/>
      <c r="C3" s="170"/>
      <c r="D3" s="170"/>
      <c r="E3" s="170"/>
      <c r="F3" s="170"/>
      <c r="G3" s="17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1" t="s">
        <v>496</v>
      </c>
      <c r="B4" s="171"/>
      <c r="C4" s="171"/>
      <c r="D4" s="171"/>
      <c r="E4" s="171"/>
      <c r="F4" s="171"/>
      <c r="G4" s="171"/>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7" t="s">
        <v>480</v>
      </c>
      <c r="B7" s="167"/>
      <c r="C7" s="167"/>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478</v>
      </c>
      <c r="B8" s="21" t="s">
        <v>417</v>
      </c>
      <c r="C8" s="21" t="s">
        <v>479</v>
      </c>
      <c r="D8" s="3"/>
      <c r="E8" s="172" t="s">
        <v>509</v>
      </c>
      <c r="F8" s="172"/>
      <c r="G8" s="17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419</v>
      </c>
      <c r="B9" s="37">
        <v>154820</v>
      </c>
      <c r="C9" s="38">
        <v>148627.20000023622</v>
      </c>
      <c r="D9" s="3"/>
      <c r="E9" s="35" t="s">
        <v>484</v>
      </c>
      <c r="F9" s="41" t="s">
        <v>417</v>
      </c>
      <c r="G9" s="50" t="s">
        <v>485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507</v>
      </c>
      <c r="B10" s="6">
        <v>21937</v>
      </c>
      <c r="C10" s="22">
        <v>60107.379999988108</v>
      </c>
      <c r="D10" s="3"/>
      <c r="E10" s="36" t="s">
        <v>486</v>
      </c>
      <c r="F10" s="42">
        <v>46455</v>
      </c>
      <c r="G10" s="34">
        <v>0.98657803640070507</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508</v>
      </c>
      <c r="B11" s="37">
        <v>3624</v>
      </c>
      <c r="C11" s="38">
        <v>16308</v>
      </c>
      <c r="D11" s="3"/>
      <c r="E11" s="36" t="s">
        <v>487</v>
      </c>
      <c r="F11" s="43">
        <v>632</v>
      </c>
      <c r="G11" s="39">
        <v>1.3421963599294923E-2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482</v>
      </c>
      <c r="B12" s="37">
        <v>2948</v>
      </c>
      <c r="C12" s="38">
        <v>530.6400000000117</v>
      </c>
      <c r="D12" s="3"/>
      <c r="E12" s="5" t="s">
        <v>0</v>
      </c>
      <c r="F12" s="44">
        <v>47087</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494</v>
      </c>
      <c r="B13" s="37">
        <v>1338</v>
      </c>
      <c r="C13" s="38">
        <v>4950.5999999998749</v>
      </c>
      <c r="D13" s="58"/>
      <c r="E13" s="59" t="s">
        <v>505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483</v>
      </c>
      <c r="B14" s="6">
        <v>10</v>
      </c>
      <c r="C14" s="22">
        <v>0</v>
      </c>
      <c r="D14" s="3"/>
      <c r="E14" s="173" t="s">
        <v>488</v>
      </c>
      <c r="F14" s="173"/>
      <c r="G14" s="1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184677</v>
      </c>
      <c r="C15" s="23">
        <v>230523.81999969902</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68" t="s">
        <v>511</v>
      </c>
      <c r="B16" s="168"/>
      <c r="C16" s="168"/>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68" t="s">
        <v>490</v>
      </c>
      <c r="B17" s="168"/>
      <c r="C17" s="168"/>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73"/>
      <c r="F18" s="173"/>
      <c r="G18" s="17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7" t="s">
        <v>497</v>
      </c>
      <c r="B19" s="167"/>
      <c r="C19" s="167"/>
      <c r="D19" s="3"/>
      <c r="E19" s="174" t="s">
        <v>510</v>
      </c>
      <c r="F19" s="175"/>
      <c r="G19" s="17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416</v>
      </c>
      <c r="B20" s="21" t="s">
        <v>417</v>
      </c>
      <c r="C20" s="21" t="s">
        <v>49</v>
      </c>
      <c r="D20" s="3"/>
      <c r="E20" s="35" t="s">
        <v>484</v>
      </c>
      <c r="F20" s="45" t="s">
        <v>417</v>
      </c>
      <c r="G20" s="52" t="s">
        <v>485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418</v>
      </c>
      <c r="B21" s="6">
        <v>83523</v>
      </c>
      <c r="C21" s="62">
        <v>577.74664463680665</v>
      </c>
      <c r="D21" s="3"/>
      <c r="E21" s="36" t="s">
        <v>486</v>
      </c>
      <c r="F21" s="42">
        <v>6455</v>
      </c>
      <c r="G21" s="34">
        <v>0.91082263298998167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445</v>
      </c>
      <c r="B22" s="6">
        <v>21</v>
      </c>
      <c r="C22" s="62">
        <v>508.57142857142856</v>
      </c>
      <c r="D22" s="3"/>
      <c r="E22" s="36" t="s">
        <v>487</v>
      </c>
      <c r="F22" s="42">
        <v>632</v>
      </c>
      <c r="G22" s="34">
        <v>8.9177367010018341E-2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444</v>
      </c>
      <c r="B23" s="37">
        <v>101121</v>
      </c>
      <c r="C23" s="63">
        <v>518.89215889874504</v>
      </c>
      <c r="D23" s="3"/>
      <c r="E23" s="5" t="s">
        <v>0</v>
      </c>
      <c r="F23" s="44">
        <v>7087</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446</v>
      </c>
      <c r="B24">
        <v>12</v>
      </c>
      <c r="C24" s="63">
        <v>910</v>
      </c>
      <c r="D24" s="3"/>
      <c r="E24" s="173" t="s">
        <v>506</v>
      </c>
      <c r="F24" s="173"/>
      <c r="G24" s="173"/>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184677</v>
      </c>
      <c r="C25" s="64">
        <v>545.53424086377834</v>
      </c>
      <c r="D25" s="3"/>
      <c r="E25" s="173" t="s">
        <v>488</v>
      </c>
      <c r="F25" s="173"/>
      <c r="G25" s="17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8" t="str">
        <f>A16</f>
        <v>Data from BI Inc. Participants Report, 06.01.2024</v>
      </c>
      <c r="B26" s="168"/>
      <c r="C26" s="168"/>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8" t="s">
        <v>513</v>
      </c>
      <c r="B27" s="168"/>
      <c r="C27" s="168"/>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6"/>
      <c r="B28" s="176"/>
      <c r="C28" s="17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6"/>
      <c r="B29" s="176"/>
      <c r="C29" s="17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6" t="s">
        <v>512</v>
      </c>
      <c r="B30" s="176"/>
      <c r="C30" s="17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448</v>
      </c>
      <c r="B31" s="24" t="s">
        <v>417</v>
      </c>
      <c r="C31" s="24" t="s">
        <v>449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184677</v>
      </c>
      <c r="C32" s="27">
        <v>545.53424086377834</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420</v>
      </c>
      <c r="B33" s="32">
        <v>4871</v>
      </c>
      <c r="C33" s="33">
        <v>606.77417368096906</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419</v>
      </c>
      <c r="B34" s="29">
        <v>4328</v>
      </c>
      <c r="C34" s="30">
        <v>610.91635859519408</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482</v>
      </c>
      <c r="B35" s="29">
        <v>82</v>
      </c>
      <c r="C35" s="30">
        <v>2049.8170731707319</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494</v>
      </c>
      <c r="B36" s="29">
        <v>35</v>
      </c>
      <c r="C36" s="30">
        <v>21.571428571428573</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507</v>
      </c>
      <c r="B37" s="29">
        <v>393</v>
      </c>
      <c r="C37" s="30">
        <v>350.97455470737913</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8" t="s">
        <v>508</v>
      </c>
      <c r="B38" s="29">
        <v>33</v>
      </c>
      <c r="C38" s="30">
        <v>144.78787878787878</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1" t="s">
        <v>421</v>
      </c>
      <c r="B39" s="32">
        <v>3531</v>
      </c>
      <c r="C39" s="33">
        <v>482.95950155763239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419</v>
      </c>
      <c r="B40" s="29">
        <v>3197</v>
      </c>
      <c r="C40" s="30">
        <v>507.83640913356271</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482</v>
      </c>
      <c r="B41" s="29">
        <v>4</v>
      </c>
      <c r="C41" s="30">
        <v>1613.25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494</v>
      </c>
      <c r="B42" s="29">
        <v>38</v>
      </c>
      <c r="C42" s="30">
        <v>39.10526315789474</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507</v>
      </c>
      <c r="B43" s="29">
        <v>238</v>
      </c>
      <c r="C43" s="30">
        <v>241.55462184873949</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8" t="s">
        <v>508</v>
      </c>
      <c r="B44" s="29">
        <v>54</v>
      </c>
      <c r="C44" s="30">
        <v>302.74074074074076</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1" t="s">
        <v>422</v>
      </c>
      <c r="B45" s="75">
        <v>6618</v>
      </c>
      <c r="C45" s="76">
        <v>599.85766092475069</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419</v>
      </c>
      <c r="B46" s="29">
        <v>6061</v>
      </c>
      <c r="C46" s="30">
        <v>627.89011714238575</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482</v>
      </c>
      <c r="B47" s="29">
        <v>3</v>
      </c>
      <c r="C47" s="30">
        <v>1113</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494</v>
      </c>
      <c r="B48" s="29">
        <v>83</v>
      </c>
      <c r="C48" s="30">
        <v>40.168674698795179</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507</v>
      </c>
      <c r="B49" s="29">
        <v>223</v>
      </c>
      <c r="C49" s="30">
        <v>493.03587443946191</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508</v>
      </c>
      <c r="B50" s="29">
        <v>248</v>
      </c>
      <c r="C50" s="30">
        <v>191.91935483870967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31" t="s">
        <v>423</v>
      </c>
      <c r="B51" s="32">
        <v>801</v>
      </c>
      <c r="C51" s="33">
        <v>765.04744069912613</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419</v>
      </c>
      <c r="B52" s="29">
        <v>477</v>
      </c>
      <c r="C52" s="30">
        <v>415.44025157232704</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482</v>
      </c>
      <c r="B53" s="29">
        <v>194</v>
      </c>
      <c r="C53" s="30">
        <v>2108.4175257731958</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507</v>
      </c>
      <c r="B54" s="29">
        <v>126</v>
      </c>
      <c r="C54" s="30">
        <v>43.960317460317462</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508</v>
      </c>
      <c r="B55" s="29">
        <v>4</v>
      </c>
      <c r="C55" s="30">
        <v>16.5</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31" t="s">
        <v>424</v>
      </c>
      <c r="B56" s="70">
        <v>17834</v>
      </c>
      <c r="C56" s="71">
        <v>648.38168666591901</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77" t="s">
        <v>419</v>
      </c>
      <c r="B57" s="68">
        <v>14816</v>
      </c>
      <c r="C57" s="69">
        <v>666.58281587473004</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483</v>
      </c>
      <c r="B58" s="29">
        <v>4</v>
      </c>
      <c r="C58" s="30">
        <v>85</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482</v>
      </c>
      <c r="B59" s="29">
        <v>464</v>
      </c>
      <c r="C59" s="30">
        <v>2653.7758620689656</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494</v>
      </c>
      <c r="B60" s="29">
        <v>141</v>
      </c>
      <c r="C60" s="30">
        <v>35.865248226950357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507</v>
      </c>
      <c r="B61" s="29">
        <v>2354</v>
      </c>
      <c r="C61" s="30">
        <v>189.6644010195412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508</v>
      </c>
      <c r="B62" s="29">
        <v>55</v>
      </c>
      <c r="C62" s="30">
        <v>71.436363636363637</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1" t="s">
        <v>425</v>
      </c>
      <c r="B63" s="32">
        <v>2718</v>
      </c>
      <c r="C63" s="33">
        <v>391.9580573951435</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419</v>
      </c>
      <c r="B64" s="29">
        <v>1800</v>
      </c>
      <c r="C64" s="30">
        <v>529.34833333333336</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482</v>
      </c>
      <c r="B65" s="29">
        <v>2</v>
      </c>
      <c r="C65" s="30">
        <v>1925</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494</v>
      </c>
      <c r="B66" s="29">
        <v>54</v>
      </c>
      <c r="C66" s="30">
        <v>18.925925925925927</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507</v>
      </c>
      <c r="B67" s="29">
        <v>728</v>
      </c>
      <c r="C67" s="30">
        <v>115.61950549450549</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508</v>
      </c>
      <c r="B68" s="29">
        <v>134</v>
      </c>
      <c r="C68" s="30">
        <v>175.16417910447763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1" t="s">
        <v>426</v>
      </c>
      <c r="B69" s="32">
        <v>3398</v>
      </c>
      <c r="C69" s="33">
        <v>523.39758681577393</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419</v>
      </c>
      <c r="B70" s="29">
        <v>3201</v>
      </c>
      <c r="C70" s="30">
        <v>526.24992189940644</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482</v>
      </c>
      <c r="B71" s="29">
        <v>23</v>
      </c>
      <c r="C71" s="30">
        <v>2374.304347826087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494</v>
      </c>
      <c r="B72" s="29">
        <v>52</v>
      </c>
      <c r="C72" s="30">
        <v>101.73076923076923</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507</v>
      </c>
      <c r="B73" s="29">
        <v>38</v>
      </c>
      <c r="C73" s="30">
        <v>324.9736842105263</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508</v>
      </c>
      <c r="B74" s="29">
        <v>84</v>
      </c>
      <c r="C74" s="30">
        <v>258.70238095238096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31" t="s">
        <v>489</v>
      </c>
      <c r="B75" s="70">
        <v>8489</v>
      </c>
      <c r="C75" s="71">
        <v>827.28142301802336</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419</v>
      </c>
      <c r="B76" s="29">
        <v>8111</v>
      </c>
      <c r="C76" s="30">
        <v>804.95241030699049</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482</v>
      </c>
      <c r="B77" s="29">
        <v>156</v>
      </c>
      <c r="C77" s="30">
        <v>2678.852564102564</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494</v>
      </c>
      <c r="B78" s="29">
        <v>15</v>
      </c>
      <c r="C78" s="30">
        <v>25.2</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507</v>
      </c>
      <c r="B79" s="29">
        <v>200</v>
      </c>
      <c r="C79" s="30">
        <v>366.98500000000001</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8" t="s">
        <v>508</v>
      </c>
      <c r="B80" s="68">
        <v>7</v>
      </c>
      <c r="C80" s="69">
        <v>306.71428571428572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74" t="s">
        <v>427</v>
      </c>
      <c r="B81" s="32">
        <v>9147</v>
      </c>
      <c r="C81" s="33">
        <v>92.04482343937903</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419</v>
      </c>
      <c r="B82" s="29">
        <v>2255</v>
      </c>
      <c r="C82" s="30">
        <v>227.23148558758314</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483</v>
      </c>
      <c r="B83" s="29">
        <v>1</v>
      </c>
      <c r="C83" s="30">
        <v>25</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482</v>
      </c>
      <c r="B84" s="29">
        <v>46</v>
      </c>
      <c r="C84" s="30">
        <v>1450.7826086956522</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494</v>
      </c>
      <c r="B85" s="29">
        <v>2</v>
      </c>
      <c r="C85" s="30">
        <v>11</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8" t="s">
        <v>507</v>
      </c>
      <c r="B86" s="29">
        <v>6603</v>
      </c>
      <c r="C86" s="30">
        <v>37.323640769347264</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7" t="s">
        <v>508</v>
      </c>
      <c r="B87" s="68">
        <v>240</v>
      </c>
      <c r="C87" s="69">
        <v>67.900000000000006</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3" t="s">
        <v>477</v>
      </c>
      <c r="B88" s="70">
        <v>6205</v>
      </c>
      <c r="C88" s="71">
        <v>333.97179693795329</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419</v>
      </c>
      <c r="B89" s="29">
        <v>4243</v>
      </c>
      <c r="C89" s="30">
        <v>445.08625972189486</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8" t="s">
        <v>494</v>
      </c>
      <c r="B90" s="29">
        <v>65</v>
      </c>
      <c r="C90" s="30">
        <v>13.876923076923077</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507</v>
      </c>
      <c r="B91" s="29">
        <v>1350</v>
      </c>
      <c r="C91" s="30">
        <v>123.93037037037037</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7" t="s">
        <v>508</v>
      </c>
      <c r="B92" s="68">
        <v>547</v>
      </c>
      <c r="C92" s="69">
        <v>28.49360146252285</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3" t="s">
        <v>428</v>
      </c>
      <c r="B93" s="70">
        <v>3518</v>
      </c>
      <c r="C93" s="71">
        <v>306.35986355884023</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419</v>
      </c>
      <c r="B94" s="29">
        <v>2739</v>
      </c>
      <c r="C94" s="30">
        <v>322.4859437751004</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483</v>
      </c>
      <c r="B95" s="29">
        <v>1</v>
      </c>
      <c r="C95" s="30">
        <v>243</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8" t="s">
        <v>494</v>
      </c>
      <c r="B96" s="29">
        <v>95</v>
      </c>
      <c r="C96" s="30">
        <v>36.778947368421051</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507</v>
      </c>
      <c r="B97" s="29">
        <v>624</v>
      </c>
      <c r="C97" s="30">
        <v>296.06730769230768</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7" t="s">
        <v>508</v>
      </c>
      <c r="B98" s="68">
        <v>59</v>
      </c>
      <c r="C98" s="69">
        <v>101.72881355932203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3" t="s">
        <v>429</v>
      </c>
      <c r="B99" s="70">
        <v>14402</v>
      </c>
      <c r="C99" s="71">
        <v>447.99833356478268</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419</v>
      </c>
      <c r="B100" s="29">
        <v>12610</v>
      </c>
      <c r="C100" s="30">
        <v>413.13671689135606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482</v>
      </c>
      <c r="B101" s="29">
        <v>497</v>
      </c>
      <c r="C101" s="30">
        <v>1876.8088531187122</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494</v>
      </c>
      <c r="B102" s="29">
        <v>79</v>
      </c>
      <c r="C102" s="30">
        <v>20.721518987341771</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507</v>
      </c>
      <c r="B103" s="29">
        <v>803</v>
      </c>
      <c r="C103" s="30">
        <v>246.49564134495643</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7" t="s">
        <v>508</v>
      </c>
      <c r="B104" s="68">
        <v>413</v>
      </c>
      <c r="C104" s="69">
        <v>266.51573849878935</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3" t="s">
        <v>430</v>
      </c>
      <c r="B105" s="70">
        <v>14049</v>
      </c>
      <c r="C105" s="71">
        <v>452.4430920350203</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419</v>
      </c>
      <c r="B106" s="29">
        <v>12967</v>
      </c>
      <c r="C106" s="30">
        <v>467.37795943549008</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482</v>
      </c>
      <c r="B107" s="29">
        <v>2</v>
      </c>
      <c r="C107" s="30">
        <v>1395</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494</v>
      </c>
      <c r="B108" s="29">
        <v>60</v>
      </c>
      <c r="C108" s="30">
        <v>22.033333333333335</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507</v>
      </c>
      <c r="B109" s="29">
        <v>913</v>
      </c>
      <c r="C109" s="30">
        <v>300.12376779846659</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508</v>
      </c>
      <c r="B110" s="29">
        <v>107</v>
      </c>
      <c r="C110" s="30">
        <v>165.96261682242991</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5.5" thickBot="1" x14ac:dyDescent="0.4">
      <c r="A111" s="31" t="s">
        <v>431</v>
      </c>
      <c r="B111" s="32">
        <v>5486</v>
      </c>
      <c r="C111" s="33">
        <v>546.20488516223111</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419</v>
      </c>
      <c r="B112" s="29">
        <v>4817</v>
      </c>
      <c r="C112" s="30">
        <v>583.35976749013912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482</v>
      </c>
      <c r="B113" s="29">
        <v>22</v>
      </c>
      <c r="C113" s="30">
        <v>2231.2727272727275</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494</v>
      </c>
      <c r="B114" s="29">
        <v>32</v>
      </c>
      <c r="C114" s="30">
        <v>26.84375</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507</v>
      </c>
      <c r="B115" s="29">
        <v>557</v>
      </c>
      <c r="C115" s="30">
        <v>235.86355475763017</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77" t="s">
        <v>508</v>
      </c>
      <c r="B116" s="68">
        <v>58</v>
      </c>
      <c r="C116" s="69">
        <v>88.15517241379311</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3" t="s">
        <v>432</v>
      </c>
      <c r="B117" s="70">
        <v>8628</v>
      </c>
      <c r="C117" s="71">
        <v>579.73470097357438</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8" t="s">
        <v>419</v>
      </c>
      <c r="B118" s="29">
        <v>7412</v>
      </c>
      <c r="C118" s="30">
        <v>586.07150566648681</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483</v>
      </c>
      <c r="B119" s="29">
        <v>1</v>
      </c>
      <c r="C119" s="30">
        <v>1023</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482</v>
      </c>
      <c r="B120" s="29">
        <v>130</v>
      </c>
      <c r="C120" s="30">
        <v>2410.9692307692308</v>
      </c>
      <c r="E120" s="61"/>
      <c r="F120" s="40"/>
      <c r="G120" s="49"/>
      <c r="L120"/>
    </row>
    <row r="121" spans="1:55" ht="16" thickBot="1" x14ac:dyDescent="0.4">
      <c r="A121" s="28" t="s">
        <v>494</v>
      </c>
      <c r="B121" s="29">
        <v>2</v>
      </c>
      <c r="C121" s="30">
        <v>96</v>
      </c>
      <c r="E121" s="61"/>
      <c r="F121" s="40"/>
      <c r="G121" s="49"/>
    </row>
    <row r="122" spans="1:55" ht="16" thickBot="1" x14ac:dyDescent="0.4">
      <c r="A122" s="28" t="s">
        <v>507</v>
      </c>
      <c r="B122" s="29">
        <v>898</v>
      </c>
      <c r="C122" s="30">
        <v>308.47772828507794</v>
      </c>
      <c r="E122" s="61"/>
      <c r="F122" s="40"/>
    </row>
    <row r="123" spans="1:55" ht="16" thickBot="1" x14ac:dyDescent="0.4">
      <c r="A123" s="77" t="s">
        <v>508</v>
      </c>
      <c r="B123" s="68">
        <v>185</v>
      </c>
      <c r="C123" s="69">
        <v>358.56756756756755</v>
      </c>
      <c r="E123" s="61"/>
      <c r="F123" s="40"/>
    </row>
    <row r="124" spans="1:55" ht="16" thickBot="1" x14ac:dyDescent="0.4">
      <c r="A124" s="73" t="s">
        <v>433</v>
      </c>
      <c r="B124" s="70">
        <v>12832</v>
      </c>
      <c r="C124" s="71">
        <v>847.9286938902743</v>
      </c>
      <c r="E124" s="61"/>
      <c r="F124" s="40"/>
    </row>
    <row r="125" spans="1:55" ht="16" thickBot="1" x14ac:dyDescent="0.4">
      <c r="A125" s="28" t="s">
        <v>419</v>
      </c>
      <c r="B125" s="29">
        <v>11725</v>
      </c>
      <c r="C125" s="30">
        <v>760.74311300639658</v>
      </c>
      <c r="E125" s="61"/>
      <c r="F125" s="40"/>
    </row>
    <row r="126" spans="1:55" ht="16" thickBot="1" x14ac:dyDescent="0.4">
      <c r="A126" s="28" t="s">
        <v>482</v>
      </c>
      <c r="B126" s="29">
        <v>697</v>
      </c>
      <c r="C126" s="30">
        <v>2604.8766140602584</v>
      </c>
      <c r="E126" s="61"/>
      <c r="F126" s="40"/>
    </row>
    <row r="127" spans="1:55" ht="16" thickBot="1" x14ac:dyDescent="0.4">
      <c r="A127" s="28" t="s">
        <v>494</v>
      </c>
      <c r="B127" s="29">
        <v>55</v>
      </c>
      <c r="C127" s="30">
        <v>21.618181818181817</v>
      </c>
      <c r="E127" s="61"/>
      <c r="F127" s="40"/>
    </row>
    <row r="128" spans="1:55" ht="16" thickBot="1" x14ac:dyDescent="0.4">
      <c r="A128" s="28" t="s">
        <v>507</v>
      </c>
      <c r="B128" s="29">
        <v>301</v>
      </c>
      <c r="C128" s="30">
        <v>445.68438538205982</v>
      </c>
      <c r="E128" s="61"/>
      <c r="F128" s="40"/>
    </row>
    <row r="129" spans="1:12" ht="16" thickBot="1" x14ac:dyDescent="0.4">
      <c r="A129" s="77" t="s">
        <v>508</v>
      </c>
      <c r="B129" s="68">
        <v>54</v>
      </c>
      <c r="C129" s="69">
        <v>184.61111111111111</v>
      </c>
      <c r="E129" s="61"/>
      <c r="F129" s="40"/>
    </row>
    <row r="130" spans="1:12" ht="16" thickBot="1" x14ac:dyDescent="0.4">
      <c r="A130" s="73" t="s">
        <v>434</v>
      </c>
      <c r="B130" s="70">
        <v>6653</v>
      </c>
      <c r="C130" s="71">
        <v>552.07710807154672</v>
      </c>
      <c r="E130" s="61"/>
      <c r="F130" s="40"/>
    </row>
    <row r="131" spans="1:12" ht="16" thickBot="1" x14ac:dyDescent="0.4">
      <c r="A131" s="28" t="s">
        <v>419</v>
      </c>
      <c r="B131" s="29">
        <v>6235</v>
      </c>
      <c r="C131" s="30">
        <v>580.81668003207699</v>
      </c>
      <c r="E131" s="61"/>
      <c r="F131" s="40"/>
    </row>
    <row r="132" spans="1:12" ht="16" thickBot="1" x14ac:dyDescent="0.4">
      <c r="A132" s="28" t="s">
        <v>482</v>
      </c>
      <c r="B132" s="29">
        <v>6</v>
      </c>
      <c r="C132" s="30">
        <v>1955.1666666666667</v>
      </c>
      <c r="E132" s="61"/>
      <c r="F132" s="40"/>
    </row>
    <row r="133" spans="1:12" ht="16" thickBot="1" x14ac:dyDescent="0.4">
      <c r="A133" s="28" t="s">
        <v>494</v>
      </c>
      <c r="B133" s="29">
        <v>20</v>
      </c>
      <c r="C133" s="30">
        <v>19.850000000000001</v>
      </c>
      <c r="E133" s="61"/>
      <c r="F133" s="40"/>
    </row>
    <row r="134" spans="1:12" ht="16" thickBot="1" x14ac:dyDescent="0.4">
      <c r="A134" s="28" t="s">
        <v>507</v>
      </c>
      <c r="B134" s="29">
        <v>64</v>
      </c>
      <c r="C134" s="30">
        <v>199.984375</v>
      </c>
      <c r="E134" s="61"/>
      <c r="F134" s="40"/>
    </row>
    <row r="135" spans="1:12" ht="16" thickBot="1" x14ac:dyDescent="0.4">
      <c r="A135" s="77" t="s">
        <v>508</v>
      </c>
      <c r="B135" s="68">
        <v>328</v>
      </c>
      <c r="C135" s="69">
        <v>81.25</v>
      </c>
      <c r="E135" s="61"/>
      <c r="F135" s="40"/>
    </row>
    <row r="136" spans="1:12" ht="16" thickBot="1" x14ac:dyDescent="0.4">
      <c r="A136" s="73" t="s">
        <v>435</v>
      </c>
      <c r="B136" s="70">
        <v>4511</v>
      </c>
      <c r="C136" s="71">
        <v>227.95765905564176</v>
      </c>
      <c r="E136" s="61"/>
      <c r="F136" s="40"/>
    </row>
    <row r="137" spans="1:12" ht="16" thickBot="1" x14ac:dyDescent="0.4">
      <c r="A137" s="28" t="s">
        <v>419</v>
      </c>
      <c r="B137" s="29">
        <v>3817</v>
      </c>
      <c r="C137" s="30">
        <v>256.68928477862198</v>
      </c>
      <c r="E137" s="61"/>
      <c r="F137" s="40"/>
    </row>
    <row r="138" spans="1:12" ht="16" thickBot="1" x14ac:dyDescent="0.4">
      <c r="A138" s="28" t="s">
        <v>483</v>
      </c>
      <c r="B138" s="29">
        <v>1</v>
      </c>
      <c r="C138" s="30">
        <v>44</v>
      </c>
      <c r="E138" s="61"/>
    </row>
    <row r="139" spans="1:12" ht="16" thickBot="1" x14ac:dyDescent="0.4">
      <c r="A139" s="28" t="s">
        <v>494</v>
      </c>
      <c r="B139" s="29">
        <v>165</v>
      </c>
      <c r="C139" s="30">
        <v>10.727272727272727</v>
      </c>
      <c r="E139" s="61"/>
    </row>
    <row r="140" spans="1:12" ht="16" thickBot="1" x14ac:dyDescent="0.4">
      <c r="A140" s="77" t="s">
        <v>507</v>
      </c>
      <c r="B140" s="68">
        <v>528</v>
      </c>
      <c r="C140" s="69">
        <v>88.484848484848484</v>
      </c>
      <c r="E140" s="61"/>
    </row>
    <row r="141" spans="1:12" ht="16" thickBot="1" x14ac:dyDescent="0.4">
      <c r="A141" s="73" t="s">
        <v>436</v>
      </c>
      <c r="B141" s="70">
        <v>7105</v>
      </c>
      <c r="C141" s="71">
        <v>641.23279380717804</v>
      </c>
      <c r="E141" s="61"/>
      <c r="J141" s="3"/>
      <c r="L141"/>
    </row>
    <row r="142" spans="1:12" ht="16" thickBot="1" x14ac:dyDescent="0.4">
      <c r="A142" s="28" t="s">
        <v>419</v>
      </c>
      <c r="B142" s="29">
        <v>6832</v>
      </c>
      <c r="C142" s="30">
        <v>647.11460772833721</v>
      </c>
      <c r="E142" s="61"/>
      <c r="J142" s="3"/>
      <c r="L142"/>
    </row>
    <row r="143" spans="1:12" ht="16" thickBot="1" x14ac:dyDescent="0.4">
      <c r="A143" s="28" t="s">
        <v>482</v>
      </c>
      <c r="B143" s="29">
        <v>38</v>
      </c>
      <c r="C143" s="30">
        <v>2525.2894736842104</v>
      </c>
      <c r="E143" s="61"/>
      <c r="G143"/>
      <c r="J143" s="3"/>
      <c r="L143"/>
    </row>
    <row r="144" spans="1:12" ht="16" thickBot="1" x14ac:dyDescent="0.4">
      <c r="A144" s="28" t="s">
        <v>494</v>
      </c>
      <c r="B144" s="29">
        <v>30</v>
      </c>
      <c r="C144" s="30">
        <v>36.299999999999997</v>
      </c>
      <c r="E144" s="61"/>
      <c r="G144"/>
      <c r="J144" s="3"/>
      <c r="L144"/>
    </row>
    <row r="145" spans="1:7" ht="16" thickBot="1" x14ac:dyDescent="0.4">
      <c r="A145" s="77" t="s">
        <v>507</v>
      </c>
      <c r="B145" s="68">
        <v>180</v>
      </c>
      <c r="C145" s="69">
        <v>182.24444444444444</v>
      </c>
      <c r="E145" s="61"/>
      <c r="G145"/>
    </row>
    <row r="146" spans="1:7" ht="16" thickBot="1" x14ac:dyDescent="0.4">
      <c r="A146" s="28" t="s">
        <v>508</v>
      </c>
      <c r="B146" s="29">
        <v>25</v>
      </c>
      <c r="C146" s="30">
        <v>200.72</v>
      </c>
      <c r="E146" s="61"/>
      <c r="G146"/>
    </row>
    <row r="147" spans="1:7" ht="16" thickBot="1" x14ac:dyDescent="0.4">
      <c r="A147" s="73" t="s">
        <v>437</v>
      </c>
      <c r="B147" s="70">
        <v>6752</v>
      </c>
      <c r="C147" s="71">
        <v>248.75592417061611</v>
      </c>
      <c r="E147" s="61"/>
    </row>
    <row r="148" spans="1:7" ht="16" thickBot="1" x14ac:dyDescent="0.4">
      <c r="A148" s="28" t="s">
        <v>419</v>
      </c>
      <c r="B148" s="29">
        <v>4353</v>
      </c>
      <c r="C148" s="30">
        <v>333.79967838272455</v>
      </c>
      <c r="E148" s="61"/>
    </row>
    <row r="149" spans="1:7" ht="16" thickBot="1" x14ac:dyDescent="0.4">
      <c r="A149" s="28" t="s">
        <v>483</v>
      </c>
      <c r="B149" s="29">
        <v>1</v>
      </c>
      <c r="C149" s="30">
        <v>8</v>
      </c>
      <c r="E149" s="61"/>
    </row>
    <row r="150" spans="1:7" ht="16" thickBot="1" x14ac:dyDescent="0.4">
      <c r="A150" s="28" t="s">
        <v>482</v>
      </c>
      <c r="B150" s="29">
        <v>3</v>
      </c>
      <c r="C150" s="30">
        <v>820.66666666666663</v>
      </c>
      <c r="D150" s="48"/>
      <c r="E150" s="61"/>
    </row>
    <row r="151" spans="1:7" ht="16" thickBot="1" x14ac:dyDescent="0.4">
      <c r="A151" s="28" t="s">
        <v>494</v>
      </c>
      <c r="B151" s="29">
        <v>159</v>
      </c>
      <c r="C151" s="30">
        <v>9.6415094339622645</v>
      </c>
      <c r="D151" s="48"/>
      <c r="E151" s="61"/>
    </row>
    <row r="152" spans="1:7" ht="16" thickBot="1" x14ac:dyDescent="0.4">
      <c r="A152" s="77" t="s">
        <v>507</v>
      </c>
      <c r="B152" s="68">
        <v>1906</v>
      </c>
      <c r="C152" s="69">
        <v>111.6327387198321</v>
      </c>
      <c r="D152" s="48"/>
      <c r="E152" s="54"/>
      <c r="F152"/>
    </row>
    <row r="153" spans="1:7" ht="16" thickBot="1" x14ac:dyDescent="0.4">
      <c r="A153" s="28" t="s">
        <v>508</v>
      </c>
      <c r="B153" s="29">
        <v>330</v>
      </c>
      <c r="C153" s="30">
        <v>29.681818181818183</v>
      </c>
      <c r="D153" s="48"/>
      <c r="E153" s="54"/>
      <c r="F153"/>
    </row>
    <row r="154" spans="1:7" ht="16" thickBot="1" x14ac:dyDescent="0.4">
      <c r="A154" s="73" t="s">
        <v>438</v>
      </c>
      <c r="B154" s="70">
        <v>2140</v>
      </c>
      <c r="C154" s="71">
        <v>536.23037383177575</v>
      </c>
      <c r="E154" s="54"/>
      <c r="F154"/>
    </row>
    <row r="155" spans="1:7" ht="16" thickBot="1" x14ac:dyDescent="0.4">
      <c r="A155" s="28" t="s">
        <v>419</v>
      </c>
      <c r="B155" s="29">
        <v>1404</v>
      </c>
      <c r="C155" s="30">
        <v>689.89245014245012</v>
      </c>
      <c r="E155" s="54"/>
      <c r="F155"/>
    </row>
    <row r="156" spans="1:7" ht="16" thickBot="1" x14ac:dyDescent="0.4">
      <c r="A156" s="28" t="s">
        <v>483</v>
      </c>
      <c r="B156" s="29">
        <v>1</v>
      </c>
      <c r="C156" s="30">
        <v>1757</v>
      </c>
    </row>
    <row r="157" spans="1:7" ht="16" thickBot="1" x14ac:dyDescent="0.4">
      <c r="A157" s="28" t="s">
        <v>482</v>
      </c>
      <c r="B157" s="29">
        <v>31</v>
      </c>
      <c r="C157" s="30">
        <v>2265.6774193548385</v>
      </c>
    </row>
    <row r="158" spans="1:7" ht="16" thickBot="1" x14ac:dyDescent="0.4">
      <c r="A158" s="77" t="s">
        <v>494</v>
      </c>
      <c r="B158" s="68">
        <v>16</v>
      </c>
      <c r="C158" s="69">
        <v>8.0625</v>
      </c>
    </row>
    <row r="159" spans="1:7" ht="16" thickBot="1" x14ac:dyDescent="0.4">
      <c r="A159" s="28" t="s">
        <v>507</v>
      </c>
      <c r="B159" s="29">
        <v>688</v>
      </c>
      <c r="C159" s="30">
        <v>155.23546511627907</v>
      </c>
    </row>
    <row r="160" spans="1:7" ht="16" thickBot="1" x14ac:dyDescent="0.4">
      <c r="A160" s="73" t="s">
        <v>439</v>
      </c>
      <c r="B160" s="70">
        <v>18352</v>
      </c>
      <c r="C160" s="71">
        <v>617.92818221447249</v>
      </c>
    </row>
    <row r="161" spans="1:3" ht="16" thickBot="1" x14ac:dyDescent="0.4">
      <c r="A161" s="28" t="s">
        <v>419</v>
      </c>
      <c r="B161" s="29">
        <v>17160</v>
      </c>
      <c r="C161" s="30">
        <v>611.29574592074596</v>
      </c>
    </row>
    <row r="162" spans="1:3" ht="16" thickBot="1" x14ac:dyDescent="0.4">
      <c r="A162" s="28" t="s">
        <v>482</v>
      </c>
      <c r="B162" s="29">
        <v>239</v>
      </c>
      <c r="C162" s="30">
        <v>2273.7740585774059</v>
      </c>
    </row>
    <row r="163" spans="1:3" ht="16" thickBot="1" x14ac:dyDescent="0.4">
      <c r="A163" s="28" t="s">
        <v>494</v>
      </c>
      <c r="B163" s="29">
        <v>54</v>
      </c>
      <c r="C163" s="30">
        <v>13.25925925925926</v>
      </c>
    </row>
    <row r="164" spans="1:3" ht="16" thickBot="1" x14ac:dyDescent="0.4">
      <c r="A164" s="28" t="s">
        <v>507</v>
      </c>
      <c r="B164" s="29">
        <v>722</v>
      </c>
      <c r="C164" s="30">
        <v>386.59141274238226</v>
      </c>
    </row>
    <row r="165" spans="1:3" ht="16" thickBot="1" x14ac:dyDescent="0.4">
      <c r="A165" s="77" t="s">
        <v>508</v>
      </c>
      <c r="B165" s="68">
        <v>177</v>
      </c>
      <c r="C165" s="69">
        <v>153.19774011299435</v>
      </c>
    </row>
    <row r="166" spans="1:3" ht="16" thickBot="1" x14ac:dyDescent="0.4">
      <c r="A166" s="73" t="s">
        <v>440</v>
      </c>
      <c r="B166" s="70">
        <v>9173</v>
      </c>
      <c r="C166" s="71">
        <v>670.46059086449361</v>
      </c>
    </row>
    <row r="167" spans="1:3" ht="16" thickBot="1" x14ac:dyDescent="0.4">
      <c r="A167" s="28" t="s">
        <v>419</v>
      </c>
      <c r="B167" s="29">
        <v>7896</v>
      </c>
      <c r="C167" s="30">
        <v>665.00291286727452</v>
      </c>
    </row>
    <row r="168" spans="1:3" ht="16" thickBot="1" x14ac:dyDescent="0.4">
      <c r="A168" s="28" t="s">
        <v>482</v>
      </c>
      <c r="B168" s="29">
        <v>209</v>
      </c>
      <c r="C168" s="30">
        <v>2532.2535885167463</v>
      </c>
    </row>
    <row r="169" spans="1:3" ht="16" thickBot="1" x14ac:dyDescent="0.4">
      <c r="A169" s="28" t="s">
        <v>494</v>
      </c>
      <c r="B169" s="29">
        <v>20</v>
      </c>
      <c r="C169" s="30">
        <v>29.5</v>
      </c>
    </row>
    <row r="170" spans="1:3" ht="16" thickBot="1" x14ac:dyDescent="0.4">
      <c r="A170" s="28" t="s">
        <v>507</v>
      </c>
      <c r="B170" s="29">
        <v>637</v>
      </c>
      <c r="C170" s="30">
        <v>291.94505494505495</v>
      </c>
    </row>
    <row r="171" spans="1:3" ht="16" thickBot="1" x14ac:dyDescent="0.4">
      <c r="A171" s="77" t="s">
        <v>508</v>
      </c>
      <c r="B171" s="68">
        <v>411</v>
      </c>
      <c r="C171" s="69">
        <v>446.40389294403894</v>
      </c>
    </row>
    <row r="172" spans="1:3" ht="16" thickBot="1" x14ac:dyDescent="0.4">
      <c r="A172" s="73" t="s">
        <v>441</v>
      </c>
      <c r="B172" s="70">
        <v>4158</v>
      </c>
      <c r="C172" s="71">
        <v>777.33477633477628</v>
      </c>
    </row>
    <row r="173" spans="1:3" ht="16" thickBot="1" x14ac:dyDescent="0.4">
      <c r="A173" s="28" t="s">
        <v>419</v>
      </c>
      <c r="B173" s="29">
        <v>3650</v>
      </c>
      <c r="C173" s="30">
        <v>773.3495890410959</v>
      </c>
    </row>
    <row r="174" spans="1:3" ht="16" thickBot="1" x14ac:dyDescent="0.4">
      <c r="A174" s="28" t="s">
        <v>482</v>
      </c>
      <c r="B174" s="29">
        <v>100</v>
      </c>
      <c r="C174" s="30">
        <v>2739.34</v>
      </c>
    </row>
    <row r="175" spans="1:3" ht="16" thickBot="1" x14ac:dyDescent="0.4">
      <c r="A175" s="28" t="s">
        <v>494</v>
      </c>
      <c r="B175" s="29">
        <v>21</v>
      </c>
      <c r="C175" s="30">
        <v>23.952380952380953</v>
      </c>
    </row>
    <row r="176" spans="1:3" ht="16" thickBot="1" x14ac:dyDescent="0.4">
      <c r="A176" s="28" t="s">
        <v>507</v>
      </c>
      <c r="B176" s="29">
        <v>360</v>
      </c>
      <c r="C176" s="30">
        <v>373.25555555555553</v>
      </c>
    </row>
    <row r="177" spans="1:3" ht="16" thickBot="1" x14ac:dyDescent="0.4">
      <c r="A177" s="28" t="s">
        <v>508</v>
      </c>
      <c r="B177" s="29">
        <v>27</v>
      </c>
      <c r="C177" s="30">
        <v>23.074074074074073</v>
      </c>
    </row>
    <row r="178" spans="1:3" ht="16" thickBot="1" x14ac:dyDescent="0.4">
      <c r="A178" s="73" t="s">
        <v>475</v>
      </c>
      <c r="B178" s="70">
        <v>3306</v>
      </c>
      <c r="C178" s="71">
        <v>480.26981246218998</v>
      </c>
    </row>
    <row r="179" spans="1:3" ht="16" thickBot="1" x14ac:dyDescent="0.4">
      <c r="A179" s="28" t="s">
        <v>419</v>
      </c>
      <c r="B179" s="78">
        <v>2714</v>
      </c>
      <c r="C179" s="79">
        <v>528.13227708179807</v>
      </c>
    </row>
    <row r="180" spans="1:3" ht="16" thickBot="1" x14ac:dyDescent="0.4">
      <c r="A180" s="28" t="s">
        <v>494</v>
      </c>
      <c r="B180" s="78">
        <v>45</v>
      </c>
      <c r="C180" s="79">
        <v>72.022222222222226</v>
      </c>
    </row>
    <row r="181" spans="1:3" ht="16" thickBot="1" x14ac:dyDescent="0.4">
      <c r="A181" s="28" t="s">
        <v>507</v>
      </c>
      <c r="B181" s="78">
        <v>503</v>
      </c>
      <c r="C181" s="79">
        <v>283.11729622266404</v>
      </c>
    </row>
    <row r="182" spans="1:3" ht="16" thickBot="1" x14ac:dyDescent="0.4">
      <c r="A182" s="28" t="s">
        <v>508</v>
      </c>
      <c r="B182" s="78">
        <v>44</v>
      </c>
      <c r="C182" s="79">
        <v>199.36363636363637</v>
      </c>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69" t="s">
        <v>45</v>
      </c>
      <c r="B1" s="169"/>
      <c r="C1" s="169"/>
      <c r="D1" s="169"/>
      <c r="E1" s="169"/>
      <c r="F1" s="169"/>
      <c r="G1" s="16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0" t="s">
        <v>46</v>
      </c>
      <c r="B2" s="170"/>
      <c r="C2" s="170"/>
      <c r="D2" s="170"/>
      <c r="E2" s="170"/>
      <c r="F2" s="170"/>
      <c r="G2" s="17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0"/>
      <c r="B3" s="170"/>
      <c r="C3" s="170"/>
      <c r="D3" s="170"/>
      <c r="E3" s="170"/>
      <c r="F3" s="170"/>
      <c r="G3" s="17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1" t="s">
        <v>502</v>
      </c>
      <c r="B4" s="171"/>
      <c r="C4" s="171"/>
      <c r="D4" s="171"/>
      <c r="E4" s="171"/>
      <c r="F4" s="171"/>
      <c r="G4" s="171"/>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7" t="s">
        <v>480</v>
      </c>
      <c r="B7" s="167"/>
      <c r="C7" s="167"/>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478</v>
      </c>
      <c r="B8" s="21" t="s">
        <v>417</v>
      </c>
      <c r="C8" s="21" t="s">
        <v>479</v>
      </c>
      <c r="D8" s="3"/>
      <c r="E8" s="175" t="s">
        <v>504</v>
      </c>
      <c r="F8" s="175"/>
      <c r="G8" s="17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72</v>
      </c>
      <c r="B9" s="37">
        <v>12576</v>
      </c>
      <c r="C9" s="38">
        <v>34458.240000007179</v>
      </c>
      <c r="D9" s="3"/>
      <c r="E9" s="35" t="s">
        <v>484</v>
      </c>
      <c r="F9" s="41" t="s">
        <v>417</v>
      </c>
      <c r="G9" s="50" t="s">
        <v>485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419</v>
      </c>
      <c r="B10" s="6">
        <v>173590</v>
      </c>
      <c r="C10" s="22">
        <v>166646.40000008326</v>
      </c>
      <c r="D10" s="3"/>
      <c r="E10" s="36" t="s">
        <v>486</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482</v>
      </c>
      <c r="B11" s="37">
        <v>7320</v>
      </c>
      <c r="C11" s="38">
        <v>1317.5999999999785</v>
      </c>
      <c r="D11" s="3"/>
      <c r="E11" s="36" t="s">
        <v>487</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491</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481</v>
      </c>
      <c r="B13" s="37">
        <v>386</v>
      </c>
      <c r="C13" s="38">
        <v>0</v>
      </c>
      <c r="D13" s="58"/>
      <c r="E13" s="59" t="s">
        <v>495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493</v>
      </c>
      <c r="B14" s="6">
        <v>513</v>
      </c>
      <c r="C14" s="22">
        <v>1898.1000000000158</v>
      </c>
      <c r="D14" s="3"/>
      <c r="E14" s="173" t="s">
        <v>488</v>
      </c>
      <c r="F14" s="173"/>
      <c r="G14" s="17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68" t="s">
        <v>501</v>
      </c>
      <c r="B16" s="168"/>
      <c r="C16" s="168"/>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68" t="s">
        <v>490</v>
      </c>
      <c r="B17" s="168"/>
      <c r="C17" s="168"/>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73"/>
      <c r="F18" s="173"/>
      <c r="G18" s="17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7" t="s">
        <v>500</v>
      </c>
      <c r="B19" s="167"/>
      <c r="C19" s="167"/>
      <c r="D19" s="3"/>
      <c r="E19" s="175" t="s">
        <v>503</v>
      </c>
      <c r="F19" s="175"/>
      <c r="G19" s="175"/>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416</v>
      </c>
      <c r="B20" s="21" t="s">
        <v>417</v>
      </c>
      <c r="C20" s="21" t="s">
        <v>49</v>
      </c>
      <c r="D20" s="3"/>
      <c r="E20" s="35" t="s">
        <v>484</v>
      </c>
      <c r="F20" s="45" t="s">
        <v>417</v>
      </c>
      <c r="G20" s="52" t="s">
        <v>485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418</v>
      </c>
      <c r="B21" s="6">
        <v>85009</v>
      </c>
      <c r="C21" s="62">
        <v>568.94445294027696</v>
      </c>
      <c r="D21" s="3"/>
      <c r="E21" s="36" t="s">
        <v>486</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445</v>
      </c>
      <c r="B22" s="6">
        <v>57</v>
      </c>
      <c r="C22" s="62">
        <v>970.15789473684208</v>
      </c>
      <c r="D22" s="3"/>
      <c r="E22" s="36" t="s">
        <v>487</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444</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446</v>
      </c>
      <c r="B24">
        <v>64</v>
      </c>
      <c r="C24" s="63">
        <v>1006.453125</v>
      </c>
      <c r="D24" s="3"/>
      <c r="E24" s="173" t="s">
        <v>495</v>
      </c>
      <c r="F24" s="173"/>
      <c r="G24" s="17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173" t="s">
        <v>488</v>
      </c>
      <c r="F25" s="173"/>
      <c r="G25" s="17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8" t="str">
        <f>A16</f>
        <v>Data from BI Inc. Participants Report, 9.30.2023</v>
      </c>
      <c r="B26" s="168"/>
      <c r="C26" s="168"/>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8" t="s">
        <v>499</v>
      </c>
      <c r="B27" s="168"/>
      <c r="C27" s="168"/>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76"/>
      <c r="B28" s="176"/>
      <c r="C28" s="17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76"/>
      <c r="B29" s="176"/>
      <c r="C29" s="17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76" t="s">
        <v>498</v>
      </c>
      <c r="B30" s="176"/>
      <c r="C30" s="17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448</v>
      </c>
      <c r="B31" s="24" t="s">
        <v>417</v>
      </c>
      <c r="C31" s="24" t="s">
        <v>449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420</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72</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419</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482</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494</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421</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72</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419</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483</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482</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494</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422</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72</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419</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482</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494</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423</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72</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419</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482</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424</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72</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419</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483</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482</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494</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425</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72</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419</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483</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482</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494</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426</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72</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419</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492</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482</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494</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489</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72</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419</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482</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427</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72</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419</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482</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494</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477</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72</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419</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483</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482</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494</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428</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72</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419</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494</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429</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72</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419</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492</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482</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494</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430</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72</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419</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483</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482</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494</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431</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72</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419</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482</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494</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432</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72</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419</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483</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482</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433</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72</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419</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483</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482</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494</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434</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72</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419</v>
      </c>
      <c r="B120" s="29">
        <v>8370</v>
      </c>
      <c r="C120" s="30">
        <v>496.88972520908004</v>
      </c>
      <c r="E120" s="61"/>
      <c r="F120" s="40"/>
      <c r="G120" s="49"/>
      <c r="L120"/>
    </row>
    <row r="121" spans="1:55" ht="16" thickBot="1" x14ac:dyDescent="0.4">
      <c r="A121" s="28" t="s">
        <v>482</v>
      </c>
      <c r="B121" s="29">
        <v>18</v>
      </c>
      <c r="C121" s="30">
        <v>1811.6111111111111</v>
      </c>
      <c r="E121" s="61"/>
      <c r="F121" s="40"/>
      <c r="G121" s="49"/>
    </row>
    <row r="122" spans="1:55" ht="16" thickBot="1" x14ac:dyDescent="0.4">
      <c r="A122" s="28" t="s">
        <v>494</v>
      </c>
      <c r="B122" s="29">
        <v>3</v>
      </c>
      <c r="C122" s="30">
        <v>15.333333333333334</v>
      </c>
      <c r="E122" s="61"/>
      <c r="F122" s="40"/>
      <c r="G122" s="49"/>
    </row>
    <row r="123" spans="1:55" ht="15.5" thickBot="1" x14ac:dyDescent="0.4">
      <c r="A123" s="31" t="s">
        <v>435</v>
      </c>
      <c r="B123" s="32">
        <v>6172</v>
      </c>
      <c r="C123" s="33">
        <v>163.50826312378484</v>
      </c>
      <c r="E123" s="61"/>
      <c r="F123" s="40"/>
    </row>
    <row r="124" spans="1:55" ht="16" thickBot="1" x14ac:dyDescent="0.4">
      <c r="A124" s="28" t="s">
        <v>72</v>
      </c>
      <c r="B124" s="29">
        <v>112</v>
      </c>
      <c r="C124" s="30">
        <v>138.26785714285714</v>
      </c>
      <c r="E124" s="61"/>
      <c r="F124" s="40"/>
    </row>
    <row r="125" spans="1:55" ht="16" thickBot="1" x14ac:dyDescent="0.4">
      <c r="A125" s="28" t="s">
        <v>419</v>
      </c>
      <c r="B125" s="29">
        <v>5957</v>
      </c>
      <c r="C125" s="30">
        <v>165.27060600973644</v>
      </c>
      <c r="E125" s="61"/>
      <c r="F125" s="40"/>
    </row>
    <row r="126" spans="1:55" ht="16" thickBot="1" x14ac:dyDescent="0.4">
      <c r="A126" s="28" t="s">
        <v>483</v>
      </c>
      <c r="B126" s="29">
        <v>28</v>
      </c>
      <c r="C126" s="30">
        <v>309.10714285714283</v>
      </c>
      <c r="E126" s="61"/>
      <c r="F126" s="40"/>
    </row>
    <row r="127" spans="1:55" ht="16" thickBot="1" x14ac:dyDescent="0.4">
      <c r="A127" s="28" t="s">
        <v>494</v>
      </c>
      <c r="B127" s="29">
        <v>75</v>
      </c>
      <c r="C127" s="30">
        <v>6.8666666666666663</v>
      </c>
      <c r="E127" s="61"/>
      <c r="F127" s="40"/>
    </row>
    <row r="128" spans="1:55" ht="15.5" thickBot="1" x14ac:dyDescent="0.4">
      <c r="A128" s="31" t="s">
        <v>436</v>
      </c>
      <c r="B128" s="32">
        <v>7152</v>
      </c>
      <c r="C128" s="33">
        <v>623.78159955257274</v>
      </c>
      <c r="E128" s="61"/>
      <c r="F128" s="40"/>
    </row>
    <row r="129" spans="1:12" ht="16" thickBot="1" x14ac:dyDescent="0.4">
      <c r="A129" s="28" t="s">
        <v>72</v>
      </c>
      <c r="B129" s="29">
        <v>76</v>
      </c>
      <c r="C129" s="30">
        <v>591.77631578947364</v>
      </c>
      <c r="E129" s="61"/>
      <c r="F129" s="40"/>
    </row>
    <row r="130" spans="1:12" ht="16" thickBot="1" x14ac:dyDescent="0.4">
      <c r="A130" s="28" t="s">
        <v>419</v>
      </c>
      <c r="B130" s="29">
        <v>6975</v>
      </c>
      <c r="C130" s="30">
        <v>606.56888888888886</v>
      </c>
      <c r="E130" s="61"/>
      <c r="F130" s="40"/>
    </row>
    <row r="131" spans="1:12" ht="16" thickBot="1" x14ac:dyDescent="0.4">
      <c r="A131" s="28" t="s">
        <v>482</v>
      </c>
      <c r="B131" s="29">
        <v>94</v>
      </c>
      <c r="C131" s="30">
        <v>1972.1914893617022</v>
      </c>
      <c r="E131" s="61"/>
      <c r="F131" s="40"/>
    </row>
    <row r="132" spans="1:12" ht="16" thickBot="1" x14ac:dyDescent="0.4">
      <c r="A132" s="28" t="s">
        <v>494</v>
      </c>
      <c r="B132" s="29">
        <v>7</v>
      </c>
      <c r="C132" s="30">
        <v>15.285714285714286</v>
      </c>
      <c r="E132" s="61"/>
      <c r="F132" s="40"/>
    </row>
    <row r="133" spans="1:12" ht="15.5" thickBot="1" x14ac:dyDescent="0.4">
      <c r="A133" s="31" t="s">
        <v>437</v>
      </c>
      <c r="B133" s="32">
        <v>13088</v>
      </c>
      <c r="C133" s="33">
        <v>183.99258863080684</v>
      </c>
      <c r="E133" s="61"/>
      <c r="F133" s="40"/>
    </row>
    <row r="134" spans="1:12" ht="16" thickBot="1" x14ac:dyDescent="0.4">
      <c r="A134" s="28" t="s">
        <v>72</v>
      </c>
      <c r="B134" s="29">
        <v>3417</v>
      </c>
      <c r="C134" s="30">
        <v>29.441322797775825</v>
      </c>
      <c r="E134" s="61"/>
      <c r="F134" s="40"/>
    </row>
    <row r="135" spans="1:12" ht="16" thickBot="1" x14ac:dyDescent="0.4">
      <c r="A135" s="28" t="s">
        <v>419</v>
      </c>
      <c r="B135" s="29">
        <v>9412</v>
      </c>
      <c r="C135" s="30">
        <v>234.84360390990224</v>
      </c>
      <c r="E135" s="61"/>
      <c r="F135" s="40"/>
    </row>
    <row r="136" spans="1:12" ht="16" thickBot="1" x14ac:dyDescent="0.4">
      <c r="A136" s="28" t="s">
        <v>483</v>
      </c>
      <c r="B136" s="29">
        <v>214</v>
      </c>
      <c r="C136" s="30">
        <v>350.24299065420558</v>
      </c>
      <c r="E136" s="61"/>
      <c r="F136" s="40"/>
    </row>
    <row r="137" spans="1:12" ht="16" thickBot="1" x14ac:dyDescent="0.4">
      <c r="A137" s="28" t="s">
        <v>482</v>
      </c>
      <c r="B137" s="29">
        <v>33</v>
      </c>
      <c r="C137" s="30">
        <v>663.78787878787875</v>
      </c>
      <c r="E137" s="61"/>
      <c r="F137" s="40"/>
    </row>
    <row r="138" spans="1:12" ht="16" thickBot="1" x14ac:dyDescent="0.4">
      <c r="A138" s="28" t="s">
        <v>494</v>
      </c>
      <c r="B138" s="29">
        <v>12</v>
      </c>
      <c r="C138" s="30">
        <v>24.083333333333332</v>
      </c>
      <c r="E138" s="61"/>
      <c r="F138" s="40"/>
    </row>
    <row r="139" spans="1:12" ht="15.5" thickBot="1" x14ac:dyDescent="0.4">
      <c r="A139" s="31" t="s">
        <v>438</v>
      </c>
      <c r="B139" s="32">
        <v>3314</v>
      </c>
      <c r="C139" s="33">
        <v>515.30687990343995</v>
      </c>
      <c r="E139" s="61"/>
    </row>
    <row r="140" spans="1:12" ht="16" thickBot="1" x14ac:dyDescent="0.4">
      <c r="A140" s="28" t="s">
        <v>72</v>
      </c>
      <c r="B140" s="29">
        <v>227</v>
      </c>
      <c r="C140" s="30">
        <v>540.75770925110135</v>
      </c>
      <c r="E140" s="61"/>
    </row>
    <row r="141" spans="1:12" ht="16" thickBot="1" x14ac:dyDescent="0.4">
      <c r="A141" s="28" t="s">
        <v>419</v>
      </c>
      <c r="B141" s="29">
        <v>2997</v>
      </c>
      <c r="C141" s="30">
        <v>466.96162829496166</v>
      </c>
      <c r="E141" s="61"/>
      <c r="J141" s="3"/>
      <c r="L141"/>
    </row>
    <row r="142" spans="1:12" ht="16" thickBot="1" x14ac:dyDescent="0.4">
      <c r="A142" s="28" t="s">
        <v>483</v>
      </c>
      <c r="B142" s="29">
        <v>5</v>
      </c>
      <c r="C142" s="30">
        <v>2113</v>
      </c>
      <c r="E142" s="61"/>
      <c r="J142" s="3"/>
      <c r="L142"/>
    </row>
    <row r="143" spans="1:12" ht="16" thickBot="1" x14ac:dyDescent="0.4">
      <c r="A143" s="28" t="s">
        <v>482</v>
      </c>
      <c r="B143" s="29">
        <v>80</v>
      </c>
      <c r="C143" s="30">
        <v>2185.4499999999998</v>
      </c>
      <c r="E143" s="61"/>
      <c r="J143" s="3"/>
      <c r="L143"/>
    </row>
    <row r="144" spans="1:12" ht="16" thickBot="1" x14ac:dyDescent="0.4">
      <c r="A144" s="28" t="s">
        <v>494</v>
      </c>
      <c r="B144" s="29">
        <v>5</v>
      </c>
      <c r="C144" s="30">
        <v>18</v>
      </c>
      <c r="E144" s="61"/>
      <c r="G144"/>
      <c r="J144" s="3"/>
      <c r="L144"/>
    </row>
    <row r="145" spans="1:7" ht="15.5" thickBot="1" x14ac:dyDescent="0.4">
      <c r="A145" s="31" t="s">
        <v>439</v>
      </c>
      <c r="B145" s="32">
        <v>18765</v>
      </c>
      <c r="C145" s="33">
        <v>762.87370103916862</v>
      </c>
      <c r="E145" s="61"/>
      <c r="G145"/>
    </row>
    <row r="146" spans="1:7" ht="16" thickBot="1" x14ac:dyDescent="0.4">
      <c r="A146" s="28" t="s">
        <v>72</v>
      </c>
      <c r="B146" s="29">
        <v>670</v>
      </c>
      <c r="C146" s="30">
        <v>465.14477611940299</v>
      </c>
      <c r="E146" s="61"/>
      <c r="G146"/>
    </row>
    <row r="147" spans="1:7" ht="16" thickBot="1" x14ac:dyDescent="0.4">
      <c r="A147" s="28" t="s">
        <v>419</v>
      </c>
      <c r="B147" s="29">
        <v>16005</v>
      </c>
      <c r="C147" s="30">
        <v>591.54364261168382</v>
      </c>
      <c r="E147" s="61"/>
      <c r="G147"/>
    </row>
    <row r="148" spans="1:7" ht="16" thickBot="1" x14ac:dyDescent="0.4">
      <c r="A148" s="28" t="s">
        <v>483</v>
      </c>
      <c r="B148" s="29">
        <v>1</v>
      </c>
      <c r="C148" s="30">
        <v>298</v>
      </c>
      <c r="E148" s="61"/>
    </row>
    <row r="149" spans="1:7" ht="16" thickBot="1" x14ac:dyDescent="0.4">
      <c r="A149" s="28" t="s">
        <v>482</v>
      </c>
      <c r="B149" s="29">
        <v>2074</v>
      </c>
      <c r="C149" s="30">
        <v>2186.8297974927677</v>
      </c>
      <c r="E149" s="61"/>
    </row>
    <row r="150" spans="1:7" ht="16" thickBot="1" x14ac:dyDescent="0.4">
      <c r="A150" s="28" t="s">
        <v>494</v>
      </c>
      <c r="B150" s="29">
        <v>15</v>
      </c>
      <c r="C150" s="30">
        <v>15.933333333333334</v>
      </c>
      <c r="D150" s="48"/>
      <c r="E150" s="61"/>
    </row>
    <row r="151" spans="1:7" ht="15.5" thickBot="1" x14ac:dyDescent="0.4">
      <c r="A151" s="31" t="s">
        <v>440</v>
      </c>
      <c r="B151" s="32">
        <v>7216</v>
      </c>
      <c r="C151" s="33">
        <v>739.68472838137473</v>
      </c>
      <c r="D151" s="48"/>
      <c r="E151" s="61"/>
    </row>
    <row r="152" spans="1:7" ht="16" thickBot="1" x14ac:dyDescent="0.4">
      <c r="A152" s="28" t="s">
        <v>72</v>
      </c>
      <c r="B152" s="29">
        <v>129</v>
      </c>
      <c r="C152" s="30">
        <v>279.82945736434107</v>
      </c>
      <c r="D152" s="48"/>
      <c r="E152" s="61"/>
    </row>
    <row r="153" spans="1:7" ht="16" thickBot="1" x14ac:dyDescent="0.4">
      <c r="A153" s="28" t="s">
        <v>419</v>
      </c>
      <c r="B153" s="29">
        <v>6756</v>
      </c>
      <c r="C153" s="30">
        <v>672.70293072824154</v>
      </c>
      <c r="D153" s="48"/>
      <c r="E153" s="54"/>
      <c r="F153"/>
    </row>
    <row r="154" spans="1:7" ht="16" thickBot="1" x14ac:dyDescent="0.4">
      <c r="A154" s="28" t="s">
        <v>482</v>
      </c>
      <c r="B154" s="29">
        <v>322</v>
      </c>
      <c r="C154" s="30">
        <v>2349.6863354037268</v>
      </c>
      <c r="E154" s="54"/>
      <c r="F154"/>
    </row>
    <row r="155" spans="1:7" ht="16" thickBot="1" x14ac:dyDescent="0.4">
      <c r="A155" s="28" t="s">
        <v>494</v>
      </c>
      <c r="B155" s="29">
        <v>9</v>
      </c>
      <c r="C155" s="30">
        <v>9.6666666666666661</v>
      </c>
      <c r="E155" s="54"/>
      <c r="F155"/>
    </row>
    <row r="156" spans="1:7" ht="15.5" thickBot="1" x14ac:dyDescent="0.4">
      <c r="A156" s="31" t="s">
        <v>441</v>
      </c>
      <c r="B156" s="32">
        <v>3467</v>
      </c>
      <c r="C156" s="33">
        <v>926.72050764349581</v>
      </c>
      <c r="E156" s="54"/>
      <c r="F156"/>
    </row>
    <row r="157" spans="1:7" ht="16" thickBot="1" x14ac:dyDescent="0.4">
      <c r="A157" s="28" t="s">
        <v>72</v>
      </c>
      <c r="B157" s="29">
        <v>124</v>
      </c>
      <c r="C157" s="30">
        <v>638.04032258064512</v>
      </c>
    </row>
    <row r="158" spans="1:7" ht="16" thickBot="1" x14ac:dyDescent="0.4">
      <c r="A158" s="28" t="s">
        <v>419</v>
      </c>
      <c r="B158" s="29">
        <v>3094</v>
      </c>
      <c r="C158" s="30">
        <v>813.13510019392368</v>
      </c>
    </row>
    <row r="159" spans="1:7" ht="16" thickBot="1" x14ac:dyDescent="0.4">
      <c r="A159" s="28" t="s">
        <v>482</v>
      </c>
      <c r="B159" s="29">
        <v>242</v>
      </c>
      <c r="C159" s="30">
        <v>2552.7190082644629</v>
      </c>
    </row>
    <row r="160" spans="1:7" ht="16" thickBot="1" x14ac:dyDescent="0.4">
      <c r="A160" s="28" t="s">
        <v>494</v>
      </c>
      <c r="B160" s="29">
        <v>7</v>
      </c>
      <c r="C160" s="30">
        <v>32.142857142857146</v>
      </c>
    </row>
    <row r="161" spans="1:3" ht="15.5" thickBot="1" x14ac:dyDescent="0.4">
      <c r="A161" s="31" t="s">
        <v>475</v>
      </c>
      <c r="B161" s="32">
        <v>4080</v>
      </c>
      <c r="C161" s="33">
        <v>580.66250000000002</v>
      </c>
    </row>
    <row r="162" spans="1:3" ht="16" thickBot="1" x14ac:dyDescent="0.4">
      <c r="A162" s="28" t="s">
        <v>72</v>
      </c>
      <c r="B162" s="29">
        <v>328</v>
      </c>
      <c r="C162" s="30">
        <v>516.29878048780483</v>
      </c>
    </row>
    <row r="163" spans="1:3" ht="16" thickBot="1" x14ac:dyDescent="0.4">
      <c r="A163" s="28" t="s">
        <v>419</v>
      </c>
      <c r="B163" s="29">
        <v>3720</v>
      </c>
      <c r="C163" s="30">
        <v>586.78655913978491</v>
      </c>
    </row>
    <row r="164" spans="1:3" ht="16" thickBot="1" x14ac:dyDescent="0.4">
      <c r="A164" s="28" t="s">
        <v>483</v>
      </c>
      <c r="B164" s="29">
        <v>2</v>
      </c>
      <c r="C164" s="30">
        <v>1803</v>
      </c>
    </row>
    <row r="165" spans="1:3" ht="16" thickBot="1" x14ac:dyDescent="0.4">
      <c r="A165" s="28" t="s">
        <v>482</v>
      </c>
      <c r="B165" s="29">
        <v>8</v>
      </c>
      <c r="C165" s="30">
        <v>1584.75</v>
      </c>
    </row>
    <row r="166" spans="1:3" ht="16" thickBot="1" x14ac:dyDescent="0.4">
      <c r="A166" s="72" t="s">
        <v>494</v>
      </c>
      <c r="B166" s="66">
        <v>22</v>
      </c>
      <c r="C166" s="67">
        <v>28.5</v>
      </c>
    </row>
    <row r="167" spans="1:3" x14ac:dyDescent="0.35">
      <c r="C167" s="61"/>
    </row>
    <row r="168" spans="1:3" x14ac:dyDescent="0.35">
      <c r="C168" s="61"/>
    </row>
    <row r="169" spans="1:3" x14ac:dyDescent="0.35">
      <c r="C169" s="61"/>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0CEF-BC6B-48EA-A4AE-B549C9D470C6}">
  <dimension ref="A1:AX166"/>
  <sheetViews>
    <sheetView showGridLines="0" topLeftCell="A134" zoomScaleNormal="100" zoomScaleSheetLayoutView="70" zoomScalePageLayoutView="90" workbookViewId="0">
      <selection activeCell="N99" sqref="N99"/>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4" customFormat="1" ht="27.75" customHeight="1" x14ac:dyDescent="0.3">
      <c r="A1" s="182" t="s">
        <v>45</v>
      </c>
      <c r="B1" s="182"/>
      <c r="C1" s="182"/>
      <c r="D1" s="182"/>
    </row>
    <row r="2" spans="1:50" s="206" customFormat="1" ht="45.75" customHeight="1" x14ac:dyDescent="0.3">
      <c r="A2" s="200" t="s">
        <v>46</v>
      </c>
      <c r="B2" s="200"/>
      <c r="C2" s="200"/>
      <c r="D2" s="200"/>
      <c r="E2" s="200"/>
      <c r="F2" s="200"/>
      <c r="G2" s="200"/>
      <c r="H2" s="200"/>
      <c r="I2" s="200"/>
      <c r="J2" s="200"/>
      <c r="K2" s="200"/>
      <c r="L2" s="200"/>
      <c r="M2" s="200"/>
      <c r="N2" s="200"/>
      <c r="O2" s="200"/>
      <c r="P2" s="200"/>
      <c r="Q2" s="205"/>
      <c r="R2" s="205"/>
      <c r="S2" s="205"/>
      <c r="T2" s="205"/>
      <c r="U2" s="205"/>
      <c r="V2" s="205"/>
    </row>
    <row r="3" spans="1:50" ht="31.5" customHeight="1" x14ac:dyDescent="0.35">
      <c r="A3" s="207" t="s">
        <v>674</v>
      </c>
      <c r="B3" s="207"/>
      <c r="C3" s="207"/>
      <c r="D3" s="207"/>
      <c r="E3" s="208"/>
      <c r="F3" s="208"/>
      <c r="G3" s="208"/>
      <c r="H3" s="208"/>
      <c r="I3" s="208"/>
      <c r="J3" s="208"/>
      <c r="K3" s="208"/>
      <c r="L3" s="208"/>
      <c r="M3" s="208"/>
      <c r="N3" s="208"/>
      <c r="O3" s="208"/>
      <c r="P3" s="208"/>
      <c r="Q3" s="208"/>
      <c r="R3" s="208"/>
      <c r="S3" s="208"/>
      <c r="T3" s="208"/>
      <c r="U3" s="208"/>
      <c r="V3" s="208"/>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4" customFormat="1" ht="30.75" customHeight="1" x14ac:dyDescent="0.3">
      <c r="A4" s="209"/>
      <c r="B4" s="209"/>
      <c r="C4" s="209"/>
      <c r="D4" s="209"/>
      <c r="E4" s="209"/>
      <c r="F4" s="209"/>
      <c r="G4" s="209"/>
      <c r="H4" s="209"/>
      <c r="I4" s="209"/>
      <c r="J4" s="209"/>
      <c r="K4" s="209"/>
      <c r="L4" s="209"/>
      <c r="M4" s="209"/>
      <c r="N4" s="209"/>
      <c r="O4" s="209"/>
      <c r="P4" s="209"/>
      <c r="Q4" s="209"/>
      <c r="R4" s="209"/>
      <c r="S4" s="209"/>
      <c r="T4" s="209"/>
      <c r="U4" s="209"/>
      <c r="V4" s="209"/>
      <c r="W4" s="210"/>
      <c r="X4" s="210"/>
      <c r="Y4" s="210"/>
      <c r="Z4" s="210"/>
    </row>
    <row r="5" spans="1:50" s="206" customFormat="1" ht="7.5" customHeight="1" thickBot="1" x14ac:dyDescent="0.35">
      <c r="A5" s="211"/>
      <c r="B5" s="211"/>
      <c r="C5" s="211"/>
      <c r="D5" s="211"/>
      <c r="E5" s="211"/>
      <c r="F5" s="211"/>
      <c r="G5" s="211"/>
      <c r="H5" s="211"/>
      <c r="I5" s="211"/>
      <c r="J5" s="211"/>
      <c r="K5" s="211"/>
      <c r="L5" s="211"/>
      <c r="M5" s="211"/>
      <c r="N5" s="211"/>
      <c r="O5" s="211"/>
      <c r="P5" s="211"/>
      <c r="Q5" s="211"/>
      <c r="R5" s="211"/>
      <c r="S5" s="211"/>
      <c r="T5" s="211"/>
      <c r="U5" s="211"/>
      <c r="V5" s="211"/>
      <c r="W5" s="212"/>
      <c r="X5" s="212"/>
      <c r="Y5" s="212"/>
      <c r="Z5" s="212"/>
    </row>
    <row r="6" spans="1:50" s="206" customFormat="1" ht="16.5" customHeight="1" x14ac:dyDescent="0.3">
      <c r="A6" s="213"/>
      <c r="B6" s="214"/>
      <c r="C6" s="214"/>
      <c r="D6" s="214"/>
      <c r="E6" s="214"/>
      <c r="F6" s="214"/>
      <c r="G6" s="214"/>
      <c r="H6" s="214"/>
      <c r="I6" s="214"/>
      <c r="J6" s="214"/>
      <c r="K6" s="214"/>
      <c r="L6" s="214"/>
      <c r="M6" s="214"/>
      <c r="N6" s="214"/>
      <c r="O6" s="214"/>
      <c r="P6" s="214"/>
      <c r="Q6" s="214"/>
      <c r="R6" s="214"/>
      <c r="S6" s="214"/>
      <c r="T6" s="214"/>
      <c r="U6" s="214"/>
      <c r="V6" s="215"/>
      <c r="W6" s="212"/>
      <c r="X6" s="212"/>
      <c r="Y6" s="212"/>
      <c r="Z6" s="212"/>
    </row>
    <row r="7" spans="1:50" s="204" customFormat="1" ht="16.5" customHeight="1" x14ac:dyDescent="0.3">
      <c r="A7" s="216"/>
      <c r="B7" s="217"/>
      <c r="C7" s="217"/>
      <c r="D7" s="217"/>
      <c r="E7" s="217"/>
      <c r="F7" s="217"/>
      <c r="G7" s="217"/>
      <c r="H7" s="217"/>
      <c r="J7" s="218"/>
      <c r="K7" s="218"/>
      <c r="L7" s="218"/>
      <c r="N7" s="217"/>
      <c r="O7" s="217"/>
      <c r="P7" s="217"/>
      <c r="Q7" s="217"/>
      <c r="R7" s="217"/>
      <c r="S7" s="217"/>
      <c r="T7" s="217"/>
      <c r="U7" s="217"/>
      <c r="V7" s="219"/>
      <c r="W7" s="220"/>
      <c r="X7" s="220"/>
      <c r="Y7" s="220"/>
      <c r="Z7" s="220"/>
    </row>
    <row r="8" spans="1:50" s="223" customFormat="1" ht="30.65" customHeight="1" x14ac:dyDescent="0.3">
      <c r="A8" s="221" t="s">
        <v>675</v>
      </c>
      <c r="B8" s="222"/>
      <c r="C8" s="222"/>
      <c r="D8" s="222"/>
      <c r="E8" s="11"/>
      <c r="F8" s="11"/>
      <c r="G8" s="222" t="s">
        <v>676</v>
      </c>
      <c r="H8" s="222"/>
      <c r="I8" s="222"/>
      <c r="J8" s="222"/>
      <c r="K8" s="222"/>
      <c r="M8" s="222" t="s">
        <v>677</v>
      </c>
      <c r="N8" s="222"/>
      <c r="O8" s="222"/>
      <c r="P8" s="222"/>
      <c r="Q8" s="222"/>
      <c r="T8" s="224"/>
      <c r="U8" s="224"/>
      <c r="V8" s="225"/>
      <c r="W8" s="226"/>
      <c r="X8" s="226"/>
      <c r="Y8" s="226"/>
      <c r="Z8" s="226"/>
      <c r="AB8" s="227"/>
      <c r="AC8" s="227"/>
    </row>
    <row r="9" spans="1:50" s="204" customFormat="1" ht="28.4" customHeight="1" x14ac:dyDescent="0.3">
      <c r="A9" s="228" t="s">
        <v>678</v>
      </c>
      <c r="B9" s="229" t="s">
        <v>679</v>
      </c>
      <c r="C9" s="229" t="s">
        <v>0</v>
      </c>
      <c r="D9" s="217"/>
      <c r="E9" s="217"/>
      <c r="F9" s="217"/>
      <c r="G9" s="230" t="s">
        <v>680</v>
      </c>
      <c r="H9" s="231"/>
      <c r="I9" s="232" t="s">
        <v>679</v>
      </c>
      <c r="J9" s="232" t="s">
        <v>0</v>
      </c>
      <c r="K9" s="233"/>
      <c r="L9" s="233"/>
      <c r="M9" s="230" t="s">
        <v>681</v>
      </c>
      <c r="N9" s="231"/>
      <c r="O9" s="234" t="s">
        <v>682</v>
      </c>
      <c r="P9" s="217"/>
      <c r="Q9" s="217"/>
      <c r="R9" s="217"/>
      <c r="S9" s="217"/>
      <c r="T9" s="217"/>
      <c r="U9" s="220"/>
      <c r="V9" s="225"/>
      <c r="W9" s="220"/>
      <c r="X9" s="220"/>
      <c r="Y9" s="220"/>
      <c r="Z9" s="220"/>
      <c r="AA9" s="220"/>
      <c r="AB9" s="235"/>
      <c r="AC9" s="235"/>
    </row>
    <row r="10" spans="1:50" s="204" customFormat="1" ht="16.5" customHeight="1" thickBot="1" x14ac:dyDescent="0.35">
      <c r="A10" s="236" t="s">
        <v>0</v>
      </c>
      <c r="B10" s="237">
        <f>SUM(B11:B14)</f>
        <v>37360</v>
      </c>
      <c r="C10" s="237">
        <f>SUM(C11:C14)</f>
        <v>37360</v>
      </c>
      <c r="D10" s="217"/>
      <c r="E10" s="217"/>
      <c r="F10" s="217"/>
      <c r="G10" s="238" t="s">
        <v>683</v>
      </c>
      <c r="H10" s="238"/>
      <c r="I10" s="239">
        <v>43.287537615440499</v>
      </c>
      <c r="J10" s="239">
        <v>43.287537615440499</v>
      </c>
      <c r="K10" s="240"/>
      <c r="L10" s="240"/>
      <c r="M10" s="241" t="s">
        <v>0</v>
      </c>
      <c r="N10" s="242"/>
      <c r="O10" s="243">
        <f>SUM(O11)</f>
        <v>2695</v>
      </c>
      <c r="P10" s="217"/>
      <c r="Q10" s="217"/>
      <c r="R10" s="217"/>
      <c r="S10" s="217"/>
      <c r="T10" s="217"/>
      <c r="U10" s="244"/>
      <c r="V10" s="225"/>
      <c r="W10" s="220"/>
      <c r="X10" s="220"/>
      <c r="Y10" s="220"/>
      <c r="Z10" s="220"/>
      <c r="AA10" s="220"/>
      <c r="AB10" s="235"/>
      <c r="AC10" s="235"/>
    </row>
    <row r="11" spans="1:50" s="204" customFormat="1" ht="13.4" customHeight="1" thickTop="1" x14ac:dyDescent="0.3">
      <c r="A11" s="245" t="s">
        <v>684</v>
      </c>
      <c r="B11" s="246">
        <v>20359</v>
      </c>
      <c r="C11" s="247">
        <f>SUM(B11)</f>
        <v>20359</v>
      </c>
      <c r="D11" s="217"/>
      <c r="E11" s="217"/>
      <c r="F11" s="248"/>
      <c r="G11" s="249"/>
      <c r="H11" s="250"/>
      <c r="I11" s="250"/>
      <c r="J11" s="250"/>
      <c r="K11" s="250"/>
      <c r="M11" s="251" t="s">
        <v>679</v>
      </c>
      <c r="N11" s="252"/>
      <c r="O11" s="253">
        <v>2695</v>
      </c>
      <c r="P11" s="217"/>
      <c r="Q11" s="217"/>
      <c r="R11" s="244"/>
      <c r="S11" s="244"/>
      <c r="T11" s="244"/>
      <c r="U11" s="220"/>
      <c r="V11" s="225"/>
      <c r="W11" s="220"/>
      <c r="X11" s="220"/>
      <c r="Y11" s="235"/>
      <c r="Z11" s="235"/>
    </row>
    <row r="12" spans="1:50" s="204" customFormat="1" ht="13.4" customHeight="1" x14ac:dyDescent="0.3">
      <c r="A12" s="254" t="s">
        <v>685</v>
      </c>
      <c r="B12" s="246">
        <v>10766</v>
      </c>
      <c r="C12" s="247">
        <f t="shared" ref="C12:C14" si="0">SUM(B12)</f>
        <v>10766</v>
      </c>
      <c r="D12" s="217"/>
      <c r="E12" s="217"/>
      <c r="M12" s="255"/>
      <c r="N12" s="255"/>
      <c r="O12" s="256"/>
      <c r="P12" s="217"/>
      <c r="Q12" s="217"/>
      <c r="R12" s="217"/>
      <c r="S12" s="217"/>
      <c r="T12" s="217"/>
      <c r="U12" s="244"/>
      <c r="V12" s="225"/>
      <c r="W12" s="257"/>
      <c r="X12" s="220"/>
      <c r="Y12" s="220"/>
      <c r="Z12" s="220"/>
      <c r="AA12" s="220"/>
      <c r="AB12" s="235"/>
      <c r="AC12" s="235"/>
    </row>
    <row r="13" spans="1:50" s="204" customFormat="1" ht="13.4" customHeight="1" x14ac:dyDescent="0.3">
      <c r="A13" s="254" t="s">
        <v>686</v>
      </c>
      <c r="B13" s="246">
        <v>4646</v>
      </c>
      <c r="C13" s="247">
        <f t="shared" si="0"/>
        <v>4646</v>
      </c>
      <c r="D13" s="217"/>
      <c r="E13" s="217"/>
      <c r="F13" s="217"/>
      <c r="G13" s="217"/>
      <c r="H13" s="217"/>
      <c r="I13" s="217"/>
      <c r="J13" s="217"/>
      <c r="Q13" s="217"/>
      <c r="R13" s="217"/>
      <c r="S13" s="217"/>
      <c r="T13" s="244"/>
      <c r="U13" s="217"/>
      <c r="V13" s="225"/>
      <c r="W13" s="258"/>
      <c r="X13" s="220"/>
      <c r="Y13" s="220"/>
      <c r="Z13" s="220"/>
      <c r="AA13" s="235"/>
      <c r="AB13" s="235"/>
    </row>
    <row r="14" spans="1:50" s="204" customFormat="1" ht="13.4" customHeight="1" x14ac:dyDescent="0.3">
      <c r="A14" s="254" t="s">
        <v>687</v>
      </c>
      <c r="B14" s="246">
        <v>1589</v>
      </c>
      <c r="C14" s="247">
        <f t="shared" si="0"/>
        <v>1589</v>
      </c>
      <c r="D14" s="217"/>
      <c r="E14" s="217"/>
      <c r="F14" s="217"/>
      <c r="G14" s="217"/>
      <c r="H14" s="217"/>
      <c r="I14" s="217"/>
      <c r="J14" s="217"/>
      <c r="K14" s="217"/>
      <c r="L14" s="217"/>
      <c r="M14" s="217"/>
      <c r="N14" s="217"/>
      <c r="O14" s="217"/>
      <c r="P14" s="217"/>
      <c r="Q14" s="217"/>
      <c r="R14" s="217"/>
      <c r="S14" s="217"/>
      <c r="T14" s="244"/>
      <c r="U14" s="217"/>
      <c r="V14" s="225"/>
      <c r="W14" s="258"/>
      <c r="X14" s="220"/>
      <c r="Y14" s="220"/>
      <c r="Z14" s="220"/>
      <c r="AA14" s="235"/>
      <c r="AB14" s="235"/>
    </row>
    <row r="15" spans="1:50" s="204" customFormat="1" ht="16.5" customHeight="1" x14ac:dyDescent="0.3">
      <c r="A15" s="259"/>
      <c r="B15" s="260"/>
      <c r="C15" s="260"/>
      <c r="D15" s="260"/>
      <c r="E15" s="260"/>
      <c r="F15" s="260"/>
      <c r="G15" s="217"/>
      <c r="H15" s="217"/>
      <c r="I15" s="217"/>
      <c r="J15" s="217"/>
      <c r="K15" s="217"/>
      <c r="L15" s="217"/>
      <c r="M15" s="217"/>
      <c r="N15" s="217"/>
      <c r="O15" s="217"/>
      <c r="P15" s="217"/>
      <c r="Q15" s="217"/>
      <c r="R15" s="217"/>
      <c r="S15" s="217"/>
      <c r="T15" s="217"/>
      <c r="U15" s="217"/>
      <c r="V15" s="225"/>
      <c r="W15" s="258"/>
      <c r="X15" s="220"/>
      <c r="Y15" s="220"/>
      <c r="Z15" s="220"/>
      <c r="AA15" s="220"/>
      <c r="AB15" s="235"/>
      <c r="AC15" s="235"/>
      <c r="AK15" s="235"/>
      <c r="AL15" s="235"/>
    </row>
    <row r="16" spans="1:50" s="204" customFormat="1" ht="16.5" customHeight="1" x14ac:dyDescent="0.3">
      <c r="A16" s="261"/>
      <c r="B16" s="262"/>
      <c r="C16" s="262"/>
      <c r="D16" s="262"/>
      <c r="E16" s="262"/>
      <c r="F16" s="262"/>
      <c r="G16" s="262"/>
      <c r="H16" s="262"/>
      <c r="I16" s="262"/>
      <c r="J16" s="262"/>
      <c r="K16" s="262"/>
      <c r="L16" s="262"/>
      <c r="M16" s="262"/>
      <c r="N16" s="262"/>
      <c r="O16" s="262"/>
      <c r="P16" s="262"/>
      <c r="Q16" s="262"/>
      <c r="R16" s="262"/>
      <c r="S16" s="262"/>
      <c r="T16" s="262"/>
      <c r="U16" s="262"/>
      <c r="V16" s="262"/>
      <c r="W16" s="258"/>
      <c r="X16" s="235"/>
      <c r="Y16" s="220"/>
      <c r="Z16" s="220"/>
      <c r="AK16" s="235"/>
    </row>
    <row r="17" spans="1:38" s="204" customFormat="1" ht="16.5" customHeight="1" x14ac:dyDescent="0.3">
      <c r="A17" s="216"/>
      <c r="B17" s="217"/>
      <c r="C17" s="217"/>
      <c r="D17" s="217"/>
      <c r="E17" s="217"/>
      <c r="F17" s="217"/>
      <c r="G17" s="217"/>
      <c r="H17" s="217"/>
      <c r="I17" s="217"/>
      <c r="J17" s="217"/>
      <c r="K17" s="217"/>
      <c r="L17" s="217"/>
      <c r="M17" s="217"/>
      <c r="N17" s="217"/>
      <c r="O17" s="217"/>
      <c r="P17" s="217"/>
      <c r="Q17" s="217"/>
      <c r="R17" s="217"/>
      <c r="S17" s="217"/>
      <c r="T17" s="217"/>
      <c r="U17" s="217"/>
      <c r="V17" s="219"/>
      <c r="W17" s="220"/>
      <c r="X17" s="220"/>
      <c r="Y17" s="220"/>
      <c r="Z17" s="220"/>
      <c r="AF17" s="235"/>
      <c r="AK17" s="235"/>
    </row>
    <row r="18" spans="1:38" s="265" customFormat="1" ht="27.65" customHeight="1" x14ac:dyDescent="0.3">
      <c r="A18" s="263" t="s">
        <v>688</v>
      </c>
      <c r="B18" s="264"/>
      <c r="C18" s="264"/>
      <c r="D18" s="264"/>
      <c r="E18" s="264"/>
      <c r="F18" s="264"/>
      <c r="I18" s="266" t="s">
        <v>689</v>
      </c>
      <c r="J18" s="266"/>
      <c r="K18" s="266"/>
      <c r="L18" s="266"/>
      <c r="M18" s="266"/>
      <c r="N18" s="266"/>
      <c r="O18" s="266"/>
      <c r="P18" s="266"/>
      <c r="Q18" s="266"/>
      <c r="R18" s="266"/>
      <c r="S18" s="266"/>
      <c r="T18" s="266"/>
      <c r="U18" s="266"/>
      <c r="V18" s="267"/>
      <c r="W18" s="268"/>
      <c r="X18" s="268"/>
      <c r="Y18" s="268"/>
      <c r="AE18" s="204"/>
      <c r="AF18" s="235"/>
      <c r="AG18" s="204"/>
      <c r="AH18" s="204"/>
      <c r="AI18" s="204"/>
      <c r="AJ18" s="204"/>
      <c r="AK18" s="204"/>
      <c r="AL18" s="235"/>
    </row>
    <row r="19" spans="1:38" s="206" customFormat="1" ht="28.75" customHeight="1" x14ac:dyDescent="0.3">
      <c r="A19" s="229" t="s">
        <v>690</v>
      </c>
      <c r="B19" s="229" t="s">
        <v>76</v>
      </c>
      <c r="C19" s="229" t="s">
        <v>691</v>
      </c>
      <c r="D19" s="229" t="s">
        <v>60</v>
      </c>
      <c r="E19" s="229" t="s">
        <v>692</v>
      </c>
      <c r="F19" s="229" t="s">
        <v>0</v>
      </c>
      <c r="I19" s="229" t="s">
        <v>693</v>
      </c>
      <c r="J19" s="229" t="s">
        <v>694</v>
      </c>
      <c r="K19" s="229" t="s">
        <v>695</v>
      </c>
      <c r="L19" s="229" t="s">
        <v>696</v>
      </c>
      <c r="M19" s="229" t="s">
        <v>697</v>
      </c>
      <c r="N19" s="229" t="s">
        <v>698</v>
      </c>
      <c r="O19" s="229" t="s">
        <v>699</v>
      </c>
      <c r="P19" s="229" t="s">
        <v>700</v>
      </c>
      <c r="Q19" s="229" t="s">
        <v>701</v>
      </c>
      <c r="R19" s="229" t="s">
        <v>702</v>
      </c>
      <c r="S19" s="229" t="s">
        <v>703</v>
      </c>
      <c r="T19" s="229" t="s">
        <v>704</v>
      </c>
      <c r="U19" s="229" t="s">
        <v>705</v>
      </c>
      <c r="V19" s="229" t="s">
        <v>0</v>
      </c>
      <c r="W19" s="269"/>
      <c r="X19" s="270"/>
      <c r="Y19" s="270"/>
      <c r="Z19" s="271"/>
      <c r="AA19" s="272"/>
      <c r="AB19" s="273"/>
      <c r="AC19" s="273"/>
      <c r="AD19" s="273"/>
      <c r="AE19" s="274"/>
      <c r="AF19" s="273"/>
      <c r="AG19" s="273"/>
      <c r="AH19" s="273"/>
      <c r="AI19" s="273"/>
      <c r="AJ19" s="273"/>
      <c r="AK19" s="273"/>
    </row>
    <row r="20" spans="1:38" s="206" customFormat="1" ht="18" customHeight="1" thickBot="1" x14ac:dyDescent="0.35">
      <c r="A20" s="236" t="s">
        <v>0</v>
      </c>
      <c r="B20" s="237">
        <f>SUM(B21:B23)</f>
        <v>12479</v>
      </c>
      <c r="C20" s="275">
        <f>IF(ISERROR(B20/F20),0,B20/F20)</f>
        <v>0.3340203426124197</v>
      </c>
      <c r="D20" s="237">
        <f>SUM(D21:D23)</f>
        <v>24881</v>
      </c>
      <c r="E20" s="275">
        <f>IF(ISERROR(D20/F20),0,D20/F20)</f>
        <v>0.66597965738758025</v>
      </c>
      <c r="F20" s="237">
        <f>B20+D20</f>
        <v>37360</v>
      </c>
      <c r="I20" s="276" t="s">
        <v>0</v>
      </c>
      <c r="J20" s="277">
        <f t="shared" ref="J20:U20" si="1">SUM(J21:J22)</f>
        <v>24113</v>
      </c>
      <c r="K20" s="278">
        <f t="shared" si="1"/>
        <v>17691</v>
      </c>
      <c r="L20" s="277">
        <f t="shared" si="1"/>
        <v>21084</v>
      </c>
      <c r="M20" s="277">
        <f t="shared" si="1"/>
        <v>20535</v>
      </c>
      <c r="N20" s="277">
        <f t="shared" si="1"/>
        <v>24433</v>
      </c>
      <c r="O20" s="277">
        <f t="shared" si="1"/>
        <v>22102</v>
      </c>
      <c r="P20" s="277">
        <f t="shared" si="1"/>
        <v>23975</v>
      </c>
      <c r="Q20" s="277">
        <f t="shared" si="1"/>
        <v>28083</v>
      </c>
      <c r="R20" s="277">
        <f t="shared" si="1"/>
        <v>474</v>
      </c>
      <c r="S20" s="277">
        <f t="shared" si="1"/>
        <v>0</v>
      </c>
      <c r="T20" s="277">
        <f t="shared" si="1"/>
        <v>0</v>
      </c>
      <c r="U20" s="277">
        <f t="shared" si="1"/>
        <v>0</v>
      </c>
      <c r="V20" s="279">
        <f>SUM(J20:U20)</f>
        <v>182490</v>
      </c>
      <c r="W20" s="269"/>
      <c r="X20" s="269"/>
      <c r="Y20" s="270"/>
      <c r="Z20" s="270"/>
      <c r="AA20" s="273"/>
      <c r="AB20" s="273"/>
      <c r="AC20" s="273"/>
      <c r="AD20" s="273"/>
      <c r="AE20" s="274"/>
      <c r="AF20" s="273"/>
      <c r="AG20" s="273"/>
    </row>
    <row r="21" spans="1:38" s="206" customFormat="1" ht="15" customHeight="1" thickTop="1" x14ac:dyDescent="0.3">
      <c r="A21" s="245" t="s">
        <v>706</v>
      </c>
      <c r="B21" s="280">
        <v>8267</v>
      </c>
      <c r="C21" s="281">
        <f>IF(ISERROR(B21/F21),0,B21/F21)</f>
        <v>0.84331327144751611</v>
      </c>
      <c r="D21" s="280">
        <v>1536</v>
      </c>
      <c r="E21" s="281">
        <f>IF(ISERROR(D21/F21),0,D21/F21)</f>
        <v>0.15668672855248394</v>
      </c>
      <c r="F21" s="282">
        <f>B21+D21</f>
        <v>9803</v>
      </c>
      <c r="I21" s="282" t="s">
        <v>60</v>
      </c>
      <c r="J21" s="283">
        <v>17273</v>
      </c>
      <c r="K21" s="283">
        <v>10921</v>
      </c>
      <c r="L21" s="283">
        <v>13349</v>
      </c>
      <c r="M21" s="283">
        <v>13998</v>
      </c>
      <c r="N21" s="283">
        <v>17047</v>
      </c>
      <c r="O21" s="283">
        <v>14555</v>
      </c>
      <c r="P21" s="283">
        <v>15535</v>
      </c>
      <c r="Q21" s="283">
        <v>19654</v>
      </c>
      <c r="R21" s="283">
        <v>417</v>
      </c>
      <c r="S21" s="283">
        <v>0</v>
      </c>
      <c r="T21" s="283">
        <v>0</v>
      </c>
      <c r="U21" s="283">
        <v>0</v>
      </c>
      <c r="V21" s="284">
        <f>SUM(J21:U21)</f>
        <v>122749</v>
      </c>
      <c r="W21" s="269"/>
      <c r="X21" s="285"/>
      <c r="Y21" s="285"/>
      <c r="Z21" s="270"/>
      <c r="AA21" s="273"/>
      <c r="AB21" s="274"/>
      <c r="AC21" s="274"/>
      <c r="AD21" s="274"/>
      <c r="AE21" s="274"/>
      <c r="AF21" s="274"/>
      <c r="AG21" s="274"/>
      <c r="AH21" s="274"/>
      <c r="AI21" s="274"/>
      <c r="AJ21" s="274"/>
      <c r="AK21" s="274"/>
      <c r="AL21" s="274"/>
    </row>
    <row r="22" spans="1:38" s="206" customFormat="1" ht="15" customHeight="1" x14ac:dyDescent="0.3">
      <c r="A22" s="254" t="s">
        <v>707</v>
      </c>
      <c r="B22" s="286">
        <v>3432</v>
      </c>
      <c r="C22" s="287">
        <f>IF(ISERROR(B22/F22),0,B22/F22)</f>
        <v>0.79610299234516357</v>
      </c>
      <c r="D22" s="286">
        <v>879</v>
      </c>
      <c r="E22" s="287">
        <f>IF(ISERROR(D22/F22),0,D22/F22)</f>
        <v>0.20389700765483645</v>
      </c>
      <c r="F22" s="288">
        <f>B22+D22</f>
        <v>4311</v>
      </c>
      <c r="I22" s="288" t="s">
        <v>708</v>
      </c>
      <c r="J22" s="289">
        <v>6840</v>
      </c>
      <c r="K22" s="283">
        <v>6770</v>
      </c>
      <c r="L22" s="283">
        <v>7735</v>
      </c>
      <c r="M22" s="283">
        <v>6537</v>
      </c>
      <c r="N22" s="283">
        <v>7386</v>
      </c>
      <c r="O22" s="283">
        <v>7547</v>
      </c>
      <c r="P22" s="283">
        <v>8440</v>
      </c>
      <c r="Q22" s="283">
        <v>8429</v>
      </c>
      <c r="R22" s="283">
        <v>57</v>
      </c>
      <c r="S22" s="283">
        <v>0</v>
      </c>
      <c r="T22" s="283">
        <v>0</v>
      </c>
      <c r="U22" s="283">
        <v>0</v>
      </c>
      <c r="V22" s="290">
        <f>SUM(J22:U22)</f>
        <v>59741</v>
      </c>
      <c r="W22" s="269"/>
      <c r="X22" s="285"/>
      <c r="Y22" s="285"/>
      <c r="Z22" s="285"/>
      <c r="AA22" s="274"/>
      <c r="AB22" s="274"/>
      <c r="AC22" s="274"/>
      <c r="AD22" s="274"/>
      <c r="AE22" s="274"/>
      <c r="AF22" s="274"/>
      <c r="AG22" s="274"/>
      <c r="AH22" s="274"/>
      <c r="AI22" s="274"/>
      <c r="AJ22" s="274"/>
      <c r="AK22" s="274"/>
      <c r="AL22" s="274"/>
    </row>
    <row r="23" spans="1:38" s="206" customFormat="1" ht="15" customHeight="1" x14ac:dyDescent="0.3">
      <c r="A23" s="254" t="s">
        <v>709</v>
      </c>
      <c r="B23" s="286">
        <v>780</v>
      </c>
      <c r="C23" s="287">
        <f>IF(ISERROR(B23/F23),0,B23/F23)</f>
        <v>3.3554159855459002E-2</v>
      </c>
      <c r="D23" s="286">
        <v>22466</v>
      </c>
      <c r="E23" s="287">
        <f>IF(ISERROR(D23/F23),0,D23/F23)</f>
        <v>0.96644584014454105</v>
      </c>
      <c r="F23" s="288">
        <f>B23+D23</f>
        <v>23246</v>
      </c>
      <c r="T23" s="220"/>
      <c r="U23" s="220"/>
      <c r="V23" s="291"/>
      <c r="W23" s="269"/>
      <c r="X23" s="285"/>
      <c r="Y23" s="285"/>
      <c r="Z23" s="285"/>
      <c r="AA23" s="274"/>
      <c r="AB23" s="274"/>
      <c r="AC23" s="274"/>
      <c r="AD23" s="274"/>
      <c r="AE23" s="274"/>
      <c r="AF23" s="274"/>
      <c r="AG23" s="274"/>
      <c r="AH23" s="274"/>
      <c r="AI23" s="274"/>
      <c r="AJ23" s="274"/>
      <c r="AK23" s="274"/>
      <c r="AL23" s="274"/>
    </row>
    <row r="24" spans="1:38" s="206" customFormat="1" ht="12" x14ac:dyDescent="0.3">
      <c r="A24" s="292"/>
      <c r="T24" s="220"/>
      <c r="U24" s="220"/>
      <c r="V24" s="291"/>
      <c r="W24" s="269"/>
      <c r="X24" s="269"/>
      <c r="Y24" s="285"/>
      <c r="Z24" s="285"/>
      <c r="AA24" s="274"/>
      <c r="AB24" s="274"/>
      <c r="AC24" s="274"/>
      <c r="AD24" s="274"/>
      <c r="AE24" s="274"/>
      <c r="AF24" s="274"/>
      <c r="AG24" s="274"/>
      <c r="AH24" s="274"/>
      <c r="AK24" s="274"/>
      <c r="AL24" s="274"/>
    </row>
    <row r="25" spans="1:38" s="204" customFormat="1" ht="16.5" customHeight="1" x14ac:dyDescent="0.3">
      <c r="A25" s="261"/>
      <c r="B25" s="262"/>
      <c r="C25" s="262"/>
      <c r="D25" s="262"/>
      <c r="E25" s="262"/>
      <c r="F25" s="262"/>
      <c r="G25" s="262"/>
      <c r="H25" s="262"/>
      <c r="I25" s="262"/>
      <c r="J25" s="262"/>
      <c r="K25" s="262"/>
      <c r="L25" s="262"/>
      <c r="M25" s="262"/>
      <c r="N25" s="262"/>
      <c r="O25" s="262"/>
      <c r="P25" s="262"/>
      <c r="Q25" s="262"/>
      <c r="R25" s="262"/>
      <c r="S25" s="262"/>
      <c r="T25" s="262"/>
      <c r="U25" s="262"/>
      <c r="V25" s="293"/>
      <c r="W25" s="220"/>
      <c r="X25" s="220"/>
      <c r="Y25" s="220"/>
      <c r="Z25" s="244"/>
      <c r="AA25" s="235"/>
      <c r="AB25" s="235"/>
      <c r="AC25" s="235"/>
      <c r="AD25" s="235"/>
      <c r="AE25" s="235"/>
      <c r="AF25" s="235"/>
      <c r="AG25" s="235"/>
    </row>
    <row r="26" spans="1:38" s="206" customFormat="1" ht="12" x14ac:dyDescent="0.3">
      <c r="A26" s="292"/>
      <c r="T26" s="220"/>
      <c r="U26" s="220"/>
      <c r="V26" s="291"/>
      <c r="W26" s="269"/>
      <c r="X26" s="269"/>
      <c r="Y26" s="269"/>
      <c r="Z26" s="285"/>
      <c r="AA26" s="274"/>
      <c r="AB26" s="274"/>
      <c r="AC26" s="274"/>
      <c r="AG26" s="274"/>
    </row>
    <row r="27" spans="1:38" s="204" customFormat="1" ht="21.65" customHeight="1" x14ac:dyDescent="0.3">
      <c r="A27" s="294" t="s">
        <v>710</v>
      </c>
      <c r="B27" s="295"/>
      <c r="C27" s="295"/>
      <c r="D27" s="295"/>
      <c r="E27" s="295"/>
      <c r="F27" s="296"/>
      <c r="H27" s="295" t="s">
        <v>711</v>
      </c>
      <c r="I27" s="295"/>
      <c r="J27" s="295"/>
      <c r="K27" s="295"/>
      <c r="L27" s="295"/>
      <c r="M27" s="296"/>
      <c r="N27" s="297" t="s">
        <v>712</v>
      </c>
      <c r="O27" s="297"/>
      <c r="P27" s="297"/>
      <c r="Q27" s="297"/>
      <c r="R27" s="297"/>
      <c r="S27" s="296"/>
      <c r="V27" s="298"/>
      <c r="W27" s="299"/>
      <c r="X27" s="300"/>
      <c r="Y27" s="300"/>
      <c r="Z27" s="300"/>
      <c r="AA27" s="301"/>
      <c r="AB27" s="301"/>
      <c r="AC27" s="301"/>
      <c r="AD27" s="301"/>
      <c r="AE27" s="235"/>
      <c r="AF27" s="235"/>
      <c r="AG27" s="235"/>
      <c r="AH27" s="301"/>
      <c r="AI27" s="301"/>
    </row>
    <row r="28" spans="1:38" s="206" customFormat="1" ht="37.5" customHeight="1" x14ac:dyDescent="0.3">
      <c r="A28" s="229" t="s">
        <v>713</v>
      </c>
      <c r="B28" s="229" t="s">
        <v>706</v>
      </c>
      <c r="C28" s="229" t="s">
        <v>707</v>
      </c>
      <c r="D28" s="229" t="s">
        <v>709</v>
      </c>
      <c r="E28" s="229" t="s">
        <v>0</v>
      </c>
      <c r="H28" s="302" t="s">
        <v>713</v>
      </c>
      <c r="I28" s="302"/>
      <c r="J28" s="234" t="s">
        <v>0</v>
      </c>
      <c r="K28" s="220"/>
      <c r="L28" s="220"/>
      <c r="M28" s="220"/>
      <c r="N28" s="303" t="s">
        <v>714</v>
      </c>
      <c r="O28" s="304"/>
      <c r="P28" s="305" t="s">
        <v>0</v>
      </c>
      <c r="U28" s="220"/>
      <c r="V28" s="306"/>
      <c r="W28" s="269"/>
      <c r="X28" s="269"/>
      <c r="Y28" s="269"/>
      <c r="Z28" s="274"/>
      <c r="AD28" s="274"/>
      <c r="AE28" s="274"/>
      <c r="AF28" s="274"/>
      <c r="AG28" s="274"/>
    </row>
    <row r="29" spans="1:38" s="206" customFormat="1" ht="15" customHeight="1" thickBot="1" x14ac:dyDescent="0.35">
      <c r="A29" s="236" t="s">
        <v>0</v>
      </c>
      <c r="B29" s="237">
        <f>SUM(B30:B30)</f>
        <v>44752</v>
      </c>
      <c r="C29" s="237">
        <f>SUM(C30:C30)</f>
        <v>17065</v>
      </c>
      <c r="D29" s="237">
        <f>SUM(D30:D30)</f>
        <v>120673</v>
      </c>
      <c r="E29" s="278">
        <f>SUM(B29:D29)</f>
        <v>182490</v>
      </c>
      <c r="H29" s="307" t="s">
        <v>0</v>
      </c>
      <c r="I29" s="307"/>
      <c r="J29" s="308">
        <f>SUM(J30:J30)</f>
        <v>175851</v>
      </c>
      <c r="K29" s="220"/>
      <c r="L29" s="220"/>
      <c r="M29" s="220"/>
      <c r="N29" s="309" t="s">
        <v>0</v>
      </c>
      <c r="O29" s="310"/>
      <c r="P29" s="311">
        <v>175693</v>
      </c>
      <c r="U29" s="244"/>
      <c r="V29" s="312"/>
      <c r="W29" s="269"/>
      <c r="X29" s="285"/>
      <c r="Y29" s="285"/>
      <c r="Z29" s="274"/>
      <c r="AA29" s="274"/>
      <c r="AB29" s="274"/>
      <c r="AC29" s="274"/>
      <c r="AD29" s="274"/>
      <c r="AE29" s="274"/>
      <c r="AF29" s="274"/>
      <c r="AG29" s="274"/>
      <c r="AH29" s="274"/>
      <c r="AI29" s="274"/>
      <c r="AJ29" s="274"/>
    </row>
    <row r="30" spans="1:38" s="206" customFormat="1" ht="14.5" customHeight="1" thickTop="1" x14ac:dyDescent="0.3">
      <c r="A30" s="254" t="s">
        <v>679</v>
      </c>
      <c r="B30" s="286">
        <v>44752</v>
      </c>
      <c r="C30" s="286">
        <v>17065</v>
      </c>
      <c r="D30" s="286">
        <v>120673</v>
      </c>
      <c r="E30" s="282">
        <f>SUM(B30:D30)</f>
        <v>182490</v>
      </c>
      <c r="F30" s="204"/>
      <c r="G30" s="204"/>
      <c r="H30" s="313" t="s">
        <v>679</v>
      </c>
      <c r="I30" s="313"/>
      <c r="J30" s="314">
        <v>175851</v>
      </c>
      <c r="K30" s="220"/>
      <c r="L30" s="220"/>
      <c r="M30" s="220"/>
      <c r="N30" s="313" t="s">
        <v>715</v>
      </c>
      <c r="O30" s="313"/>
      <c r="P30" s="314">
        <v>37781</v>
      </c>
      <c r="Q30" s="220"/>
      <c r="R30" s="220"/>
      <c r="U30" s="244"/>
      <c r="V30" s="312"/>
      <c r="W30" s="269"/>
      <c r="X30" s="285"/>
      <c r="Y30" s="285"/>
      <c r="Z30" s="274"/>
      <c r="AA30" s="274"/>
      <c r="AB30" s="274"/>
      <c r="AC30" s="274"/>
      <c r="AD30" s="274"/>
      <c r="AE30" s="274"/>
      <c r="AF30" s="274"/>
      <c r="AG30" s="274"/>
      <c r="AH30" s="274"/>
      <c r="AI30" s="274"/>
      <c r="AJ30" s="274"/>
    </row>
    <row r="31" spans="1:38" s="206" customFormat="1" ht="12" x14ac:dyDescent="0.3">
      <c r="A31" s="292"/>
      <c r="F31" s="204"/>
      <c r="G31" s="204"/>
      <c r="H31" s="204"/>
      <c r="K31" s="204"/>
      <c r="L31" s="220"/>
      <c r="M31" s="220"/>
      <c r="N31" s="220"/>
      <c r="O31" s="220"/>
      <c r="P31" s="220"/>
      <c r="Q31" s="220"/>
      <c r="R31" s="220"/>
      <c r="S31" s="220"/>
      <c r="T31" s="220"/>
      <c r="U31" s="244"/>
      <c r="V31" s="291"/>
      <c r="W31" s="269"/>
      <c r="X31" s="285"/>
      <c r="Y31" s="285"/>
      <c r="Z31" s="285"/>
      <c r="AA31" s="274"/>
      <c r="AB31" s="274"/>
      <c r="AC31" s="274"/>
      <c r="AD31" s="274"/>
      <c r="AE31" s="274"/>
      <c r="AF31" s="274"/>
      <c r="AG31" s="274"/>
    </row>
    <row r="32" spans="1:38" s="204" customFormat="1" ht="16.5" customHeight="1" x14ac:dyDescent="0.3">
      <c r="A32" s="261"/>
      <c r="B32" s="262"/>
      <c r="C32" s="262"/>
      <c r="D32" s="262"/>
      <c r="E32" s="262"/>
      <c r="F32" s="262"/>
      <c r="G32" s="262"/>
      <c r="H32" s="262"/>
      <c r="I32" s="262"/>
      <c r="J32" s="262"/>
      <c r="K32" s="262"/>
      <c r="L32" s="262"/>
      <c r="M32" s="262"/>
      <c r="N32" s="262"/>
      <c r="O32" s="262"/>
      <c r="P32" s="262"/>
      <c r="Q32" s="262"/>
      <c r="R32" s="262"/>
      <c r="S32" s="262"/>
      <c r="T32" s="262"/>
      <c r="U32" s="262"/>
      <c r="V32" s="293"/>
      <c r="W32" s="220"/>
      <c r="X32" s="220"/>
      <c r="Y32" s="220"/>
      <c r="Z32" s="244"/>
      <c r="AA32" s="235"/>
      <c r="AB32" s="235"/>
      <c r="AC32" s="235"/>
      <c r="AD32" s="235"/>
      <c r="AE32" s="235"/>
      <c r="AF32" s="235"/>
      <c r="AG32" s="235"/>
    </row>
    <row r="33" spans="1:45" s="206" customFormat="1" ht="12" x14ac:dyDescent="0.3">
      <c r="A33" s="292"/>
      <c r="F33" s="204"/>
      <c r="G33" s="204"/>
      <c r="H33" s="204"/>
      <c r="I33" s="274"/>
      <c r="K33" s="204"/>
      <c r="L33" s="220"/>
      <c r="M33" s="220"/>
      <c r="N33" s="220"/>
      <c r="O33" s="220"/>
      <c r="P33" s="220"/>
      <c r="Q33" s="220"/>
      <c r="R33" s="220"/>
      <c r="S33" s="220"/>
      <c r="T33" s="220"/>
      <c r="U33" s="220"/>
      <c r="V33" s="315"/>
      <c r="W33" s="269"/>
      <c r="X33" s="269"/>
      <c r="Y33" s="269"/>
      <c r="Z33" s="285"/>
      <c r="AA33" s="274"/>
      <c r="AB33" s="274"/>
      <c r="AC33" s="274"/>
      <c r="AD33" s="274"/>
      <c r="AE33" s="274"/>
    </row>
    <row r="34" spans="1:45" s="206" customFormat="1" ht="12" x14ac:dyDescent="0.3">
      <c r="A34" s="292"/>
      <c r="F34" s="204"/>
      <c r="G34" s="204"/>
      <c r="H34" s="204"/>
      <c r="I34" s="273"/>
      <c r="J34" s="273"/>
      <c r="K34" s="301"/>
      <c r="L34" s="316"/>
      <c r="M34" s="316"/>
      <c r="N34" s="316"/>
      <c r="O34" s="316"/>
      <c r="P34" s="316"/>
      <c r="Q34" s="316"/>
      <c r="R34" s="316"/>
      <c r="S34" s="316"/>
      <c r="T34" s="220"/>
      <c r="U34" s="220"/>
      <c r="V34" s="291"/>
      <c r="W34" s="269"/>
      <c r="X34" s="269"/>
      <c r="Y34" s="269"/>
      <c r="Z34" s="285"/>
      <c r="AB34" s="274"/>
      <c r="AC34" s="274"/>
      <c r="AE34" s="274"/>
    </row>
    <row r="35" spans="1:45" s="206" customFormat="1" ht="22.5" customHeight="1" x14ac:dyDescent="0.3">
      <c r="A35" s="221" t="s">
        <v>716</v>
      </c>
      <c r="B35" s="222"/>
      <c r="C35" s="222"/>
      <c r="D35" s="222"/>
      <c r="E35" s="222"/>
      <c r="F35" s="296"/>
      <c r="G35" s="204"/>
      <c r="H35" s="204"/>
      <c r="I35" s="204"/>
      <c r="J35" s="204"/>
      <c r="K35" s="204"/>
      <c r="L35" s="204"/>
      <c r="M35" s="204"/>
      <c r="N35" s="204"/>
      <c r="O35" s="204"/>
      <c r="P35" s="204"/>
      <c r="Q35" s="204"/>
      <c r="R35" s="235"/>
      <c r="S35" s="204"/>
      <c r="T35" s="204"/>
      <c r="U35" s="204"/>
      <c r="V35" s="317"/>
      <c r="W35" s="269"/>
      <c r="X35" s="269"/>
      <c r="Y35" s="269"/>
      <c r="Z35" s="285"/>
      <c r="AB35" s="274"/>
      <c r="AC35" s="274"/>
      <c r="AE35" s="274"/>
    </row>
    <row r="36" spans="1:45" s="206" customFormat="1" ht="38.5" customHeight="1" x14ac:dyDescent="0.3">
      <c r="A36" s="318" t="s">
        <v>717</v>
      </c>
      <c r="B36" s="229" t="s">
        <v>690</v>
      </c>
      <c r="C36" s="229" t="s">
        <v>694</v>
      </c>
      <c r="D36" s="229" t="s">
        <v>695</v>
      </c>
      <c r="E36" s="229" t="s">
        <v>696</v>
      </c>
      <c r="F36" s="229" t="s">
        <v>697</v>
      </c>
      <c r="G36" s="229" t="s">
        <v>698</v>
      </c>
      <c r="H36" s="229" t="s">
        <v>699</v>
      </c>
      <c r="I36" s="229" t="s">
        <v>700</v>
      </c>
      <c r="J36" s="229" t="s">
        <v>701</v>
      </c>
      <c r="K36" s="229" t="s">
        <v>702</v>
      </c>
      <c r="L36" s="229" t="s">
        <v>703</v>
      </c>
      <c r="M36" s="229" t="s">
        <v>704</v>
      </c>
      <c r="N36" s="229" t="s">
        <v>705</v>
      </c>
      <c r="O36" s="229" t="s">
        <v>0</v>
      </c>
      <c r="P36" s="204"/>
      <c r="Q36" s="204"/>
      <c r="R36" s="235"/>
      <c r="S36" s="204"/>
      <c r="T36" s="204"/>
      <c r="U36" s="204"/>
      <c r="V36" s="317"/>
      <c r="W36" s="204"/>
      <c r="X36" s="204"/>
      <c r="Y36" s="204"/>
      <c r="Z36" s="204"/>
      <c r="AA36" s="204"/>
      <c r="AB36" s="204"/>
      <c r="AC36" s="204"/>
      <c r="AD36" s="269"/>
      <c r="AE36" s="269"/>
      <c r="AI36" s="274"/>
      <c r="AJ36" s="274"/>
      <c r="AL36" s="274"/>
    </row>
    <row r="37" spans="1:45" s="206" customFormat="1" ht="15.75" customHeight="1" thickBot="1" x14ac:dyDescent="0.35">
      <c r="A37" s="319" t="s">
        <v>0</v>
      </c>
      <c r="B37" s="237"/>
      <c r="C37" s="320">
        <f t="shared" ref="C37:D37" si="2">SUM(C38,C50,C54,C58,C62,C66,C70,C74,C78,C82)</f>
        <v>20381</v>
      </c>
      <c r="D37" s="320">
        <f t="shared" si="2"/>
        <v>19637</v>
      </c>
      <c r="E37" s="320">
        <f>SUM(E38,E50,E54,E58,E62,E66,E70,E74,E78,E82)</f>
        <v>20285</v>
      </c>
      <c r="F37" s="320">
        <f>SUM(F38,F50,F54,F58,F62,F66,F70,F74,F78,F82)</f>
        <v>19293</v>
      </c>
      <c r="G37" s="320">
        <f t="shared" ref="G37:N37" si="3">SUM(G38,G50,G54,G58,G62,G66,G70,G74,G78,G82)</f>
        <v>22135</v>
      </c>
      <c r="H37" s="320">
        <f t="shared" si="3"/>
        <v>24403</v>
      </c>
      <c r="I37" s="320">
        <f t="shared" si="3"/>
        <v>23646</v>
      </c>
      <c r="J37" s="320">
        <f t="shared" si="3"/>
        <v>25603</v>
      </c>
      <c r="K37" s="320">
        <f t="shared" si="3"/>
        <v>468</v>
      </c>
      <c r="L37" s="320">
        <f t="shared" si="3"/>
        <v>0</v>
      </c>
      <c r="M37" s="320">
        <f t="shared" si="3"/>
        <v>0</v>
      </c>
      <c r="N37" s="320">
        <f t="shared" si="3"/>
        <v>0</v>
      </c>
      <c r="O37" s="321">
        <f>SUM(C37:N37)</f>
        <v>175851</v>
      </c>
      <c r="P37" s="204"/>
      <c r="Q37" s="204"/>
      <c r="R37" s="235"/>
      <c r="S37" s="204"/>
      <c r="T37" s="204"/>
      <c r="U37" s="235"/>
      <c r="V37" s="322"/>
      <c r="W37" s="235"/>
      <c r="X37" s="235"/>
      <c r="Y37" s="235"/>
      <c r="Z37" s="235"/>
      <c r="AA37" s="235"/>
      <c r="AB37" s="235"/>
      <c r="AC37" s="235"/>
      <c r="AD37" s="285"/>
      <c r="AE37" s="285"/>
      <c r="AF37" s="274"/>
      <c r="AG37" s="274"/>
      <c r="AH37" s="274"/>
      <c r="AI37" s="274"/>
      <c r="AJ37" s="274"/>
      <c r="AL37" s="274"/>
      <c r="AP37" s="274"/>
      <c r="AQ37" s="274"/>
      <c r="AR37" s="274"/>
      <c r="AS37" s="274"/>
    </row>
    <row r="38" spans="1:45" s="206" customFormat="1" ht="15" customHeight="1" thickTop="1" x14ac:dyDescent="0.3">
      <c r="A38" s="323" t="s">
        <v>718</v>
      </c>
      <c r="B38" s="323" t="s">
        <v>0</v>
      </c>
      <c r="C38" s="324">
        <f t="shared" ref="C38:N38" si="4">SUM(C39:C41)</f>
        <v>941</v>
      </c>
      <c r="D38" s="324">
        <f t="shared" si="4"/>
        <v>940</v>
      </c>
      <c r="E38" s="324">
        <f t="shared" si="4"/>
        <v>981</v>
      </c>
      <c r="F38" s="324">
        <f t="shared" si="4"/>
        <v>690</v>
      </c>
      <c r="G38" s="324">
        <f t="shared" si="4"/>
        <v>852</v>
      </c>
      <c r="H38" s="324">
        <f t="shared" si="4"/>
        <v>1085</v>
      </c>
      <c r="I38" s="324">
        <f t="shared" si="4"/>
        <v>1084</v>
      </c>
      <c r="J38" s="324">
        <f t="shared" si="4"/>
        <v>1012</v>
      </c>
      <c r="K38" s="324">
        <f t="shared" si="4"/>
        <v>14</v>
      </c>
      <c r="L38" s="324">
        <f t="shared" si="4"/>
        <v>0</v>
      </c>
      <c r="M38" s="324">
        <f t="shared" si="4"/>
        <v>0</v>
      </c>
      <c r="N38" s="324">
        <f t="shared" si="4"/>
        <v>0</v>
      </c>
      <c r="O38" s="324">
        <f>SUM(C38:N38)</f>
        <v>7599</v>
      </c>
      <c r="P38" s="325"/>
      <c r="Q38" s="325"/>
      <c r="R38" s="235"/>
      <c r="S38" s="235"/>
      <c r="T38" s="235"/>
      <c r="U38" s="235"/>
      <c r="V38" s="322"/>
      <c r="W38" s="235"/>
      <c r="X38" s="235"/>
      <c r="Y38" s="235"/>
      <c r="Z38" s="235"/>
      <c r="AA38" s="235"/>
      <c r="AB38" s="235"/>
      <c r="AC38" s="235"/>
      <c r="AD38" s="285"/>
      <c r="AE38" s="285"/>
      <c r="AF38" s="274"/>
      <c r="AG38" s="274"/>
      <c r="AH38" s="274"/>
      <c r="AI38" s="274"/>
      <c r="AS38" s="274"/>
    </row>
    <row r="39" spans="1:45" s="206" customFormat="1" ht="15" customHeight="1" x14ac:dyDescent="0.3">
      <c r="A39" s="288"/>
      <c r="B39" s="288" t="s">
        <v>706</v>
      </c>
      <c r="C39" s="326">
        <v>183</v>
      </c>
      <c r="D39" s="326">
        <v>170</v>
      </c>
      <c r="E39" s="326">
        <v>185</v>
      </c>
      <c r="F39" s="326">
        <v>156</v>
      </c>
      <c r="G39" s="326">
        <v>173</v>
      </c>
      <c r="H39" s="326">
        <v>204</v>
      </c>
      <c r="I39" s="326">
        <v>217</v>
      </c>
      <c r="J39" s="326">
        <v>228</v>
      </c>
      <c r="K39" s="326">
        <v>2</v>
      </c>
      <c r="L39" s="327">
        <v>0</v>
      </c>
      <c r="M39" s="327">
        <v>0</v>
      </c>
      <c r="N39" s="327">
        <v>0</v>
      </c>
      <c r="O39" s="328">
        <f>O43+O47</f>
        <v>1518</v>
      </c>
      <c r="P39" s="204"/>
      <c r="Q39" s="204"/>
      <c r="R39" s="235"/>
      <c r="S39" s="204"/>
      <c r="T39" s="204"/>
      <c r="U39" s="235"/>
      <c r="V39" s="322"/>
      <c r="W39" s="204"/>
      <c r="X39" s="204"/>
      <c r="Y39" s="204"/>
      <c r="Z39" s="204"/>
      <c r="AA39" s="235"/>
      <c r="AB39" s="235"/>
      <c r="AC39" s="235"/>
      <c r="AD39" s="285"/>
      <c r="AE39" s="285"/>
      <c r="AF39" s="274"/>
      <c r="AG39" s="274"/>
      <c r="AH39" s="274"/>
      <c r="AI39" s="274"/>
      <c r="AS39" s="274"/>
    </row>
    <row r="40" spans="1:45" s="206" customFormat="1" ht="15" customHeight="1" x14ac:dyDescent="0.3">
      <c r="A40" s="288"/>
      <c r="B40" s="288" t="s">
        <v>707</v>
      </c>
      <c r="C40" s="326">
        <v>226</v>
      </c>
      <c r="D40" s="326">
        <v>218</v>
      </c>
      <c r="E40" s="326">
        <v>221</v>
      </c>
      <c r="F40" s="326">
        <v>196</v>
      </c>
      <c r="G40" s="326">
        <v>196</v>
      </c>
      <c r="H40" s="326">
        <v>278</v>
      </c>
      <c r="I40" s="326">
        <v>304</v>
      </c>
      <c r="J40" s="326">
        <v>277</v>
      </c>
      <c r="K40" s="326">
        <v>2</v>
      </c>
      <c r="L40" s="327">
        <v>0</v>
      </c>
      <c r="M40" s="327">
        <v>0</v>
      </c>
      <c r="N40" s="327">
        <v>0</v>
      </c>
      <c r="O40" s="328">
        <f>O44+O48</f>
        <v>1918</v>
      </c>
      <c r="P40" s="204"/>
      <c r="Q40" s="204"/>
      <c r="R40" s="204"/>
      <c r="S40" s="235"/>
      <c r="T40" s="235"/>
      <c r="U40" s="235"/>
      <c r="V40" s="322"/>
      <c r="W40" s="204"/>
      <c r="X40" s="204"/>
      <c r="Y40" s="204"/>
      <c r="Z40" s="204"/>
      <c r="AA40" s="204"/>
      <c r="AB40" s="235"/>
      <c r="AC40" s="204"/>
      <c r="AD40" s="285"/>
      <c r="AE40" s="269"/>
      <c r="AF40" s="274"/>
      <c r="AH40" s="274"/>
      <c r="AS40" s="274"/>
    </row>
    <row r="41" spans="1:45" s="206" customFormat="1" ht="15" customHeight="1" x14ac:dyDescent="0.3">
      <c r="A41" s="288"/>
      <c r="B41" s="288" t="s">
        <v>709</v>
      </c>
      <c r="C41" s="326">
        <v>532</v>
      </c>
      <c r="D41" s="326">
        <v>552</v>
      </c>
      <c r="E41" s="326">
        <v>575</v>
      </c>
      <c r="F41" s="326">
        <v>338</v>
      </c>
      <c r="G41" s="326">
        <v>483</v>
      </c>
      <c r="H41" s="326">
        <v>603</v>
      </c>
      <c r="I41" s="326">
        <v>563</v>
      </c>
      <c r="J41" s="326">
        <v>507</v>
      </c>
      <c r="K41" s="326">
        <v>10</v>
      </c>
      <c r="L41" s="327">
        <v>0</v>
      </c>
      <c r="M41" s="327">
        <v>0</v>
      </c>
      <c r="N41" s="327">
        <v>0</v>
      </c>
      <c r="O41" s="328">
        <f>O45+O49</f>
        <v>4163</v>
      </c>
      <c r="P41" s="204"/>
      <c r="Q41" s="204"/>
      <c r="R41" s="204"/>
      <c r="S41" s="204"/>
      <c r="T41" s="204"/>
      <c r="U41" s="235"/>
      <c r="V41" s="317"/>
      <c r="W41" s="204"/>
      <c r="X41" s="204"/>
      <c r="Y41" s="204"/>
      <c r="Z41" s="204"/>
      <c r="AA41" s="204"/>
      <c r="AB41" s="235"/>
      <c r="AC41" s="204"/>
      <c r="AD41" s="269"/>
      <c r="AE41" s="269"/>
      <c r="AS41" s="274"/>
    </row>
    <row r="42" spans="1:45" s="206" customFormat="1" ht="14.5" customHeight="1" x14ac:dyDescent="0.3">
      <c r="A42" s="329" t="s">
        <v>719</v>
      </c>
      <c r="B42" s="330" t="s">
        <v>0</v>
      </c>
      <c r="C42" s="331">
        <f t="shared" ref="C42:N42" si="5">SUM(C43:C45)</f>
        <v>294</v>
      </c>
      <c r="D42" s="331">
        <f t="shared" si="5"/>
        <v>363</v>
      </c>
      <c r="E42" s="331">
        <f t="shared" si="5"/>
        <v>360</v>
      </c>
      <c r="F42" s="331">
        <f t="shared" si="5"/>
        <v>125</v>
      </c>
      <c r="G42" s="331">
        <f t="shared" si="5"/>
        <v>203</v>
      </c>
      <c r="H42" s="331">
        <f t="shared" si="5"/>
        <v>314</v>
      </c>
      <c r="I42" s="331">
        <f t="shared" si="5"/>
        <v>321</v>
      </c>
      <c r="J42" s="331">
        <f t="shared" si="5"/>
        <v>333</v>
      </c>
      <c r="K42" s="331">
        <f t="shared" si="5"/>
        <v>4</v>
      </c>
      <c r="L42" s="331">
        <f t="shared" si="5"/>
        <v>0</v>
      </c>
      <c r="M42" s="331">
        <f t="shared" si="5"/>
        <v>0</v>
      </c>
      <c r="N42" s="331">
        <f t="shared" si="5"/>
        <v>0</v>
      </c>
      <c r="O42" s="331">
        <f t="shared" ref="O42:O85" si="6">SUM(C42:N42)</f>
        <v>2317</v>
      </c>
      <c r="P42" s="325"/>
      <c r="Q42" s="204"/>
      <c r="R42" s="204"/>
      <c r="S42" s="204"/>
      <c r="T42" s="204"/>
      <c r="U42" s="204"/>
      <c r="V42" s="317"/>
      <c r="W42" s="204"/>
      <c r="X42" s="204"/>
      <c r="Y42" s="204"/>
      <c r="Z42" s="204"/>
      <c r="AA42" s="204"/>
      <c r="AB42" s="235"/>
      <c r="AC42" s="204"/>
      <c r="AD42" s="269"/>
      <c r="AE42" s="269"/>
      <c r="AF42" s="274"/>
      <c r="AG42" s="274"/>
      <c r="AH42" s="274"/>
      <c r="AQ42" s="274"/>
      <c r="AR42" s="274"/>
      <c r="AS42" s="274"/>
    </row>
    <row r="43" spans="1:45" s="206" customFormat="1" ht="14.5" customHeight="1" x14ac:dyDescent="0.3">
      <c r="A43" s="332"/>
      <c r="B43" s="288" t="s">
        <v>706</v>
      </c>
      <c r="C43" s="326">
        <v>42</v>
      </c>
      <c r="D43" s="326">
        <v>42</v>
      </c>
      <c r="E43" s="326">
        <v>29</v>
      </c>
      <c r="F43" s="326">
        <v>9</v>
      </c>
      <c r="G43" s="326">
        <v>23</v>
      </c>
      <c r="H43" s="326">
        <v>28</v>
      </c>
      <c r="I43" s="326">
        <v>41</v>
      </c>
      <c r="J43" s="326">
        <v>46</v>
      </c>
      <c r="K43" s="326">
        <v>0</v>
      </c>
      <c r="L43" s="327">
        <v>0</v>
      </c>
      <c r="M43" s="327">
        <v>0</v>
      </c>
      <c r="N43" s="327">
        <v>0</v>
      </c>
      <c r="O43" s="333">
        <f t="shared" si="6"/>
        <v>260</v>
      </c>
      <c r="P43" s="325"/>
      <c r="Q43" s="204"/>
      <c r="R43" s="204"/>
      <c r="S43" s="204"/>
      <c r="T43" s="204"/>
      <c r="U43" s="204"/>
      <c r="V43" s="317"/>
      <c r="W43" s="204"/>
      <c r="X43" s="204"/>
      <c r="Y43" s="204"/>
      <c r="Z43" s="204"/>
      <c r="AA43" s="204"/>
      <c r="AB43" s="235"/>
      <c r="AC43" s="235"/>
      <c r="AD43" s="269"/>
      <c r="AE43" s="285"/>
      <c r="AF43" s="274"/>
      <c r="AG43" s="274"/>
      <c r="AH43" s="274"/>
      <c r="AI43" s="274"/>
      <c r="AQ43" s="274"/>
      <c r="AR43" s="274"/>
      <c r="AS43" s="274"/>
    </row>
    <row r="44" spans="1:45" s="206" customFormat="1" ht="14.5" customHeight="1" x14ac:dyDescent="0.3">
      <c r="A44" s="332"/>
      <c r="B44" s="288" t="s">
        <v>707</v>
      </c>
      <c r="C44" s="326">
        <v>53</v>
      </c>
      <c r="D44" s="326">
        <v>39</v>
      </c>
      <c r="E44" s="326">
        <v>58</v>
      </c>
      <c r="F44" s="326">
        <v>34</v>
      </c>
      <c r="G44" s="326">
        <v>35</v>
      </c>
      <c r="H44" s="326">
        <v>42</v>
      </c>
      <c r="I44" s="326">
        <v>47</v>
      </c>
      <c r="J44" s="326">
        <v>61</v>
      </c>
      <c r="K44" s="326">
        <v>0</v>
      </c>
      <c r="L44" s="327">
        <v>0</v>
      </c>
      <c r="M44" s="327">
        <v>0</v>
      </c>
      <c r="N44" s="327">
        <v>0</v>
      </c>
      <c r="O44" s="333">
        <f t="shared" si="6"/>
        <v>369</v>
      </c>
      <c r="P44" s="204"/>
      <c r="Q44" s="204"/>
      <c r="R44" s="204"/>
      <c r="S44" s="204"/>
      <c r="T44" s="204"/>
      <c r="U44" s="204"/>
      <c r="V44" s="317"/>
      <c r="W44" s="204"/>
      <c r="X44" s="204"/>
      <c r="Y44" s="204"/>
      <c r="Z44" s="204"/>
      <c r="AA44" s="204"/>
      <c r="AB44" s="235"/>
      <c r="AC44" s="204"/>
      <c r="AD44" s="285"/>
      <c r="AE44" s="269"/>
      <c r="AF44" s="274"/>
      <c r="AG44" s="274"/>
      <c r="AH44" s="274"/>
      <c r="AI44" s="274"/>
      <c r="AQ44" s="274"/>
      <c r="AR44" s="274"/>
      <c r="AS44" s="274"/>
    </row>
    <row r="45" spans="1:45" s="206" customFormat="1" ht="14.5" customHeight="1" x14ac:dyDescent="0.3">
      <c r="A45" s="332"/>
      <c r="B45" s="288" t="s">
        <v>709</v>
      </c>
      <c r="C45" s="326">
        <v>199</v>
      </c>
      <c r="D45" s="326">
        <v>282</v>
      </c>
      <c r="E45" s="326">
        <v>273</v>
      </c>
      <c r="F45" s="326">
        <v>82</v>
      </c>
      <c r="G45" s="326">
        <v>145</v>
      </c>
      <c r="H45" s="326">
        <v>244</v>
      </c>
      <c r="I45" s="326">
        <v>233</v>
      </c>
      <c r="J45" s="326">
        <v>226</v>
      </c>
      <c r="K45" s="326">
        <v>4</v>
      </c>
      <c r="L45" s="327">
        <v>0</v>
      </c>
      <c r="M45" s="327">
        <v>0</v>
      </c>
      <c r="N45" s="327">
        <v>0</v>
      </c>
      <c r="O45" s="333">
        <f t="shared" si="6"/>
        <v>1688</v>
      </c>
      <c r="P45" s="204"/>
      <c r="Q45" s="204"/>
      <c r="R45" s="204"/>
      <c r="S45" s="204"/>
      <c r="T45" s="204"/>
      <c r="U45" s="204"/>
      <c r="V45" s="317"/>
      <c r="W45" s="204"/>
      <c r="X45" s="204"/>
      <c r="Y45" s="204"/>
      <c r="Z45" s="204"/>
      <c r="AA45" s="204"/>
      <c r="AB45" s="235"/>
      <c r="AC45" s="204"/>
      <c r="AD45" s="285"/>
      <c r="AE45" s="269"/>
      <c r="AF45" s="274"/>
      <c r="AG45" s="274"/>
      <c r="AH45" s="274"/>
      <c r="AI45" s="274"/>
      <c r="AQ45" s="274"/>
      <c r="AR45" s="274"/>
      <c r="AS45" s="274"/>
    </row>
    <row r="46" spans="1:45" s="206" customFormat="1" ht="14.5" customHeight="1" x14ac:dyDescent="0.3">
      <c r="A46" s="329" t="s">
        <v>720</v>
      </c>
      <c r="B46" s="330" t="s">
        <v>0</v>
      </c>
      <c r="C46" s="331">
        <f t="shared" ref="C46:N46" si="7">SUM(C47:C49)</f>
        <v>647</v>
      </c>
      <c r="D46" s="331">
        <f t="shared" si="7"/>
        <v>577</v>
      </c>
      <c r="E46" s="331">
        <f t="shared" si="7"/>
        <v>621</v>
      </c>
      <c r="F46" s="331">
        <f t="shared" si="7"/>
        <v>565</v>
      </c>
      <c r="G46" s="331">
        <f t="shared" si="7"/>
        <v>649</v>
      </c>
      <c r="H46" s="331">
        <f t="shared" si="7"/>
        <v>771</v>
      </c>
      <c r="I46" s="331">
        <f t="shared" si="7"/>
        <v>763</v>
      </c>
      <c r="J46" s="331">
        <f t="shared" si="7"/>
        <v>679</v>
      </c>
      <c r="K46" s="331">
        <f t="shared" si="7"/>
        <v>10</v>
      </c>
      <c r="L46" s="331">
        <f t="shared" si="7"/>
        <v>0</v>
      </c>
      <c r="M46" s="331">
        <f t="shared" si="7"/>
        <v>0</v>
      </c>
      <c r="N46" s="331">
        <f t="shared" si="7"/>
        <v>0</v>
      </c>
      <c r="O46" s="331">
        <f t="shared" si="6"/>
        <v>5282</v>
      </c>
      <c r="P46" s="204"/>
      <c r="Q46" s="204"/>
      <c r="R46" s="204"/>
      <c r="S46" s="204"/>
      <c r="T46" s="204"/>
      <c r="U46" s="204"/>
      <c r="V46" s="317"/>
      <c r="W46" s="204"/>
      <c r="X46" s="204"/>
      <c r="Y46" s="204"/>
      <c r="Z46" s="204"/>
      <c r="AA46" s="204"/>
      <c r="AB46" s="235"/>
      <c r="AC46" s="204"/>
      <c r="AD46" s="285"/>
      <c r="AE46" s="269"/>
      <c r="AF46" s="274"/>
      <c r="AG46" s="274"/>
      <c r="AH46" s="274"/>
      <c r="AI46" s="274"/>
      <c r="AP46" s="274"/>
      <c r="AQ46" s="274"/>
      <c r="AR46" s="274"/>
      <c r="AS46" s="274"/>
    </row>
    <row r="47" spans="1:45" s="206" customFormat="1" ht="14.5" customHeight="1" x14ac:dyDescent="0.3">
      <c r="A47" s="332"/>
      <c r="B47" s="288" t="s">
        <v>706</v>
      </c>
      <c r="C47" s="326">
        <v>141</v>
      </c>
      <c r="D47" s="326">
        <v>128</v>
      </c>
      <c r="E47" s="326">
        <v>156</v>
      </c>
      <c r="F47" s="326">
        <v>147</v>
      </c>
      <c r="G47" s="326">
        <v>150</v>
      </c>
      <c r="H47" s="326">
        <v>176</v>
      </c>
      <c r="I47" s="326">
        <v>176</v>
      </c>
      <c r="J47" s="326">
        <v>182</v>
      </c>
      <c r="K47" s="326">
        <v>2</v>
      </c>
      <c r="L47" s="327">
        <v>0</v>
      </c>
      <c r="M47" s="327">
        <v>0</v>
      </c>
      <c r="N47" s="327">
        <v>0</v>
      </c>
      <c r="O47" s="333">
        <f t="shared" si="6"/>
        <v>1258</v>
      </c>
      <c r="P47" s="204"/>
      <c r="Q47" s="204"/>
      <c r="R47" s="204"/>
      <c r="S47" s="204"/>
      <c r="T47" s="204"/>
      <c r="U47" s="204"/>
      <c r="V47" s="322"/>
      <c r="W47" s="235"/>
      <c r="X47" s="235"/>
      <c r="Y47" s="235"/>
      <c r="Z47" s="235"/>
      <c r="AA47" s="235"/>
      <c r="AB47" s="235"/>
      <c r="AC47" s="235"/>
      <c r="AD47" s="285"/>
      <c r="AE47" s="285"/>
      <c r="AF47" s="274"/>
      <c r="AG47" s="274"/>
      <c r="AH47" s="274"/>
      <c r="AI47" s="274"/>
      <c r="AP47" s="274"/>
      <c r="AQ47" s="274"/>
      <c r="AR47" s="274"/>
      <c r="AS47" s="274"/>
    </row>
    <row r="48" spans="1:45" s="206" customFormat="1" ht="14.5" customHeight="1" x14ac:dyDescent="0.3">
      <c r="A48" s="332"/>
      <c r="B48" s="288" t="s">
        <v>707</v>
      </c>
      <c r="C48" s="326">
        <v>173</v>
      </c>
      <c r="D48" s="326">
        <v>179</v>
      </c>
      <c r="E48" s="326">
        <v>163</v>
      </c>
      <c r="F48" s="326">
        <v>162</v>
      </c>
      <c r="G48" s="326">
        <v>161</v>
      </c>
      <c r="H48" s="326">
        <v>236</v>
      </c>
      <c r="I48" s="326">
        <v>257</v>
      </c>
      <c r="J48" s="326">
        <v>216</v>
      </c>
      <c r="K48" s="326">
        <v>2</v>
      </c>
      <c r="L48" s="327">
        <v>0</v>
      </c>
      <c r="M48" s="327">
        <v>0</v>
      </c>
      <c r="N48" s="327">
        <v>0</v>
      </c>
      <c r="O48" s="333">
        <f t="shared" si="6"/>
        <v>1549</v>
      </c>
      <c r="P48" s="204"/>
      <c r="Q48" s="204"/>
      <c r="R48" s="204"/>
      <c r="S48" s="204"/>
      <c r="T48" s="204"/>
      <c r="U48" s="235"/>
      <c r="V48" s="322"/>
      <c r="W48" s="235"/>
      <c r="X48" s="235"/>
      <c r="Y48" s="235"/>
      <c r="Z48" s="235"/>
      <c r="AA48" s="235"/>
      <c r="AB48" s="235"/>
      <c r="AC48" s="235"/>
      <c r="AD48" s="285"/>
      <c r="AE48" s="285"/>
      <c r="AF48" s="274"/>
      <c r="AG48" s="274"/>
      <c r="AH48" s="274"/>
      <c r="AI48" s="274"/>
      <c r="AL48" s="274"/>
      <c r="AM48" s="274"/>
      <c r="AN48" s="274"/>
      <c r="AO48" s="274"/>
      <c r="AP48" s="274"/>
      <c r="AQ48" s="274"/>
      <c r="AR48" s="274"/>
      <c r="AS48" s="274"/>
    </row>
    <row r="49" spans="1:45" s="206" customFormat="1" ht="14.5" customHeight="1" x14ac:dyDescent="0.3">
      <c r="A49" s="332"/>
      <c r="B49" s="288" t="s">
        <v>709</v>
      </c>
      <c r="C49" s="326">
        <v>333</v>
      </c>
      <c r="D49" s="326">
        <v>270</v>
      </c>
      <c r="E49" s="326">
        <v>302</v>
      </c>
      <c r="F49" s="326">
        <v>256</v>
      </c>
      <c r="G49" s="326">
        <v>338</v>
      </c>
      <c r="H49" s="326">
        <v>359</v>
      </c>
      <c r="I49" s="326">
        <v>330</v>
      </c>
      <c r="J49" s="326">
        <v>281</v>
      </c>
      <c r="K49" s="326">
        <v>6</v>
      </c>
      <c r="L49" s="327">
        <v>0</v>
      </c>
      <c r="M49" s="327">
        <v>0</v>
      </c>
      <c r="N49" s="327">
        <v>0</v>
      </c>
      <c r="O49" s="333">
        <f t="shared" si="6"/>
        <v>2475</v>
      </c>
      <c r="P49" s="204"/>
      <c r="Q49" s="204"/>
      <c r="R49" s="204"/>
      <c r="S49" s="204"/>
      <c r="T49" s="204"/>
      <c r="U49" s="204"/>
      <c r="V49" s="317"/>
      <c r="W49" s="204"/>
      <c r="X49" s="204"/>
      <c r="Y49" s="204"/>
      <c r="Z49" s="204"/>
      <c r="AA49" s="204"/>
      <c r="AB49" s="204"/>
      <c r="AC49" s="204"/>
      <c r="AD49" s="285"/>
      <c r="AE49" s="269"/>
      <c r="AF49" s="274"/>
      <c r="AG49" s="274"/>
      <c r="AH49" s="274"/>
      <c r="AI49" s="274"/>
      <c r="AP49" s="274"/>
      <c r="AQ49" s="274"/>
      <c r="AR49" s="274"/>
      <c r="AS49" s="274"/>
    </row>
    <row r="50" spans="1:45" s="206" customFormat="1" ht="14.5" customHeight="1" x14ac:dyDescent="0.3">
      <c r="A50" s="330" t="s">
        <v>1</v>
      </c>
      <c r="B50" s="330" t="s">
        <v>0</v>
      </c>
      <c r="C50" s="331">
        <f t="shared" ref="C50:N50" si="8">SUM(C51:C53)</f>
        <v>2919</v>
      </c>
      <c r="D50" s="331">
        <f t="shared" si="8"/>
        <v>3063</v>
      </c>
      <c r="E50" s="331">
        <f t="shared" si="8"/>
        <v>4451</v>
      </c>
      <c r="F50" s="331">
        <f t="shared" si="8"/>
        <v>1934</v>
      </c>
      <c r="G50" s="331">
        <f t="shared" si="8"/>
        <v>2272</v>
      </c>
      <c r="H50" s="331">
        <f t="shared" si="8"/>
        <v>2415</v>
      </c>
      <c r="I50" s="331">
        <f t="shared" si="8"/>
        <v>1504</v>
      </c>
      <c r="J50" s="331">
        <f t="shared" si="8"/>
        <v>1740</v>
      </c>
      <c r="K50" s="331">
        <f t="shared" si="8"/>
        <v>63</v>
      </c>
      <c r="L50" s="331">
        <f t="shared" si="8"/>
        <v>0</v>
      </c>
      <c r="M50" s="331">
        <f t="shared" si="8"/>
        <v>0</v>
      </c>
      <c r="N50" s="331">
        <f t="shared" si="8"/>
        <v>0</v>
      </c>
      <c r="O50" s="331">
        <f t="shared" si="6"/>
        <v>20361</v>
      </c>
      <c r="P50" s="204"/>
      <c r="Q50" s="204"/>
      <c r="R50" s="204"/>
      <c r="S50" s="204"/>
      <c r="T50" s="204"/>
      <c r="U50" s="235"/>
      <c r="V50" s="322"/>
      <c r="W50" s="235"/>
      <c r="X50" s="235"/>
      <c r="Y50" s="235"/>
      <c r="Z50" s="235"/>
      <c r="AA50" s="235"/>
      <c r="AB50" s="235"/>
      <c r="AC50" s="235"/>
      <c r="AD50" s="285"/>
      <c r="AE50" s="285"/>
      <c r="AF50" s="274"/>
      <c r="AG50" s="274"/>
      <c r="AH50" s="274"/>
      <c r="AI50" s="274"/>
      <c r="AP50" s="274"/>
      <c r="AQ50" s="274"/>
      <c r="AR50" s="274"/>
      <c r="AS50" s="274"/>
    </row>
    <row r="51" spans="1:45" s="206" customFormat="1" ht="14.5" customHeight="1" x14ac:dyDescent="0.3">
      <c r="A51" s="288"/>
      <c r="B51" s="288" t="s">
        <v>706</v>
      </c>
      <c r="C51" s="326">
        <v>185</v>
      </c>
      <c r="D51" s="326">
        <v>184</v>
      </c>
      <c r="E51" s="326">
        <v>176</v>
      </c>
      <c r="F51" s="326">
        <v>93</v>
      </c>
      <c r="G51" s="326">
        <v>232</v>
      </c>
      <c r="H51" s="326">
        <v>297</v>
      </c>
      <c r="I51" s="326">
        <v>170</v>
      </c>
      <c r="J51" s="326">
        <v>169</v>
      </c>
      <c r="K51" s="326">
        <v>4</v>
      </c>
      <c r="L51" s="327">
        <v>0</v>
      </c>
      <c r="M51" s="327">
        <v>0</v>
      </c>
      <c r="N51" s="327">
        <v>0</v>
      </c>
      <c r="O51" s="333">
        <f t="shared" si="6"/>
        <v>1510</v>
      </c>
      <c r="P51" s="204"/>
      <c r="Q51" s="204"/>
      <c r="R51" s="204"/>
      <c r="S51" s="204"/>
      <c r="T51" s="204"/>
      <c r="U51" s="204"/>
      <c r="V51" s="317"/>
      <c r="W51" s="204"/>
      <c r="X51" s="235"/>
      <c r="Y51" s="235"/>
      <c r="Z51" s="235"/>
      <c r="AA51" s="235"/>
      <c r="AB51" s="235"/>
      <c r="AC51" s="235"/>
      <c r="AD51" s="285"/>
      <c r="AE51" s="285"/>
      <c r="AF51" s="274"/>
      <c r="AG51" s="274"/>
      <c r="AH51" s="274"/>
      <c r="AI51" s="274"/>
      <c r="AO51" s="274"/>
      <c r="AP51" s="274"/>
      <c r="AQ51" s="274"/>
      <c r="AR51" s="274"/>
      <c r="AS51" s="274"/>
    </row>
    <row r="52" spans="1:45" s="206" customFormat="1" ht="14.5" customHeight="1" x14ac:dyDescent="0.3">
      <c r="A52" s="288"/>
      <c r="B52" s="288" t="s">
        <v>707</v>
      </c>
      <c r="C52" s="326">
        <v>239</v>
      </c>
      <c r="D52" s="326">
        <v>210</v>
      </c>
      <c r="E52" s="326">
        <v>253</v>
      </c>
      <c r="F52" s="326">
        <v>191</v>
      </c>
      <c r="G52" s="326">
        <v>261</v>
      </c>
      <c r="H52" s="326">
        <v>351</v>
      </c>
      <c r="I52" s="326">
        <v>241</v>
      </c>
      <c r="J52" s="326">
        <v>367</v>
      </c>
      <c r="K52" s="326">
        <v>11</v>
      </c>
      <c r="L52" s="327">
        <v>0</v>
      </c>
      <c r="M52" s="327">
        <v>0</v>
      </c>
      <c r="N52" s="327">
        <v>0</v>
      </c>
      <c r="O52" s="333">
        <f t="shared" si="6"/>
        <v>2124</v>
      </c>
      <c r="P52" s="204"/>
      <c r="Q52" s="204"/>
      <c r="R52" s="204"/>
      <c r="S52" s="204"/>
      <c r="T52" s="204"/>
      <c r="U52" s="204"/>
      <c r="V52" s="317"/>
      <c r="W52" s="204"/>
      <c r="X52" s="204"/>
      <c r="Y52" s="235"/>
      <c r="Z52" s="235"/>
      <c r="AA52" s="235"/>
      <c r="AB52" s="235"/>
      <c r="AC52" s="204"/>
      <c r="AD52" s="285"/>
      <c r="AE52" s="269"/>
      <c r="AF52" s="274"/>
      <c r="AG52" s="274"/>
      <c r="AH52" s="274"/>
      <c r="AI52" s="274"/>
      <c r="AP52" s="274"/>
      <c r="AQ52" s="274"/>
      <c r="AR52" s="274"/>
      <c r="AS52" s="274"/>
    </row>
    <row r="53" spans="1:45" s="206" customFormat="1" ht="14.5" customHeight="1" x14ac:dyDescent="0.3">
      <c r="A53" s="288"/>
      <c r="B53" s="288" t="s">
        <v>709</v>
      </c>
      <c r="C53" s="326">
        <v>2495</v>
      </c>
      <c r="D53" s="326">
        <v>2669</v>
      </c>
      <c r="E53" s="326">
        <v>4022</v>
      </c>
      <c r="F53" s="326">
        <v>1650</v>
      </c>
      <c r="G53" s="326">
        <v>1779</v>
      </c>
      <c r="H53" s="326">
        <v>1767</v>
      </c>
      <c r="I53" s="326">
        <v>1093</v>
      </c>
      <c r="J53" s="326">
        <v>1204</v>
      </c>
      <c r="K53" s="326">
        <v>48</v>
      </c>
      <c r="L53" s="327">
        <v>0</v>
      </c>
      <c r="M53" s="327">
        <v>0</v>
      </c>
      <c r="N53" s="327">
        <v>0</v>
      </c>
      <c r="O53" s="333">
        <f t="shared" si="6"/>
        <v>16727</v>
      </c>
      <c r="P53" s="204"/>
      <c r="Q53" s="204"/>
      <c r="R53" s="204"/>
      <c r="S53" s="204"/>
      <c r="T53" s="204"/>
      <c r="U53" s="204"/>
      <c r="V53" s="317"/>
      <c r="W53" s="204"/>
      <c r="X53" s="235"/>
      <c r="Y53" s="235"/>
      <c r="Z53" s="235"/>
      <c r="AA53" s="235"/>
      <c r="AB53" s="235"/>
      <c r="AC53" s="235"/>
      <c r="AD53" s="285"/>
      <c r="AE53" s="285"/>
      <c r="AF53" s="274"/>
      <c r="AG53" s="274"/>
      <c r="AH53" s="274"/>
      <c r="AI53" s="274"/>
      <c r="AP53" s="274"/>
      <c r="AQ53" s="274"/>
      <c r="AR53" s="274"/>
      <c r="AS53" s="274"/>
    </row>
    <row r="54" spans="1:45" s="206" customFormat="1" ht="14.5" customHeight="1" x14ac:dyDescent="0.3">
      <c r="A54" s="330" t="s">
        <v>2</v>
      </c>
      <c r="B54" s="330" t="s">
        <v>0</v>
      </c>
      <c r="C54" s="331">
        <f t="shared" ref="C54:N54" si="9">SUM(C55:C57)</f>
        <v>550</v>
      </c>
      <c r="D54" s="331">
        <f t="shared" si="9"/>
        <v>390</v>
      </c>
      <c r="E54" s="331">
        <f t="shared" si="9"/>
        <v>412</v>
      </c>
      <c r="F54" s="331">
        <f t="shared" si="9"/>
        <v>480</v>
      </c>
      <c r="G54" s="331">
        <f t="shared" si="9"/>
        <v>356</v>
      </c>
      <c r="H54" s="331">
        <f t="shared" si="9"/>
        <v>988</v>
      </c>
      <c r="I54" s="331">
        <f t="shared" si="9"/>
        <v>1153</v>
      </c>
      <c r="J54" s="331">
        <f t="shared" si="9"/>
        <v>1059</v>
      </c>
      <c r="K54" s="331">
        <f t="shared" si="9"/>
        <v>23</v>
      </c>
      <c r="L54" s="331">
        <f t="shared" si="9"/>
        <v>0</v>
      </c>
      <c r="M54" s="331">
        <f t="shared" si="9"/>
        <v>0</v>
      </c>
      <c r="N54" s="331">
        <f t="shared" si="9"/>
        <v>0</v>
      </c>
      <c r="O54" s="331">
        <f t="shared" si="6"/>
        <v>5411</v>
      </c>
      <c r="P54" s="204"/>
      <c r="Q54" s="204"/>
      <c r="R54" s="204"/>
      <c r="S54" s="204"/>
      <c r="T54" s="204"/>
      <c r="U54" s="204"/>
      <c r="V54" s="317"/>
      <c r="W54" s="204"/>
      <c r="X54" s="204"/>
      <c r="Y54" s="235"/>
      <c r="Z54" s="235"/>
      <c r="AA54" s="204"/>
      <c r="AB54" s="235"/>
      <c r="AC54" s="204"/>
      <c r="AD54" s="269"/>
      <c r="AE54" s="269"/>
      <c r="AF54" s="274"/>
      <c r="AG54" s="274"/>
      <c r="AH54" s="274"/>
      <c r="AI54" s="274"/>
      <c r="AP54" s="274"/>
      <c r="AQ54" s="274"/>
      <c r="AR54" s="274"/>
      <c r="AS54" s="274"/>
    </row>
    <row r="55" spans="1:45" s="206" customFormat="1" ht="14.5" customHeight="1" x14ac:dyDescent="0.3">
      <c r="A55" s="288"/>
      <c r="B55" s="288" t="s">
        <v>706</v>
      </c>
      <c r="C55" s="326">
        <v>162</v>
      </c>
      <c r="D55" s="326">
        <v>167</v>
      </c>
      <c r="E55" s="326">
        <v>187</v>
      </c>
      <c r="F55" s="326">
        <v>165</v>
      </c>
      <c r="G55" s="326">
        <v>147</v>
      </c>
      <c r="H55" s="326">
        <v>178</v>
      </c>
      <c r="I55" s="326">
        <v>188</v>
      </c>
      <c r="J55" s="326">
        <v>220</v>
      </c>
      <c r="K55" s="326">
        <v>3</v>
      </c>
      <c r="L55" s="327">
        <v>0</v>
      </c>
      <c r="M55" s="327">
        <v>0</v>
      </c>
      <c r="N55" s="327">
        <v>0</v>
      </c>
      <c r="O55" s="333">
        <f t="shared" si="6"/>
        <v>1417</v>
      </c>
      <c r="P55" s="204"/>
      <c r="Q55" s="204"/>
      <c r="R55" s="204"/>
      <c r="S55" s="204"/>
      <c r="T55" s="204"/>
      <c r="U55" s="204"/>
      <c r="V55" s="317"/>
      <c r="W55" s="204"/>
      <c r="X55" s="204"/>
      <c r="Y55" s="204"/>
      <c r="Z55" s="235"/>
      <c r="AA55" s="235"/>
      <c r="AB55" s="235"/>
      <c r="AC55" s="235"/>
      <c r="AD55" s="285"/>
      <c r="AE55" s="285"/>
      <c r="AF55" s="274"/>
      <c r="AG55" s="274"/>
      <c r="AH55" s="274"/>
      <c r="AP55" s="274"/>
      <c r="AQ55" s="274"/>
      <c r="AR55" s="274"/>
      <c r="AS55" s="274"/>
    </row>
    <row r="56" spans="1:45" s="206" customFormat="1" ht="14.5" customHeight="1" x14ac:dyDescent="0.3">
      <c r="A56" s="288"/>
      <c r="B56" s="288" t="s">
        <v>707</v>
      </c>
      <c r="C56" s="326">
        <v>50</v>
      </c>
      <c r="D56" s="326">
        <v>52</v>
      </c>
      <c r="E56" s="326">
        <v>31</v>
      </c>
      <c r="F56" s="326">
        <v>43</v>
      </c>
      <c r="G56" s="326">
        <v>46</v>
      </c>
      <c r="H56" s="326">
        <v>81</v>
      </c>
      <c r="I56" s="326">
        <v>101</v>
      </c>
      <c r="J56" s="326">
        <v>126</v>
      </c>
      <c r="K56" s="326">
        <v>8</v>
      </c>
      <c r="L56" s="327">
        <v>0</v>
      </c>
      <c r="M56" s="327">
        <v>0</v>
      </c>
      <c r="N56" s="327">
        <v>0</v>
      </c>
      <c r="O56" s="333">
        <f t="shared" si="6"/>
        <v>538</v>
      </c>
      <c r="P56" s="204"/>
      <c r="Q56" s="204"/>
      <c r="R56" s="204"/>
      <c r="S56" s="204"/>
      <c r="T56" s="204"/>
      <c r="U56" s="204"/>
      <c r="V56" s="322"/>
      <c r="W56" s="235"/>
      <c r="X56" s="235"/>
      <c r="Y56" s="235"/>
      <c r="Z56" s="235"/>
      <c r="AA56" s="235"/>
      <c r="AB56" s="235"/>
      <c r="AC56" s="235"/>
      <c r="AD56" s="285"/>
      <c r="AE56" s="285"/>
      <c r="AF56" s="274"/>
      <c r="AG56" s="274"/>
      <c r="AH56" s="274"/>
      <c r="AI56" s="274"/>
      <c r="AP56" s="274"/>
      <c r="AQ56" s="274"/>
      <c r="AR56" s="274"/>
      <c r="AS56" s="274"/>
    </row>
    <row r="57" spans="1:45" s="206" customFormat="1" ht="14.5" customHeight="1" x14ac:dyDescent="0.3">
      <c r="A57" s="288"/>
      <c r="B57" s="288" t="s">
        <v>709</v>
      </c>
      <c r="C57" s="326">
        <v>338</v>
      </c>
      <c r="D57" s="326">
        <v>171</v>
      </c>
      <c r="E57" s="326">
        <v>194</v>
      </c>
      <c r="F57" s="326">
        <v>272</v>
      </c>
      <c r="G57" s="326">
        <v>163</v>
      </c>
      <c r="H57" s="326">
        <v>729</v>
      </c>
      <c r="I57" s="326">
        <v>864</v>
      </c>
      <c r="J57" s="326">
        <v>713</v>
      </c>
      <c r="K57" s="326">
        <v>12</v>
      </c>
      <c r="L57" s="327">
        <v>0</v>
      </c>
      <c r="M57" s="327">
        <v>0</v>
      </c>
      <c r="N57" s="327">
        <v>0</v>
      </c>
      <c r="O57" s="333">
        <f t="shared" si="6"/>
        <v>3456</v>
      </c>
      <c r="P57" s="204"/>
      <c r="Q57" s="204"/>
      <c r="R57" s="204"/>
      <c r="S57" s="204"/>
      <c r="T57" s="204"/>
      <c r="U57" s="204"/>
      <c r="V57" s="322"/>
      <c r="W57" s="235"/>
      <c r="X57" s="235"/>
      <c r="Y57" s="235"/>
      <c r="Z57" s="235"/>
      <c r="AA57" s="235"/>
      <c r="AB57" s="235"/>
      <c r="AC57" s="204"/>
      <c r="AD57" s="269"/>
      <c r="AE57" s="269"/>
      <c r="AF57" s="274"/>
      <c r="AG57" s="274"/>
      <c r="AI57" s="274"/>
      <c r="AP57" s="274"/>
      <c r="AQ57" s="274"/>
      <c r="AR57" s="274"/>
      <c r="AS57" s="274"/>
    </row>
    <row r="58" spans="1:45" s="206" customFormat="1" ht="14.5" customHeight="1" x14ac:dyDescent="0.3">
      <c r="A58" s="330" t="s">
        <v>721</v>
      </c>
      <c r="B58" s="330" t="s">
        <v>0</v>
      </c>
      <c r="C58" s="331">
        <f t="shared" ref="C58:N58" si="10">SUM(C59:C61)</f>
        <v>5626</v>
      </c>
      <c r="D58" s="331">
        <f t="shared" si="10"/>
        <v>5630</v>
      </c>
      <c r="E58" s="331">
        <f t="shared" si="10"/>
        <v>5128</v>
      </c>
      <c r="F58" s="331">
        <f t="shared" si="10"/>
        <v>4732</v>
      </c>
      <c r="G58" s="331">
        <f t="shared" si="10"/>
        <v>5259</v>
      </c>
      <c r="H58" s="331">
        <f t="shared" si="10"/>
        <v>6015</v>
      </c>
      <c r="I58" s="331">
        <f t="shared" si="10"/>
        <v>5346</v>
      </c>
      <c r="J58" s="331">
        <f t="shared" si="10"/>
        <v>4755</v>
      </c>
      <c r="K58" s="331">
        <f t="shared" si="10"/>
        <v>101</v>
      </c>
      <c r="L58" s="331">
        <f t="shared" si="10"/>
        <v>0</v>
      </c>
      <c r="M58" s="331">
        <f t="shared" si="10"/>
        <v>0</v>
      </c>
      <c r="N58" s="331">
        <f t="shared" si="10"/>
        <v>0</v>
      </c>
      <c r="O58" s="331">
        <f t="shared" si="6"/>
        <v>42592</v>
      </c>
      <c r="P58" s="204"/>
      <c r="Q58" s="204"/>
      <c r="R58" s="204"/>
      <c r="S58" s="204"/>
      <c r="T58" s="204"/>
      <c r="U58" s="204"/>
      <c r="V58" s="317"/>
      <c r="W58" s="204"/>
      <c r="X58" s="204"/>
      <c r="Y58" s="235"/>
      <c r="Z58" s="235"/>
      <c r="AA58" s="235"/>
      <c r="AB58" s="235"/>
      <c r="AC58" s="235"/>
      <c r="AD58" s="285"/>
      <c r="AE58" s="285"/>
      <c r="AF58" s="274"/>
      <c r="AG58" s="274"/>
      <c r="AH58" s="274"/>
      <c r="AI58" s="274"/>
      <c r="AP58" s="274"/>
      <c r="AQ58" s="274"/>
      <c r="AR58" s="274"/>
      <c r="AS58" s="274"/>
    </row>
    <row r="59" spans="1:45" s="206" customFormat="1" ht="14.5" customHeight="1" x14ac:dyDescent="0.3">
      <c r="A59" s="288"/>
      <c r="B59" s="288" t="s">
        <v>706</v>
      </c>
      <c r="C59" s="326">
        <v>103</v>
      </c>
      <c r="D59" s="326">
        <v>54</v>
      </c>
      <c r="E59" s="326">
        <v>57</v>
      </c>
      <c r="F59" s="326">
        <v>74</v>
      </c>
      <c r="G59" s="326">
        <v>45</v>
      </c>
      <c r="H59" s="326">
        <v>41</v>
      </c>
      <c r="I59" s="326">
        <v>65</v>
      </c>
      <c r="J59" s="326">
        <v>23</v>
      </c>
      <c r="K59" s="326">
        <v>0</v>
      </c>
      <c r="L59" s="327">
        <v>0</v>
      </c>
      <c r="M59" s="327">
        <v>0</v>
      </c>
      <c r="N59" s="327">
        <v>0</v>
      </c>
      <c r="O59" s="333">
        <f t="shared" si="6"/>
        <v>462</v>
      </c>
      <c r="P59" s="204"/>
      <c r="Q59" s="204"/>
      <c r="R59" s="204"/>
      <c r="S59" s="204"/>
      <c r="T59" s="204"/>
      <c r="U59" s="204"/>
      <c r="V59" s="317"/>
      <c r="W59" s="204"/>
      <c r="X59" s="204"/>
      <c r="Y59" s="235"/>
      <c r="Z59" s="235"/>
      <c r="AA59" s="235"/>
      <c r="AB59" s="235"/>
      <c r="AC59" s="235"/>
      <c r="AD59" s="285"/>
      <c r="AE59" s="285"/>
      <c r="AF59" s="274"/>
      <c r="AG59" s="274"/>
      <c r="AH59" s="274"/>
      <c r="AP59" s="274"/>
      <c r="AQ59" s="274"/>
      <c r="AR59" s="274"/>
      <c r="AS59" s="274"/>
    </row>
    <row r="60" spans="1:45" s="206" customFormat="1" ht="14.5" customHeight="1" x14ac:dyDescent="0.3">
      <c r="A60" s="288"/>
      <c r="B60" s="288" t="s">
        <v>707</v>
      </c>
      <c r="C60" s="326">
        <v>93</v>
      </c>
      <c r="D60" s="326">
        <v>78</v>
      </c>
      <c r="E60" s="326">
        <v>65</v>
      </c>
      <c r="F60" s="326">
        <v>46</v>
      </c>
      <c r="G60" s="326">
        <v>51</v>
      </c>
      <c r="H60" s="326">
        <v>61</v>
      </c>
      <c r="I60" s="326">
        <v>60</v>
      </c>
      <c r="J60" s="326">
        <v>70</v>
      </c>
      <c r="K60" s="326">
        <v>1</v>
      </c>
      <c r="L60" s="327">
        <v>0</v>
      </c>
      <c r="M60" s="327">
        <v>0</v>
      </c>
      <c r="N60" s="327">
        <v>0</v>
      </c>
      <c r="O60" s="333">
        <f t="shared" si="6"/>
        <v>525</v>
      </c>
      <c r="P60" s="204"/>
      <c r="Q60" s="204"/>
      <c r="R60" s="204"/>
      <c r="S60" s="204"/>
      <c r="T60" s="204"/>
      <c r="U60" s="204"/>
      <c r="V60" s="317"/>
      <c r="W60" s="204"/>
      <c r="X60" s="204"/>
      <c r="Y60" s="235"/>
      <c r="Z60" s="235"/>
      <c r="AA60" s="235"/>
      <c r="AB60" s="235"/>
      <c r="AC60" s="235"/>
      <c r="AD60" s="285"/>
      <c r="AE60" s="285"/>
      <c r="AF60" s="274"/>
      <c r="AG60" s="274"/>
      <c r="AH60" s="274"/>
      <c r="AK60" s="274"/>
      <c r="AL60" s="274"/>
      <c r="AM60" s="274"/>
      <c r="AN60" s="274"/>
      <c r="AO60" s="274"/>
      <c r="AP60" s="274"/>
      <c r="AQ60" s="274"/>
      <c r="AR60" s="274"/>
      <c r="AS60" s="274"/>
    </row>
    <row r="61" spans="1:45" s="206" customFormat="1" ht="14.5" customHeight="1" x14ac:dyDescent="0.3">
      <c r="A61" s="288"/>
      <c r="B61" s="288" t="s">
        <v>709</v>
      </c>
      <c r="C61" s="326">
        <v>5430</v>
      </c>
      <c r="D61" s="326">
        <v>5498</v>
      </c>
      <c r="E61" s="326">
        <v>5006</v>
      </c>
      <c r="F61" s="326">
        <v>4612</v>
      </c>
      <c r="G61" s="326">
        <v>5163</v>
      </c>
      <c r="H61" s="326">
        <v>5913</v>
      </c>
      <c r="I61" s="326">
        <v>5221</v>
      </c>
      <c r="J61" s="326">
        <v>4662</v>
      </c>
      <c r="K61" s="326">
        <v>100</v>
      </c>
      <c r="L61" s="327">
        <v>0</v>
      </c>
      <c r="M61" s="327">
        <v>0</v>
      </c>
      <c r="N61" s="327">
        <v>0</v>
      </c>
      <c r="O61" s="333">
        <f t="shared" si="6"/>
        <v>41605</v>
      </c>
      <c r="P61" s="204"/>
      <c r="Q61" s="204"/>
      <c r="R61" s="204"/>
      <c r="S61" s="204"/>
      <c r="T61" s="204"/>
      <c r="U61" s="204"/>
      <c r="V61" s="317"/>
      <c r="W61" s="204"/>
      <c r="X61" s="204"/>
      <c r="Y61" s="235"/>
      <c r="Z61" s="235"/>
      <c r="AA61" s="235"/>
      <c r="AB61" s="235"/>
      <c r="AC61" s="235"/>
      <c r="AD61" s="285"/>
      <c r="AE61" s="285"/>
      <c r="AF61" s="274"/>
      <c r="AG61" s="274"/>
      <c r="AI61" s="274"/>
      <c r="AP61" s="274"/>
      <c r="AQ61" s="274"/>
      <c r="AR61" s="274"/>
      <c r="AS61" s="274"/>
    </row>
    <row r="62" spans="1:45" s="206" customFormat="1" ht="14.5" customHeight="1" x14ac:dyDescent="0.3">
      <c r="A62" s="330" t="s">
        <v>722</v>
      </c>
      <c r="B62" s="330" t="s">
        <v>0</v>
      </c>
      <c r="C62" s="331">
        <f t="shared" ref="C62:N62" si="11">SUM(C63:C65)</f>
        <v>67</v>
      </c>
      <c r="D62" s="331">
        <f t="shared" si="11"/>
        <v>78</v>
      </c>
      <c r="E62" s="331">
        <f t="shared" si="11"/>
        <v>63</v>
      </c>
      <c r="F62" s="331">
        <f t="shared" si="11"/>
        <v>77</v>
      </c>
      <c r="G62" s="331">
        <f t="shared" si="11"/>
        <v>128</v>
      </c>
      <c r="H62" s="331">
        <f t="shared" si="11"/>
        <v>100</v>
      </c>
      <c r="I62" s="331">
        <f t="shared" si="11"/>
        <v>97</v>
      </c>
      <c r="J62" s="331">
        <f t="shared" si="11"/>
        <v>191</v>
      </c>
      <c r="K62" s="331">
        <f t="shared" si="11"/>
        <v>0</v>
      </c>
      <c r="L62" s="331">
        <f t="shared" si="11"/>
        <v>0</v>
      </c>
      <c r="M62" s="331">
        <f t="shared" si="11"/>
        <v>0</v>
      </c>
      <c r="N62" s="331">
        <f t="shared" si="11"/>
        <v>0</v>
      </c>
      <c r="O62" s="331">
        <f t="shared" si="6"/>
        <v>801</v>
      </c>
      <c r="P62" s="204"/>
      <c r="Q62" s="204"/>
      <c r="R62" s="204"/>
      <c r="S62" s="204"/>
      <c r="T62" s="204"/>
      <c r="U62" s="204"/>
      <c r="V62" s="317"/>
      <c r="W62" s="204"/>
      <c r="X62" s="204"/>
      <c r="Y62" s="235"/>
      <c r="Z62" s="235"/>
      <c r="AA62" s="235"/>
      <c r="AB62" s="235"/>
      <c r="AC62" s="235"/>
      <c r="AD62" s="285"/>
      <c r="AE62" s="285"/>
      <c r="AF62" s="274"/>
      <c r="AG62" s="274"/>
      <c r="AI62" s="274"/>
      <c r="AP62" s="274"/>
      <c r="AQ62" s="274"/>
      <c r="AR62" s="274"/>
      <c r="AS62" s="274"/>
    </row>
    <row r="63" spans="1:45" s="206" customFormat="1" ht="14.5" customHeight="1" x14ac:dyDescent="0.3">
      <c r="A63" s="288"/>
      <c r="B63" s="288" t="s">
        <v>706</v>
      </c>
      <c r="C63" s="326">
        <v>33</v>
      </c>
      <c r="D63" s="326">
        <v>31</v>
      </c>
      <c r="E63" s="326">
        <v>20</v>
      </c>
      <c r="F63" s="326">
        <v>20</v>
      </c>
      <c r="G63" s="326">
        <v>27</v>
      </c>
      <c r="H63" s="326">
        <v>25</v>
      </c>
      <c r="I63" s="326">
        <v>23</v>
      </c>
      <c r="J63" s="326">
        <v>37</v>
      </c>
      <c r="K63" s="326">
        <v>0</v>
      </c>
      <c r="L63" s="327">
        <v>0</v>
      </c>
      <c r="M63" s="327">
        <v>0</v>
      </c>
      <c r="N63" s="327">
        <v>0</v>
      </c>
      <c r="O63" s="333">
        <f t="shared" si="6"/>
        <v>216</v>
      </c>
      <c r="P63" s="204"/>
      <c r="Q63" s="204"/>
      <c r="R63" s="204"/>
      <c r="S63" s="204"/>
      <c r="T63" s="204"/>
      <c r="U63" s="204"/>
      <c r="V63" s="317"/>
      <c r="W63" s="204"/>
      <c r="X63" s="204"/>
      <c r="Y63" s="235"/>
      <c r="Z63" s="235"/>
      <c r="AA63" s="235"/>
      <c r="AB63" s="235"/>
      <c r="AC63" s="235"/>
      <c r="AD63" s="285"/>
      <c r="AE63" s="285"/>
      <c r="AF63" s="274"/>
      <c r="AG63" s="274"/>
      <c r="AI63" s="274"/>
      <c r="AP63" s="274"/>
      <c r="AQ63" s="274"/>
      <c r="AR63" s="274"/>
      <c r="AS63" s="274"/>
    </row>
    <row r="64" spans="1:45" s="206" customFormat="1" ht="14.5" customHeight="1" x14ac:dyDescent="0.3">
      <c r="A64" s="288"/>
      <c r="B64" s="288" t="s">
        <v>707</v>
      </c>
      <c r="C64" s="326">
        <v>11</v>
      </c>
      <c r="D64" s="326">
        <v>5</v>
      </c>
      <c r="E64" s="326">
        <v>12</v>
      </c>
      <c r="F64" s="326">
        <v>5</v>
      </c>
      <c r="G64" s="326">
        <v>10</v>
      </c>
      <c r="H64" s="326">
        <v>10</v>
      </c>
      <c r="I64" s="326">
        <v>10</v>
      </c>
      <c r="J64" s="326">
        <v>18</v>
      </c>
      <c r="K64" s="326">
        <v>0</v>
      </c>
      <c r="L64" s="327">
        <v>0</v>
      </c>
      <c r="M64" s="327">
        <v>0</v>
      </c>
      <c r="N64" s="327">
        <v>0</v>
      </c>
      <c r="O64" s="333">
        <f t="shared" si="6"/>
        <v>81</v>
      </c>
      <c r="P64" s="204"/>
      <c r="Q64" s="204"/>
      <c r="R64" s="204"/>
      <c r="S64" s="204"/>
      <c r="T64" s="204"/>
      <c r="U64" s="204"/>
      <c r="V64" s="317"/>
      <c r="W64" s="204"/>
      <c r="X64" s="204"/>
      <c r="Y64" s="235"/>
      <c r="Z64" s="235"/>
      <c r="AA64" s="235"/>
      <c r="AB64" s="235"/>
      <c r="AC64" s="235"/>
      <c r="AD64" s="285"/>
      <c r="AE64" s="285"/>
      <c r="AF64" s="274"/>
      <c r="AG64" s="274"/>
      <c r="AI64" s="274"/>
      <c r="AP64" s="274"/>
      <c r="AQ64" s="274"/>
      <c r="AR64" s="274"/>
      <c r="AS64" s="274"/>
    </row>
    <row r="65" spans="1:45" s="206" customFormat="1" ht="14.5" customHeight="1" x14ac:dyDescent="0.3">
      <c r="A65" s="288"/>
      <c r="B65" s="288" t="s">
        <v>709</v>
      </c>
      <c r="C65" s="326">
        <v>23</v>
      </c>
      <c r="D65" s="326">
        <v>42</v>
      </c>
      <c r="E65" s="326">
        <v>31</v>
      </c>
      <c r="F65" s="326">
        <v>52</v>
      </c>
      <c r="G65" s="326">
        <v>91</v>
      </c>
      <c r="H65" s="326">
        <v>65</v>
      </c>
      <c r="I65" s="326">
        <v>64</v>
      </c>
      <c r="J65" s="326">
        <v>136</v>
      </c>
      <c r="K65" s="326">
        <v>0</v>
      </c>
      <c r="L65" s="327">
        <v>0</v>
      </c>
      <c r="M65" s="327">
        <v>0</v>
      </c>
      <c r="N65" s="327">
        <v>0</v>
      </c>
      <c r="O65" s="333">
        <f t="shared" si="6"/>
        <v>504</v>
      </c>
      <c r="P65" s="204"/>
      <c r="Q65" s="204"/>
      <c r="R65" s="204"/>
      <c r="S65" s="204"/>
      <c r="T65" s="204"/>
      <c r="U65" s="204"/>
      <c r="V65" s="317"/>
      <c r="W65" s="204"/>
      <c r="X65" s="204"/>
      <c r="Y65" s="235"/>
      <c r="Z65" s="235"/>
      <c r="AA65" s="235"/>
      <c r="AB65" s="235"/>
      <c r="AC65" s="235"/>
      <c r="AD65" s="285"/>
      <c r="AE65" s="285"/>
      <c r="AF65" s="274"/>
      <c r="AG65" s="274"/>
      <c r="AI65" s="274"/>
      <c r="AP65" s="274"/>
      <c r="AQ65" s="274"/>
      <c r="AR65" s="274"/>
      <c r="AS65" s="274"/>
    </row>
    <row r="66" spans="1:45" s="206" customFormat="1" ht="14.5" customHeight="1" x14ac:dyDescent="0.3">
      <c r="A66" s="330" t="s">
        <v>723</v>
      </c>
      <c r="B66" s="330" t="s">
        <v>0</v>
      </c>
      <c r="C66" s="331">
        <f t="shared" ref="C66:N66" si="12">SUM(C67:C69)</f>
        <v>9732</v>
      </c>
      <c r="D66" s="331">
        <f t="shared" si="12"/>
        <v>9023</v>
      </c>
      <c r="E66" s="331">
        <f t="shared" si="12"/>
        <v>8785</v>
      </c>
      <c r="F66" s="331">
        <f t="shared" si="12"/>
        <v>10804</v>
      </c>
      <c r="G66" s="331">
        <f t="shared" si="12"/>
        <v>12635</v>
      </c>
      <c r="H66" s="331">
        <f t="shared" si="12"/>
        <v>12988</v>
      </c>
      <c r="I66" s="331">
        <f t="shared" si="12"/>
        <v>13720</v>
      </c>
      <c r="J66" s="331">
        <f t="shared" si="12"/>
        <v>15895</v>
      </c>
      <c r="K66" s="331">
        <f t="shared" si="12"/>
        <v>157</v>
      </c>
      <c r="L66" s="331">
        <f t="shared" si="12"/>
        <v>0</v>
      </c>
      <c r="M66" s="331">
        <f t="shared" si="12"/>
        <v>0</v>
      </c>
      <c r="N66" s="331">
        <f t="shared" si="12"/>
        <v>0</v>
      </c>
      <c r="O66" s="331">
        <f t="shared" si="6"/>
        <v>93739</v>
      </c>
      <c r="P66" s="204"/>
      <c r="Q66" s="204"/>
      <c r="R66" s="204"/>
      <c r="S66" s="204"/>
      <c r="T66" s="204"/>
      <c r="U66" s="204"/>
      <c r="V66" s="317"/>
      <c r="W66" s="204"/>
      <c r="X66" s="204"/>
      <c r="Y66" s="235"/>
      <c r="Z66" s="235"/>
      <c r="AA66" s="235"/>
      <c r="AB66" s="235"/>
      <c r="AC66" s="235"/>
      <c r="AD66" s="285"/>
      <c r="AE66" s="285"/>
      <c r="AF66" s="274"/>
      <c r="AG66" s="274"/>
      <c r="AI66" s="274"/>
      <c r="AP66" s="274"/>
      <c r="AQ66" s="274"/>
      <c r="AR66" s="274"/>
      <c r="AS66" s="274"/>
    </row>
    <row r="67" spans="1:45" s="206" customFormat="1" ht="14.5" customHeight="1" x14ac:dyDescent="0.3">
      <c r="A67" s="288"/>
      <c r="B67" s="288" t="s">
        <v>706</v>
      </c>
      <c r="C67" s="326">
        <v>4098</v>
      </c>
      <c r="D67" s="326">
        <v>3945</v>
      </c>
      <c r="E67" s="326">
        <v>3877</v>
      </c>
      <c r="F67" s="326">
        <v>4379</v>
      </c>
      <c r="G67" s="326">
        <v>4442</v>
      </c>
      <c r="H67" s="326">
        <v>4479</v>
      </c>
      <c r="I67" s="326">
        <v>4823</v>
      </c>
      <c r="J67" s="326">
        <v>4991</v>
      </c>
      <c r="K67" s="326">
        <v>67</v>
      </c>
      <c r="L67" s="327">
        <v>0</v>
      </c>
      <c r="M67" s="327">
        <v>0</v>
      </c>
      <c r="N67" s="327">
        <v>0</v>
      </c>
      <c r="O67" s="333">
        <f t="shared" si="6"/>
        <v>35101</v>
      </c>
      <c r="P67" s="204"/>
      <c r="Q67" s="204"/>
      <c r="R67" s="204"/>
      <c r="S67" s="204"/>
      <c r="T67" s="204"/>
      <c r="U67" s="204"/>
      <c r="V67" s="317"/>
      <c r="W67" s="204"/>
      <c r="X67" s="204"/>
      <c r="Y67" s="235"/>
      <c r="Z67" s="235"/>
      <c r="AA67" s="235"/>
      <c r="AB67" s="235"/>
      <c r="AC67" s="235"/>
      <c r="AD67" s="285"/>
      <c r="AE67" s="285"/>
      <c r="AF67" s="274"/>
      <c r="AG67" s="274"/>
      <c r="AI67" s="274"/>
      <c r="AP67" s="274"/>
      <c r="AQ67" s="274"/>
      <c r="AR67" s="274"/>
      <c r="AS67" s="274"/>
    </row>
    <row r="68" spans="1:45" s="206" customFormat="1" ht="14.5" customHeight="1" x14ac:dyDescent="0.3">
      <c r="A68" s="288"/>
      <c r="B68" s="288" t="s">
        <v>707</v>
      </c>
      <c r="C68" s="326">
        <v>1072</v>
      </c>
      <c r="D68" s="326">
        <v>1041</v>
      </c>
      <c r="E68" s="326">
        <v>1020</v>
      </c>
      <c r="F68" s="326">
        <v>1197</v>
      </c>
      <c r="G68" s="326">
        <v>1121</v>
      </c>
      <c r="H68" s="326">
        <v>1206</v>
      </c>
      <c r="I68" s="326">
        <v>1350</v>
      </c>
      <c r="J68" s="326">
        <v>1479</v>
      </c>
      <c r="K68" s="326">
        <v>18</v>
      </c>
      <c r="L68" s="327">
        <v>0</v>
      </c>
      <c r="M68" s="327">
        <v>0</v>
      </c>
      <c r="N68" s="327">
        <v>0</v>
      </c>
      <c r="O68" s="333">
        <f t="shared" si="6"/>
        <v>9504</v>
      </c>
      <c r="P68" s="204"/>
      <c r="Q68" s="204"/>
      <c r="R68" s="204"/>
      <c r="S68" s="204"/>
      <c r="T68" s="204"/>
      <c r="U68" s="204"/>
      <c r="V68" s="317"/>
      <c r="W68" s="204"/>
      <c r="X68" s="204"/>
      <c r="Y68" s="235"/>
      <c r="Z68" s="235"/>
      <c r="AA68" s="235"/>
      <c r="AB68" s="235"/>
      <c r="AC68" s="235"/>
      <c r="AD68" s="285"/>
      <c r="AE68" s="285"/>
      <c r="AF68" s="274"/>
      <c r="AG68" s="274"/>
      <c r="AI68" s="274"/>
      <c r="AP68" s="274"/>
      <c r="AQ68" s="274"/>
      <c r="AR68" s="274"/>
      <c r="AS68" s="274"/>
    </row>
    <row r="69" spans="1:45" s="206" customFormat="1" ht="14.5" customHeight="1" x14ac:dyDescent="0.3">
      <c r="A69" s="288"/>
      <c r="B69" s="288" t="s">
        <v>709</v>
      </c>
      <c r="C69" s="326">
        <v>4562</v>
      </c>
      <c r="D69" s="326">
        <v>4037</v>
      </c>
      <c r="E69" s="326">
        <v>3888</v>
      </c>
      <c r="F69" s="326">
        <v>5228</v>
      </c>
      <c r="G69" s="326">
        <v>7072</v>
      </c>
      <c r="H69" s="326">
        <v>7303</v>
      </c>
      <c r="I69" s="326">
        <v>7547</v>
      </c>
      <c r="J69" s="326">
        <v>9425</v>
      </c>
      <c r="K69" s="326">
        <v>72</v>
      </c>
      <c r="L69" s="327">
        <v>0</v>
      </c>
      <c r="M69" s="327">
        <v>0</v>
      </c>
      <c r="N69" s="327">
        <v>0</v>
      </c>
      <c r="O69" s="333">
        <f t="shared" si="6"/>
        <v>49134</v>
      </c>
      <c r="P69" s="204"/>
      <c r="Q69" s="204"/>
      <c r="R69" s="204"/>
      <c r="S69" s="204"/>
      <c r="T69" s="204"/>
      <c r="U69" s="204"/>
      <c r="V69" s="317"/>
      <c r="W69" s="204"/>
      <c r="X69" s="204"/>
      <c r="Y69" s="235"/>
      <c r="Z69" s="235"/>
      <c r="AA69" s="235"/>
      <c r="AB69" s="235"/>
      <c r="AC69" s="235"/>
      <c r="AD69" s="285"/>
      <c r="AE69" s="285"/>
      <c r="AF69" s="274"/>
      <c r="AG69" s="274"/>
      <c r="AI69" s="274"/>
      <c r="AP69" s="274"/>
      <c r="AQ69" s="274"/>
      <c r="AR69" s="274"/>
      <c r="AS69" s="274"/>
    </row>
    <row r="70" spans="1:45" s="206" customFormat="1" ht="14.5" customHeight="1" x14ac:dyDescent="0.3">
      <c r="A70" s="330" t="s">
        <v>724</v>
      </c>
      <c r="B70" s="330" t="s">
        <v>0</v>
      </c>
      <c r="C70" s="331">
        <f t="shared" ref="C70:N70" si="13">SUM(C71:C73)</f>
        <v>99</v>
      </c>
      <c r="D70" s="331">
        <f t="shared" si="13"/>
        <v>82</v>
      </c>
      <c r="E70" s="331">
        <f t="shared" si="13"/>
        <v>84</v>
      </c>
      <c r="F70" s="331">
        <f t="shared" si="13"/>
        <v>102</v>
      </c>
      <c r="G70" s="331">
        <f t="shared" si="13"/>
        <v>84</v>
      </c>
      <c r="H70" s="331">
        <f t="shared" si="13"/>
        <v>112</v>
      </c>
      <c r="I70" s="331">
        <f t="shared" si="13"/>
        <v>118</v>
      </c>
      <c r="J70" s="331">
        <f t="shared" si="13"/>
        <v>139</v>
      </c>
      <c r="K70" s="331">
        <f t="shared" si="13"/>
        <v>0</v>
      </c>
      <c r="L70" s="331">
        <f t="shared" si="13"/>
        <v>0</v>
      </c>
      <c r="M70" s="331">
        <f t="shared" si="13"/>
        <v>0</v>
      </c>
      <c r="N70" s="331">
        <f t="shared" si="13"/>
        <v>0</v>
      </c>
      <c r="O70" s="331">
        <f t="shared" si="6"/>
        <v>820</v>
      </c>
      <c r="P70" s="204"/>
      <c r="Q70" s="204"/>
      <c r="R70" s="204"/>
      <c r="S70" s="204"/>
      <c r="T70" s="204"/>
      <c r="U70" s="204"/>
      <c r="V70" s="317"/>
      <c r="W70" s="204"/>
      <c r="X70" s="204"/>
      <c r="Y70" s="235"/>
      <c r="Z70" s="235"/>
      <c r="AA70" s="235"/>
      <c r="AB70" s="235"/>
      <c r="AC70" s="235"/>
      <c r="AD70" s="285"/>
      <c r="AE70" s="285"/>
      <c r="AF70" s="274"/>
      <c r="AG70" s="274"/>
      <c r="AI70" s="274"/>
      <c r="AP70" s="274"/>
      <c r="AQ70" s="274"/>
      <c r="AR70" s="274"/>
      <c r="AS70" s="274"/>
    </row>
    <row r="71" spans="1:45" s="206" customFormat="1" ht="14.5" customHeight="1" x14ac:dyDescent="0.3">
      <c r="A71" s="288"/>
      <c r="B71" s="288" t="s">
        <v>706</v>
      </c>
      <c r="C71" s="326">
        <v>46</v>
      </c>
      <c r="D71" s="326">
        <v>44</v>
      </c>
      <c r="E71" s="326">
        <v>43</v>
      </c>
      <c r="F71" s="326">
        <v>57</v>
      </c>
      <c r="G71" s="326">
        <v>33</v>
      </c>
      <c r="H71" s="326">
        <v>35</v>
      </c>
      <c r="I71" s="326">
        <v>43</v>
      </c>
      <c r="J71" s="326">
        <v>48</v>
      </c>
      <c r="K71" s="326">
        <v>0</v>
      </c>
      <c r="L71" s="327">
        <v>0</v>
      </c>
      <c r="M71" s="327">
        <v>0</v>
      </c>
      <c r="N71" s="327">
        <v>0</v>
      </c>
      <c r="O71" s="333">
        <f t="shared" si="6"/>
        <v>349</v>
      </c>
      <c r="P71" s="204"/>
      <c r="Q71" s="204"/>
      <c r="R71" s="204"/>
      <c r="S71" s="204"/>
      <c r="T71" s="204"/>
      <c r="U71" s="204"/>
      <c r="V71" s="317"/>
      <c r="W71" s="204"/>
      <c r="X71" s="204"/>
      <c r="Y71" s="235"/>
      <c r="Z71" s="235"/>
      <c r="AA71" s="235"/>
      <c r="AB71" s="235"/>
      <c r="AC71" s="235"/>
      <c r="AD71" s="285"/>
      <c r="AE71" s="285"/>
      <c r="AF71" s="274"/>
      <c r="AG71" s="274"/>
      <c r="AI71" s="274"/>
      <c r="AP71" s="274"/>
      <c r="AQ71" s="274"/>
      <c r="AR71" s="274"/>
      <c r="AS71" s="274"/>
    </row>
    <row r="72" spans="1:45" s="206" customFormat="1" ht="14.5" customHeight="1" x14ac:dyDescent="0.3">
      <c r="A72" s="288"/>
      <c r="B72" s="288" t="s">
        <v>707</v>
      </c>
      <c r="C72" s="326">
        <v>15</v>
      </c>
      <c r="D72" s="326">
        <v>10</v>
      </c>
      <c r="E72" s="326">
        <v>13</v>
      </c>
      <c r="F72" s="326">
        <v>11</v>
      </c>
      <c r="G72" s="326">
        <v>8</v>
      </c>
      <c r="H72" s="326">
        <v>12</v>
      </c>
      <c r="I72" s="326">
        <v>10</v>
      </c>
      <c r="J72" s="326">
        <v>14</v>
      </c>
      <c r="K72" s="326">
        <v>0</v>
      </c>
      <c r="L72" s="327">
        <v>0</v>
      </c>
      <c r="M72" s="327">
        <v>0</v>
      </c>
      <c r="N72" s="327">
        <v>0</v>
      </c>
      <c r="O72" s="333">
        <f t="shared" si="6"/>
        <v>93</v>
      </c>
      <c r="P72" s="204"/>
      <c r="Q72" s="204"/>
      <c r="R72" s="204"/>
      <c r="S72" s="204"/>
      <c r="T72" s="204"/>
      <c r="U72" s="204"/>
      <c r="V72" s="317"/>
      <c r="W72" s="204"/>
      <c r="X72" s="204"/>
      <c r="Y72" s="235"/>
      <c r="Z72" s="235"/>
      <c r="AA72" s="235"/>
      <c r="AB72" s="235"/>
      <c r="AC72" s="235"/>
      <c r="AD72" s="285"/>
      <c r="AE72" s="285"/>
      <c r="AF72" s="274"/>
      <c r="AG72" s="274"/>
      <c r="AI72" s="274"/>
      <c r="AP72" s="274"/>
      <c r="AQ72" s="274"/>
      <c r="AR72" s="274"/>
      <c r="AS72" s="274"/>
    </row>
    <row r="73" spans="1:45" s="206" customFormat="1" ht="14.5" customHeight="1" x14ac:dyDescent="0.3">
      <c r="A73" s="288"/>
      <c r="B73" s="288" t="s">
        <v>709</v>
      </c>
      <c r="C73" s="326">
        <v>38</v>
      </c>
      <c r="D73" s="326">
        <v>28</v>
      </c>
      <c r="E73" s="326">
        <v>28</v>
      </c>
      <c r="F73" s="326">
        <v>34</v>
      </c>
      <c r="G73" s="326">
        <v>43</v>
      </c>
      <c r="H73" s="326">
        <v>65</v>
      </c>
      <c r="I73" s="326">
        <v>65</v>
      </c>
      <c r="J73" s="326">
        <v>77</v>
      </c>
      <c r="K73" s="326">
        <v>0</v>
      </c>
      <c r="L73" s="327">
        <v>0</v>
      </c>
      <c r="M73" s="327">
        <v>0</v>
      </c>
      <c r="N73" s="327">
        <v>0</v>
      </c>
      <c r="O73" s="333">
        <f t="shared" si="6"/>
        <v>378</v>
      </c>
      <c r="P73" s="204"/>
      <c r="Q73" s="204"/>
      <c r="R73" s="204"/>
      <c r="S73" s="204"/>
      <c r="T73" s="204"/>
      <c r="U73" s="204"/>
      <c r="V73" s="317"/>
      <c r="W73" s="204"/>
      <c r="X73" s="204"/>
      <c r="Y73" s="235"/>
      <c r="Z73" s="235"/>
      <c r="AA73" s="235"/>
      <c r="AB73" s="235"/>
      <c r="AC73" s="235"/>
      <c r="AD73" s="285"/>
      <c r="AE73" s="285"/>
      <c r="AF73" s="274"/>
      <c r="AG73" s="274"/>
      <c r="AI73" s="274"/>
      <c r="AP73" s="274"/>
      <c r="AQ73" s="274"/>
      <c r="AR73" s="274"/>
      <c r="AS73" s="274"/>
    </row>
    <row r="74" spans="1:45" s="206" customFormat="1" ht="14.5" customHeight="1" x14ac:dyDescent="0.3">
      <c r="A74" s="330" t="s">
        <v>725</v>
      </c>
      <c r="B74" s="330" t="s">
        <v>0</v>
      </c>
      <c r="C74" s="331">
        <f t="shared" ref="C74:N74" si="14">SUM(C75:C77)</f>
        <v>424</v>
      </c>
      <c r="D74" s="331">
        <f t="shared" si="14"/>
        <v>383</v>
      </c>
      <c r="E74" s="331">
        <f t="shared" si="14"/>
        <v>344</v>
      </c>
      <c r="F74" s="331">
        <f t="shared" si="14"/>
        <v>443</v>
      </c>
      <c r="G74" s="331">
        <f t="shared" si="14"/>
        <v>526</v>
      </c>
      <c r="H74" s="331">
        <f t="shared" si="14"/>
        <v>615</v>
      </c>
      <c r="I74" s="331">
        <f t="shared" si="14"/>
        <v>587</v>
      </c>
      <c r="J74" s="331">
        <f t="shared" si="14"/>
        <v>622</v>
      </c>
      <c r="K74" s="331">
        <f t="shared" si="14"/>
        <v>1</v>
      </c>
      <c r="L74" s="331">
        <f t="shared" si="14"/>
        <v>0</v>
      </c>
      <c r="M74" s="331">
        <f t="shared" si="14"/>
        <v>0</v>
      </c>
      <c r="N74" s="331">
        <f t="shared" si="14"/>
        <v>0</v>
      </c>
      <c r="O74" s="331">
        <f t="shared" si="6"/>
        <v>3945</v>
      </c>
      <c r="P74" s="204"/>
      <c r="Q74" s="204"/>
      <c r="R74" s="204"/>
      <c r="S74" s="204"/>
      <c r="T74" s="204"/>
      <c r="U74" s="204"/>
      <c r="V74" s="317"/>
      <c r="W74" s="204"/>
      <c r="X74" s="204"/>
      <c r="Y74" s="235"/>
      <c r="Z74" s="235"/>
      <c r="AA74" s="235"/>
      <c r="AB74" s="235"/>
      <c r="AC74" s="235"/>
      <c r="AD74" s="285"/>
      <c r="AE74" s="285"/>
      <c r="AF74" s="274"/>
      <c r="AG74" s="274"/>
      <c r="AI74" s="274"/>
      <c r="AP74" s="274"/>
      <c r="AQ74" s="274"/>
      <c r="AR74" s="274"/>
      <c r="AS74" s="274"/>
    </row>
    <row r="75" spans="1:45" s="206" customFormat="1" ht="14.5" customHeight="1" x14ac:dyDescent="0.3">
      <c r="A75" s="288"/>
      <c r="B75" s="288" t="s">
        <v>706</v>
      </c>
      <c r="C75" s="326">
        <v>296</v>
      </c>
      <c r="D75" s="326">
        <v>261</v>
      </c>
      <c r="E75" s="326">
        <v>242</v>
      </c>
      <c r="F75" s="326">
        <v>282</v>
      </c>
      <c r="G75" s="326">
        <v>281</v>
      </c>
      <c r="H75" s="326">
        <v>311</v>
      </c>
      <c r="I75" s="326">
        <v>352</v>
      </c>
      <c r="J75" s="326">
        <v>318</v>
      </c>
      <c r="K75" s="326">
        <v>0</v>
      </c>
      <c r="L75" s="327">
        <v>0</v>
      </c>
      <c r="M75" s="327">
        <v>0</v>
      </c>
      <c r="N75" s="327">
        <v>0</v>
      </c>
      <c r="O75" s="333">
        <f t="shared" si="6"/>
        <v>2343</v>
      </c>
      <c r="P75" s="204"/>
      <c r="Q75" s="204"/>
      <c r="R75" s="204"/>
      <c r="S75" s="204"/>
      <c r="T75" s="204"/>
      <c r="U75" s="204"/>
      <c r="V75" s="317"/>
      <c r="W75" s="204"/>
      <c r="X75" s="204"/>
      <c r="Y75" s="235"/>
      <c r="Z75" s="235"/>
      <c r="AA75" s="235"/>
      <c r="AB75" s="235"/>
      <c r="AC75" s="235"/>
      <c r="AD75" s="285"/>
      <c r="AE75" s="285"/>
      <c r="AF75" s="274"/>
      <c r="AG75" s="274"/>
      <c r="AI75" s="274"/>
      <c r="AP75" s="274"/>
      <c r="AQ75" s="274"/>
      <c r="AR75" s="274"/>
      <c r="AS75" s="274"/>
    </row>
    <row r="76" spans="1:45" s="206" customFormat="1" ht="14.5" customHeight="1" x14ac:dyDescent="0.3">
      <c r="A76" s="288"/>
      <c r="B76" s="288" t="s">
        <v>707</v>
      </c>
      <c r="C76" s="326">
        <v>83</v>
      </c>
      <c r="D76" s="326">
        <v>109</v>
      </c>
      <c r="E76" s="326">
        <v>83</v>
      </c>
      <c r="F76" s="326">
        <v>89</v>
      </c>
      <c r="G76" s="326">
        <v>100</v>
      </c>
      <c r="H76" s="326">
        <v>147</v>
      </c>
      <c r="I76" s="326">
        <v>132</v>
      </c>
      <c r="J76" s="326">
        <v>222</v>
      </c>
      <c r="K76" s="326">
        <v>1</v>
      </c>
      <c r="L76" s="327">
        <v>0</v>
      </c>
      <c r="M76" s="327">
        <v>0</v>
      </c>
      <c r="N76" s="327">
        <v>0</v>
      </c>
      <c r="O76" s="333">
        <f t="shared" si="6"/>
        <v>966</v>
      </c>
      <c r="P76" s="204"/>
      <c r="Q76" s="204"/>
      <c r="R76" s="204"/>
      <c r="S76" s="204"/>
      <c r="T76" s="204"/>
      <c r="U76" s="204"/>
      <c r="V76" s="317"/>
      <c r="W76" s="204"/>
      <c r="X76" s="204"/>
      <c r="Y76" s="235"/>
      <c r="Z76" s="235"/>
      <c r="AA76" s="235"/>
      <c r="AB76" s="235"/>
      <c r="AC76" s="235"/>
      <c r="AD76" s="285"/>
      <c r="AE76" s="285"/>
      <c r="AF76" s="274"/>
      <c r="AG76" s="274"/>
      <c r="AI76" s="274"/>
      <c r="AP76" s="274"/>
      <c r="AQ76" s="274"/>
      <c r="AR76" s="274"/>
      <c r="AS76" s="274"/>
    </row>
    <row r="77" spans="1:45" s="206" customFormat="1" ht="14.5" customHeight="1" x14ac:dyDescent="0.3">
      <c r="A77" s="288"/>
      <c r="B77" s="288" t="s">
        <v>709</v>
      </c>
      <c r="C77" s="326">
        <v>45</v>
      </c>
      <c r="D77" s="326">
        <v>13</v>
      </c>
      <c r="E77" s="326">
        <v>19</v>
      </c>
      <c r="F77" s="326">
        <v>72</v>
      </c>
      <c r="G77" s="326">
        <v>145</v>
      </c>
      <c r="H77" s="326">
        <v>157</v>
      </c>
      <c r="I77" s="326">
        <v>103</v>
      </c>
      <c r="J77" s="326">
        <v>82</v>
      </c>
      <c r="K77" s="326">
        <v>0</v>
      </c>
      <c r="L77" s="327">
        <v>0</v>
      </c>
      <c r="M77" s="327">
        <v>0</v>
      </c>
      <c r="N77" s="327">
        <v>0</v>
      </c>
      <c r="O77" s="333">
        <f t="shared" si="6"/>
        <v>636</v>
      </c>
      <c r="P77" s="204"/>
      <c r="Q77" s="204"/>
      <c r="R77" s="204"/>
      <c r="S77" s="204"/>
      <c r="T77" s="204"/>
      <c r="U77" s="204"/>
      <c r="V77" s="317"/>
      <c r="W77" s="204"/>
      <c r="X77" s="204"/>
      <c r="Y77" s="235"/>
      <c r="Z77" s="235"/>
      <c r="AA77" s="235"/>
      <c r="AB77" s="235"/>
      <c r="AC77" s="235"/>
      <c r="AD77" s="285"/>
      <c r="AE77" s="285"/>
      <c r="AF77" s="274"/>
      <c r="AG77" s="274"/>
      <c r="AI77" s="274"/>
      <c r="AP77" s="274"/>
      <c r="AQ77" s="274"/>
      <c r="AR77" s="274"/>
      <c r="AS77" s="274"/>
    </row>
    <row r="78" spans="1:45" s="206" customFormat="1" ht="14.5" customHeight="1" x14ac:dyDescent="0.3">
      <c r="A78" s="330" t="s">
        <v>726</v>
      </c>
      <c r="B78" s="330" t="s">
        <v>0</v>
      </c>
      <c r="C78" s="331">
        <f t="shared" ref="C78:N78" si="15">SUM(C79:C81)</f>
        <v>20</v>
      </c>
      <c r="D78" s="331">
        <f t="shared" si="15"/>
        <v>46</v>
      </c>
      <c r="E78" s="331">
        <f t="shared" si="15"/>
        <v>33</v>
      </c>
      <c r="F78" s="331">
        <f t="shared" si="15"/>
        <v>30</v>
      </c>
      <c r="G78" s="331">
        <f t="shared" si="15"/>
        <v>20</v>
      </c>
      <c r="H78" s="331">
        <f t="shared" si="15"/>
        <v>81</v>
      </c>
      <c r="I78" s="331">
        <f t="shared" si="15"/>
        <v>35</v>
      </c>
      <c r="J78" s="331">
        <f t="shared" si="15"/>
        <v>185</v>
      </c>
      <c r="K78" s="331">
        <f t="shared" si="15"/>
        <v>109</v>
      </c>
      <c r="L78" s="331">
        <f t="shared" si="15"/>
        <v>0</v>
      </c>
      <c r="M78" s="331">
        <f t="shared" si="15"/>
        <v>0</v>
      </c>
      <c r="N78" s="331">
        <f t="shared" si="15"/>
        <v>0</v>
      </c>
      <c r="O78" s="331">
        <f t="shared" si="6"/>
        <v>559</v>
      </c>
      <c r="P78" s="204"/>
      <c r="Q78" s="204"/>
      <c r="R78" s="204"/>
      <c r="S78" s="204"/>
      <c r="T78" s="204"/>
      <c r="U78" s="204"/>
      <c r="V78" s="317"/>
      <c r="W78" s="204"/>
      <c r="X78" s="204"/>
      <c r="Y78" s="235"/>
      <c r="Z78" s="235"/>
      <c r="AA78" s="235"/>
      <c r="AB78" s="235"/>
      <c r="AC78" s="235"/>
      <c r="AD78" s="285"/>
      <c r="AE78" s="285"/>
      <c r="AF78" s="274"/>
      <c r="AG78" s="274"/>
      <c r="AI78" s="274"/>
      <c r="AP78" s="274"/>
      <c r="AQ78" s="274"/>
      <c r="AR78" s="274"/>
      <c r="AS78" s="274"/>
    </row>
    <row r="79" spans="1:45" s="206" customFormat="1" ht="14.5" customHeight="1" x14ac:dyDescent="0.3">
      <c r="A79" s="288"/>
      <c r="B79" s="288" t="s">
        <v>706</v>
      </c>
      <c r="C79" s="326">
        <v>6</v>
      </c>
      <c r="D79" s="326">
        <v>16</v>
      </c>
      <c r="E79" s="326">
        <v>19</v>
      </c>
      <c r="F79" s="326">
        <v>4</v>
      </c>
      <c r="G79" s="326">
        <v>11</v>
      </c>
      <c r="H79" s="326">
        <v>32</v>
      </c>
      <c r="I79" s="326">
        <v>10</v>
      </c>
      <c r="J79" s="326">
        <v>62</v>
      </c>
      <c r="K79" s="326">
        <v>26</v>
      </c>
      <c r="L79" s="327">
        <v>0</v>
      </c>
      <c r="M79" s="327">
        <v>0</v>
      </c>
      <c r="N79" s="327">
        <v>0</v>
      </c>
      <c r="O79" s="333">
        <f t="shared" si="6"/>
        <v>186</v>
      </c>
      <c r="P79" s="204"/>
      <c r="Q79" s="204"/>
      <c r="R79" s="204"/>
      <c r="S79" s="204"/>
      <c r="T79" s="204"/>
      <c r="U79" s="204"/>
      <c r="V79" s="317"/>
      <c r="W79" s="204"/>
      <c r="X79" s="204"/>
      <c r="Y79" s="235"/>
      <c r="Z79" s="235"/>
      <c r="AA79" s="235"/>
      <c r="AB79" s="235"/>
      <c r="AC79" s="235"/>
      <c r="AD79" s="285"/>
      <c r="AE79" s="285"/>
      <c r="AF79" s="274"/>
      <c r="AG79" s="274"/>
      <c r="AI79" s="274"/>
      <c r="AP79" s="274"/>
      <c r="AQ79" s="274"/>
      <c r="AR79" s="274"/>
      <c r="AS79" s="274"/>
    </row>
    <row r="80" spans="1:45" s="206" customFormat="1" ht="14.5" customHeight="1" x14ac:dyDescent="0.3">
      <c r="A80" s="288"/>
      <c r="B80" s="288" t="s">
        <v>707</v>
      </c>
      <c r="C80" s="326">
        <v>7</v>
      </c>
      <c r="D80" s="326">
        <v>8</v>
      </c>
      <c r="E80" s="326">
        <v>2</v>
      </c>
      <c r="F80" s="326">
        <v>4</v>
      </c>
      <c r="G80" s="326">
        <v>0</v>
      </c>
      <c r="H80" s="326">
        <v>28</v>
      </c>
      <c r="I80" s="326">
        <v>5</v>
      </c>
      <c r="J80" s="326">
        <v>50</v>
      </c>
      <c r="K80" s="326">
        <v>11</v>
      </c>
      <c r="L80" s="327">
        <v>0</v>
      </c>
      <c r="M80" s="327">
        <v>0</v>
      </c>
      <c r="N80" s="327">
        <v>0</v>
      </c>
      <c r="O80" s="333">
        <f t="shared" si="6"/>
        <v>115</v>
      </c>
      <c r="P80" s="204"/>
      <c r="Q80" s="204"/>
      <c r="R80" s="204"/>
      <c r="S80" s="204"/>
      <c r="T80" s="204"/>
      <c r="U80" s="204"/>
      <c r="V80" s="317"/>
      <c r="W80" s="204"/>
      <c r="X80" s="204"/>
      <c r="Y80" s="235"/>
      <c r="Z80" s="235"/>
      <c r="AA80" s="235"/>
      <c r="AB80" s="235"/>
      <c r="AC80" s="235"/>
      <c r="AD80" s="285"/>
      <c r="AE80" s="285"/>
      <c r="AF80" s="274"/>
      <c r="AG80" s="274"/>
      <c r="AI80" s="274"/>
      <c r="AP80" s="274"/>
      <c r="AQ80" s="274"/>
      <c r="AR80" s="274"/>
      <c r="AS80" s="274"/>
    </row>
    <row r="81" spans="1:45" s="206" customFormat="1" ht="14.5" customHeight="1" x14ac:dyDescent="0.3">
      <c r="A81" s="288"/>
      <c r="B81" s="288" t="s">
        <v>709</v>
      </c>
      <c r="C81" s="326">
        <v>7</v>
      </c>
      <c r="D81" s="326">
        <v>22</v>
      </c>
      <c r="E81" s="326">
        <v>12</v>
      </c>
      <c r="F81" s="326">
        <v>22</v>
      </c>
      <c r="G81" s="326">
        <v>9</v>
      </c>
      <c r="H81" s="326">
        <v>21</v>
      </c>
      <c r="I81" s="326">
        <v>20</v>
      </c>
      <c r="J81" s="326">
        <v>73</v>
      </c>
      <c r="K81" s="326">
        <v>72</v>
      </c>
      <c r="L81" s="327">
        <v>0</v>
      </c>
      <c r="M81" s="327">
        <v>0</v>
      </c>
      <c r="N81" s="327">
        <v>0</v>
      </c>
      <c r="O81" s="333">
        <f t="shared" si="6"/>
        <v>258</v>
      </c>
      <c r="P81" s="204"/>
      <c r="Q81" s="204"/>
      <c r="R81" s="204"/>
      <c r="S81" s="204"/>
      <c r="T81" s="204"/>
      <c r="U81" s="204"/>
      <c r="V81" s="317"/>
      <c r="W81" s="204"/>
      <c r="X81" s="204"/>
      <c r="Y81" s="235"/>
      <c r="Z81" s="235"/>
      <c r="AA81" s="235"/>
      <c r="AB81" s="235"/>
      <c r="AC81" s="235"/>
      <c r="AD81" s="285"/>
      <c r="AE81" s="285"/>
      <c r="AF81" s="274"/>
      <c r="AG81" s="274"/>
      <c r="AI81" s="274"/>
      <c r="AP81" s="274"/>
      <c r="AQ81" s="274"/>
      <c r="AR81" s="274"/>
      <c r="AS81" s="274"/>
    </row>
    <row r="82" spans="1:45" s="206" customFormat="1" ht="14.5" customHeight="1" x14ac:dyDescent="0.3">
      <c r="A82" s="330" t="s">
        <v>687</v>
      </c>
      <c r="B82" s="330" t="s">
        <v>0</v>
      </c>
      <c r="C82" s="331">
        <f t="shared" ref="C82:N82" si="16">SUM(C83:C85)</f>
        <v>3</v>
      </c>
      <c r="D82" s="331">
        <f t="shared" si="16"/>
        <v>2</v>
      </c>
      <c r="E82" s="331">
        <f t="shared" si="16"/>
        <v>4</v>
      </c>
      <c r="F82" s="331">
        <f t="shared" si="16"/>
        <v>1</v>
      </c>
      <c r="G82" s="331">
        <f t="shared" si="16"/>
        <v>3</v>
      </c>
      <c r="H82" s="331">
        <f t="shared" si="16"/>
        <v>4</v>
      </c>
      <c r="I82" s="331">
        <f t="shared" si="16"/>
        <v>2</v>
      </c>
      <c r="J82" s="331">
        <f t="shared" si="16"/>
        <v>5</v>
      </c>
      <c r="K82" s="331">
        <f t="shared" si="16"/>
        <v>0</v>
      </c>
      <c r="L82" s="331">
        <f t="shared" si="16"/>
        <v>0</v>
      </c>
      <c r="M82" s="331">
        <f t="shared" si="16"/>
        <v>0</v>
      </c>
      <c r="N82" s="331">
        <f t="shared" si="16"/>
        <v>0</v>
      </c>
      <c r="O82" s="331">
        <f t="shared" si="6"/>
        <v>24</v>
      </c>
      <c r="P82" s="204"/>
      <c r="Q82" s="204"/>
      <c r="R82" s="204"/>
      <c r="S82" s="204"/>
      <c r="T82" s="204"/>
      <c r="U82" s="204"/>
      <c r="V82" s="317"/>
      <c r="W82" s="204"/>
      <c r="X82" s="204"/>
      <c r="Y82" s="235"/>
      <c r="Z82" s="235"/>
      <c r="AA82" s="235"/>
      <c r="AB82" s="235"/>
      <c r="AC82" s="235"/>
      <c r="AD82" s="285"/>
      <c r="AE82" s="285"/>
      <c r="AF82" s="274"/>
      <c r="AG82" s="274"/>
      <c r="AI82" s="274"/>
      <c r="AP82" s="274"/>
      <c r="AQ82" s="274"/>
      <c r="AR82" s="274"/>
      <c r="AS82" s="274"/>
    </row>
    <row r="83" spans="1:45" s="206" customFormat="1" ht="14.5" customHeight="1" x14ac:dyDescent="0.3">
      <c r="A83" s="288"/>
      <c r="B83" s="288" t="s">
        <v>706</v>
      </c>
      <c r="C83" s="326">
        <v>0</v>
      </c>
      <c r="D83" s="326">
        <v>0</v>
      </c>
      <c r="E83" s="326">
        <v>2</v>
      </c>
      <c r="F83" s="326">
        <v>0</v>
      </c>
      <c r="G83" s="326">
        <v>0</v>
      </c>
      <c r="H83" s="326">
        <v>2</v>
      </c>
      <c r="I83" s="326">
        <v>0</v>
      </c>
      <c r="J83" s="326">
        <v>2</v>
      </c>
      <c r="K83" s="326">
        <v>0</v>
      </c>
      <c r="L83" s="327">
        <v>0</v>
      </c>
      <c r="M83" s="327">
        <v>0</v>
      </c>
      <c r="N83" s="327">
        <v>0</v>
      </c>
      <c r="O83" s="333">
        <f t="shared" si="6"/>
        <v>6</v>
      </c>
      <c r="P83" s="204"/>
      <c r="Q83" s="204"/>
      <c r="R83" s="204"/>
      <c r="S83" s="204"/>
      <c r="T83" s="204"/>
      <c r="U83" s="204"/>
      <c r="V83" s="317"/>
      <c r="W83" s="204"/>
      <c r="X83" s="204"/>
      <c r="Y83" s="235"/>
      <c r="Z83" s="235"/>
      <c r="AA83" s="235"/>
      <c r="AB83" s="235"/>
      <c r="AC83" s="235"/>
      <c r="AD83" s="285"/>
      <c r="AE83" s="285"/>
      <c r="AF83" s="274"/>
      <c r="AG83" s="274"/>
      <c r="AI83" s="274"/>
      <c r="AP83" s="274"/>
      <c r="AQ83" s="274"/>
      <c r="AR83" s="274"/>
      <c r="AS83" s="274"/>
    </row>
    <row r="84" spans="1:45" s="206" customFormat="1" ht="14.5" customHeight="1" x14ac:dyDescent="0.3">
      <c r="A84" s="288"/>
      <c r="B84" s="288" t="s">
        <v>707</v>
      </c>
      <c r="C84" s="326">
        <v>0</v>
      </c>
      <c r="D84" s="326">
        <v>0</v>
      </c>
      <c r="E84" s="326">
        <v>0</v>
      </c>
      <c r="F84" s="326">
        <v>0</v>
      </c>
      <c r="G84" s="326">
        <v>2</v>
      </c>
      <c r="H84" s="326">
        <v>0</v>
      </c>
      <c r="I84" s="326">
        <v>0</v>
      </c>
      <c r="J84" s="326">
        <v>2</v>
      </c>
      <c r="K84" s="326">
        <v>0</v>
      </c>
      <c r="L84" s="327">
        <v>0</v>
      </c>
      <c r="M84" s="327">
        <v>0</v>
      </c>
      <c r="N84" s="327">
        <v>0</v>
      </c>
      <c r="O84" s="333">
        <f t="shared" si="6"/>
        <v>4</v>
      </c>
      <c r="P84" s="204"/>
      <c r="Q84" s="204"/>
      <c r="R84" s="204"/>
      <c r="S84" s="204"/>
      <c r="T84" s="204"/>
      <c r="U84" s="204"/>
      <c r="V84" s="317"/>
      <c r="W84" s="204"/>
      <c r="X84" s="204"/>
      <c r="Y84" s="235"/>
      <c r="Z84" s="235"/>
      <c r="AA84" s="235"/>
      <c r="AB84" s="235"/>
      <c r="AC84" s="235"/>
      <c r="AD84" s="285"/>
      <c r="AE84" s="285"/>
      <c r="AF84" s="274"/>
      <c r="AG84" s="274"/>
      <c r="AI84" s="274"/>
      <c r="AP84" s="274"/>
      <c r="AQ84" s="274"/>
      <c r="AR84" s="274"/>
      <c r="AS84" s="274"/>
    </row>
    <row r="85" spans="1:45" s="206" customFormat="1" ht="14.5" customHeight="1" x14ac:dyDescent="0.3">
      <c r="A85" s="288"/>
      <c r="B85" s="288" t="s">
        <v>709</v>
      </c>
      <c r="C85" s="326">
        <v>3</v>
      </c>
      <c r="D85" s="326">
        <v>2</v>
      </c>
      <c r="E85" s="326">
        <v>2</v>
      </c>
      <c r="F85" s="326">
        <v>1</v>
      </c>
      <c r="G85" s="326">
        <v>1</v>
      </c>
      <c r="H85" s="326">
        <v>2</v>
      </c>
      <c r="I85" s="326">
        <v>2</v>
      </c>
      <c r="J85" s="326">
        <v>1</v>
      </c>
      <c r="K85" s="326">
        <v>0</v>
      </c>
      <c r="L85" s="327">
        <v>0</v>
      </c>
      <c r="M85" s="327">
        <v>0</v>
      </c>
      <c r="N85" s="327">
        <v>0</v>
      </c>
      <c r="O85" s="333">
        <f t="shared" si="6"/>
        <v>14</v>
      </c>
      <c r="P85" s="204"/>
      <c r="Q85" s="204"/>
      <c r="R85" s="204"/>
      <c r="S85" s="204"/>
      <c r="T85" s="204"/>
      <c r="U85" s="204"/>
      <c r="V85" s="317"/>
      <c r="W85" s="204"/>
      <c r="X85" s="204"/>
      <c r="Y85" s="235"/>
      <c r="Z85" s="235"/>
      <c r="AA85" s="235"/>
      <c r="AB85" s="235"/>
      <c r="AC85" s="235"/>
      <c r="AD85" s="285"/>
      <c r="AE85" s="285"/>
      <c r="AF85" s="274"/>
      <c r="AG85" s="274"/>
      <c r="AI85" s="274"/>
      <c r="AP85" s="274"/>
      <c r="AQ85" s="274"/>
      <c r="AR85" s="274"/>
      <c r="AS85" s="274"/>
    </row>
    <row r="86" spans="1:45" s="206" customFormat="1" ht="12" x14ac:dyDescent="0.3">
      <c r="A86" s="292"/>
      <c r="E86" s="204"/>
      <c r="F86" s="204"/>
      <c r="G86" s="204"/>
      <c r="Q86" s="204"/>
      <c r="R86" s="220"/>
      <c r="S86" s="220"/>
      <c r="T86" s="244"/>
      <c r="U86" s="244"/>
      <c r="V86" s="334"/>
      <c r="W86" s="220"/>
      <c r="X86" s="244"/>
      <c r="Y86" s="244"/>
      <c r="Z86" s="220"/>
      <c r="AA86" s="220"/>
      <c r="AB86" s="220"/>
      <c r="AC86" s="269"/>
      <c r="AD86" s="269"/>
      <c r="AE86" s="269"/>
      <c r="AF86" s="269"/>
      <c r="AQ86" s="274"/>
      <c r="AS86" s="274"/>
    </row>
    <row r="87" spans="1:45" s="204" customFormat="1" ht="18" customHeight="1" x14ac:dyDescent="0.3">
      <c r="A87" s="335"/>
      <c r="B87" s="336"/>
      <c r="C87" s="336"/>
      <c r="D87" s="336"/>
      <c r="E87" s="336"/>
      <c r="F87" s="336"/>
      <c r="G87" s="336"/>
      <c r="H87" s="336"/>
      <c r="I87" s="336"/>
      <c r="J87" s="336"/>
      <c r="K87" s="336"/>
      <c r="L87" s="336"/>
      <c r="M87" s="336"/>
      <c r="N87" s="336"/>
      <c r="O87" s="336"/>
      <c r="P87" s="336"/>
      <c r="Q87" s="336"/>
      <c r="R87" s="336"/>
      <c r="S87" s="336"/>
      <c r="T87" s="336"/>
      <c r="U87" s="336"/>
      <c r="V87" s="337"/>
      <c r="W87" s="220"/>
      <c r="X87" s="220"/>
      <c r="Y87" s="220"/>
      <c r="Z87" s="220"/>
    </row>
    <row r="88" spans="1:45" s="206" customFormat="1" ht="12" x14ac:dyDescent="0.3">
      <c r="A88" s="292"/>
      <c r="F88" s="204"/>
      <c r="G88" s="204"/>
      <c r="H88" s="204"/>
      <c r="K88" s="204"/>
      <c r="L88" s="220"/>
      <c r="M88" s="220"/>
      <c r="N88" s="220"/>
      <c r="O88" s="220"/>
      <c r="P88" s="220"/>
      <c r="Q88" s="220"/>
      <c r="R88" s="220"/>
      <c r="S88" s="220"/>
      <c r="T88" s="220"/>
      <c r="U88" s="220"/>
      <c r="V88" s="291"/>
      <c r="W88" s="269"/>
      <c r="X88" s="269"/>
      <c r="Y88" s="269"/>
      <c r="Z88" s="269"/>
    </row>
    <row r="89" spans="1:45" s="206" customFormat="1" ht="23.25" customHeight="1" x14ac:dyDescent="0.3">
      <c r="A89" s="338" t="s">
        <v>727</v>
      </c>
      <c r="B89" s="339"/>
      <c r="C89" s="339"/>
      <c r="D89" s="339"/>
      <c r="E89" s="339"/>
      <c r="F89" s="339"/>
      <c r="G89" s="339"/>
      <c r="H89" s="339"/>
      <c r="I89" s="339"/>
      <c r="J89" s="339"/>
      <c r="K89" s="339"/>
      <c r="L89" s="339"/>
      <c r="M89" s="339"/>
      <c r="N89" s="339"/>
      <c r="O89" s="220"/>
      <c r="P89" s="220"/>
      <c r="Q89" s="316"/>
      <c r="R89" s="316"/>
      <c r="S89" s="316"/>
      <c r="T89" s="316"/>
      <c r="U89" s="316"/>
      <c r="V89" s="340"/>
      <c r="W89" s="270"/>
      <c r="X89" s="270"/>
      <c r="Y89" s="270"/>
      <c r="Z89" s="270"/>
      <c r="AA89" s="273"/>
      <c r="AB89" s="273"/>
    </row>
    <row r="90" spans="1:45" s="206" customFormat="1" ht="22.5" customHeight="1" x14ac:dyDescent="0.3">
      <c r="A90" s="229" t="s">
        <v>693</v>
      </c>
      <c r="B90" s="229" t="s">
        <v>694</v>
      </c>
      <c r="C90" s="229" t="s">
        <v>695</v>
      </c>
      <c r="D90" s="229" t="s">
        <v>696</v>
      </c>
      <c r="E90" s="229" t="s">
        <v>697</v>
      </c>
      <c r="F90" s="229" t="s">
        <v>698</v>
      </c>
      <c r="G90" s="229" t="s">
        <v>699</v>
      </c>
      <c r="H90" s="229" t="s">
        <v>700</v>
      </c>
      <c r="I90" s="229" t="s">
        <v>701</v>
      </c>
      <c r="J90" s="229" t="s">
        <v>702</v>
      </c>
      <c r="K90" s="229" t="s">
        <v>703</v>
      </c>
      <c r="L90" s="229" t="s">
        <v>704</v>
      </c>
      <c r="M90" s="229" t="s">
        <v>705</v>
      </c>
      <c r="N90" s="229" t="s">
        <v>728</v>
      </c>
      <c r="O90" s="220"/>
      <c r="P90" s="316"/>
      <c r="Q90" s="316"/>
      <c r="R90" s="316"/>
      <c r="S90" s="316"/>
      <c r="T90" s="316"/>
      <c r="U90" s="316"/>
      <c r="V90" s="340"/>
      <c r="W90" s="270"/>
      <c r="X90" s="270"/>
      <c r="Y90" s="270"/>
      <c r="Z90" s="270"/>
      <c r="AA90" s="273"/>
      <c r="AB90" s="273"/>
      <c r="AC90" s="273"/>
      <c r="AD90" s="273"/>
      <c r="AE90" s="273"/>
      <c r="AF90" s="273"/>
    </row>
    <row r="91" spans="1:45" s="206" customFormat="1" ht="12" x14ac:dyDescent="0.3">
      <c r="A91" s="341" t="s">
        <v>729</v>
      </c>
      <c r="B91" s="342">
        <v>28292.870967741899</v>
      </c>
      <c r="C91" s="343">
        <v>28806.5333333333</v>
      </c>
      <c r="D91" s="344">
        <v>26086.774193548401</v>
      </c>
      <c r="E91" s="343">
        <v>26888.451612903202</v>
      </c>
      <c r="F91" s="344">
        <v>27441.344827586199</v>
      </c>
      <c r="G91" s="343">
        <v>26427.7419354839</v>
      </c>
      <c r="H91" s="343">
        <v>22608.266666666699</v>
      </c>
      <c r="I91" s="344">
        <v>24275.838709677399</v>
      </c>
      <c r="J91" s="343">
        <v>24565</v>
      </c>
      <c r="K91" s="344">
        <v>0</v>
      </c>
      <c r="L91" s="344">
        <v>0</v>
      </c>
      <c r="M91" s="343">
        <v>0</v>
      </c>
      <c r="N91" s="344">
        <v>26342.571428571398</v>
      </c>
      <c r="O91" s="345"/>
      <c r="P91" s="346"/>
      <c r="Q91" s="346"/>
      <c r="R91" s="346"/>
      <c r="S91" s="346"/>
      <c r="T91" s="346"/>
      <c r="U91" s="346"/>
      <c r="V91" s="347"/>
      <c r="W91" s="348"/>
      <c r="X91" s="348"/>
      <c r="Y91" s="348"/>
      <c r="Z91" s="348"/>
      <c r="AA91" s="349"/>
      <c r="AB91" s="349"/>
    </row>
    <row r="92" spans="1:45" s="206" customFormat="1" ht="12" x14ac:dyDescent="0.3">
      <c r="A92" s="350" t="s">
        <v>706</v>
      </c>
      <c r="B92" s="289">
        <v>1613.41935483871</v>
      </c>
      <c r="C92" s="351">
        <v>1747.7</v>
      </c>
      <c r="D92" s="351">
        <v>1890.8709677419399</v>
      </c>
      <c r="E92" s="351">
        <v>1919.0967741935499</v>
      </c>
      <c r="F92" s="351">
        <v>1843.58620689655</v>
      </c>
      <c r="G92" s="351">
        <v>1709.5483870967701</v>
      </c>
      <c r="H92" s="351">
        <v>1627.4666666666701</v>
      </c>
      <c r="I92" s="351">
        <v>1533.5483870967701</v>
      </c>
      <c r="J92" s="351">
        <v>1431</v>
      </c>
      <c r="K92" s="351">
        <v>0</v>
      </c>
      <c r="L92" s="351">
        <v>0</v>
      </c>
      <c r="M92" s="351">
        <v>0</v>
      </c>
      <c r="N92" s="351">
        <v>1733.9224489795899</v>
      </c>
      <c r="O92" s="220"/>
      <c r="P92" s="346"/>
      <c r="Q92" s="346"/>
      <c r="R92" s="346"/>
      <c r="S92" s="346"/>
      <c r="T92" s="346"/>
      <c r="U92" s="244"/>
      <c r="V92" s="347"/>
      <c r="W92" s="348"/>
      <c r="X92" s="348"/>
      <c r="Y92" s="348"/>
      <c r="Z92" s="348"/>
      <c r="AA92" s="349"/>
      <c r="AB92" s="349"/>
      <c r="AC92" s="349"/>
      <c r="AD92" s="349"/>
      <c r="AE92" s="349"/>
      <c r="AF92" s="349"/>
      <c r="AG92" s="349"/>
    </row>
    <row r="93" spans="1:45" s="206" customFormat="1" ht="12" x14ac:dyDescent="0.3">
      <c r="A93" s="352" t="s">
        <v>707</v>
      </c>
      <c r="B93" s="289">
        <v>714.54838709677404</v>
      </c>
      <c r="C93" s="351">
        <v>699.56666666666695</v>
      </c>
      <c r="D93" s="351">
        <v>712.03225806451599</v>
      </c>
      <c r="E93" s="351">
        <v>757.87096774193503</v>
      </c>
      <c r="F93" s="351">
        <v>775.10344827586198</v>
      </c>
      <c r="G93" s="351">
        <v>737.322580645161</v>
      </c>
      <c r="H93" s="351">
        <v>769.3</v>
      </c>
      <c r="I93" s="351">
        <v>764.06451612903197</v>
      </c>
      <c r="J93" s="351">
        <v>721</v>
      </c>
      <c r="K93" s="351">
        <v>0</v>
      </c>
      <c r="L93" s="351">
        <v>0</v>
      </c>
      <c r="M93" s="351">
        <v>0</v>
      </c>
      <c r="N93" s="351">
        <v>740.92244897959199</v>
      </c>
      <c r="O93" s="220"/>
      <c r="P93" s="316"/>
      <c r="Q93" s="316"/>
      <c r="R93" s="316"/>
      <c r="S93" s="316"/>
      <c r="T93" s="316"/>
      <c r="U93" s="316"/>
      <c r="V93" s="340"/>
      <c r="W93" s="270"/>
      <c r="X93" s="270"/>
      <c r="Y93" s="270"/>
      <c r="Z93" s="270"/>
      <c r="AA93" s="349"/>
      <c r="AB93" s="349"/>
      <c r="AC93" s="349"/>
      <c r="AG93" s="349"/>
    </row>
    <row r="94" spans="1:45" s="354" customFormat="1" ht="12" x14ac:dyDescent="0.3">
      <c r="A94" s="352" t="s">
        <v>709</v>
      </c>
      <c r="B94" s="289">
        <v>25964.903225806502</v>
      </c>
      <c r="C94" s="351">
        <v>26359.266666666699</v>
      </c>
      <c r="D94" s="351">
        <v>23483.870967741899</v>
      </c>
      <c r="E94" s="351">
        <v>24211.483870967699</v>
      </c>
      <c r="F94" s="351">
        <v>24822.655172413801</v>
      </c>
      <c r="G94" s="351">
        <v>23980.870967741899</v>
      </c>
      <c r="H94" s="351">
        <v>20211.5</v>
      </c>
      <c r="I94" s="351">
        <v>21978.225806451599</v>
      </c>
      <c r="J94" s="351">
        <v>22413</v>
      </c>
      <c r="K94" s="351">
        <v>0</v>
      </c>
      <c r="L94" s="351">
        <v>0</v>
      </c>
      <c r="M94" s="351">
        <v>0</v>
      </c>
      <c r="N94" s="351">
        <v>23867.726530612199</v>
      </c>
      <c r="O94" s="346"/>
      <c r="P94" s="346"/>
      <c r="Q94" s="346"/>
      <c r="R94" s="346"/>
      <c r="S94" s="346"/>
      <c r="T94" s="346"/>
      <c r="U94" s="346"/>
      <c r="V94" s="347"/>
      <c r="W94" s="353"/>
      <c r="X94" s="353"/>
      <c r="Y94" s="353"/>
      <c r="Z94" s="353"/>
      <c r="AA94" s="353"/>
      <c r="AB94" s="353"/>
      <c r="AC94" s="353"/>
      <c r="AD94" s="353"/>
      <c r="AE94" s="353"/>
      <c r="AF94" s="353"/>
      <c r="AG94" s="353"/>
    </row>
    <row r="95" spans="1:45" s="206" customFormat="1" ht="12" x14ac:dyDescent="0.3">
      <c r="A95" s="341" t="s">
        <v>730</v>
      </c>
      <c r="B95" s="342">
        <v>10219.5483870968</v>
      </c>
      <c r="C95" s="343">
        <v>10386.5666666667</v>
      </c>
      <c r="D95" s="344">
        <v>10911.6451612903</v>
      </c>
      <c r="E95" s="343">
        <v>11300.967741935499</v>
      </c>
      <c r="F95" s="344">
        <v>11635.1379310345</v>
      </c>
      <c r="G95" s="343">
        <v>11940.774193548399</v>
      </c>
      <c r="H95" s="343">
        <v>12460.3</v>
      </c>
      <c r="I95" s="344">
        <v>12935.580645161301</v>
      </c>
      <c r="J95" s="343">
        <v>12946</v>
      </c>
      <c r="K95" s="344">
        <v>0</v>
      </c>
      <c r="L95" s="344">
        <v>0</v>
      </c>
      <c r="M95" s="343">
        <v>0</v>
      </c>
      <c r="N95" s="344">
        <v>11478.9183673469</v>
      </c>
      <c r="O95" s="220"/>
      <c r="P95" s="346"/>
      <c r="Q95" s="346"/>
      <c r="R95" s="346"/>
      <c r="S95" s="346"/>
      <c r="T95" s="346"/>
      <c r="U95" s="346"/>
      <c r="V95" s="347"/>
      <c r="W95" s="349"/>
      <c r="X95" s="349"/>
      <c r="Y95" s="349"/>
      <c r="Z95" s="349"/>
      <c r="AA95" s="349"/>
      <c r="AB95" s="349"/>
      <c r="AC95" s="349"/>
      <c r="AD95" s="349"/>
      <c r="AE95" s="349"/>
      <c r="AF95" s="349"/>
      <c r="AG95" s="349"/>
    </row>
    <row r="96" spans="1:45" s="206" customFormat="1" ht="12" x14ac:dyDescent="0.3">
      <c r="A96" s="350" t="s">
        <v>706</v>
      </c>
      <c r="B96" s="289">
        <v>6913.0967741935501</v>
      </c>
      <c r="C96" s="351">
        <v>7079.4666666666699</v>
      </c>
      <c r="D96" s="351">
        <v>7281.6451612903202</v>
      </c>
      <c r="E96" s="351">
        <v>7347.1612903225796</v>
      </c>
      <c r="F96" s="351">
        <v>7674</v>
      </c>
      <c r="G96" s="351">
        <v>7897.1612903225796</v>
      </c>
      <c r="H96" s="351">
        <v>8195.5</v>
      </c>
      <c r="I96" s="351">
        <v>8437.4838709677406</v>
      </c>
      <c r="J96" s="351">
        <v>8455</v>
      </c>
      <c r="K96" s="351">
        <v>0</v>
      </c>
      <c r="L96" s="351">
        <v>0</v>
      </c>
      <c r="M96" s="351">
        <v>0</v>
      </c>
      <c r="N96" s="351">
        <v>7605.8081632653102</v>
      </c>
      <c r="O96" s="220"/>
      <c r="P96" s="346"/>
      <c r="Q96" s="346"/>
      <c r="R96" s="346"/>
      <c r="S96" s="346"/>
      <c r="T96" s="346"/>
      <c r="U96" s="346"/>
      <c r="V96" s="347"/>
      <c r="W96" s="349"/>
      <c r="X96" s="349"/>
      <c r="Y96" s="349"/>
      <c r="Z96" s="349"/>
      <c r="AA96" s="349"/>
      <c r="AB96" s="349"/>
      <c r="AC96" s="274"/>
      <c r="AD96" s="349"/>
      <c r="AE96" s="349"/>
      <c r="AF96" s="349"/>
      <c r="AG96" s="349"/>
    </row>
    <row r="97" spans="1:34" s="206" customFormat="1" ht="12" x14ac:dyDescent="0.3">
      <c r="A97" s="352" t="s">
        <v>707</v>
      </c>
      <c r="B97" s="289">
        <v>2306.9032258064499</v>
      </c>
      <c r="C97" s="351">
        <v>2338.4666666666699</v>
      </c>
      <c r="D97" s="351">
        <v>2502.5483870967701</v>
      </c>
      <c r="E97" s="351">
        <v>2666.22580645161</v>
      </c>
      <c r="F97" s="351">
        <v>2813.2758620689701</v>
      </c>
      <c r="G97" s="351">
        <v>3013</v>
      </c>
      <c r="H97" s="351">
        <v>3249.4</v>
      </c>
      <c r="I97" s="351">
        <v>3550.0645161290299</v>
      </c>
      <c r="J97" s="351">
        <v>3631</v>
      </c>
      <c r="K97" s="351">
        <v>0</v>
      </c>
      <c r="L97" s="351">
        <v>0</v>
      </c>
      <c r="M97" s="351">
        <v>0</v>
      </c>
      <c r="N97" s="351">
        <v>2808.37959183673</v>
      </c>
      <c r="O97" s="220"/>
      <c r="P97" s="346"/>
      <c r="Q97" s="346"/>
      <c r="R97" s="346"/>
      <c r="S97" s="346"/>
      <c r="T97" s="244"/>
      <c r="U97" s="346"/>
      <c r="V97" s="347"/>
      <c r="W97" s="349"/>
      <c r="X97" s="349"/>
      <c r="Y97" s="349"/>
      <c r="Z97" s="349"/>
      <c r="AA97" s="349"/>
      <c r="AB97" s="349"/>
      <c r="AC97" s="349"/>
      <c r="AD97" s="349"/>
      <c r="AE97" s="349"/>
      <c r="AF97" s="349"/>
      <c r="AG97" s="349"/>
    </row>
    <row r="98" spans="1:34" s="206" customFormat="1" ht="12" x14ac:dyDescent="0.3">
      <c r="A98" s="352" t="s">
        <v>709</v>
      </c>
      <c r="B98" s="351">
        <v>999.54838709677404</v>
      </c>
      <c r="C98" s="351">
        <v>968.63333333333298</v>
      </c>
      <c r="D98" s="351">
        <v>1127.4516129032299</v>
      </c>
      <c r="E98" s="351">
        <v>1287.58064516129</v>
      </c>
      <c r="F98" s="351">
        <v>1147.8620689655199</v>
      </c>
      <c r="G98" s="351">
        <v>1030.61290322581</v>
      </c>
      <c r="H98" s="351">
        <v>1015.4</v>
      </c>
      <c r="I98" s="351">
        <v>948.03225806451599</v>
      </c>
      <c r="J98" s="351">
        <v>860</v>
      </c>
      <c r="K98" s="351">
        <v>0</v>
      </c>
      <c r="L98" s="351">
        <v>0</v>
      </c>
      <c r="M98" s="351">
        <v>0</v>
      </c>
      <c r="N98" s="351">
        <v>1064.7306122448999</v>
      </c>
      <c r="O98" s="220"/>
      <c r="P98" s="346"/>
      <c r="Q98" s="346"/>
      <c r="R98" s="346"/>
      <c r="S98" s="346"/>
      <c r="T98" s="346"/>
      <c r="U98" s="346"/>
      <c r="V98" s="347"/>
      <c r="W98" s="349"/>
      <c r="X98" s="349"/>
      <c r="Y98" s="349"/>
      <c r="Z98" s="274"/>
      <c r="AA98" s="349"/>
      <c r="AB98" s="349"/>
      <c r="AC98" s="349"/>
      <c r="AD98" s="349"/>
      <c r="AG98" s="349"/>
    </row>
    <row r="99" spans="1:34" s="206" customFormat="1" ht="12" x14ac:dyDescent="0.3">
      <c r="A99" s="341" t="s">
        <v>731</v>
      </c>
      <c r="B99" s="342">
        <v>38512.419354838697</v>
      </c>
      <c r="C99" s="343">
        <v>39193.1</v>
      </c>
      <c r="D99" s="344">
        <v>36998.419354838697</v>
      </c>
      <c r="E99" s="343">
        <v>38189.419354838697</v>
      </c>
      <c r="F99" s="344">
        <v>39076.482758620703</v>
      </c>
      <c r="G99" s="343">
        <v>38368.516129032301</v>
      </c>
      <c r="H99" s="343">
        <v>35068.566666666702</v>
      </c>
      <c r="I99" s="344">
        <v>37211.419354838697</v>
      </c>
      <c r="J99" s="343">
        <v>37511</v>
      </c>
      <c r="K99" s="344">
        <v>0</v>
      </c>
      <c r="L99" s="344">
        <v>0</v>
      </c>
      <c r="M99" s="343">
        <v>0</v>
      </c>
      <c r="N99" s="344">
        <v>37821.489795918402</v>
      </c>
      <c r="O99" s="220"/>
      <c r="P99" s="346"/>
      <c r="Q99" s="346"/>
      <c r="R99" s="346"/>
      <c r="S99" s="346"/>
      <c r="T99" s="346"/>
      <c r="U99" s="346"/>
      <c r="V99" s="347"/>
      <c r="W99" s="349"/>
      <c r="X99" s="349"/>
      <c r="Y99" s="349"/>
      <c r="Z99" s="349"/>
      <c r="AA99" s="349"/>
      <c r="AB99" s="349"/>
      <c r="AC99" s="349"/>
      <c r="AD99" s="349"/>
      <c r="AG99" s="349"/>
    </row>
    <row r="100" spans="1:34" s="206" customFormat="1" ht="12" x14ac:dyDescent="0.3">
      <c r="A100" s="350" t="s">
        <v>706</v>
      </c>
      <c r="B100" s="289">
        <v>8526.5161290322594</v>
      </c>
      <c r="C100" s="351">
        <v>8827.1666666666697</v>
      </c>
      <c r="D100" s="351">
        <v>9172.5161290322594</v>
      </c>
      <c r="E100" s="351">
        <v>9266.2580645161306</v>
      </c>
      <c r="F100" s="351">
        <v>9517.5862068965507</v>
      </c>
      <c r="G100" s="351">
        <v>9606.7096774193506</v>
      </c>
      <c r="H100" s="351">
        <v>9822.9666666666708</v>
      </c>
      <c r="I100" s="351">
        <v>9971.0322580645206</v>
      </c>
      <c r="J100" s="351">
        <v>9886</v>
      </c>
      <c r="K100" s="351">
        <v>0</v>
      </c>
      <c r="L100" s="351">
        <v>0</v>
      </c>
      <c r="M100" s="351">
        <v>0</v>
      </c>
      <c r="N100" s="351">
        <v>9339.7306122449008</v>
      </c>
      <c r="O100" s="220"/>
      <c r="P100" s="346"/>
      <c r="Q100" s="346"/>
      <c r="R100" s="349"/>
      <c r="S100" s="346"/>
      <c r="T100" s="346"/>
      <c r="U100" s="346"/>
      <c r="V100" s="347"/>
      <c r="W100" s="349"/>
      <c r="X100" s="349"/>
      <c r="Y100" s="349"/>
      <c r="Z100" s="349"/>
      <c r="AA100" s="349"/>
      <c r="AB100" s="349"/>
    </row>
    <row r="101" spans="1:34" s="206" customFormat="1" ht="12" x14ac:dyDescent="0.3">
      <c r="A101" s="352" t="s">
        <v>707</v>
      </c>
      <c r="B101" s="289">
        <v>3021.4516129032299</v>
      </c>
      <c r="C101" s="351">
        <v>3038.0333333333301</v>
      </c>
      <c r="D101" s="351">
        <v>3214.5806451612898</v>
      </c>
      <c r="E101" s="351">
        <v>3424.0967741935501</v>
      </c>
      <c r="F101" s="351">
        <v>3588.3793103448302</v>
      </c>
      <c r="G101" s="351">
        <v>3750.3225806451601</v>
      </c>
      <c r="H101" s="351">
        <v>4018.7</v>
      </c>
      <c r="I101" s="351">
        <v>4314.1290322580599</v>
      </c>
      <c r="J101" s="351">
        <v>4352</v>
      </c>
      <c r="K101" s="351">
        <v>0</v>
      </c>
      <c r="L101" s="351">
        <v>0</v>
      </c>
      <c r="M101" s="351">
        <v>0</v>
      </c>
      <c r="N101" s="351">
        <v>3549.3020408163302</v>
      </c>
      <c r="O101" s="220"/>
      <c r="P101" s="346"/>
      <c r="Q101" s="346"/>
      <c r="R101" s="244"/>
      <c r="S101" s="346"/>
      <c r="T101" s="346"/>
      <c r="U101" s="346"/>
      <c r="V101" s="347"/>
      <c r="W101" s="349"/>
      <c r="X101" s="349"/>
      <c r="Y101" s="349"/>
      <c r="Z101" s="349"/>
      <c r="AA101" s="349"/>
      <c r="AB101" s="349"/>
    </row>
    <row r="102" spans="1:34" s="206" customFormat="1" ht="12" x14ac:dyDescent="0.3">
      <c r="A102" s="352" t="s">
        <v>709</v>
      </c>
      <c r="B102" s="289">
        <v>26964.451612903202</v>
      </c>
      <c r="C102" s="351">
        <v>27327.9</v>
      </c>
      <c r="D102" s="351">
        <v>24611.322580645199</v>
      </c>
      <c r="E102" s="351">
        <v>25499.064516129001</v>
      </c>
      <c r="F102" s="351">
        <v>25970.517241379301</v>
      </c>
      <c r="G102" s="351">
        <v>25011.483870967699</v>
      </c>
      <c r="H102" s="351">
        <v>21226.9</v>
      </c>
      <c r="I102" s="351">
        <v>22926.2580645161</v>
      </c>
      <c r="J102" s="351">
        <v>23273</v>
      </c>
      <c r="K102" s="351">
        <v>0</v>
      </c>
      <c r="L102" s="351">
        <v>0</v>
      </c>
      <c r="M102" s="351">
        <v>0</v>
      </c>
      <c r="N102" s="351">
        <v>24932.4571428571</v>
      </c>
      <c r="O102" s="220"/>
      <c r="P102" s="346"/>
      <c r="Q102" s="346"/>
      <c r="R102" s="244"/>
      <c r="S102" s="244"/>
      <c r="T102" s="346"/>
      <c r="U102" s="346"/>
      <c r="V102" s="347"/>
      <c r="W102" s="349"/>
      <c r="X102" s="349"/>
      <c r="Y102" s="349"/>
      <c r="Z102" s="349"/>
      <c r="AA102" s="349"/>
      <c r="AB102" s="349"/>
    </row>
    <row r="103" spans="1:34" s="206" customFormat="1" ht="12" x14ac:dyDescent="0.3">
      <c r="A103" s="292"/>
      <c r="F103" s="204"/>
      <c r="G103" s="204"/>
      <c r="H103" s="204"/>
      <c r="I103" s="204"/>
      <c r="J103" s="204"/>
      <c r="K103" s="204"/>
      <c r="L103" s="220"/>
      <c r="M103" s="220"/>
      <c r="N103" s="220"/>
      <c r="O103" s="220"/>
      <c r="P103" s="346"/>
      <c r="Q103" s="346"/>
      <c r="R103" s="346"/>
      <c r="S103" s="244"/>
      <c r="T103" s="346"/>
      <c r="U103" s="346"/>
      <c r="V103" s="347"/>
      <c r="W103" s="349"/>
      <c r="X103" s="349"/>
      <c r="Y103" s="349"/>
      <c r="Z103" s="349"/>
      <c r="AA103" s="349"/>
      <c r="AB103" s="349"/>
    </row>
    <row r="104" spans="1:34" s="206" customFormat="1" ht="12" customHeight="1" x14ac:dyDescent="0.3">
      <c r="A104" s="355"/>
      <c r="B104" s="336"/>
      <c r="C104" s="336"/>
      <c r="D104" s="336"/>
      <c r="E104" s="336"/>
      <c r="F104" s="336"/>
      <c r="G104" s="336"/>
      <c r="H104" s="336"/>
      <c r="I104" s="336"/>
      <c r="J104" s="336"/>
      <c r="K104" s="336"/>
      <c r="L104" s="336"/>
      <c r="M104" s="336"/>
      <c r="N104" s="336"/>
      <c r="O104" s="336"/>
      <c r="P104" s="336"/>
      <c r="Q104" s="336"/>
      <c r="R104" s="336"/>
      <c r="S104" s="336"/>
      <c r="T104" s="336"/>
      <c r="U104" s="336"/>
      <c r="V104" s="356"/>
    </row>
    <row r="105" spans="1:34" s="206" customFormat="1" ht="12" x14ac:dyDescent="0.3">
      <c r="A105" s="292"/>
      <c r="F105" s="204"/>
      <c r="G105" s="204"/>
      <c r="H105" s="204"/>
      <c r="I105" s="204"/>
      <c r="J105" s="204"/>
      <c r="K105" s="204"/>
      <c r="L105" s="220"/>
      <c r="M105" s="220"/>
      <c r="N105" s="220"/>
      <c r="O105" s="220"/>
      <c r="P105" s="220"/>
      <c r="Q105" s="220"/>
      <c r="R105" s="220"/>
      <c r="S105" s="220"/>
      <c r="T105" s="220"/>
      <c r="U105" s="220"/>
      <c r="V105" s="291"/>
      <c r="AA105" s="273"/>
      <c r="AB105" s="273"/>
      <c r="AC105" s="273"/>
      <c r="AD105" s="273"/>
      <c r="AE105" s="273"/>
      <c r="AF105" s="273"/>
      <c r="AG105" s="273"/>
    </row>
    <row r="106" spans="1:34" s="206" customFormat="1" ht="24.75" customHeight="1" x14ac:dyDescent="0.3">
      <c r="A106" s="338" t="s">
        <v>732</v>
      </c>
      <c r="B106" s="339"/>
      <c r="C106" s="339"/>
      <c r="D106" s="339"/>
      <c r="E106" s="339"/>
      <c r="F106" s="339"/>
      <c r="G106" s="339"/>
      <c r="H106" s="339"/>
      <c r="I106" s="339"/>
      <c r="J106" s="339"/>
      <c r="K106" s="339"/>
      <c r="L106" s="339"/>
      <c r="M106" s="339"/>
      <c r="N106" s="339"/>
      <c r="O106" s="220"/>
      <c r="P106" s="220"/>
      <c r="Q106" s="316"/>
      <c r="R106" s="316"/>
      <c r="S106" s="316"/>
      <c r="T106" s="316"/>
      <c r="U106" s="316"/>
      <c r="V106" s="340"/>
      <c r="W106" s="273"/>
      <c r="X106" s="273"/>
      <c r="Y106" s="273"/>
      <c r="Z106" s="273"/>
      <c r="AA106" s="273"/>
      <c r="AB106" s="273"/>
    </row>
    <row r="107" spans="1:34" s="206" customFormat="1" ht="12" x14ac:dyDescent="0.3">
      <c r="A107" s="229" t="s">
        <v>693</v>
      </c>
      <c r="B107" s="229" t="s">
        <v>694</v>
      </c>
      <c r="C107" s="229" t="s">
        <v>695</v>
      </c>
      <c r="D107" s="229" t="s">
        <v>696</v>
      </c>
      <c r="E107" s="229" t="s">
        <v>697</v>
      </c>
      <c r="F107" s="229" t="s">
        <v>698</v>
      </c>
      <c r="G107" s="229" t="s">
        <v>699</v>
      </c>
      <c r="H107" s="229" t="s">
        <v>700</v>
      </c>
      <c r="I107" s="229" t="s">
        <v>701</v>
      </c>
      <c r="J107" s="229" t="s">
        <v>702</v>
      </c>
      <c r="K107" s="229" t="s">
        <v>703</v>
      </c>
      <c r="L107" s="229" t="s">
        <v>704</v>
      </c>
      <c r="M107" s="229" t="s">
        <v>705</v>
      </c>
      <c r="N107" s="229" t="s">
        <v>728</v>
      </c>
      <c r="O107" s="220"/>
      <c r="P107" s="316"/>
      <c r="Q107" s="316"/>
      <c r="R107" s="316"/>
      <c r="S107" s="316"/>
      <c r="T107" s="316"/>
      <c r="U107" s="316"/>
      <c r="V107" s="340"/>
      <c r="W107" s="273"/>
      <c r="X107" s="273"/>
      <c r="Y107" s="273"/>
      <c r="Z107" s="273"/>
      <c r="AA107" s="273"/>
      <c r="AB107" s="273"/>
      <c r="AC107" s="349"/>
      <c r="AD107" s="349"/>
      <c r="AE107" s="349"/>
      <c r="AF107" s="349"/>
      <c r="AG107" s="349"/>
      <c r="AH107" s="349"/>
    </row>
    <row r="108" spans="1:34" s="206" customFormat="1" ht="12.75" customHeight="1" x14ac:dyDescent="0.3">
      <c r="A108" s="341" t="s">
        <v>729</v>
      </c>
      <c r="B108" s="357">
        <v>44.5835175019605</v>
      </c>
      <c r="C108" s="358">
        <v>49.981500290191498</v>
      </c>
      <c r="D108" s="359">
        <v>54.446266069623</v>
      </c>
      <c r="E108" s="358">
        <v>58.350315126050397</v>
      </c>
      <c r="F108" s="359">
        <v>44.911802933712899</v>
      </c>
      <c r="G108" s="358">
        <v>46.836201580806097</v>
      </c>
      <c r="H108" s="358">
        <v>51.2510398098633</v>
      </c>
      <c r="I108" s="359">
        <v>47.950505383432201</v>
      </c>
      <c r="J108" s="358">
        <v>40.436464088397798</v>
      </c>
      <c r="K108" s="359">
        <v>0</v>
      </c>
      <c r="L108" s="359">
        <v>0</v>
      </c>
      <c r="M108" s="358">
        <v>0</v>
      </c>
      <c r="N108" s="359">
        <v>49.503597932093598</v>
      </c>
      <c r="O108" s="220"/>
      <c r="P108" s="220"/>
      <c r="Q108" s="316"/>
      <c r="R108" s="316"/>
      <c r="S108" s="316"/>
      <c r="T108" s="316"/>
      <c r="U108" s="316"/>
      <c r="V108" s="340"/>
      <c r="W108" s="273"/>
      <c r="X108" s="273"/>
      <c r="Y108" s="273"/>
      <c r="Z108" s="273"/>
      <c r="AA108" s="273"/>
      <c r="AB108" s="273"/>
      <c r="AC108" s="349"/>
      <c r="AD108" s="349"/>
      <c r="AE108" s="349"/>
      <c r="AF108" s="349"/>
      <c r="AG108" s="349"/>
      <c r="AH108" s="349"/>
    </row>
    <row r="109" spans="1:34" s="206" customFormat="1" ht="12" x14ac:dyDescent="0.3">
      <c r="A109" s="350" t="s">
        <v>706</v>
      </c>
      <c r="B109" s="360">
        <v>41.077892325314998</v>
      </c>
      <c r="C109" s="361">
        <v>45.686059275521401</v>
      </c>
      <c r="D109" s="361">
        <v>52.702149437052199</v>
      </c>
      <c r="E109" s="361">
        <v>46.583898305084702</v>
      </c>
      <c r="F109" s="361">
        <v>46.3321299638989</v>
      </c>
      <c r="G109" s="361">
        <v>46.969465648855</v>
      </c>
      <c r="H109" s="361">
        <v>45.417028670721102</v>
      </c>
      <c r="I109" s="361">
        <v>45.5715502555366</v>
      </c>
      <c r="J109" s="361">
        <v>33.727272727272698</v>
      </c>
      <c r="K109" s="361">
        <v>0</v>
      </c>
      <c r="L109" s="361">
        <v>0</v>
      </c>
      <c r="M109" s="361">
        <v>0</v>
      </c>
      <c r="N109" s="361">
        <v>46.274509803921603</v>
      </c>
      <c r="O109" s="220"/>
      <c r="P109" s="220"/>
      <c r="Q109" s="220"/>
      <c r="R109" s="316"/>
      <c r="S109" s="316"/>
      <c r="T109" s="316"/>
      <c r="U109" s="316"/>
      <c r="V109" s="340"/>
      <c r="W109" s="273"/>
      <c r="X109" s="273"/>
      <c r="Y109" s="273"/>
      <c r="Z109" s="273"/>
      <c r="AA109" s="349"/>
      <c r="AB109" s="349"/>
      <c r="AC109" s="274"/>
      <c r="AD109" s="349"/>
      <c r="AE109" s="349"/>
      <c r="AF109" s="349"/>
      <c r="AH109" s="349"/>
    </row>
    <row r="110" spans="1:34" s="206" customFormat="1" ht="12" x14ac:dyDescent="0.3">
      <c r="A110" s="352" t="s">
        <v>707</v>
      </c>
      <c r="B110" s="360">
        <v>58.095930232558104</v>
      </c>
      <c r="C110" s="361">
        <v>53.605187319884699</v>
      </c>
      <c r="D110" s="361">
        <v>61.075987841945299</v>
      </c>
      <c r="E110" s="361">
        <v>64.030812324929997</v>
      </c>
      <c r="F110" s="361">
        <v>61.991176470588201</v>
      </c>
      <c r="G110" s="361">
        <v>51.963592233009699</v>
      </c>
      <c r="H110" s="361">
        <v>62.509803921568597</v>
      </c>
      <c r="I110" s="361">
        <v>60.4777070063694</v>
      </c>
      <c r="J110" s="361">
        <v>41.818181818181799</v>
      </c>
      <c r="K110" s="361">
        <v>0</v>
      </c>
      <c r="L110" s="361">
        <v>0</v>
      </c>
      <c r="M110" s="361">
        <v>0</v>
      </c>
      <c r="N110" s="361">
        <v>59.116926134481602</v>
      </c>
      <c r="O110" s="220"/>
      <c r="P110" s="220"/>
      <c r="Q110" s="316"/>
      <c r="R110" s="316"/>
      <c r="S110" s="316"/>
      <c r="T110" s="316"/>
      <c r="U110" s="316"/>
      <c r="V110" s="340"/>
      <c r="W110" s="273"/>
      <c r="X110" s="273"/>
      <c r="AA110" s="349"/>
      <c r="AB110" s="349"/>
      <c r="AC110" s="349"/>
      <c r="AD110" s="349"/>
      <c r="AE110" s="349"/>
      <c r="AF110" s="349"/>
      <c r="AG110" s="349"/>
      <c r="AH110" s="349"/>
    </row>
    <row r="111" spans="1:34" s="206" customFormat="1" ht="12" x14ac:dyDescent="0.3">
      <c r="A111" s="352" t="s">
        <v>709</v>
      </c>
      <c r="B111" s="360">
        <v>44.459562841530101</v>
      </c>
      <c r="C111" s="361">
        <v>50.193517483633997</v>
      </c>
      <c r="D111" s="361">
        <v>54.408213716108499</v>
      </c>
      <c r="E111" s="361">
        <v>59.355864642523997</v>
      </c>
      <c r="F111" s="361">
        <v>44.410021075532001</v>
      </c>
      <c r="G111" s="361">
        <v>46.698699554307296</v>
      </c>
      <c r="H111" s="361">
        <v>51.3899548163185</v>
      </c>
      <c r="I111" s="361">
        <v>47.7628479980675</v>
      </c>
      <c r="J111" s="361">
        <v>41.348534201954401</v>
      </c>
      <c r="K111" s="361">
        <v>0</v>
      </c>
      <c r="L111" s="361">
        <v>0</v>
      </c>
      <c r="M111" s="361">
        <v>0</v>
      </c>
      <c r="N111" s="361">
        <v>49.488670587818397</v>
      </c>
      <c r="O111" s="220"/>
      <c r="P111" s="316"/>
      <c r="Q111" s="316"/>
      <c r="R111" s="316"/>
      <c r="S111" s="316"/>
      <c r="T111" s="316"/>
      <c r="U111" s="316"/>
      <c r="V111" s="340"/>
      <c r="W111" s="273"/>
      <c r="X111" s="273"/>
      <c r="Y111" s="273"/>
      <c r="Z111" s="273"/>
    </row>
    <row r="112" spans="1:34" s="206" customFormat="1" ht="12" x14ac:dyDescent="0.3">
      <c r="A112" s="341" t="s">
        <v>730</v>
      </c>
      <c r="B112" s="357">
        <v>43.467903415783297</v>
      </c>
      <c r="C112" s="358">
        <v>42.8298703327605</v>
      </c>
      <c r="D112" s="359">
        <v>39.745690269269097</v>
      </c>
      <c r="E112" s="358">
        <v>49.813203529053901</v>
      </c>
      <c r="F112" s="359">
        <v>43.583831440525998</v>
      </c>
      <c r="G112" s="358">
        <v>42.124574076598101</v>
      </c>
      <c r="H112" s="358">
        <v>46.150077760497702</v>
      </c>
      <c r="I112" s="359">
        <v>45.307999515914297</v>
      </c>
      <c r="J112" s="358">
        <v>56.904761904761898</v>
      </c>
      <c r="K112" s="359">
        <v>0</v>
      </c>
      <c r="L112" s="359">
        <v>0</v>
      </c>
      <c r="M112" s="358">
        <v>0</v>
      </c>
      <c r="N112" s="359">
        <v>44.166241937468101</v>
      </c>
      <c r="O112" s="220"/>
      <c r="P112" s="316"/>
      <c r="Q112" s="316"/>
      <c r="R112" s="346"/>
      <c r="S112" s="346"/>
      <c r="T112" s="346"/>
      <c r="U112" s="346"/>
      <c r="V112" s="291"/>
      <c r="Z112" s="273"/>
      <c r="AA112" s="273"/>
      <c r="AB112" s="273"/>
      <c r="AC112" s="273"/>
      <c r="AD112" s="273"/>
      <c r="AE112" s="273"/>
      <c r="AF112" s="273"/>
    </row>
    <row r="113" spans="1:33" s="206" customFormat="1" ht="12" x14ac:dyDescent="0.3">
      <c r="A113" s="350" t="s">
        <v>706</v>
      </c>
      <c r="B113" s="360">
        <v>48.137720329024702</v>
      </c>
      <c r="C113" s="361">
        <v>49.806792452830202</v>
      </c>
      <c r="D113" s="361">
        <v>50.779984321923202</v>
      </c>
      <c r="E113" s="361">
        <v>54.305406721870398</v>
      </c>
      <c r="F113" s="361">
        <v>47.122908921933103</v>
      </c>
      <c r="G113" s="361">
        <v>44.960234680573699</v>
      </c>
      <c r="H113" s="361">
        <v>49.102848764139097</v>
      </c>
      <c r="I113" s="361">
        <v>49.025316455696199</v>
      </c>
      <c r="J113" s="361">
        <v>88.448275862068996</v>
      </c>
      <c r="K113" s="361">
        <v>0</v>
      </c>
      <c r="L113" s="361">
        <v>0</v>
      </c>
      <c r="M113" s="361">
        <v>0</v>
      </c>
      <c r="N113" s="361">
        <v>49.125265210161103</v>
      </c>
      <c r="O113" s="220"/>
      <c r="P113" s="316"/>
      <c r="Q113" s="316"/>
      <c r="R113" s="316"/>
      <c r="S113" s="316"/>
      <c r="T113" s="316"/>
      <c r="U113" s="346"/>
      <c r="V113" s="340"/>
      <c r="W113" s="273"/>
      <c r="X113" s="273"/>
      <c r="Y113" s="273"/>
      <c r="Z113" s="273"/>
      <c r="AA113" s="273"/>
      <c r="AB113" s="273"/>
      <c r="AC113" s="273"/>
    </row>
    <row r="114" spans="1:33" s="206" customFormat="1" ht="12" customHeight="1" x14ac:dyDescent="0.3">
      <c r="A114" s="352" t="s">
        <v>707</v>
      </c>
      <c r="B114" s="360">
        <v>48.780112044817898</v>
      </c>
      <c r="C114" s="361">
        <v>42.397492625368699</v>
      </c>
      <c r="D114" s="361">
        <v>46.400735294117602</v>
      </c>
      <c r="E114" s="361">
        <v>52.559465165376501</v>
      </c>
      <c r="F114" s="361">
        <v>44.574380165289298</v>
      </c>
      <c r="G114" s="361">
        <v>42.8277239018825</v>
      </c>
      <c r="H114" s="361">
        <v>47.0022136137244</v>
      </c>
      <c r="I114" s="361">
        <v>42.415535797847397</v>
      </c>
      <c r="J114" s="361">
        <v>18.951219512195099</v>
      </c>
      <c r="K114" s="361">
        <v>0</v>
      </c>
      <c r="L114" s="361">
        <v>0</v>
      </c>
      <c r="M114" s="361">
        <v>0</v>
      </c>
      <c r="N114" s="361">
        <v>45.557977263818103</v>
      </c>
      <c r="O114" s="220"/>
      <c r="P114" s="316"/>
      <c r="Q114" s="316"/>
      <c r="R114" s="346"/>
      <c r="S114" s="346"/>
      <c r="T114" s="346"/>
      <c r="U114" s="346"/>
      <c r="V114" s="340"/>
      <c r="W114" s="273"/>
      <c r="X114" s="273"/>
      <c r="Y114" s="273"/>
      <c r="Z114" s="273"/>
      <c r="AA114" s="273"/>
      <c r="AB114" s="273"/>
    </row>
    <row r="115" spans="1:33" s="206" customFormat="1" ht="12" x14ac:dyDescent="0.3">
      <c r="A115" s="352" t="s">
        <v>709</v>
      </c>
      <c r="B115" s="360">
        <v>18.7105500450857</v>
      </c>
      <c r="C115" s="361">
        <v>17.458878504672899</v>
      </c>
      <c r="D115" s="361">
        <v>11.754912663755499</v>
      </c>
      <c r="E115" s="361">
        <v>28.468958930277001</v>
      </c>
      <c r="F115" s="361">
        <v>25.773504273504301</v>
      </c>
      <c r="G115" s="361">
        <v>27.580448065173101</v>
      </c>
      <c r="H115" s="361">
        <v>32.373568281938297</v>
      </c>
      <c r="I115" s="361">
        <v>34.585726718886001</v>
      </c>
      <c r="J115" s="361">
        <v>11.3333333333333</v>
      </c>
      <c r="K115" s="361">
        <v>0</v>
      </c>
      <c r="L115" s="361">
        <v>0</v>
      </c>
      <c r="M115" s="361">
        <v>0</v>
      </c>
      <c r="N115" s="361">
        <v>23.584286639326599</v>
      </c>
      <c r="O115" s="220"/>
      <c r="P115" s="316"/>
      <c r="Q115" s="316"/>
      <c r="R115" s="316"/>
      <c r="S115" s="316"/>
      <c r="T115" s="316"/>
      <c r="U115" s="316"/>
      <c r="V115" s="340"/>
      <c r="W115" s="273"/>
      <c r="X115" s="273"/>
      <c r="Y115" s="273"/>
      <c r="Z115" s="273"/>
      <c r="AA115" s="273"/>
      <c r="AB115" s="273"/>
    </row>
    <row r="116" spans="1:33" s="206" customFormat="1" ht="12" x14ac:dyDescent="0.3">
      <c r="A116" s="341" t="s">
        <v>731</v>
      </c>
      <c r="B116" s="357">
        <v>44.219559056630999</v>
      </c>
      <c r="C116" s="358">
        <v>47.713599207332202</v>
      </c>
      <c r="D116" s="359">
        <v>49.500982506589999</v>
      </c>
      <c r="E116" s="358">
        <v>55.530348708672499</v>
      </c>
      <c r="F116" s="359">
        <v>44.522867521554602</v>
      </c>
      <c r="G116" s="358">
        <v>45.463099777565901</v>
      </c>
      <c r="H116" s="358">
        <v>49.647559683858901</v>
      </c>
      <c r="I116" s="359">
        <v>47.125514792005099</v>
      </c>
      <c r="J116" s="358">
        <v>44.139186295503201</v>
      </c>
      <c r="K116" s="359">
        <v>0</v>
      </c>
      <c r="L116" s="359">
        <v>0</v>
      </c>
      <c r="M116" s="358">
        <v>0</v>
      </c>
      <c r="N116" s="359">
        <v>47.828306008517401</v>
      </c>
      <c r="O116" s="220"/>
      <c r="P116" s="220"/>
      <c r="Q116" s="220"/>
      <c r="R116" s="220"/>
      <c r="S116" s="220"/>
      <c r="T116" s="220"/>
      <c r="U116" s="220"/>
      <c r="V116" s="291"/>
    </row>
    <row r="117" spans="1:33" s="206" customFormat="1" ht="12" x14ac:dyDescent="0.3">
      <c r="A117" s="350" t="s">
        <v>706</v>
      </c>
      <c r="B117" s="360">
        <v>46.935842433697303</v>
      </c>
      <c r="C117" s="361">
        <v>49.0384772820303</v>
      </c>
      <c r="D117" s="361">
        <v>51.170899250624501</v>
      </c>
      <c r="E117" s="361">
        <v>52.581725312145302</v>
      </c>
      <c r="F117" s="361">
        <v>46.961012564671101</v>
      </c>
      <c r="G117" s="361">
        <v>45.332920353982303</v>
      </c>
      <c r="H117" s="361">
        <v>48.386835443038002</v>
      </c>
      <c r="I117" s="361">
        <v>48.366119330190202</v>
      </c>
      <c r="J117" s="361">
        <v>64.843137254902004</v>
      </c>
      <c r="K117" s="361">
        <v>0</v>
      </c>
      <c r="L117" s="361">
        <v>0</v>
      </c>
      <c r="M117" s="361">
        <v>0</v>
      </c>
      <c r="N117" s="361">
        <v>48.568452380952401</v>
      </c>
      <c r="O117" s="220"/>
      <c r="P117" s="220"/>
      <c r="Q117" s="220"/>
      <c r="R117" s="220"/>
      <c r="S117" s="220"/>
      <c r="T117" s="220"/>
      <c r="U117" s="220"/>
      <c r="V117" s="291"/>
    </row>
    <row r="118" spans="1:33" s="206" customFormat="1" ht="12" x14ac:dyDescent="0.3">
      <c r="A118" s="352" t="s">
        <v>707</v>
      </c>
      <c r="B118" s="360">
        <v>50.5886004514673</v>
      </c>
      <c r="C118" s="361">
        <v>44.6811509101585</v>
      </c>
      <c r="D118" s="361">
        <v>49.259325044405003</v>
      </c>
      <c r="E118" s="361">
        <v>54.862767154105697</v>
      </c>
      <c r="F118" s="361">
        <v>47.87890625</v>
      </c>
      <c r="G118" s="361">
        <v>44.5662817551963</v>
      </c>
      <c r="H118" s="361">
        <v>49.858690744920999</v>
      </c>
      <c r="I118" s="361">
        <v>45.677530674846601</v>
      </c>
      <c r="J118" s="361">
        <v>23.788461538461501</v>
      </c>
      <c r="K118" s="361">
        <v>0</v>
      </c>
      <c r="L118" s="361">
        <v>0</v>
      </c>
      <c r="M118" s="361">
        <v>0</v>
      </c>
      <c r="N118" s="361">
        <v>48.153036642576403</v>
      </c>
      <c r="O118" s="220"/>
      <c r="P118" s="220"/>
      <c r="Q118" s="220"/>
      <c r="R118" s="220"/>
      <c r="S118" s="220"/>
      <c r="T118" s="220"/>
      <c r="U118" s="220"/>
      <c r="V118" s="291"/>
    </row>
    <row r="119" spans="1:33" s="206" customFormat="1" ht="12" x14ac:dyDescent="0.3">
      <c r="A119" s="352" t="s">
        <v>709</v>
      </c>
      <c r="B119" s="360">
        <v>42.408003448523601</v>
      </c>
      <c r="C119" s="361">
        <v>47.617313915857601</v>
      </c>
      <c r="D119" s="361">
        <v>48.971193988310603</v>
      </c>
      <c r="E119" s="361">
        <v>56.836890481383399</v>
      </c>
      <c r="F119" s="361">
        <v>43.295046340683903</v>
      </c>
      <c r="G119" s="361">
        <v>45.617303150740199</v>
      </c>
      <c r="H119" s="361">
        <v>50.074363037913002</v>
      </c>
      <c r="I119" s="361">
        <v>46.907838265190897</v>
      </c>
      <c r="J119" s="361">
        <v>40.773162939297102</v>
      </c>
      <c r="K119" s="361">
        <v>0</v>
      </c>
      <c r="L119" s="361">
        <v>0</v>
      </c>
      <c r="M119" s="361">
        <v>0</v>
      </c>
      <c r="N119" s="361">
        <v>47.5237561191244</v>
      </c>
      <c r="O119" s="220"/>
      <c r="P119" s="220"/>
      <c r="Q119" s="220"/>
      <c r="R119" s="220"/>
      <c r="S119" s="220"/>
      <c r="T119" s="220"/>
      <c r="U119" s="220"/>
      <c r="V119" s="291"/>
    </row>
    <row r="120" spans="1:33" s="206" customFormat="1" ht="12" x14ac:dyDescent="0.3">
      <c r="A120" s="292"/>
      <c r="F120" s="204"/>
      <c r="G120" s="204"/>
      <c r="H120" s="204"/>
      <c r="I120" s="204"/>
      <c r="J120" s="204"/>
      <c r="K120" s="204"/>
      <c r="L120" s="220"/>
      <c r="M120" s="220"/>
      <c r="N120" s="220"/>
      <c r="O120" s="220"/>
      <c r="P120" s="220"/>
      <c r="Q120" s="220"/>
      <c r="R120" s="220"/>
      <c r="S120" s="220"/>
      <c r="T120" s="220"/>
      <c r="U120" s="220"/>
      <c r="V120" s="291"/>
    </row>
    <row r="121" spans="1:33" s="206" customFormat="1" ht="12" x14ac:dyDescent="0.3">
      <c r="A121" s="355"/>
      <c r="B121" s="336"/>
      <c r="C121" s="336"/>
      <c r="D121" s="336"/>
      <c r="E121" s="336"/>
      <c r="F121" s="336"/>
      <c r="G121" s="336"/>
      <c r="H121" s="336"/>
      <c r="I121" s="336"/>
      <c r="J121" s="336"/>
      <c r="K121" s="336"/>
      <c r="L121" s="336"/>
      <c r="M121" s="336"/>
      <c r="N121" s="336"/>
      <c r="O121" s="336"/>
      <c r="P121" s="336"/>
      <c r="Q121" s="336"/>
      <c r="R121" s="336"/>
      <c r="S121" s="336"/>
      <c r="T121" s="336"/>
      <c r="U121" s="336"/>
      <c r="V121" s="356"/>
    </row>
    <row r="122" spans="1:33" s="206" customFormat="1" ht="12" x14ac:dyDescent="0.3">
      <c r="A122" s="292"/>
      <c r="F122" s="204"/>
      <c r="G122" s="204"/>
      <c r="H122" s="204"/>
      <c r="I122" s="204"/>
      <c r="J122" s="204"/>
      <c r="K122" s="204"/>
      <c r="L122" s="220"/>
      <c r="M122" s="220"/>
      <c r="N122" s="220"/>
      <c r="O122" s="220"/>
      <c r="P122" s="220"/>
      <c r="Q122" s="220"/>
      <c r="R122" s="220"/>
      <c r="S122" s="316"/>
      <c r="T122" s="316"/>
      <c r="U122" s="316"/>
      <c r="V122" s="340"/>
    </row>
    <row r="123" spans="1:33" s="204" customFormat="1" ht="24.75" customHeight="1" x14ac:dyDescent="0.3">
      <c r="A123" s="362" t="s">
        <v>733</v>
      </c>
      <c r="B123" s="266"/>
      <c r="C123" s="266"/>
      <c r="D123" s="266"/>
      <c r="E123" s="266"/>
      <c r="F123" s="266"/>
      <c r="G123" s="266"/>
      <c r="H123" s="266"/>
      <c r="I123" s="266"/>
      <c r="J123" s="266"/>
      <c r="K123" s="266"/>
      <c r="L123" s="266"/>
      <c r="M123" s="266"/>
      <c r="N123" s="266"/>
      <c r="O123" s="220"/>
      <c r="P123" s="316"/>
      <c r="Q123" s="316"/>
      <c r="R123" s="316"/>
      <c r="S123" s="316"/>
      <c r="T123" s="316"/>
      <c r="U123" s="316"/>
      <c r="V123" s="340"/>
      <c r="W123" s="301"/>
      <c r="X123" s="301"/>
      <c r="Y123" s="301"/>
      <c r="Z123" s="301"/>
      <c r="AA123" s="301"/>
      <c r="AB123" s="301"/>
    </row>
    <row r="124" spans="1:33" s="206" customFormat="1" ht="12" x14ac:dyDescent="0.3">
      <c r="A124" s="228" t="s">
        <v>713</v>
      </c>
      <c r="B124" s="229" t="s">
        <v>694</v>
      </c>
      <c r="C124" s="229" t="s">
        <v>695</v>
      </c>
      <c r="D124" s="229" t="s">
        <v>696</v>
      </c>
      <c r="E124" s="229" t="s">
        <v>697</v>
      </c>
      <c r="F124" s="229" t="s">
        <v>698</v>
      </c>
      <c r="G124" s="229" t="s">
        <v>699</v>
      </c>
      <c r="H124" s="229" t="s">
        <v>700</v>
      </c>
      <c r="I124" s="229" t="s">
        <v>701</v>
      </c>
      <c r="J124" s="229" t="s">
        <v>702</v>
      </c>
      <c r="K124" s="229" t="s">
        <v>703</v>
      </c>
      <c r="L124" s="229" t="s">
        <v>704</v>
      </c>
      <c r="M124" s="229" t="s">
        <v>705</v>
      </c>
      <c r="N124" s="229" t="s">
        <v>728</v>
      </c>
      <c r="O124" s="220"/>
      <c r="P124" s="346"/>
      <c r="Q124" s="316"/>
      <c r="R124" s="316"/>
      <c r="S124" s="316"/>
      <c r="T124" s="316"/>
      <c r="U124" s="316"/>
      <c r="V124" s="340"/>
      <c r="W124" s="273"/>
      <c r="X124" s="273"/>
      <c r="Y124" s="273"/>
      <c r="Z124" s="273"/>
      <c r="AA124" s="273"/>
      <c r="AB124" s="273"/>
      <c r="AC124" s="273"/>
      <c r="AD124" s="273"/>
      <c r="AE124" s="273"/>
      <c r="AF124" s="273"/>
    </row>
    <row r="125" spans="1:33" s="206" customFormat="1" ht="12.75" customHeight="1" thickBot="1" x14ac:dyDescent="0.35">
      <c r="A125" s="236" t="s">
        <v>0</v>
      </c>
      <c r="B125" s="342">
        <v>38512.419354838697</v>
      </c>
      <c r="C125" s="343">
        <v>39193.1</v>
      </c>
      <c r="D125" s="344">
        <v>36998.419354838697</v>
      </c>
      <c r="E125" s="343">
        <v>38189.419354838697</v>
      </c>
      <c r="F125" s="344">
        <v>39076.482758620703</v>
      </c>
      <c r="G125" s="343">
        <v>38368.516129032301</v>
      </c>
      <c r="H125" s="343">
        <v>35068.566666666702</v>
      </c>
      <c r="I125" s="344">
        <v>37211.419354838697</v>
      </c>
      <c r="J125" s="343">
        <v>37511</v>
      </c>
      <c r="K125" s="344">
        <v>0</v>
      </c>
      <c r="L125" s="344">
        <v>0</v>
      </c>
      <c r="M125" s="343">
        <v>0</v>
      </c>
      <c r="N125" s="342">
        <v>37821.489795918402</v>
      </c>
      <c r="O125" s="220"/>
      <c r="P125" s="346"/>
      <c r="Q125" s="346"/>
      <c r="R125" s="346"/>
      <c r="S125" s="346"/>
      <c r="T125" s="244"/>
      <c r="U125" s="346"/>
      <c r="V125" s="347"/>
      <c r="W125" s="349"/>
      <c r="X125" s="349"/>
      <c r="Y125" s="349"/>
      <c r="Z125" s="349"/>
      <c r="AA125" s="349"/>
      <c r="AB125" s="349"/>
    </row>
    <row r="126" spans="1:33" s="206" customFormat="1" ht="12.5" thickTop="1" x14ac:dyDescent="0.3">
      <c r="A126" s="254" t="s">
        <v>679</v>
      </c>
      <c r="B126" s="289">
        <v>38512.419354838697</v>
      </c>
      <c r="C126" s="351">
        <v>39193.1</v>
      </c>
      <c r="D126" s="351">
        <v>36998.419354838697</v>
      </c>
      <c r="E126" s="351">
        <v>38189.419354838697</v>
      </c>
      <c r="F126" s="351">
        <v>39076.482758620703</v>
      </c>
      <c r="G126" s="351">
        <v>38368.516129032301</v>
      </c>
      <c r="H126" s="351">
        <v>35068.566666666702</v>
      </c>
      <c r="I126" s="351">
        <v>37211.419354838697</v>
      </c>
      <c r="J126" s="351">
        <v>37511</v>
      </c>
      <c r="K126" s="351">
        <v>0</v>
      </c>
      <c r="L126" s="351">
        <v>0</v>
      </c>
      <c r="M126" s="351">
        <v>0</v>
      </c>
      <c r="N126" s="289">
        <v>37821.489795918402</v>
      </c>
      <c r="O126" s="220"/>
      <c r="P126" s="346"/>
      <c r="Q126" s="346"/>
      <c r="R126" s="346"/>
      <c r="S126" s="346"/>
      <c r="T126" s="346"/>
      <c r="U126" s="346"/>
      <c r="V126" s="347"/>
      <c r="W126" s="349"/>
      <c r="X126" s="349"/>
      <c r="Y126" s="349"/>
      <c r="Z126" s="349"/>
      <c r="AA126" s="273"/>
      <c r="AB126" s="349"/>
      <c r="AF126" s="349"/>
      <c r="AG126" s="349"/>
    </row>
    <row r="127" spans="1:33" s="364" customFormat="1" ht="23.25" customHeight="1" x14ac:dyDescent="0.3">
      <c r="A127" s="292"/>
      <c r="B127" s="206"/>
      <c r="C127" s="206"/>
      <c r="D127" s="206"/>
      <c r="E127" s="206"/>
      <c r="F127" s="204"/>
      <c r="G127" s="204"/>
      <c r="H127" s="204"/>
      <c r="I127" s="204"/>
      <c r="J127" s="204"/>
      <c r="K127" s="204"/>
      <c r="L127" s="220"/>
      <c r="M127" s="220"/>
      <c r="N127" s="220"/>
      <c r="O127" s="220"/>
      <c r="P127" s="346"/>
      <c r="Q127" s="346"/>
      <c r="R127" s="346"/>
      <c r="S127" s="346"/>
      <c r="T127" s="346"/>
      <c r="U127" s="346"/>
      <c r="V127" s="347"/>
      <c r="W127" s="363"/>
      <c r="X127" s="363"/>
      <c r="Y127" s="363"/>
      <c r="Z127" s="363"/>
      <c r="AA127" s="363"/>
      <c r="AB127" s="363"/>
      <c r="AC127" s="363"/>
      <c r="AD127" s="363"/>
      <c r="AE127" s="363"/>
      <c r="AF127" s="363"/>
      <c r="AG127" s="363"/>
    </row>
    <row r="128" spans="1:33" s="206" customFormat="1" ht="12.75" customHeight="1" x14ac:dyDescent="0.3">
      <c r="A128" s="362" t="s">
        <v>734</v>
      </c>
      <c r="B128" s="266"/>
      <c r="C128" s="266"/>
      <c r="D128" s="266"/>
      <c r="E128" s="266"/>
      <c r="F128" s="266"/>
      <c r="G128" s="266"/>
      <c r="H128" s="266"/>
      <c r="I128" s="266"/>
      <c r="J128" s="266"/>
      <c r="K128" s="266"/>
      <c r="L128" s="266"/>
      <c r="M128" s="266"/>
      <c r="N128" s="266"/>
      <c r="O128" s="220"/>
      <c r="P128" s="220"/>
      <c r="Q128" s="346"/>
      <c r="R128" s="346"/>
      <c r="S128" s="316"/>
      <c r="T128" s="316"/>
      <c r="U128" s="316"/>
      <c r="V128" s="347"/>
      <c r="W128" s="349"/>
      <c r="X128" s="349"/>
      <c r="Y128" s="349"/>
      <c r="Z128" s="349"/>
      <c r="AA128" s="349"/>
    </row>
    <row r="129" spans="1:32" s="206" customFormat="1" ht="12.75" customHeight="1" x14ac:dyDescent="0.3">
      <c r="A129" s="228" t="s">
        <v>713</v>
      </c>
      <c r="B129" s="229" t="s">
        <v>694</v>
      </c>
      <c r="C129" s="229" t="s">
        <v>695</v>
      </c>
      <c r="D129" s="229" t="s">
        <v>696</v>
      </c>
      <c r="E129" s="229" t="s">
        <v>697</v>
      </c>
      <c r="F129" s="229" t="s">
        <v>698</v>
      </c>
      <c r="G129" s="229" t="s">
        <v>699</v>
      </c>
      <c r="H129" s="229" t="s">
        <v>700</v>
      </c>
      <c r="I129" s="229" t="s">
        <v>701</v>
      </c>
      <c r="J129" s="229" t="s">
        <v>702</v>
      </c>
      <c r="K129" s="229" t="s">
        <v>703</v>
      </c>
      <c r="L129" s="229" t="s">
        <v>704</v>
      </c>
      <c r="M129" s="229" t="s">
        <v>705</v>
      </c>
      <c r="N129" s="229" t="s">
        <v>728</v>
      </c>
      <c r="O129" s="220"/>
      <c r="P129" s="316"/>
      <c r="Q129" s="316"/>
      <c r="R129" s="316"/>
      <c r="S129" s="316"/>
      <c r="T129" s="316"/>
      <c r="U129" s="316"/>
      <c r="V129" s="340"/>
      <c r="W129" s="273"/>
      <c r="X129" s="273"/>
      <c r="Y129" s="273"/>
      <c r="Z129" s="273"/>
      <c r="AA129" s="273"/>
      <c r="AB129" s="273"/>
      <c r="AC129" s="273"/>
      <c r="AD129" s="273"/>
      <c r="AE129" s="273"/>
      <c r="AF129" s="273"/>
    </row>
    <row r="130" spans="1:32" s="204" customFormat="1" ht="14.25" customHeight="1" thickBot="1" x14ac:dyDescent="0.35">
      <c r="A130" s="236" t="s">
        <v>0</v>
      </c>
      <c r="B130" s="357">
        <v>44.219559056630999</v>
      </c>
      <c r="C130" s="358">
        <v>47.713599207332202</v>
      </c>
      <c r="D130" s="359">
        <v>49.500982506589999</v>
      </c>
      <c r="E130" s="358">
        <v>55.530348708672499</v>
      </c>
      <c r="F130" s="359">
        <v>44.522867521554602</v>
      </c>
      <c r="G130" s="358">
        <v>45.463099777565901</v>
      </c>
      <c r="H130" s="358">
        <v>49.647559683858901</v>
      </c>
      <c r="I130" s="359">
        <v>47.125514792005099</v>
      </c>
      <c r="J130" s="358">
        <v>44.139186295503201</v>
      </c>
      <c r="K130" s="359">
        <v>0</v>
      </c>
      <c r="L130" s="359">
        <v>0</v>
      </c>
      <c r="M130" s="358">
        <v>0</v>
      </c>
      <c r="N130" s="359">
        <v>47.828306008517401</v>
      </c>
      <c r="P130" s="301"/>
      <c r="Q130" s="301"/>
      <c r="R130" s="301"/>
      <c r="S130" s="301"/>
      <c r="T130" s="301"/>
      <c r="U130" s="301"/>
      <c r="V130" s="365"/>
      <c r="W130" s="301"/>
      <c r="X130" s="301"/>
      <c r="Y130" s="301"/>
      <c r="Z130" s="301"/>
      <c r="AA130" s="366"/>
      <c r="AB130" s="301"/>
    </row>
    <row r="131" spans="1:32" s="206" customFormat="1" ht="12.75" customHeight="1" thickTop="1" x14ac:dyDescent="0.3">
      <c r="A131" s="254" t="s">
        <v>679</v>
      </c>
      <c r="B131" s="360">
        <v>44.219559056630999</v>
      </c>
      <c r="C131" s="361">
        <v>47.713599207332202</v>
      </c>
      <c r="D131" s="361">
        <v>49.500982506589999</v>
      </c>
      <c r="E131" s="361">
        <v>55.530348708672499</v>
      </c>
      <c r="F131" s="361">
        <v>44.522867521554602</v>
      </c>
      <c r="G131" s="361">
        <v>45.463099777565901</v>
      </c>
      <c r="H131" s="361">
        <v>49.647559683858901</v>
      </c>
      <c r="I131" s="361">
        <v>47.125514792005099</v>
      </c>
      <c r="J131" s="361">
        <v>44.139186295503201</v>
      </c>
      <c r="K131" s="361">
        <v>0</v>
      </c>
      <c r="L131" s="361">
        <v>0</v>
      </c>
      <c r="M131" s="361">
        <v>0</v>
      </c>
      <c r="N131" s="361">
        <v>47.828306008517401</v>
      </c>
      <c r="O131" s="220"/>
      <c r="P131" s="220"/>
      <c r="Q131" s="220"/>
      <c r="R131" s="316"/>
      <c r="S131" s="316"/>
      <c r="T131" s="316"/>
      <c r="U131" s="316"/>
      <c r="V131" s="367"/>
      <c r="W131" s="273"/>
      <c r="X131" s="273"/>
      <c r="Y131" s="273"/>
      <c r="Z131" s="273"/>
      <c r="AA131" s="273"/>
      <c r="AB131" s="273"/>
      <c r="AC131" s="273"/>
    </row>
    <row r="132" spans="1:32" s="206" customFormat="1" ht="12.75" customHeight="1" x14ac:dyDescent="0.3">
      <c r="A132" s="259"/>
      <c r="B132" s="368"/>
      <c r="C132" s="368"/>
      <c r="D132" s="368"/>
      <c r="E132" s="368"/>
      <c r="F132" s="368"/>
      <c r="G132" s="368"/>
      <c r="H132" s="368"/>
      <c r="I132" s="368"/>
      <c r="J132" s="368"/>
      <c r="K132" s="368"/>
      <c r="L132" s="368"/>
      <c r="M132" s="368"/>
      <c r="N132" s="368"/>
      <c r="O132" s="220"/>
      <c r="P132" s="220"/>
      <c r="Q132" s="220"/>
      <c r="R132" s="220"/>
      <c r="S132" s="220"/>
      <c r="T132" s="220"/>
      <c r="U132" s="220"/>
      <c r="V132" s="369"/>
    </row>
    <row r="133" spans="1:32" s="206" customFormat="1" ht="12" x14ac:dyDescent="0.3">
      <c r="A133" s="362" t="s">
        <v>735</v>
      </c>
      <c r="B133" s="266"/>
      <c r="C133" s="266"/>
      <c r="D133" s="266"/>
      <c r="E133" s="266"/>
      <c r="F133" s="266"/>
      <c r="G133" s="266"/>
      <c r="H133" s="266"/>
      <c r="I133" s="266"/>
      <c r="J133" s="266"/>
      <c r="K133" s="266"/>
      <c r="L133" s="266"/>
      <c r="M133" s="266"/>
      <c r="N133" s="266"/>
      <c r="O133" s="220"/>
      <c r="P133" s="220"/>
      <c r="Q133" s="220"/>
      <c r="R133" s="316"/>
      <c r="S133" s="316"/>
      <c r="T133" s="316"/>
      <c r="U133" s="316"/>
      <c r="V133" s="367"/>
      <c r="W133" s="273"/>
      <c r="X133" s="273"/>
      <c r="Y133" s="273"/>
      <c r="Z133" s="273"/>
      <c r="AA133" s="273"/>
      <c r="AB133" s="273"/>
      <c r="AC133" s="273"/>
    </row>
    <row r="134" spans="1:32" s="206" customFormat="1" ht="12" x14ac:dyDescent="0.3">
      <c r="A134" s="228" t="s">
        <v>736</v>
      </c>
      <c r="B134" s="229" t="s">
        <v>694</v>
      </c>
      <c r="C134" s="229" t="s">
        <v>695</v>
      </c>
      <c r="D134" s="229" t="s">
        <v>696</v>
      </c>
      <c r="E134" s="229" t="s">
        <v>697</v>
      </c>
      <c r="F134" s="229" t="s">
        <v>698</v>
      </c>
      <c r="G134" s="229" t="s">
        <v>699</v>
      </c>
      <c r="H134" s="229" t="s">
        <v>700</v>
      </c>
      <c r="I134" s="229" t="s">
        <v>701</v>
      </c>
      <c r="J134" s="229" t="s">
        <v>702</v>
      </c>
      <c r="K134" s="229" t="s">
        <v>703</v>
      </c>
      <c r="L134" s="229" t="s">
        <v>704</v>
      </c>
      <c r="M134" s="229" t="s">
        <v>705</v>
      </c>
      <c r="N134" s="229" t="s">
        <v>728</v>
      </c>
      <c r="O134" s="220"/>
      <c r="P134" s="220"/>
      <c r="Q134" s="220"/>
      <c r="R134" s="316"/>
      <c r="S134" s="316"/>
      <c r="T134" s="316"/>
      <c r="U134" s="316"/>
      <c r="V134" s="367"/>
      <c r="W134" s="273"/>
      <c r="X134" s="273"/>
      <c r="Y134" s="273"/>
      <c r="Z134" s="273"/>
      <c r="AA134" s="273"/>
      <c r="AB134" s="273"/>
      <c r="AC134" s="273"/>
    </row>
    <row r="135" spans="1:32" ht="15" thickBot="1" x14ac:dyDescent="0.4">
      <c r="A135" s="236" t="s">
        <v>0</v>
      </c>
      <c r="B135" s="357">
        <v>44.219559056630999</v>
      </c>
      <c r="C135" s="358">
        <v>47.713599207332202</v>
      </c>
      <c r="D135" s="359">
        <v>49.500982506589999</v>
      </c>
      <c r="E135" s="358">
        <v>55.530348708672499</v>
      </c>
      <c r="F135" s="359">
        <v>44.522867521554602</v>
      </c>
      <c r="G135" s="358">
        <v>45.463099777565901</v>
      </c>
      <c r="H135" s="358">
        <v>49.647559683858901</v>
      </c>
      <c r="I135" s="359">
        <v>47.125514792005099</v>
      </c>
      <c r="J135" s="358">
        <v>44.139186295503201</v>
      </c>
      <c r="K135" s="359">
        <v>0</v>
      </c>
      <c r="L135" s="359">
        <v>0</v>
      </c>
      <c r="M135" s="358">
        <v>0</v>
      </c>
      <c r="N135" s="359">
        <v>47.828306008517401</v>
      </c>
      <c r="V135" s="369"/>
    </row>
    <row r="136" spans="1:32" ht="15" thickTop="1" x14ac:dyDescent="0.35">
      <c r="A136" s="245" t="s">
        <v>60</v>
      </c>
      <c r="B136" s="360">
        <v>44.5835175019605</v>
      </c>
      <c r="C136" s="361">
        <v>49.981500290191498</v>
      </c>
      <c r="D136" s="361">
        <v>54.446266069623</v>
      </c>
      <c r="E136" s="361">
        <v>58.350315126050397</v>
      </c>
      <c r="F136" s="361">
        <v>44.909023393984398</v>
      </c>
      <c r="G136" s="361">
        <v>46.836201580806097</v>
      </c>
      <c r="H136" s="361">
        <v>51.249301883429403</v>
      </c>
      <c r="I136" s="361">
        <v>47.950505383432201</v>
      </c>
      <c r="J136" s="361">
        <v>40.436464088397798</v>
      </c>
      <c r="K136" s="361">
        <v>0</v>
      </c>
      <c r="L136" s="361">
        <v>0</v>
      </c>
      <c r="M136" s="361">
        <v>0</v>
      </c>
      <c r="N136" s="361">
        <v>49.502978798671798</v>
      </c>
      <c r="V136" s="369"/>
    </row>
    <row r="137" spans="1:32" x14ac:dyDescent="0.35">
      <c r="A137" s="254" t="s">
        <v>76</v>
      </c>
      <c r="B137" s="360">
        <v>43.467903415783297</v>
      </c>
      <c r="C137" s="361">
        <v>42.8298703327605</v>
      </c>
      <c r="D137" s="361">
        <v>39.745690269269097</v>
      </c>
      <c r="E137" s="361">
        <v>49.813203529053901</v>
      </c>
      <c r="F137" s="361">
        <v>43.590345239874502</v>
      </c>
      <c r="G137" s="361">
        <v>42.124574076598101</v>
      </c>
      <c r="H137" s="361">
        <v>46.153208036292902</v>
      </c>
      <c r="I137" s="361">
        <v>45.307999515914297</v>
      </c>
      <c r="J137" s="361">
        <v>56.904761904761898</v>
      </c>
      <c r="K137" s="361">
        <v>0</v>
      </c>
      <c r="L137" s="361">
        <v>0</v>
      </c>
      <c r="M137" s="361">
        <v>0</v>
      </c>
      <c r="N137" s="361">
        <v>44.167407771938798</v>
      </c>
      <c r="O137" s="370"/>
      <c r="V137" s="369"/>
    </row>
    <row r="138" spans="1:32" x14ac:dyDescent="0.35">
      <c r="A138" s="260"/>
      <c r="B138" s="368"/>
      <c r="C138" s="368"/>
      <c r="D138" s="368"/>
      <c r="E138" s="368"/>
      <c r="F138" s="368"/>
      <c r="G138" s="368"/>
      <c r="H138" s="368"/>
      <c r="I138" s="368"/>
      <c r="J138" s="368"/>
      <c r="K138" s="371"/>
      <c r="L138" s="368"/>
      <c r="M138" s="368"/>
      <c r="N138" s="372"/>
      <c r="O138" s="370"/>
      <c r="V138" s="369"/>
    </row>
    <row r="139" spans="1:32" x14ac:dyDescent="0.35">
      <c r="A139" s="373" t="s">
        <v>737</v>
      </c>
      <c r="B139" s="368"/>
      <c r="C139" s="368"/>
      <c r="D139" s="368"/>
      <c r="E139" s="368"/>
      <c r="F139" s="368"/>
      <c r="G139" s="368"/>
      <c r="H139" s="368"/>
      <c r="I139" s="368"/>
      <c r="J139" s="368"/>
      <c r="K139" s="371"/>
      <c r="L139" s="368"/>
      <c r="M139" s="368"/>
      <c r="N139" s="372"/>
      <c r="O139" s="370"/>
      <c r="V139" s="369"/>
    </row>
    <row r="140" spans="1:32" x14ac:dyDescent="0.35">
      <c r="A140" s="228" t="s">
        <v>738</v>
      </c>
      <c r="B140" s="374" t="s">
        <v>694</v>
      </c>
      <c r="C140" s="374" t="s">
        <v>695</v>
      </c>
      <c r="D140" s="374" t="s">
        <v>696</v>
      </c>
      <c r="E140" s="374" t="s">
        <v>697</v>
      </c>
      <c r="F140" s="374" t="s">
        <v>698</v>
      </c>
      <c r="G140" s="374" t="s">
        <v>699</v>
      </c>
      <c r="H140" s="374" t="s">
        <v>700</v>
      </c>
      <c r="I140" s="374" t="s">
        <v>701</v>
      </c>
      <c r="J140" s="374" t="s">
        <v>702</v>
      </c>
      <c r="K140" s="374" t="s">
        <v>703</v>
      </c>
      <c r="L140" s="374" t="s">
        <v>704</v>
      </c>
      <c r="M140" s="374" t="s">
        <v>705</v>
      </c>
      <c r="N140" s="374" t="s">
        <v>728</v>
      </c>
      <c r="O140" s="370"/>
      <c r="V140" s="369"/>
      <c r="W140" s="206"/>
    </row>
    <row r="141" spans="1:32" x14ac:dyDescent="0.35">
      <c r="A141" s="375" t="s">
        <v>683</v>
      </c>
      <c r="B141" s="289">
        <v>411</v>
      </c>
      <c r="C141" s="351">
        <v>444</v>
      </c>
      <c r="D141" s="351">
        <v>514</v>
      </c>
      <c r="E141" s="351">
        <v>642</v>
      </c>
      <c r="F141" s="351">
        <v>631</v>
      </c>
      <c r="G141" s="351">
        <v>623</v>
      </c>
      <c r="H141" s="351">
        <v>520</v>
      </c>
      <c r="I141" s="351">
        <v>143</v>
      </c>
      <c r="J141" s="351">
        <v>7</v>
      </c>
      <c r="K141" s="351">
        <v>0</v>
      </c>
      <c r="L141" s="351">
        <v>0</v>
      </c>
      <c r="M141" s="351">
        <v>0</v>
      </c>
      <c r="N141" s="351">
        <f>SUM(B141:M141)</f>
        <v>3935</v>
      </c>
      <c r="O141" s="370"/>
      <c r="V141" s="369"/>
      <c r="W141" s="206"/>
    </row>
    <row r="142" spans="1:32" x14ac:dyDescent="0.35">
      <c r="A142" s="375" t="s">
        <v>739</v>
      </c>
      <c r="B142" s="289">
        <v>346</v>
      </c>
      <c r="C142" s="351">
        <v>305</v>
      </c>
      <c r="D142" s="351">
        <v>208</v>
      </c>
      <c r="E142" s="351">
        <v>376</v>
      </c>
      <c r="F142" s="351">
        <v>214</v>
      </c>
      <c r="G142" s="351">
        <v>522</v>
      </c>
      <c r="H142" s="351">
        <v>638</v>
      </c>
      <c r="I142" s="351">
        <v>587</v>
      </c>
      <c r="J142" s="351">
        <v>663</v>
      </c>
      <c r="K142" s="351">
        <v>764</v>
      </c>
      <c r="L142" s="351">
        <v>628</v>
      </c>
      <c r="M142" s="351">
        <v>424</v>
      </c>
      <c r="N142" s="351">
        <f t="shared" ref="N142:N143" si="17">SUM(B142:M142)</f>
        <v>5675</v>
      </c>
      <c r="O142" s="370"/>
      <c r="V142" s="369"/>
      <c r="W142" s="206"/>
    </row>
    <row r="143" spans="1:32" x14ac:dyDescent="0.35">
      <c r="A143" s="376" t="s">
        <v>740</v>
      </c>
      <c r="B143" s="289">
        <v>111</v>
      </c>
      <c r="C143" s="351">
        <v>166</v>
      </c>
      <c r="D143" s="351">
        <v>220</v>
      </c>
      <c r="E143" s="351">
        <v>171</v>
      </c>
      <c r="F143" s="351">
        <v>316</v>
      </c>
      <c r="G143" s="351">
        <v>274</v>
      </c>
      <c r="H143" s="351">
        <v>85</v>
      </c>
      <c r="I143" s="351">
        <v>66</v>
      </c>
      <c r="J143" s="351">
        <v>123</v>
      </c>
      <c r="K143" s="351">
        <v>192</v>
      </c>
      <c r="L143" s="351">
        <v>153</v>
      </c>
      <c r="M143" s="351">
        <v>203</v>
      </c>
      <c r="N143" s="351">
        <f t="shared" si="17"/>
        <v>2080</v>
      </c>
      <c r="O143" s="370"/>
      <c r="V143" s="369"/>
      <c r="W143" s="206"/>
    </row>
    <row r="144" spans="1:32" x14ac:dyDescent="0.35">
      <c r="A144" s="377"/>
      <c r="B144" s="260"/>
      <c r="C144" s="378"/>
      <c r="D144" s="378"/>
      <c r="E144" s="378"/>
      <c r="F144" s="378"/>
      <c r="G144" s="378"/>
      <c r="H144" s="378"/>
      <c r="I144" s="378"/>
      <c r="J144" s="378"/>
      <c r="K144" s="378"/>
      <c r="L144" s="371"/>
      <c r="M144" s="378"/>
      <c r="N144" s="378"/>
      <c r="O144" s="370"/>
      <c r="P144" s="370"/>
      <c r="V144" s="369"/>
      <c r="W144" s="206"/>
    </row>
    <row r="145" spans="1:22" x14ac:dyDescent="0.35">
      <c r="A145" s="373" t="s">
        <v>741</v>
      </c>
      <c r="B145" s="368"/>
      <c r="C145" s="368"/>
      <c r="D145" s="368"/>
      <c r="E145" s="368"/>
      <c r="F145" s="368"/>
      <c r="G145" s="368"/>
      <c r="H145" s="368"/>
      <c r="I145" s="368"/>
      <c r="J145" s="368"/>
      <c r="K145" s="371"/>
      <c r="L145" s="368"/>
      <c r="M145" s="368"/>
      <c r="N145" s="372"/>
      <c r="O145" s="370"/>
      <c r="V145" s="369"/>
    </row>
    <row r="146" spans="1:22" x14ac:dyDescent="0.35">
      <c r="A146" s="228" t="s">
        <v>738</v>
      </c>
      <c r="B146" s="228" t="s">
        <v>742</v>
      </c>
      <c r="C146" s="374" t="s">
        <v>694</v>
      </c>
      <c r="D146" s="374" t="s">
        <v>695</v>
      </c>
      <c r="E146" s="374" t="s">
        <v>696</v>
      </c>
      <c r="F146" s="374" t="s">
        <v>697</v>
      </c>
      <c r="G146" s="374" t="s">
        <v>698</v>
      </c>
      <c r="H146" s="374" t="s">
        <v>699</v>
      </c>
      <c r="I146" s="374" t="s">
        <v>700</v>
      </c>
      <c r="J146" s="374" t="s">
        <v>701</v>
      </c>
      <c r="K146" s="374" t="s">
        <v>702</v>
      </c>
      <c r="L146" s="374" t="s">
        <v>703</v>
      </c>
      <c r="M146" s="374" t="s">
        <v>704</v>
      </c>
      <c r="N146" s="374" t="s">
        <v>705</v>
      </c>
      <c r="O146" s="374" t="s">
        <v>728</v>
      </c>
      <c r="P146" s="370"/>
      <c r="V146" s="369"/>
    </row>
    <row r="147" spans="1:22" x14ac:dyDescent="0.35">
      <c r="A147" s="379" t="s">
        <v>683</v>
      </c>
      <c r="B147" s="288" t="s">
        <v>743</v>
      </c>
      <c r="C147" s="289">
        <v>323</v>
      </c>
      <c r="D147" s="351">
        <v>355</v>
      </c>
      <c r="E147" s="351">
        <v>351</v>
      </c>
      <c r="F147" s="351">
        <v>391</v>
      </c>
      <c r="G147" s="351">
        <v>376</v>
      </c>
      <c r="H147" s="351">
        <v>454</v>
      </c>
      <c r="I147" s="351">
        <v>346</v>
      </c>
      <c r="J147" s="351">
        <v>46</v>
      </c>
      <c r="K147" s="351">
        <v>2</v>
      </c>
      <c r="L147" s="351">
        <v>0</v>
      </c>
      <c r="M147" s="351">
        <v>0</v>
      </c>
      <c r="N147" s="351">
        <v>0</v>
      </c>
      <c r="O147" s="380">
        <f>SUM(C147:N147)</f>
        <v>2644</v>
      </c>
      <c r="P147" s="370"/>
      <c r="V147" s="369"/>
    </row>
    <row r="148" spans="1:22" x14ac:dyDescent="0.35">
      <c r="A148" s="381"/>
      <c r="B148" s="288" t="s">
        <v>744</v>
      </c>
      <c r="C148" s="289">
        <v>54</v>
      </c>
      <c r="D148" s="351">
        <v>66</v>
      </c>
      <c r="E148" s="351">
        <v>57</v>
      </c>
      <c r="F148" s="351">
        <v>71</v>
      </c>
      <c r="G148" s="351">
        <v>103</v>
      </c>
      <c r="H148" s="351">
        <v>80</v>
      </c>
      <c r="I148" s="351">
        <v>117</v>
      </c>
      <c r="J148" s="351">
        <v>88</v>
      </c>
      <c r="K148" s="351">
        <v>8</v>
      </c>
      <c r="L148" s="351">
        <v>0</v>
      </c>
      <c r="M148" s="351">
        <v>0</v>
      </c>
      <c r="N148" s="351">
        <v>0</v>
      </c>
      <c r="O148" s="380">
        <f>SUM(C148:N148)</f>
        <v>644</v>
      </c>
      <c r="P148" s="370"/>
      <c r="V148" s="369"/>
    </row>
    <row r="149" spans="1:22" x14ac:dyDescent="0.35">
      <c r="A149" s="379" t="s">
        <v>739</v>
      </c>
      <c r="B149" s="288" t="s">
        <v>743</v>
      </c>
      <c r="C149" s="289">
        <v>271</v>
      </c>
      <c r="D149" s="351">
        <v>248</v>
      </c>
      <c r="E149" s="351">
        <v>168</v>
      </c>
      <c r="F149" s="351">
        <v>326</v>
      </c>
      <c r="G149" s="351">
        <v>105</v>
      </c>
      <c r="H149" s="351">
        <v>407</v>
      </c>
      <c r="I149" s="351">
        <v>519</v>
      </c>
      <c r="J149" s="351">
        <v>497</v>
      </c>
      <c r="K149" s="351">
        <v>584</v>
      </c>
      <c r="L149" s="351">
        <v>641</v>
      </c>
      <c r="M149" s="351">
        <v>533</v>
      </c>
      <c r="N149" s="351">
        <v>310</v>
      </c>
      <c r="O149" s="380">
        <f>SUM(C149:N149)</f>
        <v>4609</v>
      </c>
      <c r="P149" s="370"/>
      <c r="V149" s="369"/>
    </row>
    <row r="150" spans="1:22" x14ac:dyDescent="0.35">
      <c r="A150" s="381"/>
      <c r="B150" s="288" t="s">
        <v>744</v>
      </c>
      <c r="C150" s="289">
        <v>45</v>
      </c>
      <c r="D150" s="351">
        <v>17</v>
      </c>
      <c r="E150" s="351">
        <v>14</v>
      </c>
      <c r="F150" s="351">
        <v>40</v>
      </c>
      <c r="G150" s="351">
        <v>59</v>
      </c>
      <c r="H150" s="351">
        <v>73</v>
      </c>
      <c r="I150" s="351">
        <v>77</v>
      </c>
      <c r="J150" s="351">
        <v>44</v>
      </c>
      <c r="K150" s="351">
        <v>32</v>
      </c>
      <c r="L150" s="351">
        <v>49</v>
      </c>
      <c r="M150" s="351">
        <v>66</v>
      </c>
      <c r="N150" s="351">
        <v>57</v>
      </c>
      <c r="O150" s="380">
        <f t="shared" ref="O150" si="18">SUM(C150:N150)</f>
        <v>573</v>
      </c>
      <c r="P150" s="370"/>
      <c r="V150" s="369"/>
    </row>
    <row r="151" spans="1:22" x14ac:dyDescent="0.35">
      <c r="A151" s="379" t="s">
        <v>740</v>
      </c>
      <c r="B151" s="288" t="s">
        <v>743</v>
      </c>
      <c r="C151" s="289">
        <v>43</v>
      </c>
      <c r="D151" s="351">
        <v>160</v>
      </c>
      <c r="E151" s="351">
        <v>198</v>
      </c>
      <c r="F151" s="351">
        <v>125</v>
      </c>
      <c r="G151" s="351">
        <v>266</v>
      </c>
      <c r="H151" s="351">
        <v>235</v>
      </c>
      <c r="I151" s="351">
        <v>56</v>
      </c>
      <c r="J151" s="351">
        <v>46</v>
      </c>
      <c r="K151" s="351">
        <v>101</v>
      </c>
      <c r="L151" s="351">
        <v>184</v>
      </c>
      <c r="M151" s="351">
        <v>130</v>
      </c>
      <c r="N151" s="351">
        <v>140</v>
      </c>
      <c r="O151" s="380">
        <f>SUM(C151:N151)</f>
        <v>1684</v>
      </c>
      <c r="P151" s="370"/>
      <c r="V151" s="369"/>
    </row>
    <row r="152" spans="1:22" x14ac:dyDescent="0.35">
      <c r="A152" s="381"/>
      <c r="B152" s="288" t="s">
        <v>744</v>
      </c>
      <c r="C152" s="289">
        <v>0</v>
      </c>
      <c r="D152" s="351">
        <v>3</v>
      </c>
      <c r="E152" s="351">
        <v>1</v>
      </c>
      <c r="F152" s="351">
        <v>11</v>
      </c>
      <c r="G152" s="351">
        <v>19</v>
      </c>
      <c r="H152" s="351">
        <v>10</v>
      </c>
      <c r="I152" s="351">
        <v>20</v>
      </c>
      <c r="J152" s="351">
        <v>14</v>
      </c>
      <c r="K152" s="351">
        <v>8</v>
      </c>
      <c r="L152" s="351">
        <v>8</v>
      </c>
      <c r="M152" s="351">
        <v>20</v>
      </c>
      <c r="N152" s="351">
        <v>50</v>
      </c>
      <c r="O152" s="380">
        <f t="shared" ref="O152" si="19">SUM(C152:N152)</f>
        <v>164</v>
      </c>
      <c r="P152" s="370"/>
      <c r="V152" s="369"/>
    </row>
    <row r="153" spans="1:22" x14ac:dyDescent="0.35">
      <c r="B153" s="370"/>
      <c r="C153" s="370"/>
      <c r="D153" s="370"/>
      <c r="E153" s="370"/>
      <c r="F153" s="370"/>
      <c r="G153" s="370"/>
      <c r="H153" s="370"/>
      <c r="I153" s="370"/>
      <c r="J153" s="370"/>
      <c r="K153" s="370"/>
      <c r="L153" s="370"/>
      <c r="M153" s="370"/>
      <c r="V153" s="369"/>
    </row>
    <row r="154" spans="1:22" ht="15" thickBot="1" x14ac:dyDescent="0.4">
      <c r="A154" s="382"/>
      <c r="B154" s="382"/>
      <c r="C154" s="382"/>
      <c r="D154" s="382"/>
      <c r="E154" s="382"/>
      <c r="F154" s="382"/>
      <c r="G154" s="382"/>
      <c r="H154" s="382"/>
      <c r="I154" s="382"/>
      <c r="J154" s="382"/>
      <c r="K154" s="382"/>
      <c r="L154" s="382"/>
      <c r="M154" s="382"/>
      <c r="N154" s="382"/>
      <c r="O154" s="382"/>
      <c r="P154" s="382"/>
      <c r="Q154" s="382"/>
      <c r="R154" s="382"/>
      <c r="S154" s="382"/>
      <c r="T154" s="382"/>
      <c r="U154" s="382"/>
      <c r="V154" s="383"/>
    </row>
    <row r="155" spans="1:22" x14ac:dyDescent="0.35">
      <c r="B155" s="384"/>
      <c r="C155" s="384"/>
      <c r="D155" s="384"/>
      <c r="E155" s="384"/>
      <c r="F155" s="384"/>
      <c r="G155" s="384"/>
      <c r="H155" s="384"/>
      <c r="I155" s="384"/>
      <c r="J155" s="384"/>
      <c r="K155" s="384"/>
      <c r="L155" s="384"/>
      <c r="M155" s="384"/>
      <c r="P155" s="384"/>
    </row>
    <row r="156" spans="1:22" ht="15" thickBot="1" x14ac:dyDescent="0.4">
      <c r="A156" s="385" t="s">
        <v>745</v>
      </c>
      <c r="B156" s="385"/>
      <c r="C156" s="385"/>
      <c r="D156" s="385"/>
      <c r="E156" s="385"/>
      <c r="F156" s="385"/>
      <c r="G156" s="385"/>
      <c r="H156" s="385"/>
      <c r="I156" s="385"/>
      <c r="J156" s="385"/>
      <c r="K156" s="385"/>
      <c r="L156" s="385"/>
      <c r="M156" s="385"/>
      <c r="N156" s="385"/>
    </row>
    <row r="157" spans="1:22" x14ac:dyDescent="0.35">
      <c r="A157" s="140" t="s">
        <v>746</v>
      </c>
      <c r="B157" s="386" t="s">
        <v>747</v>
      </c>
      <c r="C157" s="387" t="s">
        <v>0</v>
      </c>
      <c r="D157" s="384"/>
      <c r="E157" s="384"/>
      <c r="F157" s="384"/>
      <c r="G157" s="384"/>
      <c r="H157" s="384"/>
      <c r="I157" s="384"/>
      <c r="J157" s="384"/>
      <c r="K157" s="384"/>
      <c r="L157" s="384"/>
      <c r="M157" s="370"/>
      <c r="P157" s="384"/>
    </row>
    <row r="158" spans="1:22" ht="15" thickBot="1" x14ac:dyDescent="0.4">
      <c r="A158" s="388" t="s">
        <v>0</v>
      </c>
      <c r="B158" s="389"/>
      <c r="C158" s="390">
        <f>SUM(C159:C166)</f>
        <v>9</v>
      </c>
      <c r="D158" s="384"/>
      <c r="E158" s="384"/>
      <c r="F158" s="384"/>
      <c r="G158" s="384"/>
      <c r="H158" s="370"/>
      <c r="I158" s="370"/>
    </row>
    <row r="159" spans="1:22" ht="15" thickTop="1" x14ac:dyDescent="0.35">
      <c r="A159" s="391" t="s">
        <v>23</v>
      </c>
      <c r="B159" s="280" t="s">
        <v>748</v>
      </c>
      <c r="C159" s="392">
        <v>1</v>
      </c>
      <c r="D159" s="370"/>
      <c r="E159" s="384"/>
      <c r="F159" s="370"/>
    </row>
    <row r="160" spans="1:22" x14ac:dyDescent="0.35">
      <c r="A160" s="393" t="s">
        <v>749</v>
      </c>
      <c r="B160" s="286" t="s">
        <v>750</v>
      </c>
      <c r="C160" s="394">
        <v>1</v>
      </c>
    </row>
    <row r="161" spans="1:3" x14ac:dyDescent="0.35">
      <c r="A161" s="393" t="s">
        <v>751</v>
      </c>
      <c r="B161" s="286" t="s">
        <v>752</v>
      </c>
      <c r="C161" s="394">
        <v>2</v>
      </c>
    </row>
    <row r="162" spans="1:3" x14ac:dyDescent="0.35">
      <c r="A162" s="395" t="s">
        <v>544</v>
      </c>
      <c r="B162" s="396" t="s">
        <v>753</v>
      </c>
      <c r="C162" s="397">
        <v>1</v>
      </c>
    </row>
    <row r="163" spans="1:3" x14ac:dyDescent="0.35">
      <c r="A163" s="398" t="s">
        <v>754</v>
      </c>
      <c r="B163" s="399" t="s">
        <v>755</v>
      </c>
      <c r="C163" s="400">
        <v>1</v>
      </c>
    </row>
    <row r="164" spans="1:3" x14ac:dyDescent="0.35">
      <c r="A164" s="398" t="s">
        <v>15</v>
      </c>
      <c r="B164" s="399" t="s">
        <v>756</v>
      </c>
      <c r="C164" s="400">
        <v>1</v>
      </c>
    </row>
    <row r="165" spans="1:3" x14ac:dyDescent="0.35">
      <c r="A165" s="398" t="s">
        <v>143</v>
      </c>
      <c r="B165" s="399" t="s">
        <v>757</v>
      </c>
      <c r="C165" s="400">
        <v>1</v>
      </c>
    </row>
    <row r="166" spans="1:3" ht="15" thickBot="1" x14ac:dyDescent="0.4">
      <c r="A166" s="401" t="s">
        <v>154</v>
      </c>
      <c r="B166" s="402" t="s">
        <v>758</v>
      </c>
      <c r="C166" s="403">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D748-1EBC-4426-B3A3-8D5B83D06BDD}">
  <dimension ref="A1:AI34"/>
  <sheetViews>
    <sheetView showGridLines="0" zoomScale="90" zoomScaleNormal="90" workbookViewId="0">
      <pane xSplit="1" topLeftCell="R1" activePane="topRight" state="frozen"/>
      <selection pane="topRight" activeCell="T24" sqref="T24:AI28"/>
    </sheetView>
  </sheetViews>
  <sheetFormatPr defaultColWidth="9.1796875" defaultRowHeight="15.5" x14ac:dyDescent="0.35"/>
  <cols>
    <col min="1" max="1" width="71.1796875" style="80" customWidth="1"/>
    <col min="2" max="16384" width="9.1796875" style="80"/>
  </cols>
  <sheetData>
    <row r="1" spans="1:35" x14ac:dyDescent="0.35">
      <c r="A1" s="404" t="s">
        <v>759</v>
      </c>
    </row>
    <row r="2" spans="1:35" x14ac:dyDescent="0.35">
      <c r="A2" s="404"/>
    </row>
    <row r="3" spans="1:35" x14ac:dyDescent="0.35">
      <c r="A3" s="404"/>
    </row>
    <row r="4" spans="1:35" x14ac:dyDescent="0.35">
      <c r="A4" s="405" t="s">
        <v>760</v>
      </c>
      <c r="B4" s="406">
        <v>2023</v>
      </c>
      <c r="C4" s="407"/>
      <c r="D4" s="407"/>
      <c r="E4" s="407"/>
      <c r="F4" s="407"/>
      <c r="G4" s="407"/>
      <c r="H4" s="407"/>
      <c r="I4" s="407"/>
      <c r="J4" s="407"/>
      <c r="K4" s="407"/>
      <c r="L4" s="407"/>
      <c r="M4" s="407"/>
      <c r="N4" s="407"/>
      <c r="O4" s="407"/>
      <c r="P4" s="407"/>
      <c r="Q4" s="407"/>
      <c r="R4" s="407"/>
      <c r="S4" s="407"/>
      <c r="T4" s="407"/>
      <c r="U4" s="407"/>
      <c r="V4" s="407"/>
      <c r="W4" s="407"/>
      <c r="X4" s="407"/>
      <c r="Y4" s="408"/>
      <c r="Z4" s="409">
        <v>2024</v>
      </c>
      <c r="AA4" s="409"/>
      <c r="AB4" s="409"/>
      <c r="AC4" s="409"/>
      <c r="AD4" s="409"/>
      <c r="AE4" s="409"/>
      <c r="AF4" s="409"/>
      <c r="AG4" s="409"/>
      <c r="AH4" s="409"/>
      <c r="AI4" s="410"/>
    </row>
    <row r="5" spans="1:35" x14ac:dyDescent="0.35">
      <c r="A5" s="405"/>
      <c r="B5" s="411" t="s">
        <v>761</v>
      </c>
      <c r="C5" s="412"/>
      <c r="D5" s="411" t="s">
        <v>762</v>
      </c>
      <c r="E5" s="412"/>
      <c r="F5" s="411" t="s">
        <v>763</v>
      </c>
      <c r="G5" s="412"/>
      <c r="H5" s="411" t="s">
        <v>764</v>
      </c>
      <c r="I5" s="412"/>
      <c r="J5" s="411" t="s">
        <v>701</v>
      </c>
      <c r="K5" s="412"/>
      <c r="L5" s="411" t="s">
        <v>765</v>
      </c>
      <c r="M5" s="412"/>
      <c r="N5" s="411" t="s">
        <v>766</v>
      </c>
      <c r="O5" s="412"/>
      <c r="P5" s="411" t="s">
        <v>767</v>
      </c>
      <c r="Q5" s="412"/>
      <c r="R5" s="411" t="s">
        <v>768</v>
      </c>
      <c r="S5" s="412"/>
      <c r="T5" s="411" t="s">
        <v>769</v>
      </c>
      <c r="U5" s="412"/>
      <c r="V5" s="411" t="s">
        <v>770</v>
      </c>
      <c r="W5" s="412"/>
      <c r="X5" s="411" t="s">
        <v>771</v>
      </c>
      <c r="Y5" s="412"/>
      <c r="Z5" s="413" t="s">
        <v>761</v>
      </c>
      <c r="AA5" s="414"/>
      <c r="AB5" s="413" t="s">
        <v>762</v>
      </c>
      <c r="AC5" s="414"/>
      <c r="AD5" s="413" t="s">
        <v>763</v>
      </c>
      <c r="AE5" s="414"/>
      <c r="AF5" s="413" t="s">
        <v>764</v>
      </c>
      <c r="AG5" s="414"/>
      <c r="AH5" s="413" t="s">
        <v>701</v>
      </c>
      <c r="AI5" s="414"/>
    </row>
    <row r="6" spans="1:35" x14ac:dyDescent="0.35">
      <c r="A6" s="405"/>
      <c r="B6" s="415" t="s">
        <v>772</v>
      </c>
      <c r="C6" s="415" t="s">
        <v>773</v>
      </c>
      <c r="D6" s="415" t="s">
        <v>772</v>
      </c>
      <c r="E6" s="415" t="s">
        <v>773</v>
      </c>
      <c r="F6" s="415" t="s">
        <v>772</v>
      </c>
      <c r="G6" s="415" t="s">
        <v>773</v>
      </c>
      <c r="H6" s="415" t="s">
        <v>772</v>
      </c>
      <c r="I6" s="415" t="s">
        <v>773</v>
      </c>
      <c r="J6" s="415" t="s">
        <v>772</v>
      </c>
      <c r="K6" s="415" t="s">
        <v>773</v>
      </c>
      <c r="L6" s="415" t="s">
        <v>772</v>
      </c>
      <c r="M6" s="415" t="s">
        <v>773</v>
      </c>
      <c r="N6" s="415" t="s">
        <v>772</v>
      </c>
      <c r="O6" s="415" t="s">
        <v>773</v>
      </c>
      <c r="P6" s="415" t="s">
        <v>772</v>
      </c>
      <c r="Q6" s="415" t="s">
        <v>773</v>
      </c>
      <c r="R6" s="415" t="s">
        <v>772</v>
      </c>
      <c r="S6" s="415" t="s">
        <v>773</v>
      </c>
      <c r="T6" s="415" t="s">
        <v>772</v>
      </c>
      <c r="U6" s="415" t="s">
        <v>773</v>
      </c>
      <c r="V6" s="415" t="s">
        <v>772</v>
      </c>
      <c r="W6" s="415" t="s">
        <v>773</v>
      </c>
      <c r="X6" s="415" t="s">
        <v>772</v>
      </c>
      <c r="Y6" s="415" t="s">
        <v>773</v>
      </c>
      <c r="Z6" s="416" t="s">
        <v>772</v>
      </c>
      <c r="AA6" s="416" t="s">
        <v>773</v>
      </c>
      <c r="AB6" s="416" t="s">
        <v>772</v>
      </c>
      <c r="AC6" s="416" t="s">
        <v>773</v>
      </c>
      <c r="AD6" s="416" t="s">
        <v>772</v>
      </c>
      <c r="AE6" s="416" t="s">
        <v>773</v>
      </c>
      <c r="AF6" s="416" t="s">
        <v>772</v>
      </c>
      <c r="AG6" s="416" t="s">
        <v>773</v>
      </c>
      <c r="AH6" s="416" t="s">
        <v>772</v>
      </c>
      <c r="AI6" s="416" t="s">
        <v>773</v>
      </c>
    </row>
    <row r="7" spans="1:35" x14ac:dyDescent="0.35">
      <c r="A7" s="417" t="s">
        <v>774</v>
      </c>
      <c r="B7" s="418">
        <v>50.077658426273302</v>
      </c>
      <c r="C7" s="418">
        <v>43.682359565160901</v>
      </c>
      <c r="D7" s="418">
        <v>42.8849597689292</v>
      </c>
      <c r="E7" s="418">
        <v>42.793431428339098</v>
      </c>
      <c r="F7" s="418">
        <v>43.019862114248198</v>
      </c>
      <c r="G7" s="418">
        <v>45.321667390360403</v>
      </c>
      <c r="H7" s="418">
        <v>48.512544145301099</v>
      </c>
      <c r="I7" s="418">
        <v>50.272072432594697</v>
      </c>
      <c r="J7" s="418">
        <v>43.268614947011102</v>
      </c>
      <c r="K7" s="418">
        <v>35.515960701047199</v>
      </c>
      <c r="L7" s="418">
        <v>38.078070847470002</v>
      </c>
      <c r="M7" s="418">
        <v>39.270787586005</v>
      </c>
      <c r="N7" s="418">
        <v>42.1362040288302</v>
      </c>
      <c r="O7" s="418">
        <v>42.786277168932997</v>
      </c>
      <c r="P7" s="418">
        <v>39.808013122535201</v>
      </c>
      <c r="Q7" s="418">
        <v>38.775142406590902</v>
      </c>
      <c r="R7" s="418">
        <v>39.5924269346241</v>
      </c>
      <c r="S7" s="418">
        <v>41.875955231963403</v>
      </c>
      <c r="T7" s="418">
        <v>43.008222197106697</v>
      </c>
      <c r="U7" s="418">
        <v>43.945769655804398</v>
      </c>
      <c r="V7" s="418">
        <v>45.502319059432601</v>
      </c>
      <c r="W7" s="418">
        <v>49.995054977020203</v>
      </c>
      <c r="X7" s="418">
        <v>47.358416252072999</v>
      </c>
      <c r="Y7" s="418">
        <v>51.208666867288599</v>
      </c>
      <c r="Z7" s="418">
        <v>52.416911897183297</v>
      </c>
      <c r="AA7" s="418">
        <v>50.288108988597699</v>
      </c>
      <c r="AB7" s="418">
        <v>49.2889171753406</v>
      </c>
      <c r="AC7" s="418">
        <v>49.510839229836797</v>
      </c>
      <c r="AD7" s="418">
        <v>51.784115231098497</v>
      </c>
      <c r="AE7" s="418">
        <v>57.032866533295199</v>
      </c>
      <c r="AF7" s="418">
        <v>56.273433782712097</v>
      </c>
      <c r="AG7" s="418">
        <v>51.095065269566199</v>
      </c>
      <c r="AH7" s="418">
        <v>49.123681500654001</v>
      </c>
      <c r="AI7" s="418">
        <v>47.2655688462157</v>
      </c>
    </row>
    <row r="8" spans="1:35" x14ac:dyDescent="0.35">
      <c r="A8" s="417" t="s">
        <v>775</v>
      </c>
      <c r="B8" s="418">
        <v>71.904302019315196</v>
      </c>
      <c r="C8" s="418">
        <v>59.022913256955803</v>
      </c>
      <c r="D8" s="418">
        <v>58.804856115107903</v>
      </c>
      <c r="E8" s="418">
        <v>56.031290074377999</v>
      </c>
      <c r="F8" s="418">
        <v>52.507682593138298</v>
      </c>
      <c r="G8" s="418">
        <v>53.2716579959285</v>
      </c>
      <c r="H8" s="418">
        <v>55.766170368562399</v>
      </c>
      <c r="I8" s="418">
        <v>61.291329479768798</v>
      </c>
      <c r="J8" s="418">
        <v>62.604145077720197</v>
      </c>
      <c r="K8" s="418">
        <v>53.525115473441097</v>
      </c>
      <c r="L8" s="418">
        <v>51.425330341560702</v>
      </c>
      <c r="M8" s="418">
        <v>55.124661912957897</v>
      </c>
      <c r="N8" s="418">
        <v>56.2574047954866</v>
      </c>
      <c r="O8" s="418">
        <v>59.815751093826002</v>
      </c>
      <c r="P8" s="418">
        <v>62.833025586916399</v>
      </c>
      <c r="Q8" s="418">
        <v>64.755285412262197</v>
      </c>
      <c r="R8" s="418">
        <v>68.187044534412905</v>
      </c>
      <c r="S8" s="418">
        <v>68.341557440246703</v>
      </c>
      <c r="T8" s="418">
        <v>70.3799254526091</v>
      </c>
      <c r="U8" s="418">
        <v>74.006300866369102</v>
      </c>
      <c r="V8" s="418">
        <v>72.847261567516497</v>
      </c>
      <c r="W8" s="418">
        <v>78.5183574879227</v>
      </c>
      <c r="X8" s="418">
        <v>80.460399703923002</v>
      </c>
      <c r="Y8" s="418">
        <v>84.253315043438505</v>
      </c>
      <c r="Z8" s="418">
        <v>80.069336299592095</v>
      </c>
      <c r="AA8" s="418">
        <v>77.619158460161103</v>
      </c>
      <c r="AB8" s="418">
        <v>78.144235740134405</v>
      </c>
      <c r="AC8" s="418">
        <v>82.762571839080493</v>
      </c>
      <c r="AD8" s="418">
        <v>86.436889625944303</v>
      </c>
      <c r="AE8" s="418">
        <v>87.331219980787694</v>
      </c>
      <c r="AF8" s="418">
        <v>98.976765585461195</v>
      </c>
      <c r="AG8" s="418">
        <v>124.844704353476</v>
      </c>
      <c r="AH8" s="418">
        <v>149.30503144654099</v>
      </c>
      <c r="AI8" s="418">
        <v>166.642733063115</v>
      </c>
    </row>
    <row r="9" spans="1:35" x14ac:dyDescent="0.35">
      <c r="A9" s="419" t="s">
        <v>0</v>
      </c>
      <c r="B9" s="420">
        <v>52.365263400045997</v>
      </c>
      <c r="C9" s="420">
        <v>45.474946450428398</v>
      </c>
      <c r="D9" s="420">
        <v>44.8112146820935</v>
      </c>
      <c r="E9" s="420">
        <v>44.604399845619398</v>
      </c>
      <c r="F9" s="420">
        <v>44.567876644115501</v>
      </c>
      <c r="G9" s="420">
        <v>46.602018141415599</v>
      </c>
      <c r="H9" s="420">
        <v>49.659961389961403</v>
      </c>
      <c r="I9" s="420">
        <v>51.897872158969797</v>
      </c>
      <c r="J9" s="420">
        <v>45.535598574437103</v>
      </c>
      <c r="K9" s="420">
        <v>37.512175610380503</v>
      </c>
      <c r="L9" s="420">
        <v>39.781840748520104</v>
      </c>
      <c r="M9" s="420">
        <v>41.324806473192901</v>
      </c>
      <c r="N9" s="420">
        <v>44.054872400907101</v>
      </c>
      <c r="O9" s="420">
        <v>45.017676848106497</v>
      </c>
      <c r="P9" s="420">
        <v>42.498428060658398</v>
      </c>
      <c r="Q9" s="420">
        <v>41.5954901454514</v>
      </c>
      <c r="R9" s="420">
        <v>42.507194541502699</v>
      </c>
      <c r="S9" s="420">
        <v>44.649465377467699</v>
      </c>
      <c r="T9" s="420">
        <v>45.634361908654299</v>
      </c>
      <c r="U9" s="420">
        <v>46.744610119775103</v>
      </c>
      <c r="V9" s="420">
        <v>48.305638915779298</v>
      </c>
      <c r="W9" s="420">
        <v>53.060802741575401</v>
      </c>
      <c r="X9" s="420">
        <v>50.905713756907502</v>
      </c>
      <c r="Y9" s="420">
        <v>55.052334857993799</v>
      </c>
      <c r="Z9" s="420">
        <v>56.271500930328699</v>
      </c>
      <c r="AA9" s="420">
        <v>54.167242693773801</v>
      </c>
      <c r="AB9" s="420">
        <v>53.436735199405497</v>
      </c>
      <c r="AC9" s="420">
        <v>54.022075485490099</v>
      </c>
      <c r="AD9" s="420">
        <v>56.485512862178403</v>
      </c>
      <c r="AE9" s="420">
        <v>61.330417484194498</v>
      </c>
      <c r="AF9" s="420">
        <v>61.448260481712801</v>
      </c>
      <c r="AG9" s="420">
        <v>57.1900440339383</v>
      </c>
      <c r="AH9" s="420">
        <v>54.968053044002403</v>
      </c>
      <c r="AI9" s="420">
        <v>52.550073052572202</v>
      </c>
    </row>
    <row r="11" spans="1:35" x14ac:dyDescent="0.35">
      <c r="A11" s="404" t="s">
        <v>776</v>
      </c>
    </row>
    <row r="12" spans="1:35" x14ac:dyDescent="0.35">
      <c r="A12" s="421"/>
    </row>
    <row r="13" spans="1:35" x14ac:dyDescent="0.35">
      <c r="A13" s="421"/>
    </row>
    <row r="14" spans="1:35" x14ac:dyDescent="0.35">
      <c r="A14" s="422" t="s">
        <v>760</v>
      </c>
      <c r="B14" s="406">
        <v>2023</v>
      </c>
      <c r="C14" s="407"/>
      <c r="D14" s="407"/>
      <c r="E14" s="407"/>
      <c r="F14" s="407"/>
      <c r="G14" s="407"/>
      <c r="H14" s="407"/>
      <c r="I14" s="407"/>
      <c r="J14" s="407"/>
      <c r="K14" s="407"/>
      <c r="L14" s="407"/>
      <c r="M14" s="407"/>
      <c r="N14" s="407"/>
      <c r="O14" s="407"/>
      <c r="P14" s="407"/>
      <c r="Q14" s="407"/>
      <c r="R14" s="407"/>
      <c r="S14" s="407"/>
      <c r="T14" s="407"/>
      <c r="U14" s="407"/>
      <c r="V14" s="407"/>
      <c r="W14" s="407"/>
      <c r="X14" s="407"/>
      <c r="Y14" s="408"/>
      <c r="Z14" s="409">
        <v>2024</v>
      </c>
      <c r="AA14" s="409"/>
      <c r="AB14" s="409"/>
      <c r="AC14" s="409"/>
      <c r="AD14" s="409"/>
      <c r="AE14" s="409"/>
      <c r="AF14" s="409"/>
      <c r="AG14" s="409"/>
      <c r="AH14" s="409"/>
      <c r="AI14" s="410"/>
    </row>
    <row r="15" spans="1:35" x14ac:dyDescent="0.35">
      <c r="A15" s="422"/>
      <c r="B15" s="411" t="s">
        <v>761</v>
      </c>
      <c r="C15" s="412"/>
      <c r="D15" s="411" t="s">
        <v>762</v>
      </c>
      <c r="E15" s="412"/>
      <c r="F15" s="411" t="s">
        <v>763</v>
      </c>
      <c r="G15" s="412"/>
      <c r="H15" s="411" t="s">
        <v>764</v>
      </c>
      <c r="I15" s="412"/>
      <c r="J15" s="411" t="s">
        <v>701</v>
      </c>
      <c r="K15" s="412"/>
      <c r="L15" s="411" t="s">
        <v>765</v>
      </c>
      <c r="M15" s="412"/>
      <c r="N15" s="411" t="s">
        <v>766</v>
      </c>
      <c r="O15" s="412"/>
      <c r="P15" s="411" t="s">
        <v>767</v>
      </c>
      <c r="Q15" s="412"/>
      <c r="R15" s="411" t="s">
        <v>768</v>
      </c>
      <c r="S15" s="412"/>
      <c r="T15" s="411" t="s">
        <v>769</v>
      </c>
      <c r="U15" s="412"/>
      <c r="V15" s="411" t="s">
        <v>770</v>
      </c>
      <c r="W15" s="412"/>
      <c r="X15" s="411" t="s">
        <v>771</v>
      </c>
      <c r="Y15" s="412"/>
      <c r="Z15" s="413" t="s">
        <v>761</v>
      </c>
      <c r="AA15" s="414"/>
      <c r="AB15" s="413" t="s">
        <v>762</v>
      </c>
      <c r="AC15" s="414"/>
      <c r="AD15" s="413" t="s">
        <v>763</v>
      </c>
      <c r="AE15" s="414"/>
      <c r="AF15" s="413" t="s">
        <v>764</v>
      </c>
      <c r="AG15" s="414"/>
      <c r="AH15" s="413" t="s">
        <v>701</v>
      </c>
      <c r="AI15" s="414"/>
    </row>
    <row r="16" spans="1:35" x14ac:dyDescent="0.35">
      <c r="A16" s="422"/>
      <c r="B16" s="415" t="s">
        <v>772</v>
      </c>
      <c r="C16" s="415" t="s">
        <v>773</v>
      </c>
      <c r="D16" s="415" t="s">
        <v>772</v>
      </c>
      <c r="E16" s="415" t="s">
        <v>773</v>
      </c>
      <c r="F16" s="415" t="s">
        <v>772</v>
      </c>
      <c r="G16" s="415" t="s">
        <v>773</v>
      </c>
      <c r="H16" s="415" t="s">
        <v>772</v>
      </c>
      <c r="I16" s="415" t="s">
        <v>773</v>
      </c>
      <c r="J16" s="415" t="s">
        <v>772</v>
      </c>
      <c r="K16" s="415" t="s">
        <v>773</v>
      </c>
      <c r="L16" s="415" t="s">
        <v>772</v>
      </c>
      <c r="M16" s="415" t="s">
        <v>773</v>
      </c>
      <c r="N16" s="415" t="s">
        <v>772</v>
      </c>
      <c r="O16" s="415" t="s">
        <v>773</v>
      </c>
      <c r="P16" s="415" t="s">
        <v>772</v>
      </c>
      <c r="Q16" s="415" t="s">
        <v>773</v>
      </c>
      <c r="R16" s="415" t="s">
        <v>772</v>
      </c>
      <c r="S16" s="415" t="s">
        <v>773</v>
      </c>
      <c r="T16" s="415" t="s">
        <v>772</v>
      </c>
      <c r="U16" s="415" t="s">
        <v>773</v>
      </c>
      <c r="V16" s="415" t="s">
        <v>772</v>
      </c>
      <c r="W16" s="415" t="s">
        <v>773</v>
      </c>
      <c r="X16" s="415" t="s">
        <v>772</v>
      </c>
      <c r="Y16" s="415" t="s">
        <v>773</v>
      </c>
      <c r="Z16" s="416" t="s">
        <v>772</v>
      </c>
      <c r="AA16" s="416" t="s">
        <v>773</v>
      </c>
      <c r="AB16" s="416" t="s">
        <v>772</v>
      </c>
      <c r="AC16" s="416" t="s">
        <v>773</v>
      </c>
      <c r="AD16" s="416" t="s">
        <v>772</v>
      </c>
      <c r="AE16" s="416" t="s">
        <v>773</v>
      </c>
      <c r="AF16" s="416" t="s">
        <v>772</v>
      </c>
      <c r="AG16" s="416" t="s">
        <v>773</v>
      </c>
      <c r="AH16" s="416" t="s">
        <v>772</v>
      </c>
      <c r="AI16" s="416" t="s">
        <v>773</v>
      </c>
    </row>
    <row r="17" spans="1:35" x14ac:dyDescent="0.35">
      <c r="A17" s="423" t="s">
        <v>774</v>
      </c>
      <c r="B17" s="424"/>
      <c r="C17" s="424"/>
      <c r="D17" s="424"/>
      <c r="E17" s="424"/>
      <c r="F17" s="424"/>
      <c r="G17" s="424"/>
      <c r="H17" s="424"/>
      <c r="I17" s="424"/>
      <c r="J17" s="424"/>
      <c r="K17" s="424"/>
      <c r="L17" s="424"/>
      <c r="M17" s="424"/>
      <c r="N17" s="424"/>
      <c r="O17" s="424"/>
      <c r="P17" s="424"/>
      <c r="Q17" s="424"/>
      <c r="R17" s="424"/>
      <c r="S17" s="424"/>
      <c r="T17" s="424"/>
      <c r="U17" s="424"/>
      <c r="V17" s="424"/>
      <c r="W17" s="424"/>
      <c r="X17" s="424"/>
      <c r="Y17" s="424"/>
      <c r="Z17" s="424"/>
      <c r="AA17" s="424"/>
      <c r="AB17" s="424"/>
      <c r="AC17" s="424"/>
      <c r="AD17" s="424"/>
      <c r="AE17" s="424"/>
      <c r="AF17" s="424"/>
      <c r="AG17" s="424"/>
      <c r="AH17" s="424"/>
      <c r="AI17" s="424"/>
    </row>
    <row r="18" spans="1:35" x14ac:dyDescent="0.35">
      <c r="A18" s="425" t="s">
        <v>777</v>
      </c>
      <c r="B18" s="425">
        <v>18356</v>
      </c>
      <c r="C18" s="425">
        <v>22026</v>
      </c>
      <c r="D18" s="425">
        <v>23176</v>
      </c>
      <c r="E18" s="425">
        <v>23562</v>
      </c>
      <c r="F18" s="425">
        <v>23326</v>
      </c>
      <c r="G18" s="425">
        <v>21987</v>
      </c>
      <c r="H18" s="425">
        <v>20755</v>
      </c>
      <c r="I18" s="425">
        <v>18911</v>
      </c>
      <c r="J18" s="425">
        <v>20705</v>
      </c>
      <c r="K18" s="425">
        <v>26752</v>
      </c>
      <c r="L18" s="425">
        <v>26400</v>
      </c>
      <c r="M18" s="425">
        <v>26307</v>
      </c>
      <c r="N18" s="425">
        <v>25999</v>
      </c>
      <c r="O18" s="425">
        <v>26225</v>
      </c>
      <c r="P18" s="425">
        <v>27603</v>
      </c>
      <c r="Q18" s="425">
        <v>29998</v>
      </c>
      <c r="R18" s="425">
        <v>31502</v>
      </c>
      <c r="S18" s="425">
        <v>32067</v>
      </c>
      <c r="T18" s="425">
        <v>34188</v>
      </c>
      <c r="U18" s="425">
        <v>35861</v>
      </c>
      <c r="V18" s="425">
        <v>35776</v>
      </c>
      <c r="W18" s="425">
        <v>33042</v>
      </c>
      <c r="X18" s="425">
        <v>32398</v>
      </c>
      <c r="Y18" s="425">
        <v>31801</v>
      </c>
      <c r="Z18" s="425">
        <v>31672</v>
      </c>
      <c r="AA18" s="425">
        <v>32122</v>
      </c>
      <c r="AB18" s="425">
        <v>32884</v>
      </c>
      <c r="AC18" s="425">
        <v>33771</v>
      </c>
      <c r="AD18" s="425">
        <v>32717</v>
      </c>
      <c r="AE18" s="425">
        <v>29530</v>
      </c>
      <c r="AF18" s="425">
        <v>29447</v>
      </c>
      <c r="AG18" s="425">
        <v>32046</v>
      </c>
      <c r="AH18" s="425">
        <v>33801</v>
      </c>
      <c r="AI18" s="425">
        <v>35252</v>
      </c>
    </row>
    <row r="19" spans="1:35" x14ac:dyDescent="0.35">
      <c r="A19" s="425" t="s">
        <v>778</v>
      </c>
      <c r="B19" s="425">
        <v>801</v>
      </c>
      <c r="C19" s="425">
        <v>769</v>
      </c>
      <c r="D19" s="425">
        <v>773</v>
      </c>
      <c r="E19" s="425">
        <v>766</v>
      </c>
      <c r="F19" s="425">
        <v>782</v>
      </c>
      <c r="G19" s="425">
        <v>794</v>
      </c>
      <c r="H19" s="425">
        <v>791</v>
      </c>
      <c r="I19" s="425">
        <v>820</v>
      </c>
      <c r="J19" s="425">
        <v>822</v>
      </c>
      <c r="K19" s="425">
        <v>779</v>
      </c>
      <c r="L19" s="425">
        <v>753</v>
      </c>
      <c r="M19" s="425">
        <v>757</v>
      </c>
      <c r="N19" s="425">
        <v>795</v>
      </c>
      <c r="O19" s="425">
        <v>803</v>
      </c>
      <c r="P19" s="425">
        <v>804</v>
      </c>
      <c r="Q19" s="425">
        <v>839</v>
      </c>
      <c r="R19" s="425">
        <v>887</v>
      </c>
      <c r="S19" s="425">
        <v>917</v>
      </c>
      <c r="T19" s="425">
        <v>931</v>
      </c>
      <c r="U19" s="425">
        <v>958</v>
      </c>
      <c r="V19" s="425">
        <v>1016</v>
      </c>
      <c r="W19" s="425">
        <v>1050</v>
      </c>
      <c r="X19" s="425">
        <v>1095</v>
      </c>
      <c r="Y19" s="425">
        <v>1157</v>
      </c>
      <c r="Z19" s="425">
        <v>1342</v>
      </c>
      <c r="AA19" s="425">
        <v>1349</v>
      </c>
      <c r="AB19" s="425">
        <v>1380</v>
      </c>
      <c r="AC19" s="425">
        <v>1391</v>
      </c>
      <c r="AD19" s="425">
        <v>1536</v>
      </c>
      <c r="AE19" s="425">
        <v>1607</v>
      </c>
      <c r="AF19" s="425">
        <v>1714</v>
      </c>
      <c r="AG19" s="425">
        <v>1760</v>
      </c>
      <c r="AH19" s="425">
        <v>1750</v>
      </c>
      <c r="AI19" s="425">
        <v>1642</v>
      </c>
    </row>
    <row r="20" spans="1:35" x14ac:dyDescent="0.35">
      <c r="A20" s="425" t="s">
        <v>779</v>
      </c>
      <c r="B20" s="425">
        <v>227</v>
      </c>
      <c r="C20" s="425">
        <v>219</v>
      </c>
      <c r="D20" s="425">
        <v>217</v>
      </c>
      <c r="E20" s="425">
        <v>207</v>
      </c>
      <c r="F20" s="425">
        <v>198</v>
      </c>
      <c r="G20" s="425">
        <v>189</v>
      </c>
      <c r="H20" s="425">
        <v>200</v>
      </c>
      <c r="I20" s="425">
        <v>204</v>
      </c>
      <c r="J20" s="425">
        <v>213</v>
      </c>
      <c r="K20" s="425">
        <v>202</v>
      </c>
      <c r="L20" s="425">
        <v>202</v>
      </c>
      <c r="M20" s="425">
        <v>209</v>
      </c>
      <c r="N20" s="425">
        <v>207</v>
      </c>
      <c r="O20" s="425">
        <v>200</v>
      </c>
      <c r="P20" s="425">
        <v>191</v>
      </c>
      <c r="Q20" s="425">
        <v>185</v>
      </c>
      <c r="R20" s="425">
        <v>201</v>
      </c>
      <c r="S20" s="425">
        <v>201</v>
      </c>
      <c r="T20" s="425">
        <v>210</v>
      </c>
      <c r="U20" s="425">
        <v>223</v>
      </c>
      <c r="V20" s="425">
        <v>237</v>
      </c>
      <c r="W20" s="425">
        <v>232</v>
      </c>
      <c r="X20" s="425">
        <v>223</v>
      </c>
      <c r="Y20" s="425">
        <v>220</v>
      </c>
      <c r="Z20" s="425">
        <v>233</v>
      </c>
      <c r="AA20" s="425">
        <v>242</v>
      </c>
      <c r="AB20" s="425">
        <v>253</v>
      </c>
      <c r="AC20" s="425">
        <v>261</v>
      </c>
      <c r="AD20" s="425">
        <v>272</v>
      </c>
      <c r="AE20" s="425">
        <v>306</v>
      </c>
      <c r="AF20" s="425">
        <v>315</v>
      </c>
      <c r="AG20" s="425">
        <v>312</v>
      </c>
      <c r="AH20" s="425">
        <v>331</v>
      </c>
      <c r="AI20" s="425">
        <v>344</v>
      </c>
    </row>
    <row r="21" spans="1:35" ht="16" thickBot="1" x14ac:dyDescent="0.4">
      <c r="A21" s="426" t="s">
        <v>780</v>
      </c>
      <c r="B21" s="426">
        <v>73</v>
      </c>
      <c r="C21" s="426">
        <v>75</v>
      </c>
      <c r="D21" s="426">
        <v>69</v>
      </c>
      <c r="E21" s="426">
        <v>67</v>
      </c>
      <c r="F21" s="426">
        <v>62</v>
      </c>
      <c r="G21" s="426">
        <v>60</v>
      </c>
      <c r="H21" s="426">
        <v>57</v>
      </c>
      <c r="I21" s="426">
        <v>56</v>
      </c>
      <c r="J21" s="426">
        <v>57</v>
      </c>
      <c r="K21" s="426">
        <v>54</v>
      </c>
      <c r="L21" s="426">
        <v>56</v>
      </c>
      <c r="M21" s="426">
        <v>51</v>
      </c>
      <c r="N21" s="426">
        <v>54</v>
      </c>
      <c r="O21" s="426">
        <v>55</v>
      </c>
      <c r="P21" s="426">
        <v>55</v>
      </c>
      <c r="Q21" s="426">
        <v>51</v>
      </c>
      <c r="R21" s="426">
        <v>52</v>
      </c>
      <c r="S21" s="426">
        <v>53</v>
      </c>
      <c r="T21" s="426">
        <v>63</v>
      </c>
      <c r="U21" s="426">
        <v>59</v>
      </c>
      <c r="V21" s="426">
        <v>55</v>
      </c>
      <c r="W21" s="426">
        <v>54</v>
      </c>
      <c r="X21" s="426">
        <v>52</v>
      </c>
      <c r="Y21" s="426">
        <v>52</v>
      </c>
      <c r="Z21" s="426">
        <v>55</v>
      </c>
      <c r="AA21" s="426">
        <v>52</v>
      </c>
      <c r="AB21" s="426">
        <v>50</v>
      </c>
      <c r="AC21" s="426">
        <v>50</v>
      </c>
      <c r="AD21" s="426">
        <v>49</v>
      </c>
      <c r="AE21" s="426">
        <v>48</v>
      </c>
      <c r="AF21" s="426">
        <v>49</v>
      </c>
      <c r="AG21" s="426">
        <v>48</v>
      </c>
      <c r="AH21" s="426">
        <v>49</v>
      </c>
      <c r="AI21" s="426">
        <v>48</v>
      </c>
    </row>
    <row r="22" spans="1:35" x14ac:dyDescent="0.35">
      <c r="A22" s="427" t="s">
        <v>0</v>
      </c>
      <c r="B22" s="427">
        <v>19457</v>
      </c>
      <c r="C22" s="427">
        <v>23089</v>
      </c>
      <c r="D22" s="427">
        <v>24235</v>
      </c>
      <c r="E22" s="427">
        <v>24602</v>
      </c>
      <c r="F22" s="427">
        <v>24368</v>
      </c>
      <c r="G22" s="427">
        <v>23030</v>
      </c>
      <c r="H22" s="427">
        <v>21803</v>
      </c>
      <c r="I22" s="427">
        <v>19991</v>
      </c>
      <c r="J22" s="427">
        <v>21797</v>
      </c>
      <c r="K22" s="427">
        <v>27787</v>
      </c>
      <c r="L22" s="427">
        <v>27411</v>
      </c>
      <c r="M22" s="427">
        <v>27324</v>
      </c>
      <c r="N22" s="427">
        <v>27055</v>
      </c>
      <c r="O22" s="427">
        <v>27283</v>
      </c>
      <c r="P22" s="427">
        <v>28653</v>
      </c>
      <c r="Q22" s="427">
        <v>31073</v>
      </c>
      <c r="R22" s="427">
        <v>32642</v>
      </c>
      <c r="S22" s="427">
        <v>33238</v>
      </c>
      <c r="T22" s="427">
        <v>35392</v>
      </c>
      <c r="U22" s="427">
        <v>37101</v>
      </c>
      <c r="V22" s="427">
        <v>37084</v>
      </c>
      <c r="W22" s="427">
        <v>34378</v>
      </c>
      <c r="X22" s="427">
        <v>33768</v>
      </c>
      <c r="Y22" s="427">
        <v>33230</v>
      </c>
      <c r="Z22" s="427">
        <v>33302</v>
      </c>
      <c r="AA22" s="427">
        <v>33765</v>
      </c>
      <c r="AB22" s="427">
        <v>34567</v>
      </c>
      <c r="AC22" s="427">
        <v>35473</v>
      </c>
      <c r="AD22" s="427">
        <v>34574</v>
      </c>
      <c r="AE22" s="427">
        <v>31491</v>
      </c>
      <c r="AF22" s="427">
        <v>31525</v>
      </c>
      <c r="AG22" s="427">
        <v>34166</v>
      </c>
      <c r="AH22" s="427">
        <v>35931</v>
      </c>
      <c r="AI22" s="427">
        <v>37286</v>
      </c>
    </row>
    <row r="23" spans="1:35" x14ac:dyDescent="0.35">
      <c r="A23" s="423" t="s">
        <v>775</v>
      </c>
      <c r="B23" s="424"/>
      <c r="C23" s="424"/>
      <c r="D23" s="424"/>
      <c r="E23" s="424"/>
      <c r="F23" s="424"/>
      <c r="G23" s="424"/>
      <c r="H23" s="424"/>
      <c r="I23" s="424"/>
      <c r="J23" s="424"/>
      <c r="K23" s="424"/>
      <c r="L23" s="424"/>
      <c r="M23" s="424"/>
      <c r="N23" s="424"/>
      <c r="O23" s="424"/>
      <c r="P23" s="424"/>
      <c r="Q23" s="424"/>
      <c r="R23" s="424"/>
      <c r="S23" s="424"/>
      <c r="T23" s="424"/>
      <c r="U23" s="424"/>
      <c r="V23" s="424"/>
      <c r="W23" s="424"/>
      <c r="X23" s="424"/>
      <c r="Y23" s="424"/>
      <c r="Z23" s="424"/>
      <c r="AA23" s="424"/>
      <c r="AB23" s="424"/>
      <c r="AC23" s="424"/>
      <c r="AD23" s="424"/>
      <c r="AE23" s="424"/>
      <c r="AF23" s="424"/>
      <c r="AG23" s="424"/>
      <c r="AH23" s="424"/>
      <c r="AI23" s="424"/>
    </row>
    <row r="24" spans="1:35" x14ac:dyDescent="0.35">
      <c r="A24" s="425" t="s">
        <v>777</v>
      </c>
      <c r="B24" s="425">
        <v>2089</v>
      </c>
      <c r="C24" s="425">
        <v>2861</v>
      </c>
      <c r="D24" s="425">
        <v>3122</v>
      </c>
      <c r="E24" s="425">
        <v>3678</v>
      </c>
      <c r="F24" s="425">
        <v>4536</v>
      </c>
      <c r="G24" s="425">
        <v>4211</v>
      </c>
      <c r="H24" s="425">
        <v>3888</v>
      </c>
      <c r="I24" s="425">
        <v>3252</v>
      </c>
      <c r="J24" s="425">
        <v>2737</v>
      </c>
      <c r="K24" s="425">
        <v>3312</v>
      </c>
      <c r="L24" s="425">
        <v>3855</v>
      </c>
      <c r="M24" s="425">
        <v>3889</v>
      </c>
      <c r="N24" s="425">
        <v>4048</v>
      </c>
      <c r="O24" s="425">
        <v>3905</v>
      </c>
      <c r="P24" s="425">
        <v>3590</v>
      </c>
      <c r="Q24" s="425">
        <v>3576</v>
      </c>
      <c r="R24" s="425">
        <v>3476</v>
      </c>
      <c r="S24" s="425">
        <v>3669</v>
      </c>
      <c r="T24" s="425">
        <v>3521</v>
      </c>
      <c r="U24" s="425">
        <v>3565</v>
      </c>
      <c r="V24" s="425">
        <v>3992</v>
      </c>
      <c r="W24" s="425">
        <v>3893</v>
      </c>
      <c r="X24" s="425">
        <v>3799</v>
      </c>
      <c r="Y24" s="425">
        <v>4083</v>
      </c>
      <c r="Z24" s="425">
        <v>5078</v>
      </c>
      <c r="AA24" s="425">
        <v>5250</v>
      </c>
      <c r="AB24" s="425">
        <v>5437</v>
      </c>
      <c r="AC24" s="425">
        <v>5177</v>
      </c>
      <c r="AD24" s="425">
        <v>5005</v>
      </c>
      <c r="AE24" s="425">
        <v>4736</v>
      </c>
      <c r="AF24" s="425">
        <v>3799</v>
      </c>
      <c r="AG24" s="425">
        <v>2543</v>
      </c>
      <c r="AH24" s="425">
        <v>1658</v>
      </c>
      <c r="AI24" s="425">
        <v>1172</v>
      </c>
    </row>
    <row r="25" spans="1:35" x14ac:dyDescent="0.35">
      <c r="A25" s="425" t="s">
        <v>778</v>
      </c>
      <c r="B25" s="425">
        <v>153</v>
      </c>
      <c r="C25" s="425">
        <v>157</v>
      </c>
      <c r="D25" s="425">
        <v>175</v>
      </c>
      <c r="E25" s="425">
        <v>183</v>
      </c>
      <c r="F25" s="425">
        <v>180</v>
      </c>
      <c r="G25" s="425">
        <v>172</v>
      </c>
      <c r="H25" s="425">
        <v>166</v>
      </c>
      <c r="I25" s="425">
        <v>164</v>
      </c>
      <c r="J25" s="425">
        <v>118</v>
      </c>
      <c r="K25" s="425">
        <v>115</v>
      </c>
      <c r="L25" s="425">
        <v>117</v>
      </c>
      <c r="M25" s="425">
        <v>136</v>
      </c>
      <c r="N25" s="425">
        <v>165</v>
      </c>
      <c r="O25" s="425">
        <v>170</v>
      </c>
      <c r="P25" s="425">
        <v>162</v>
      </c>
      <c r="Q25" s="425">
        <v>166</v>
      </c>
      <c r="R25" s="425">
        <v>189</v>
      </c>
      <c r="S25" s="425">
        <v>177</v>
      </c>
      <c r="T25" s="425">
        <v>194</v>
      </c>
      <c r="U25" s="425">
        <v>207</v>
      </c>
      <c r="V25" s="425">
        <v>209</v>
      </c>
      <c r="W25" s="425">
        <v>210</v>
      </c>
      <c r="X25" s="425">
        <v>218</v>
      </c>
      <c r="Y25" s="425">
        <v>251</v>
      </c>
      <c r="Z25" s="425">
        <v>269</v>
      </c>
      <c r="AA25" s="425">
        <v>287</v>
      </c>
      <c r="AB25" s="425">
        <v>316</v>
      </c>
      <c r="AC25" s="425">
        <v>332</v>
      </c>
      <c r="AD25" s="425">
        <v>367</v>
      </c>
      <c r="AE25" s="425">
        <v>417</v>
      </c>
      <c r="AF25" s="425">
        <v>492</v>
      </c>
      <c r="AG25" s="425">
        <v>474</v>
      </c>
      <c r="AH25" s="425">
        <v>507</v>
      </c>
      <c r="AI25" s="425">
        <v>503</v>
      </c>
    </row>
    <row r="26" spans="1:35" x14ac:dyDescent="0.35">
      <c r="A26" s="425" t="s">
        <v>779</v>
      </c>
      <c r="B26" s="425">
        <v>30</v>
      </c>
      <c r="C26" s="425">
        <v>31</v>
      </c>
      <c r="D26" s="425">
        <v>33</v>
      </c>
      <c r="E26" s="425">
        <v>32</v>
      </c>
      <c r="F26" s="425">
        <v>29</v>
      </c>
      <c r="G26" s="425">
        <v>32</v>
      </c>
      <c r="H26" s="425">
        <v>38</v>
      </c>
      <c r="I26" s="425">
        <v>39</v>
      </c>
      <c r="J26" s="425">
        <v>35</v>
      </c>
      <c r="K26" s="425">
        <v>32</v>
      </c>
      <c r="L26" s="425">
        <v>34</v>
      </c>
      <c r="M26" s="425">
        <v>37</v>
      </c>
      <c r="N26" s="425">
        <v>35</v>
      </c>
      <c r="O26" s="425">
        <v>32</v>
      </c>
      <c r="P26" s="425">
        <v>32</v>
      </c>
      <c r="Q26" s="425">
        <v>35</v>
      </c>
      <c r="R26" s="425">
        <v>34</v>
      </c>
      <c r="S26" s="425">
        <v>37</v>
      </c>
      <c r="T26" s="425">
        <v>39</v>
      </c>
      <c r="U26" s="425">
        <v>35</v>
      </c>
      <c r="V26" s="425">
        <v>34</v>
      </c>
      <c r="W26" s="425">
        <v>36</v>
      </c>
      <c r="X26" s="425">
        <v>35</v>
      </c>
      <c r="Y26" s="425">
        <v>38</v>
      </c>
      <c r="Z26" s="425">
        <v>44</v>
      </c>
      <c r="AA26" s="425">
        <v>46</v>
      </c>
      <c r="AB26" s="425">
        <v>48</v>
      </c>
      <c r="AC26" s="425">
        <v>57</v>
      </c>
      <c r="AD26" s="425">
        <v>53</v>
      </c>
      <c r="AE26" s="425">
        <v>49</v>
      </c>
      <c r="AF26" s="425">
        <v>53</v>
      </c>
      <c r="AG26" s="425">
        <v>58</v>
      </c>
      <c r="AH26" s="425">
        <v>56</v>
      </c>
      <c r="AI26" s="425">
        <v>47</v>
      </c>
    </row>
    <row r="27" spans="1:35" ht="16" thickBot="1" x14ac:dyDescent="0.4">
      <c r="A27" s="426" t="s">
        <v>780</v>
      </c>
      <c r="B27" s="426">
        <v>6</v>
      </c>
      <c r="C27" s="426">
        <v>6</v>
      </c>
      <c r="D27" s="426">
        <v>6</v>
      </c>
      <c r="E27" s="426">
        <v>6</v>
      </c>
      <c r="F27" s="426">
        <v>6</v>
      </c>
      <c r="G27" s="426">
        <v>6</v>
      </c>
      <c r="H27" s="426">
        <v>5</v>
      </c>
      <c r="I27" s="426">
        <v>5</v>
      </c>
      <c r="J27" s="426">
        <v>5</v>
      </c>
      <c r="K27" s="426">
        <v>5</v>
      </c>
      <c r="L27" s="426">
        <v>5</v>
      </c>
      <c r="M27" s="426">
        <v>5</v>
      </c>
      <c r="N27" s="426">
        <v>6</v>
      </c>
      <c r="O27" s="426">
        <v>7</v>
      </c>
      <c r="P27" s="426">
        <v>7</v>
      </c>
      <c r="Q27" s="426">
        <v>7</v>
      </c>
      <c r="R27" s="426">
        <v>6</v>
      </c>
      <c r="S27" s="426">
        <v>8</v>
      </c>
      <c r="T27" s="426">
        <v>2</v>
      </c>
      <c r="U27" s="426">
        <v>2</v>
      </c>
      <c r="V27" s="426">
        <v>1</v>
      </c>
      <c r="W27" s="426">
        <v>1</v>
      </c>
      <c r="X27" s="426">
        <v>1</v>
      </c>
      <c r="Y27" s="426">
        <v>2</v>
      </c>
      <c r="Z27" s="426">
        <v>3</v>
      </c>
      <c r="AA27" s="426">
        <v>2</v>
      </c>
      <c r="AB27" s="426">
        <v>2</v>
      </c>
      <c r="AC27" s="426">
        <v>2</v>
      </c>
      <c r="AD27" s="426">
        <v>2</v>
      </c>
      <c r="AE27" s="426">
        <v>3</v>
      </c>
      <c r="AF27" s="426">
        <v>3</v>
      </c>
      <c r="AG27" s="426">
        <v>3</v>
      </c>
      <c r="AH27" s="426">
        <v>5</v>
      </c>
      <c r="AI27" s="426">
        <v>5</v>
      </c>
    </row>
    <row r="28" spans="1:35" x14ac:dyDescent="0.35">
      <c r="A28" s="427" t="s">
        <v>0</v>
      </c>
      <c r="B28" s="427">
        <v>2278</v>
      </c>
      <c r="C28" s="427">
        <v>3055</v>
      </c>
      <c r="D28" s="427">
        <v>3336</v>
      </c>
      <c r="E28" s="427">
        <v>3899</v>
      </c>
      <c r="F28" s="427">
        <v>4751</v>
      </c>
      <c r="G28" s="427">
        <v>4421</v>
      </c>
      <c r="H28" s="427">
        <v>4097</v>
      </c>
      <c r="I28" s="427">
        <v>3460</v>
      </c>
      <c r="J28" s="427">
        <v>2895</v>
      </c>
      <c r="K28" s="427">
        <v>3464</v>
      </c>
      <c r="L28" s="427">
        <v>4011</v>
      </c>
      <c r="M28" s="427">
        <v>4067</v>
      </c>
      <c r="N28" s="427">
        <v>4254</v>
      </c>
      <c r="O28" s="427">
        <v>4114</v>
      </c>
      <c r="P28" s="427">
        <v>3791</v>
      </c>
      <c r="Q28" s="427">
        <v>3784</v>
      </c>
      <c r="R28" s="427">
        <v>3705</v>
      </c>
      <c r="S28" s="427">
        <v>3891</v>
      </c>
      <c r="T28" s="427">
        <v>3756</v>
      </c>
      <c r="U28" s="427">
        <v>3809</v>
      </c>
      <c r="V28" s="427">
        <v>4236</v>
      </c>
      <c r="W28" s="427">
        <v>4140</v>
      </c>
      <c r="X28" s="427">
        <v>4053</v>
      </c>
      <c r="Y28" s="427">
        <v>4374</v>
      </c>
      <c r="Z28" s="427">
        <v>5394</v>
      </c>
      <c r="AA28" s="427">
        <v>5585</v>
      </c>
      <c r="AB28" s="427">
        <v>5803</v>
      </c>
      <c r="AC28" s="427">
        <v>5568</v>
      </c>
      <c r="AD28" s="427">
        <v>5427</v>
      </c>
      <c r="AE28" s="427">
        <v>5205</v>
      </c>
      <c r="AF28" s="427">
        <v>4347</v>
      </c>
      <c r="AG28" s="427">
        <v>3078</v>
      </c>
      <c r="AH28" s="427">
        <v>2226</v>
      </c>
      <c r="AI28" s="427">
        <v>1727</v>
      </c>
    </row>
    <row r="29" spans="1:35" x14ac:dyDescent="0.35">
      <c r="A29" s="423" t="s">
        <v>0</v>
      </c>
      <c r="B29" s="424"/>
      <c r="C29" s="424"/>
      <c r="D29" s="424"/>
      <c r="E29" s="424"/>
      <c r="F29" s="424"/>
      <c r="G29" s="424"/>
      <c r="H29" s="424"/>
      <c r="I29" s="424"/>
      <c r="J29" s="424"/>
      <c r="K29" s="424"/>
      <c r="L29" s="424"/>
      <c r="M29" s="424"/>
      <c r="N29" s="424"/>
      <c r="O29" s="424"/>
      <c r="P29" s="424"/>
      <c r="Q29" s="424"/>
      <c r="R29" s="424"/>
      <c r="S29" s="424"/>
      <c r="T29" s="424"/>
      <c r="U29" s="424"/>
      <c r="V29" s="424"/>
      <c r="W29" s="424"/>
      <c r="X29" s="424"/>
      <c r="Y29" s="424"/>
      <c r="Z29" s="424"/>
      <c r="AA29" s="424"/>
      <c r="AB29" s="424"/>
      <c r="AC29" s="424"/>
      <c r="AD29" s="424"/>
      <c r="AE29" s="424"/>
      <c r="AF29" s="424"/>
      <c r="AG29" s="424"/>
      <c r="AH29" s="424"/>
      <c r="AI29" s="424"/>
    </row>
    <row r="30" spans="1:35" x14ac:dyDescent="0.35">
      <c r="A30" s="425" t="s">
        <v>777</v>
      </c>
      <c r="B30" s="425">
        <f t="shared" ref="B30:AI33" si="0">SUM(B18,B24)</f>
        <v>20445</v>
      </c>
      <c r="C30" s="425">
        <f t="shared" si="0"/>
        <v>24887</v>
      </c>
      <c r="D30" s="425">
        <f t="shared" si="0"/>
        <v>26298</v>
      </c>
      <c r="E30" s="425">
        <f t="shared" si="0"/>
        <v>27240</v>
      </c>
      <c r="F30" s="425">
        <f t="shared" si="0"/>
        <v>27862</v>
      </c>
      <c r="G30" s="425">
        <f t="shared" si="0"/>
        <v>26198</v>
      </c>
      <c r="H30" s="425">
        <f t="shared" si="0"/>
        <v>24643</v>
      </c>
      <c r="I30" s="425">
        <f t="shared" si="0"/>
        <v>22163</v>
      </c>
      <c r="J30" s="425">
        <f t="shared" si="0"/>
        <v>23442</v>
      </c>
      <c r="K30" s="425">
        <f t="shared" si="0"/>
        <v>30064</v>
      </c>
      <c r="L30" s="425">
        <f t="shared" si="0"/>
        <v>30255</v>
      </c>
      <c r="M30" s="425">
        <f t="shared" si="0"/>
        <v>30196</v>
      </c>
      <c r="N30" s="425">
        <f t="shared" si="0"/>
        <v>30047</v>
      </c>
      <c r="O30" s="425">
        <f t="shared" si="0"/>
        <v>30130</v>
      </c>
      <c r="P30" s="425">
        <f t="shared" si="0"/>
        <v>31193</v>
      </c>
      <c r="Q30" s="425">
        <f t="shared" si="0"/>
        <v>33574</v>
      </c>
      <c r="R30" s="425">
        <f t="shared" si="0"/>
        <v>34978</v>
      </c>
      <c r="S30" s="425">
        <f t="shared" si="0"/>
        <v>35736</v>
      </c>
      <c r="T30" s="425">
        <f t="shared" si="0"/>
        <v>37709</v>
      </c>
      <c r="U30" s="425">
        <f t="shared" si="0"/>
        <v>39426</v>
      </c>
      <c r="V30" s="425">
        <f t="shared" si="0"/>
        <v>39768</v>
      </c>
      <c r="W30" s="425">
        <f t="shared" si="0"/>
        <v>36935</v>
      </c>
      <c r="X30" s="425">
        <f t="shared" si="0"/>
        <v>36197</v>
      </c>
      <c r="Y30" s="425">
        <f t="shared" si="0"/>
        <v>35884</v>
      </c>
      <c r="Z30" s="425">
        <f t="shared" si="0"/>
        <v>36750</v>
      </c>
      <c r="AA30" s="425">
        <f t="shared" si="0"/>
        <v>37372</v>
      </c>
      <c r="AB30" s="425">
        <f t="shared" si="0"/>
        <v>38321</v>
      </c>
      <c r="AC30" s="425">
        <f t="shared" si="0"/>
        <v>38948</v>
      </c>
      <c r="AD30" s="425">
        <f t="shared" si="0"/>
        <v>37722</v>
      </c>
      <c r="AE30" s="425">
        <f t="shared" si="0"/>
        <v>34266</v>
      </c>
      <c r="AF30" s="425">
        <f t="shared" si="0"/>
        <v>33246</v>
      </c>
      <c r="AG30" s="425">
        <f t="shared" si="0"/>
        <v>34589</v>
      </c>
      <c r="AH30" s="425">
        <f t="shared" si="0"/>
        <v>35459</v>
      </c>
      <c r="AI30" s="425">
        <f t="shared" si="0"/>
        <v>36424</v>
      </c>
    </row>
    <row r="31" spans="1:35" x14ac:dyDescent="0.35">
      <c r="A31" s="425" t="s">
        <v>778</v>
      </c>
      <c r="B31" s="425">
        <f t="shared" si="0"/>
        <v>954</v>
      </c>
      <c r="C31" s="425">
        <f t="shared" si="0"/>
        <v>926</v>
      </c>
      <c r="D31" s="425">
        <f t="shared" si="0"/>
        <v>948</v>
      </c>
      <c r="E31" s="425">
        <f t="shared" si="0"/>
        <v>949</v>
      </c>
      <c r="F31" s="425">
        <f t="shared" si="0"/>
        <v>962</v>
      </c>
      <c r="G31" s="425">
        <f t="shared" si="0"/>
        <v>966</v>
      </c>
      <c r="H31" s="425">
        <f t="shared" si="0"/>
        <v>957</v>
      </c>
      <c r="I31" s="425">
        <f t="shared" si="0"/>
        <v>984</v>
      </c>
      <c r="J31" s="425">
        <f t="shared" si="0"/>
        <v>940</v>
      </c>
      <c r="K31" s="425">
        <f t="shared" si="0"/>
        <v>894</v>
      </c>
      <c r="L31" s="425">
        <f t="shared" si="0"/>
        <v>870</v>
      </c>
      <c r="M31" s="425">
        <f t="shared" si="0"/>
        <v>893</v>
      </c>
      <c r="N31" s="425">
        <f t="shared" si="0"/>
        <v>960</v>
      </c>
      <c r="O31" s="425">
        <f t="shared" si="0"/>
        <v>973</v>
      </c>
      <c r="P31" s="425">
        <f t="shared" si="0"/>
        <v>966</v>
      </c>
      <c r="Q31" s="425">
        <f t="shared" si="0"/>
        <v>1005</v>
      </c>
      <c r="R31" s="425">
        <f t="shared" si="0"/>
        <v>1076</v>
      </c>
      <c r="S31" s="425">
        <f t="shared" si="0"/>
        <v>1094</v>
      </c>
      <c r="T31" s="425">
        <f t="shared" si="0"/>
        <v>1125</v>
      </c>
      <c r="U31" s="425">
        <f t="shared" si="0"/>
        <v>1165</v>
      </c>
      <c r="V31" s="425">
        <f t="shared" si="0"/>
        <v>1225</v>
      </c>
      <c r="W31" s="425">
        <f t="shared" si="0"/>
        <v>1260</v>
      </c>
      <c r="X31" s="425">
        <f t="shared" si="0"/>
        <v>1313</v>
      </c>
      <c r="Y31" s="425">
        <f t="shared" si="0"/>
        <v>1408</v>
      </c>
      <c r="Z31" s="425">
        <f t="shared" si="0"/>
        <v>1611</v>
      </c>
      <c r="AA31" s="425">
        <f t="shared" si="0"/>
        <v>1636</v>
      </c>
      <c r="AB31" s="425">
        <f t="shared" si="0"/>
        <v>1696</v>
      </c>
      <c r="AC31" s="425">
        <f t="shared" si="0"/>
        <v>1723</v>
      </c>
      <c r="AD31" s="425">
        <f t="shared" si="0"/>
        <v>1903</v>
      </c>
      <c r="AE31" s="425">
        <f t="shared" si="0"/>
        <v>2024</v>
      </c>
      <c r="AF31" s="425">
        <f t="shared" si="0"/>
        <v>2206</v>
      </c>
      <c r="AG31" s="425">
        <f t="shared" si="0"/>
        <v>2234</v>
      </c>
      <c r="AH31" s="425">
        <f t="shared" si="0"/>
        <v>2257</v>
      </c>
      <c r="AI31" s="425">
        <f t="shared" si="0"/>
        <v>2145</v>
      </c>
    </row>
    <row r="32" spans="1:35" x14ac:dyDescent="0.35">
      <c r="A32" s="425" t="s">
        <v>779</v>
      </c>
      <c r="B32" s="425">
        <f t="shared" si="0"/>
        <v>257</v>
      </c>
      <c r="C32" s="425">
        <f t="shared" si="0"/>
        <v>250</v>
      </c>
      <c r="D32" s="425">
        <f t="shared" si="0"/>
        <v>250</v>
      </c>
      <c r="E32" s="425">
        <f t="shared" si="0"/>
        <v>239</v>
      </c>
      <c r="F32" s="425">
        <f t="shared" si="0"/>
        <v>227</v>
      </c>
      <c r="G32" s="425">
        <f t="shared" si="0"/>
        <v>221</v>
      </c>
      <c r="H32" s="425">
        <f t="shared" si="0"/>
        <v>238</v>
      </c>
      <c r="I32" s="425">
        <f t="shared" si="0"/>
        <v>243</v>
      </c>
      <c r="J32" s="425">
        <f t="shared" si="0"/>
        <v>248</v>
      </c>
      <c r="K32" s="425">
        <f t="shared" si="0"/>
        <v>234</v>
      </c>
      <c r="L32" s="425">
        <f t="shared" si="0"/>
        <v>236</v>
      </c>
      <c r="M32" s="425">
        <f t="shared" si="0"/>
        <v>246</v>
      </c>
      <c r="N32" s="425">
        <f t="shared" si="0"/>
        <v>242</v>
      </c>
      <c r="O32" s="425">
        <f t="shared" si="0"/>
        <v>232</v>
      </c>
      <c r="P32" s="425">
        <f t="shared" si="0"/>
        <v>223</v>
      </c>
      <c r="Q32" s="425">
        <f t="shared" si="0"/>
        <v>220</v>
      </c>
      <c r="R32" s="425">
        <f t="shared" si="0"/>
        <v>235</v>
      </c>
      <c r="S32" s="425">
        <f t="shared" si="0"/>
        <v>238</v>
      </c>
      <c r="T32" s="425">
        <f t="shared" si="0"/>
        <v>249</v>
      </c>
      <c r="U32" s="425">
        <f t="shared" si="0"/>
        <v>258</v>
      </c>
      <c r="V32" s="425">
        <f t="shared" si="0"/>
        <v>271</v>
      </c>
      <c r="W32" s="425">
        <f t="shared" si="0"/>
        <v>268</v>
      </c>
      <c r="X32" s="425">
        <f t="shared" si="0"/>
        <v>258</v>
      </c>
      <c r="Y32" s="425">
        <f t="shared" si="0"/>
        <v>258</v>
      </c>
      <c r="Z32" s="425">
        <f t="shared" si="0"/>
        <v>277</v>
      </c>
      <c r="AA32" s="425">
        <f t="shared" si="0"/>
        <v>288</v>
      </c>
      <c r="AB32" s="425">
        <f t="shared" si="0"/>
        <v>301</v>
      </c>
      <c r="AC32" s="425">
        <f t="shared" si="0"/>
        <v>318</v>
      </c>
      <c r="AD32" s="425">
        <f t="shared" si="0"/>
        <v>325</v>
      </c>
      <c r="AE32" s="425">
        <f t="shared" si="0"/>
        <v>355</v>
      </c>
      <c r="AF32" s="425">
        <f t="shared" si="0"/>
        <v>368</v>
      </c>
      <c r="AG32" s="425">
        <f t="shared" si="0"/>
        <v>370</v>
      </c>
      <c r="AH32" s="425">
        <f t="shared" si="0"/>
        <v>387</v>
      </c>
      <c r="AI32" s="425">
        <f t="shared" si="0"/>
        <v>391</v>
      </c>
    </row>
    <row r="33" spans="1:35" ht="16" thickBot="1" x14ac:dyDescent="0.4">
      <c r="A33" s="426" t="s">
        <v>780</v>
      </c>
      <c r="B33" s="425">
        <f t="shared" si="0"/>
        <v>79</v>
      </c>
      <c r="C33" s="425">
        <f t="shared" si="0"/>
        <v>81</v>
      </c>
      <c r="D33" s="425">
        <f t="shared" si="0"/>
        <v>75</v>
      </c>
      <c r="E33" s="425">
        <f t="shared" si="0"/>
        <v>73</v>
      </c>
      <c r="F33" s="425">
        <f t="shared" si="0"/>
        <v>68</v>
      </c>
      <c r="G33" s="425">
        <f t="shared" si="0"/>
        <v>66</v>
      </c>
      <c r="H33" s="425">
        <f t="shared" si="0"/>
        <v>62</v>
      </c>
      <c r="I33" s="425">
        <f t="shared" si="0"/>
        <v>61</v>
      </c>
      <c r="J33" s="425">
        <f t="shared" si="0"/>
        <v>62</v>
      </c>
      <c r="K33" s="425">
        <f t="shared" si="0"/>
        <v>59</v>
      </c>
      <c r="L33" s="425">
        <f t="shared" si="0"/>
        <v>61</v>
      </c>
      <c r="M33" s="425">
        <f t="shared" si="0"/>
        <v>56</v>
      </c>
      <c r="N33" s="425">
        <f t="shared" si="0"/>
        <v>60</v>
      </c>
      <c r="O33" s="425">
        <f t="shared" si="0"/>
        <v>62</v>
      </c>
      <c r="P33" s="425">
        <f t="shared" si="0"/>
        <v>62</v>
      </c>
      <c r="Q33" s="425">
        <f t="shared" si="0"/>
        <v>58</v>
      </c>
      <c r="R33" s="425">
        <f t="shared" si="0"/>
        <v>58</v>
      </c>
      <c r="S33" s="425">
        <f t="shared" si="0"/>
        <v>61</v>
      </c>
      <c r="T33" s="425">
        <f t="shared" si="0"/>
        <v>65</v>
      </c>
      <c r="U33" s="425">
        <f t="shared" si="0"/>
        <v>61</v>
      </c>
      <c r="V33" s="425">
        <f t="shared" si="0"/>
        <v>56</v>
      </c>
      <c r="W33" s="425">
        <f t="shared" si="0"/>
        <v>55</v>
      </c>
      <c r="X33" s="425">
        <f t="shared" si="0"/>
        <v>53</v>
      </c>
      <c r="Y33" s="425">
        <f t="shared" si="0"/>
        <v>54</v>
      </c>
      <c r="Z33" s="425">
        <f t="shared" si="0"/>
        <v>58</v>
      </c>
      <c r="AA33" s="425">
        <f t="shared" si="0"/>
        <v>54</v>
      </c>
      <c r="AB33" s="425">
        <f t="shared" si="0"/>
        <v>52</v>
      </c>
      <c r="AC33" s="425">
        <f t="shared" si="0"/>
        <v>52</v>
      </c>
      <c r="AD33" s="425">
        <f t="shared" si="0"/>
        <v>51</v>
      </c>
      <c r="AE33" s="425">
        <f t="shared" si="0"/>
        <v>51</v>
      </c>
      <c r="AF33" s="425">
        <f t="shared" si="0"/>
        <v>52</v>
      </c>
      <c r="AG33" s="425">
        <f t="shared" si="0"/>
        <v>51</v>
      </c>
      <c r="AH33" s="425">
        <f t="shared" si="0"/>
        <v>54</v>
      </c>
      <c r="AI33" s="425">
        <f t="shared" si="0"/>
        <v>53</v>
      </c>
    </row>
    <row r="34" spans="1:35" x14ac:dyDescent="0.35">
      <c r="A34" s="427" t="s">
        <v>0</v>
      </c>
      <c r="B34" s="427">
        <f t="shared" ref="B34:C34" si="1">SUM(B30:B33)</f>
        <v>21735</v>
      </c>
      <c r="C34" s="427">
        <f t="shared" si="1"/>
        <v>26144</v>
      </c>
      <c r="D34" s="427">
        <f t="shared" ref="D34:AI34" si="2">SUM(D30:D33)</f>
        <v>27571</v>
      </c>
      <c r="E34" s="427">
        <f t="shared" si="2"/>
        <v>28501</v>
      </c>
      <c r="F34" s="427">
        <f t="shared" si="2"/>
        <v>29119</v>
      </c>
      <c r="G34" s="427">
        <f t="shared" si="2"/>
        <v>27451</v>
      </c>
      <c r="H34" s="427">
        <f t="shared" si="2"/>
        <v>25900</v>
      </c>
      <c r="I34" s="427">
        <f t="shared" si="2"/>
        <v>23451</v>
      </c>
      <c r="J34" s="427">
        <f t="shared" si="2"/>
        <v>24692</v>
      </c>
      <c r="K34" s="427">
        <f t="shared" si="2"/>
        <v>31251</v>
      </c>
      <c r="L34" s="427">
        <f t="shared" si="2"/>
        <v>31422</v>
      </c>
      <c r="M34" s="427">
        <f t="shared" si="2"/>
        <v>31391</v>
      </c>
      <c r="N34" s="427">
        <f t="shared" si="2"/>
        <v>31309</v>
      </c>
      <c r="O34" s="427">
        <f t="shared" si="2"/>
        <v>31397</v>
      </c>
      <c r="P34" s="427">
        <f t="shared" si="2"/>
        <v>32444</v>
      </c>
      <c r="Q34" s="427">
        <f t="shared" si="2"/>
        <v>34857</v>
      </c>
      <c r="R34" s="427">
        <f t="shared" si="2"/>
        <v>36347</v>
      </c>
      <c r="S34" s="427">
        <f t="shared" si="2"/>
        <v>37129</v>
      </c>
      <c r="T34" s="427">
        <f t="shared" si="2"/>
        <v>39148</v>
      </c>
      <c r="U34" s="427">
        <f t="shared" si="2"/>
        <v>40910</v>
      </c>
      <c r="V34" s="427">
        <f t="shared" si="2"/>
        <v>41320</v>
      </c>
      <c r="W34" s="427">
        <f t="shared" si="2"/>
        <v>38518</v>
      </c>
      <c r="X34" s="427">
        <f t="shared" si="2"/>
        <v>37821</v>
      </c>
      <c r="Y34" s="427">
        <f t="shared" si="2"/>
        <v>37604</v>
      </c>
      <c r="Z34" s="427">
        <f t="shared" si="2"/>
        <v>38696</v>
      </c>
      <c r="AA34" s="427">
        <f t="shared" si="2"/>
        <v>39350</v>
      </c>
      <c r="AB34" s="427">
        <f t="shared" si="2"/>
        <v>40370</v>
      </c>
      <c r="AC34" s="427">
        <f t="shared" si="2"/>
        <v>41041</v>
      </c>
      <c r="AD34" s="427">
        <f t="shared" si="2"/>
        <v>40001</v>
      </c>
      <c r="AE34" s="427">
        <f t="shared" si="2"/>
        <v>36696</v>
      </c>
      <c r="AF34" s="427">
        <f t="shared" si="2"/>
        <v>35872</v>
      </c>
      <c r="AG34" s="427">
        <f t="shared" si="2"/>
        <v>37244</v>
      </c>
      <c r="AH34" s="427">
        <f t="shared" si="2"/>
        <v>38157</v>
      </c>
      <c r="AI34" s="427">
        <f t="shared" si="2"/>
        <v>39013</v>
      </c>
    </row>
  </sheetData>
  <mergeCells count="36">
    <mergeCell ref="X15:Y15"/>
    <mergeCell ref="Z15:AA15"/>
    <mergeCell ref="AB15:AC15"/>
    <mergeCell ref="AD15:AE15"/>
    <mergeCell ref="AF15:AG15"/>
    <mergeCell ref="AH15:AI15"/>
    <mergeCell ref="L15:M15"/>
    <mergeCell ref="N15:O15"/>
    <mergeCell ref="P15:Q15"/>
    <mergeCell ref="R15:S15"/>
    <mergeCell ref="T15:U15"/>
    <mergeCell ref="V15:W15"/>
    <mergeCell ref="A14:A16"/>
    <mergeCell ref="B15:C15"/>
    <mergeCell ref="D15:E15"/>
    <mergeCell ref="F15:G15"/>
    <mergeCell ref="H15:I15"/>
    <mergeCell ref="J15:K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7EFE9-2ED4-4D31-97E2-1591D5AB516D}">
  <dimension ref="A1:Q8"/>
  <sheetViews>
    <sheetView showGridLines="0" zoomScale="80" zoomScaleNormal="80" workbookViewId="0">
      <selection activeCell="I7" sqref="I7:Q7"/>
    </sheetView>
  </sheetViews>
  <sheetFormatPr defaultColWidth="8.7265625" defaultRowHeight="15.5" x14ac:dyDescent="0.35"/>
  <cols>
    <col min="1" max="1" width="64" style="80" customWidth="1"/>
    <col min="2" max="2" width="12.81640625" style="80" customWidth="1"/>
    <col min="3" max="3" width="10.7265625" style="80" bestFit="1" customWidth="1"/>
    <col min="4" max="5" width="11.453125" style="80" customWidth="1"/>
    <col min="6" max="6" width="10.1796875" style="80" bestFit="1" customWidth="1"/>
    <col min="7" max="7" width="11" style="80" bestFit="1" customWidth="1"/>
    <col min="8" max="8" width="13.81640625" style="80" customWidth="1"/>
    <col min="9" max="9" width="15.1796875" style="80" customWidth="1"/>
    <col min="10" max="10" width="13.54296875" style="80" customWidth="1"/>
    <col min="11" max="11" width="12.26953125" style="80" customWidth="1"/>
    <col min="12" max="12" width="11.54296875" style="80" customWidth="1"/>
    <col min="13" max="13" width="10.26953125" style="80" bestFit="1" customWidth="1"/>
    <col min="14" max="14" width="11" style="80" bestFit="1" customWidth="1"/>
    <col min="15" max="15" width="10.7265625" style="80" bestFit="1" customWidth="1"/>
    <col min="16" max="16" width="11.453125" style="80" customWidth="1"/>
    <col min="17" max="17" width="13.81640625" style="80" customWidth="1"/>
    <col min="18" max="16384" width="8.7265625" style="80"/>
  </cols>
  <sheetData>
    <row r="1" spans="1:17" x14ac:dyDescent="0.35">
      <c r="A1" s="404" t="s">
        <v>781</v>
      </c>
    </row>
    <row r="2" spans="1:17" ht="16" thickBot="1" x14ac:dyDescent="0.4"/>
    <row r="3" spans="1:17" x14ac:dyDescent="0.35">
      <c r="A3" s="428"/>
      <c r="B3" s="429">
        <v>44986</v>
      </c>
      <c r="C3" s="429">
        <v>45017</v>
      </c>
      <c r="D3" s="429">
        <v>45047</v>
      </c>
      <c r="E3" s="429">
        <v>45078</v>
      </c>
      <c r="F3" s="429">
        <v>45108</v>
      </c>
      <c r="G3" s="429">
        <v>45139</v>
      </c>
      <c r="H3" s="430">
        <v>45170</v>
      </c>
      <c r="I3" s="431">
        <v>45200</v>
      </c>
      <c r="J3" s="432">
        <v>45231</v>
      </c>
      <c r="K3" s="432">
        <v>45261</v>
      </c>
      <c r="L3" s="432">
        <v>45292</v>
      </c>
      <c r="M3" s="432">
        <v>45323</v>
      </c>
      <c r="N3" s="432">
        <v>45352</v>
      </c>
      <c r="O3" s="432">
        <v>45383</v>
      </c>
      <c r="P3" s="432">
        <v>45413</v>
      </c>
      <c r="Q3" s="433">
        <v>45444</v>
      </c>
    </row>
    <row r="4" spans="1:17" x14ac:dyDescent="0.35">
      <c r="A4" s="434" t="s">
        <v>782</v>
      </c>
      <c r="B4" s="435">
        <v>14255</v>
      </c>
      <c r="C4" s="435">
        <v>12671</v>
      </c>
      <c r="D4" s="435">
        <v>12442</v>
      </c>
      <c r="E4" s="435">
        <v>11090</v>
      </c>
      <c r="F4" s="435">
        <v>11255</v>
      </c>
      <c r="G4" s="435">
        <v>12344</v>
      </c>
      <c r="H4" s="436">
        <v>10474</v>
      </c>
      <c r="I4" s="437">
        <v>20381</v>
      </c>
      <c r="J4" s="435">
        <v>19637</v>
      </c>
      <c r="K4" s="435">
        <v>20285</v>
      </c>
      <c r="L4" s="435">
        <v>19293</v>
      </c>
      <c r="M4" s="435">
        <v>22135</v>
      </c>
      <c r="N4" s="435">
        <v>24403</v>
      </c>
      <c r="O4" s="435">
        <v>23646</v>
      </c>
      <c r="P4" s="435">
        <v>25603</v>
      </c>
      <c r="Q4" s="436">
        <v>468</v>
      </c>
    </row>
    <row r="5" spans="1:17" x14ac:dyDescent="0.35">
      <c r="A5" s="434" t="s">
        <v>783</v>
      </c>
      <c r="B5" s="435">
        <v>2026</v>
      </c>
      <c r="C5" s="435">
        <v>1004</v>
      </c>
      <c r="D5" s="435">
        <v>1251</v>
      </c>
      <c r="E5" s="435">
        <v>980</v>
      </c>
      <c r="F5" s="435">
        <v>1112</v>
      </c>
      <c r="G5" s="435">
        <v>1446</v>
      </c>
      <c r="H5" s="436">
        <v>1201</v>
      </c>
      <c r="I5" s="437">
        <v>1166</v>
      </c>
      <c r="J5" s="435">
        <v>1141</v>
      </c>
      <c r="K5" s="435">
        <v>1039</v>
      </c>
      <c r="L5" s="435">
        <v>780</v>
      </c>
      <c r="M5" s="435">
        <v>903</v>
      </c>
      <c r="N5" s="435">
        <v>1022</v>
      </c>
      <c r="O5" s="435">
        <v>1108</v>
      </c>
      <c r="P5" s="435">
        <v>1025</v>
      </c>
      <c r="Q5" s="436">
        <v>53</v>
      </c>
    </row>
    <row r="6" spans="1:17" x14ac:dyDescent="0.35">
      <c r="A6" s="434" t="s">
        <v>784</v>
      </c>
      <c r="B6" s="438">
        <f t="shared" ref="B6:Q6" si="0">IF(ISERROR(B5/B4),0,B5/B4)</f>
        <v>0.1421255699754472</v>
      </c>
      <c r="C6" s="438">
        <f t="shared" si="0"/>
        <v>7.9236050824717866E-2</v>
      </c>
      <c r="D6" s="438">
        <f t="shared" si="0"/>
        <v>0.10054653592669989</v>
      </c>
      <c r="E6" s="438">
        <f t="shared" si="0"/>
        <v>8.8367899008115425E-2</v>
      </c>
      <c r="F6" s="438">
        <f t="shared" si="0"/>
        <v>9.8800533096401605E-2</v>
      </c>
      <c r="G6" s="438">
        <f t="shared" si="0"/>
        <v>0.11714193130265717</v>
      </c>
      <c r="H6" s="439">
        <f t="shared" si="0"/>
        <v>0.11466488447584496</v>
      </c>
      <c r="I6" s="440">
        <f t="shared" si="0"/>
        <v>5.7210146705264704E-2</v>
      </c>
      <c r="J6" s="438">
        <f t="shared" si="0"/>
        <v>5.8104598462086876E-2</v>
      </c>
      <c r="K6" s="438">
        <f t="shared" si="0"/>
        <v>5.1220113384274096E-2</v>
      </c>
      <c r="L6" s="438">
        <f t="shared" si="0"/>
        <v>4.0429171201990362E-2</v>
      </c>
      <c r="M6" s="438">
        <f t="shared" si="0"/>
        <v>4.0795120849333635E-2</v>
      </c>
      <c r="N6" s="438">
        <f t="shared" si="0"/>
        <v>4.1880096709420972E-2</v>
      </c>
      <c r="O6" s="438">
        <f t="shared" si="0"/>
        <v>4.6857819504355913E-2</v>
      </c>
      <c r="P6" s="438">
        <f t="shared" si="0"/>
        <v>4.0034370972151699E-2</v>
      </c>
      <c r="Q6" s="439">
        <f t="shared" si="0"/>
        <v>0.11324786324786325</v>
      </c>
    </row>
    <row r="7" spans="1:17" x14ac:dyDescent="0.35">
      <c r="A7" s="434" t="s">
        <v>785</v>
      </c>
      <c r="B7" s="441">
        <v>4149.3917274939204</v>
      </c>
      <c r="C7" s="441">
        <v>6354.3983822042501</v>
      </c>
      <c r="D7" s="441">
        <v>6341.3197172034597</v>
      </c>
      <c r="E7" s="441">
        <v>6934.8484848484804</v>
      </c>
      <c r="F7" s="441">
        <v>7137.2134038800696</v>
      </c>
      <c r="G7" s="441">
        <v>6818.7070151306698</v>
      </c>
      <c r="H7" s="442">
        <v>6917.0357751277697</v>
      </c>
      <c r="I7" s="443">
        <v>6569.9145299145302</v>
      </c>
      <c r="J7" s="441">
        <v>6332.73862622658</v>
      </c>
      <c r="K7" s="441">
        <v>6730.5801376597801</v>
      </c>
      <c r="L7" s="441">
        <v>6613.5240572171697</v>
      </c>
      <c r="M7" s="441">
        <v>7039.4304490690001</v>
      </c>
      <c r="N7" s="441">
        <v>6628.4989858012204</v>
      </c>
      <c r="O7" s="441">
        <v>6584.8375451263501</v>
      </c>
      <c r="P7" s="441">
        <v>6549.7522299306202</v>
      </c>
      <c r="Q7" s="442">
        <v>7629.0322580645197</v>
      </c>
    </row>
    <row r="8" spans="1:17" ht="16" thickBot="1" x14ac:dyDescent="0.4">
      <c r="A8" s="444" t="s">
        <v>786</v>
      </c>
      <c r="B8" s="445">
        <v>34.517275419545904</v>
      </c>
      <c r="C8" s="445">
        <v>46.820717131474098</v>
      </c>
      <c r="D8" s="445">
        <v>44.201438848920901</v>
      </c>
      <c r="E8" s="445">
        <v>48.1367346938775</v>
      </c>
      <c r="F8" s="445">
        <v>48.999100719424497</v>
      </c>
      <c r="G8" s="445">
        <v>47.914246196403901</v>
      </c>
      <c r="H8" s="446">
        <v>48.601998334721102</v>
      </c>
      <c r="I8" s="447">
        <v>57.147512864500001</v>
      </c>
      <c r="J8" s="445">
        <v>61.764241893099999</v>
      </c>
      <c r="K8" s="445">
        <v>65.240615976900003</v>
      </c>
      <c r="L8" s="445">
        <v>73.134615384599996</v>
      </c>
      <c r="M8" s="445">
        <v>76.940199335499997</v>
      </c>
      <c r="N8" s="445">
        <v>79.510763209399997</v>
      </c>
      <c r="O8" s="445">
        <v>73.431407942199996</v>
      </c>
      <c r="P8" s="445">
        <v>74.519024390200002</v>
      </c>
      <c r="Q8" s="446">
        <v>82.867924528299994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8871F-31CD-418B-A3B6-13B116C6BB0B}">
  <dimension ref="A1:L148"/>
  <sheetViews>
    <sheetView showGridLines="0" topLeftCell="A120" zoomScale="80" zoomScaleNormal="80" workbookViewId="0">
      <selection activeCell="I13" sqref="I13"/>
    </sheetView>
  </sheetViews>
  <sheetFormatPr defaultRowHeight="14.5" x14ac:dyDescent="0.35"/>
  <cols>
    <col min="1" max="1" width="35.7265625" customWidth="1"/>
    <col min="2" max="2" width="11.1796875" customWidth="1"/>
    <col min="3" max="3" width="10.81640625" customWidth="1"/>
  </cols>
  <sheetData>
    <row r="1" spans="1:12" ht="71.5" customHeight="1" x14ac:dyDescent="0.35">
      <c r="A1" s="448" t="s">
        <v>787</v>
      </c>
      <c r="B1" s="449"/>
      <c r="C1" s="449"/>
      <c r="D1" s="449"/>
      <c r="E1" s="449"/>
      <c r="F1" s="449"/>
      <c r="G1" s="449"/>
      <c r="H1" s="449"/>
      <c r="I1" s="449"/>
      <c r="J1" s="449"/>
      <c r="K1" s="449"/>
      <c r="L1" s="449"/>
    </row>
    <row r="2" spans="1:12" ht="12.65" customHeight="1" x14ac:dyDescent="0.35"/>
    <row r="3" spans="1:12" ht="16" thickBot="1" x14ac:dyDescent="0.4">
      <c r="A3" s="404" t="s">
        <v>788</v>
      </c>
      <c r="B3" s="80"/>
      <c r="C3" s="80"/>
    </row>
    <row r="4" spans="1:12" ht="15" x14ac:dyDescent="0.35">
      <c r="A4" s="428" t="s">
        <v>738</v>
      </c>
      <c r="B4" s="430" t="s">
        <v>789</v>
      </c>
    </row>
    <row r="5" spans="1:12" ht="15.5" x14ac:dyDescent="0.35">
      <c r="A5" s="434" t="s">
        <v>790</v>
      </c>
      <c r="B5" s="450">
        <v>15</v>
      </c>
    </row>
    <row r="6" spans="1:12" ht="15.5" x14ac:dyDescent="0.35">
      <c r="A6" s="434" t="s">
        <v>791</v>
      </c>
      <c r="B6" s="450">
        <v>9</v>
      </c>
    </row>
    <row r="7" spans="1:12" ht="15.5" x14ac:dyDescent="0.35">
      <c r="A7" s="434" t="s">
        <v>792</v>
      </c>
      <c r="B7" s="450">
        <v>10</v>
      </c>
    </row>
    <row r="8" spans="1:12" ht="15.5" x14ac:dyDescent="0.35">
      <c r="A8" s="434" t="s">
        <v>793</v>
      </c>
      <c r="B8" s="450">
        <v>25</v>
      </c>
    </row>
    <row r="9" spans="1:12" ht="15.5" x14ac:dyDescent="0.35">
      <c r="A9" s="434" t="s">
        <v>794</v>
      </c>
      <c r="B9" s="450">
        <v>17</v>
      </c>
    </row>
    <row r="10" spans="1:12" ht="15.5" x14ac:dyDescent="0.35">
      <c r="A10" s="434" t="s">
        <v>739</v>
      </c>
      <c r="B10" s="450">
        <v>25</v>
      </c>
    </row>
    <row r="11" spans="1:12" ht="16" thickBot="1" x14ac:dyDescent="0.4">
      <c r="A11" s="444" t="s">
        <v>683</v>
      </c>
      <c r="B11" s="451">
        <v>11</v>
      </c>
    </row>
    <row r="13" spans="1:12" ht="16" thickBot="1" x14ac:dyDescent="0.4">
      <c r="A13" s="404" t="s">
        <v>795</v>
      </c>
      <c r="B13" s="80"/>
    </row>
    <row r="14" spans="1:12" ht="15" x14ac:dyDescent="0.35">
      <c r="A14" s="428" t="s">
        <v>738</v>
      </c>
      <c r="B14" s="430" t="s">
        <v>796</v>
      </c>
    </row>
    <row r="15" spans="1:12" ht="15.5" x14ac:dyDescent="0.35">
      <c r="A15" s="434" t="s">
        <v>790</v>
      </c>
      <c r="B15" s="450">
        <v>22</v>
      </c>
    </row>
    <row r="16" spans="1:12" ht="15.5" x14ac:dyDescent="0.35">
      <c r="A16" s="434" t="s">
        <v>791</v>
      </c>
      <c r="B16" s="450">
        <v>21</v>
      </c>
    </row>
    <row r="17" spans="1:2" ht="15.5" x14ac:dyDescent="0.35">
      <c r="A17" s="434" t="s">
        <v>792</v>
      </c>
      <c r="B17" s="450">
        <v>19</v>
      </c>
    </row>
    <row r="18" spans="1:2" ht="15.5" x14ac:dyDescent="0.35">
      <c r="A18" s="434" t="s">
        <v>793</v>
      </c>
      <c r="B18" s="450">
        <v>19</v>
      </c>
    </row>
    <row r="19" spans="1:2" ht="15.5" x14ac:dyDescent="0.35">
      <c r="A19" s="434" t="s">
        <v>794</v>
      </c>
      <c r="B19" s="450">
        <v>19</v>
      </c>
    </row>
    <row r="20" spans="1:2" ht="15.5" x14ac:dyDescent="0.35">
      <c r="A20" s="452" t="s">
        <v>739</v>
      </c>
      <c r="B20" s="453">
        <v>20</v>
      </c>
    </row>
    <row r="21" spans="1:2" ht="16" thickBot="1" x14ac:dyDescent="0.4">
      <c r="A21" s="444" t="s">
        <v>683</v>
      </c>
      <c r="B21" s="451">
        <v>10</v>
      </c>
    </row>
    <row r="22" spans="1:2" ht="15.5" x14ac:dyDescent="0.35">
      <c r="B22" s="454"/>
    </row>
    <row r="23" spans="1:2" ht="16" thickBot="1" x14ac:dyDescent="0.4">
      <c r="A23" s="404" t="s">
        <v>797</v>
      </c>
      <c r="B23" s="80"/>
    </row>
    <row r="24" spans="1:2" ht="15" x14ac:dyDescent="0.35">
      <c r="A24" s="428" t="s">
        <v>738</v>
      </c>
      <c r="B24" s="430" t="s">
        <v>714</v>
      </c>
    </row>
    <row r="25" spans="1:2" ht="15.5" x14ac:dyDescent="0.35">
      <c r="A25" s="434" t="s">
        <v>790</v>
      </c>
      <c r="B25" s="436">
        <v>12</v>
      </c>
    </row>
    <row r="26" spans="1:2" ht="15.5" x14ac:dyDescent="0.35">
      <c r="A26" s="434" t="s">
        <v>791</v>
      </c>
      <c r="B26" s="436">
        <v>3</v>
      </c>
    </row>
    <row r="27" spans="1:2" ht="15.5" x14ac:dyDescent="0.35">
      <c r="A27" s="434" t="s">
        <v>792</v>
      </c>
      <c r="B27" s="436">
        <v>9</v>
      </c>
    </row>
    <row r="28" spans="1:2" ht="15.5" x14ac:dyDescent="0.35">
      <c r="A28" s="434" t="s">
        <v>793</v>
      </c>
      <c r="B28" s="436">
        <v>11</v>
      </c>
    </row>
    <row r="29" spans="1:2" ht="15.5" x14ac:dyDescent="0.35">
      <c r="A29" s="434" t="s">
        <v>794</v>
      </c>
      <c r="B29" s="436">
        <v>8</v>
      </c>
    </row>
    <row r="30" spans="1:2" ht="15.5" x14ac:dyDescent="0.35">
      <c r="A30" s="434" t="s">
        <v>739</v>
      </c>
      <c r="B30" s="436">
        <v>14</v>
      </c>
    </row>
    <row r="31" spans="1:2" ht="16" thickBot="1" x14ac:dyDescent="0.4">
      <c r="A31" s="444" t="s">
        <v>683</v>
      </c>
      <c r="B31" s="451">
        <v>4</v>
      </c>
    </row>
    <row r="32" spans="1:2" ht="15.5" x14ac:dyDescent="0.35">
      <c r="B32" s="454"/>
    </row>
    <row r="33" spans="1:2" ht="16" thickBot="1" x14ac:dyDescent="0.4">
      <c r="A33" s="404" t="s">
        <v>798</v>
      </c>
      <c r="B33" s="80"/>
    </row>
    <row r="34" spans="1:2" ht="15" x14ac:dyDescent="0.35">
      <c r="A34" s="428" t="s">
        <v>738</v>
      </c>
      <c r="B34" s="430" t="s">
        <v>789</v>
      </c>
    </row>
    <row r="35" spans="1:2" ht="15.5" x14ac:dyDescent="0.35">
      <c r="A35" s="434" t="s">
        <v>790</v>
      </c>
      <c r="B35" s="436">
        <v>30</v>
      </c>
    </row>
    <row r="36" spans="1:2" ht="15.5" x14ac:dyDescent="0.35">
      <c r="A36" s="434" t="s">
        <v>791</v>
      </c>
      <c r="B36" s="436">
        <v>12</v>
      </c>
    </row>
    <row r="37" spans="1:2" ht="15.5" x14ac:dyDescent="0.35">
      <c r="A37" s="434" t="s">
        <v>792</v>
      </c>
      <c r="B37" s="436">
        <v>11</v>
      </c>
    </row>
    <row r="38" spans="1:2" ht="15.5" x14ac:dyDescent="0.35">
      <c r="A38" s="434" t="s">
        <v>793</v>
      </c>
      <c r="B38" s="436">
        <v>6</v>
      </c>
    </row>
    <row r="39" spans="1:2" ht="15.5" x14ac:dyDescent="0.35">
      <c r="A39" s="434" t="s">
        <v>740</v>
      </c>
      <c r="B39" s="436">
        <v>1</v>
      </c>
    </row>
    <row r="40" spans="1:2" ht="15.5" x14ac:dyDescent="0.35">
      <c r="A40" s="434" t="s">
        <v>739</v>
      </c>
      <c r="B40" s="436">
        <v>7</v>
      </c>
    </row>
    <row r="41" spans="1:2" ht="16" thickBot="1" x14ac:dyDescent="0.4">
      <c r="A41" s="444" t="s">
        <v>683</v>
      </c>
      <c r="B41" s="451">
        <v>3</v>
      </c>
    </row>
    <row r="43" spans="1:2" ht="16" thickBot="1" x14ac:dyDescent="0.4">
      <c r="A43" s="404" t="s">
        <v>799</v>
      </c>
      <c r="B43" s="80"/>
    </row>
    <row r="44" spans="1:2" ht="15" x14ac:dyDescent="0.35">
      <c r="A44" s="428" t="s">
        <v>738</v>
      </c>
      <c r="B44" s="430" t="s">
        <v>796</v>
      </c>
    </row>
    <row r="45" spans="1:2" ht="15.5" x14ac:dyDescent="0.35">
      <c r="A45" s="434" t="s">
        <v>790</v>
      </c>
      <c r="B45" s="436">
        <v>19</v>
      </c>
    </row>
    <row r="46" spans="1:2" ht="15.5" x14ac:dyDescent="0.35">
      <c r="A46" s="434" t="s">
        <v>791</v>
      </c>
      <c r="B46" s="436">
        <v>8</v>
      </c>
    </row>
    <row r="47" spans="1:2" ht="15.5" x14ac:dyDescent="0.35">
      <c r="A47" s="434" t="s">
        <v>792</v>
      </c>
      <c r="B47" s="436">
        <v>9</v>
      </c>
    </row>
    <row r="48" spans="1:2" ht="15.5" x14ac:dyDescent="0.35">
      <c r="A48" s="434" t="s">
        <v>793</v>
      </c>
      <c r="B48" s="436">
        <v>4</v>
      </c>
    </row>
    <row r="49" spans="1:2" ht="15.5" x14ac:dyDescent="0.35">
      <c r="A49" s="434" t="s">
        <v>740</v>
      </c>
      <c r="B49" s="436">
        <v>1</v>
      </c>
    </row>
    <row r="50" spans="1:2" ht="15.5" x14ac:dyDescent="0.35">
      <c r="A50" s="434" t="s">
        <v>739</v>
      </c>
      <c r="B50" s="436">
        <v>4</v>
      </c>
    </row>
    <row r="51" spans="1:2" ht="16" thickBot="1" x14ac:dyDescent="0.4">
      <c r="A51" s="444" t="s">
        <v>683</v>
      </c>
      <c r="B51" s="451">
        <v>2</v>
      </c>
    </row>
    <row r="52" spans="1:2" ht="15.5" x14ac:dyDescent="0.35">
      <c r="B52" s="454"/>
    </row>
    <row r="53" spans="1:2" ht="16" thickBot="1" x14ac:dyDescent="0.4">
      <c r="A53" s="404" t="s">
        <v>800</v>
      </c>
      <c r="B53" s="80"/>
    </row>
    <row r="54" spans="1:2" ht="15" x14ac:dyDescent="0.35">
      <c r="A54" s="428" t="s">
        <v>738</v>
      </c>
      <c r="B54" s="430" t="s">
        <v>714</v>
      </c>
    </row>
    <row r="55" spans="1:2" ht="15.5" x14ac:dyDescent="0.35">
      <c r="A55" s="434" t="s">
        <v>790</v>
      </c>
      <c r="B55" s="436">
        <v>2</v>
      </c>
    </row>
    <row r="56" spans="1:2" ht="15.5" x14ac:dyDescent="0.35">
      <c r="A56" s="434" t="s">
        <v>791</v>
      </c>
      <c r="B56" s="436">
        <v>1</v>
      </c>
    </row>
    <row r="57" spans="1:2" ht="15.5" x14ac:dyDescent="0.35">
      <c r="A57" s="434" t="s">
        <v>792</v>
      </c>
      <c r="B57" s="436">
        <v>0</v>
      </c>
    </row>
    <row r="58" spans="1:2" ht="15.5" x14ac:dyDescent="0.35">
      <c r="A58" s="434" t="s">
        <v>793</v>
      </c>
      <c r="B58" s="436">
        <v>0</v>
      </c>
    </row>
    <row r="59" spans="1:2" ht="15.5" x14ac:dyDescent="0.35">
      <c r="A59" s="434" t="s">
        <v>794</v>
      </c>
      <c r="B59" s="436">
        <v>0</v>
      </c>
    </row>
    <row r="60" spans="1:2" ht="15.5" x14ac:dyDescent="0.35">
      <c r="A60" s="434" t="s">
        <v>739</v>
      </c>
      <c r="B60" s="436">
        <v>0</v>
      </c>
    </row>
    <row r="61" spans="1:2" ht="16" thickBot="1" x14ac:dyDescent="0.4">
      <c r="A61" s="444" t="s">
        <v>683</v>
      </c>
      <c r="B61" s="455">
        <v>0</v>
      </c>
    </row>
    <row r="62" spans="1:2" ht="15.5" x14ac:dyDescent="0.35">
      <c r="B62" s="454"/>
    </row>
    <row r="63" spans="1:2" ht="16" thickBot="1" x14ac:dyDescent="0.4">
      <c r="A63" s="404" t="s">
        <v>801</v>
      </c>
      <c r="B63" s="80"/>
    </row>
    <row r="64" spans="1:2" ht="15" x14ac:dyDescent="0.35">
      <c r="A64" s="428" t="s">
        <v>738</v>
      </c>
      <c r="B64" s="430" t="s">
        <v>789</v>
      </c>
    </row>
    <row r="65" spans="1:2" ht="15.5" x14ac:dyDescent="0.35">
      <c r="A65" s="434" t="s">
        <v>790</v>
      </c>
      <c r="B65" s="436">
        <v>24545</v>
      </c>
    </row>
    <row r="66" spans="1:2" ht="15.5" x14ac:dyDescent="0.35">
      <c r="A66" s="434" t="s">
        <v>791</v>
      </c>
      <c r="B66" s="436">
        <v>22976</v>
      </c>
    </row>
    <row r="67" spans="1:2" ht="15.5" x14ac:dyDescent="0.35">
      <c r="A67" s="434" t="s">
        <v>792</v>
      </c>
      <c r="B67" s="436">
        <v>16174</v>
      </c>
    </row>
    <row r="68" spans="1:2" ht="15.5" x14ac:dyDescent="0.35">
      <c r="A68" s="434" t="s">
        <v>793</v>
      </c>
      <c r="B68" s="436">
        <v>6941</v>
      </c>
    </row>
    <row r="69" spans="1:2" ht="15.5" x14ac:dyDescent="0.35">
      <c r="A69" s="434" t="s">
        <v>794</v>
      </c>
      <c r="B69" s="436">
        <v>5977</v>
      </c>
    </row>
    <row r="70" spans="1:2" ht="15.5" x14ac:dyDescent="0.35">
      <c r="A70" s="434" t="s">
        <v>739</v>
      </c>
      <c r="B70" s="436">
        <v>9042</v>
      </c>
    </row>
    <row r="71" spans="1:2" ht="16" thickBot="1" x14ac:dyDescent="0.4">
      <c r="A71" s="444" t="s">
        <v>683</v>
      </c>
      <c r="B71" s="451">
        <v>4516</v>
      </c>
    </row>
    <row r="73" spans="1:2" ht="16" thickBot="1" x14ac:dyDescent="0.4">
      <c r="A73" s="404" t="s">
        <v>802</v>
      </c>
      <c r="B73" s="80"/>
    </row>
    <row r="74" spans="1:2" ht="15" x14ac:dyDescent="0.35">
      <c r="A74" s="428" t="s">
        <v>738</v>
      </c>
      <c r="B74" s="430" t="s">
        <v>796</v>
      </c>
    </row>
    <row r="75" spans="1:2" ht="15.5" x14ac:dyDescent="0.35">
      <c r="A75" s="434" t="s">
        <v>790</v>
      </c>
      <c r="B75" s="436">
        <v>25793</v>
      </c>
    </row>
    <row r="76" spans="1:2" ht="15.5" x14ac:dyDescent="0.35">
      <c r="A76" s="434" t="s">
        <v>791</v>
      </c>
      <c r="B76" s="436">
        <v>24371</v>
      </c>
    </row>
    <row r="77" spans="1:2" ht="15.5" x14ac:dyDescent="0.35">
      <c r="A77" s="434" t="s">
        <v>792</v>
      </c>
      <c r="B77" s="436">
        <v>17657</v>
      </c>
    </row>
    <row r="78" spans="1:2" ht="15.5" x14ac:dyDescent="0.35">
      <c r="A78" s="434" t="s">
        <v>793</v>
      </c>
      <c r="B78" s="436">
        <v>7422</v>
      </c>
    </row>
    <row r="79" spans="1:2" ht="15.5" x14ac:dyDescent="0.35">
      <c r="A79" s="434" t="s">
        <v>794</v>
      </c>
      <c r="B79" s="436">
        <v>6468</v>
      </c>
    </row>
    <row r="80" spans="1:2" ht="15.5" x14ac:dyDescent="0.35">
      <c r="A80" s="434" t="s">
        <v>739</v>
      </c>
      <c r="B80" s="436">
        <v>9470</v>
      </c>
    </row>
    <row r="81" spans="1:8" ht="16" thickBot="1" x14ac:dyDescent="0.4">
      <c r="A81" s="444" t="s">
        <v>683</v>
      </c>
      <c r="B81" s="451">
        <v>4657</v>
      </c>
    </row>
    <row r="82" spans="1:8" ht="15.5" x14ac:dyDescent="0.35">
      <c r="B82" s="454"/>
    </row>
    <row r="83" spans="1:8" ht="16" thickBot="1" x14ac:dyDescent="0.4">
      <c r="A83" s="404" t="s">
        <v>803</v>
      </c>
      <c r="B83" s="80"/>
    </row>
    <row r="84" spans="1:8" ht="15" x14ac:dyDescent="0.35">
      <c r="A84" s="428" t="s">
        <v>738</v>
      </c>
      <c r="B84" s="430" t="s">
        <v>714</v>
      </c>
    </row>
    <row r="85" spans="1:8" ht="15.5" x14ac:dyDescent="0.35">
      <c r="A85" s="434" t="s">
        <v>790</v>
      </c>
      <c r="B85" s="436">
        <v>13632</v>
      </c>
    </row>
    <row r="86" spans="1:8" ht="15.5" x14ac:dyDescent="0.35">
      <c r="A86" s="434" t="s">
        <v>791</v>
      </c>
      <c r="B86" s="436">
        <v>13203</v>
      </c>
    </row>
    <row r="87" spans="1:8" ht="15.5" x14ac:dyDescent="0.35">
      <c r="A87" s="434" t="s">
        <v>792</v>
      </c>
      <c r="B87" s="436">
        <v>10998</v>
      </c>
    </row>
    <row r="88" spans="1:8" ht="15.5" x14ac:dyDescent="0.35">
      <c r="A88" s="434" t="s">
        <v>793</v>
      </c>
      <c r="B88" s="436">
        <v>64</v>
      </c>
    </row>
    <row r="89" spans="1:8" ht="15.5" x14ac:dyDescent="0.35">
      <c r="A89" s="434" t="s">
        <v>794</v>
      </c>
      <c r="B89" s="436">
        <v>4065</v>
      </c>
    </row>
    <row r="90" spans="1:8" ht="15.5" x14ac:dyDescent="0.35">
      <c r="A90" s="434" t="s">
        <v>739</v>
      </c>
      <c r="B90" s="436">
        <v>5801</v>
      </c>
    </row>
    <row r="91" spans="1:8" ht="16" thickBot="1" x14ac:dyDescent="0.4">
      <c r="A91" s="444" t="s">
        <v>683</v>
      </c>
      <c r="B91" s="451">
        <v>3049</v>
      </c>
    </row>
    <row r="92" spans="1:8" ht="15.5" x14ac:dyDescent="0.35">
      <c r="B92" s="454"/>
    </row>
    <row r="93" spans="1:8" ht="16" thickBot="1" x14ac:dyDescent="0.4">
      <c r="A93" s="404" t="s">
        <v>804</v>
      </c>
      <c r="B93" s="80"/>
    </row>
    <row r="94" spans="1:8" ht="15" x14ac:dyDescent="0.35">
      <c r="A94" s="428" t="s">
        <v>805</v>
      </c>
      <c r="B94" s="429" t="s">
        <v>790</v>
      </c>
      <c r="C94" s="429" t="s">
        <v>791</v>
      </c>
      <c r="D94" s="429" t="s">
        <v>792</v>
      </c>
      <c r="E94" s="429" t="s">
        <v>793</v>
      </c>
      <c r="F94" s="429" t="s">
        <v>740</v>
      </c>
      <c r="G94" s="429" t="s">
        <v>739</v>
      </c>
      <c r="H94" s="430" t="s">
        <v>683</v>
      </c>
    </row>
    <row r="95" spans="1:8" ht="15.5" x14ac:dyDescent="0.35">
      <c r="A95" s="434" t="s">
        <v>806</v>
      </c>
      <c r="B95" s="456"/>
      <c r="C95" s="456"/>
      <c r="D95" s="456"/>
      <c r="E95" s="456"/>
      <c r="F95" s="435">
        <v>23</v>
      </c>
      <c r="G95" s="435">
        <v>123</v>
      </c>
      <c r="H95" s="436">
        <v>41</v>
      </c>
    </row>
    <row r="96" spans="1:8" ht="15.5" x14ac:dyDescent="0.35">
      <c r="A96" s="434" t="s">
        <v>807</v>
      </c>
      <c r="B96" s="456">
        <v>0</v>
      </c>
      <c r="C96" s="456">
        <v>0</v>
      </c>
      <c r="D96" s="456">
        <v>0</v>
      </c>
      <c r="E96" s="435">
        <v>10</v>
      </c>
      <c r="F96" s="435">
        <v>37</v>
      </c>
      <c r="G96" s="435">
        <v>69</v>
      </c>
      <c r="H96" s="436">
        <v>32</v>
      </c>
    </row>
    <row r="97" spans="1:8" ht="15.5" x14ac:dyDescent="0.35">
      <c r="A97" s="434" t="s">
        <v>808</v>
      </c>
      <c r="B97" s="456"/>
      <c r="C97" s="456"/>
      <c r="D97" s="456"/>
      <c r="E97" s="456"/>
      <c r="F97" s="435">
        <v>54</v>
      </c>
      <c r="G97" s="435">
        <v>129</v>
      </c>
      <c r="H97" s="436">
        <v>25</v>
      </c>
    </row>
    <row r="98" spans="1:8" ht="15.5" x14ac:dyDescent="0.35">
      <c r="A98" s="434" t="s">
        <v>809</v>
      </c>
      <c r="B98" s="435">
        <v>10119</v>
      </c>
      <c r="C98" s="435">
        <v>9164</v>
      </c>
      <c r="D98" s="435">
        <v>6123</v>
      </c>
      <c r="E98" s="435">
        <v>5270</v>
      </c>
      <c r="F98" s="435">
        <v>6607</v>
      </c>
      <c r="G98" s="435">
        <v>5089</v>
      </c>
      <c r="H98" s="436">
        <v>2368</v>
      </c>
    </row>
    <row r="99" spans="1:8" ht="15.5" x14ac:dyDescent="0.35">
      <c r="A99" s="434" t="s">
        <v>810</v>
      </c>
      <c r="B99" s="456"/>
      <c r="C99" s="456"/>
      <c r="D99" s="456"/>
      <c r="E99" s="456"/>
      <c r="F99" s="456"/>
      <c r="G99" s="435">
        <v>39</v>
      </c>
      <c r="H99" s="436">
        <v>14</v>
      </c>
    </row>
    <row r="100" spans="1:8" ht="15.5" x14ac:dyDescent="0.35">
      <c r="A100" s="434" t="s">
        <v>811</v>
      </c>
      <c r="B100" s="456">
        <v>0</v>
      </c>
      <c r="C100" s="456">
        <v>0</v>
      </c>
      <c r="D100" s="456">
        <v>0</v>
      </c>
      <c r="E100" s="435">
        <v>1303</v>
      </c>
      <c r="F100" s="435">
        <v>4296</v>
      </c>
      <c r="G100" s="435">
        <v>1008</v>
      </c>
      <c r="H100" s="436">
        <v>269</v>
      </c>
    </row>
    <row r="101" spans="1:8" ht="15.5" x14ac:dyDescent="0.35">
      <c r="A101" s="434" t="s">
        <v>812</v>
      </c>
      <c r="B101" s="435">
        <v>13597</v>
      </c>
      <c r="C101" s="435">
        <v>13716</v>
      </c>
      <c r="D101" s="435">
        <v>9950</v>
      </c>
      <c r="E101" s="435">
        <v>10790</v>
      </c>
      <c r="F101" s="435">
        <v>16487</v>
      </c>
      <c r="G101" s="435">
        <v>11532</v>
      </c>
      <c r="H101" s="436">
        <v>5797</v>
      </c>
    </row>
    <row r="102" spans="1:8" ht="15.5" x14ac:dyDescent="0.35">
      <c r="A102" s="434" t="s">
        <v>813</v>
      </c>
      <c r="B102" s="435">
        <v>53</v>
      </c>
      <c r="C102" s="435">
        <v>34</v>
      </c>
      <c r="D102" s="435">
        <v>36</v>
      </c>
      <c r="E102" s="435">
        <v>11</v>
      </c>
      <c r="F102" s="435">
        <v>30</v>
      </c>
      <c r="G102" s="435">
        <v>58</v>
      </c>
      <c r="H102" s="436">
        <v>19</v>
      </c>
    </row>
    <row r="103" spans="1:8" ht="15.5" x14ac:dyDescent="0.35">
      <c r="A103" s="434" t="s">
        <v>814</v>
      </c>
      <c r="B103" s="435">
        <v>637</v>
      </c>
      <c r="C103" s="435">
        <v>823</v>
      </c>
      <c r="D103" s="435">
        <v>543</v>
      </c>
      <c r="E103" s="435">
        <v>2222</v>
      </c>
      <c r="F103" s="435">
        <v>10858</v>
      </c>
      <c r="G103" s="435">
        <v>21525</v>
      </c>
      <c r="H103" s="436">
        <v>5342</v>
      </c>
    </row>
    <row r="104" spans="1:8" ht="15.5" x14ac:dyDescent="0.35">
      <c r="A104" s="434" t="s">
        <v>815</v>
      </c>
      <c r="B104" s="435">
        <v>236</v>
      </c>
      <c r="C104" s="435">
        <v>132</v>
      </c>
      <c r="D104" s="435">
        <v>105</v>
      </c>
      <c r="E104" s="435">
        <v>52</v>
      </c>
      <c r="F104" s="435">
        <v>88</v>
      </c>
      <c r="G104" s="435">
        <v>194</v>
      </c>
      <c r="H104" s="436">
        <v>34</v>
      </c>
    </row>
    <row r="105" spans="1:8" ht="15.5" x14ac:dyDescent="0.35">
      <c r="A105" s="434" t="s">
        <v>816</v>
      </c>
      <c r="B105" s="435">
        <v>81</v>
      </c>
      <c r="C105" s="435">
        <v>40</v>
      </c>
      <c r="D105" s="435">
        <v>29</v>
      </c>
      <c r="E105" s="435">
        <v>12</v>
      </c>
      <c r="F105" s="435">
        <v>5</v>
      </c>
      <c r="G105" s="435">
        <v>8</v>
      </c>
      <c r="H105" s="436">
        <v>3</v>
      </c>
    </row>
    <row r="106" spans="1:8" ht="15.5" x14ac:dyDescent="0.35">
      <c r="A106" s="434" t="s">
        <v>817</v>
      </c>
      <c r="B106" s="435">
        <v>134</v>
      </c>
      <c r="C106" s="435">
        <v>82</v>
      </c>
      <c r="D106" s="435">
        <v>72</v>
      </c>
      <c r="E106" s="435">
        <v>29</v>
      </c>
      <c r="F106" s="435">
        <v>26</v>
      </c>
      <c r="G106" s="435">
        <v>38</v>
      </c>
      <c r="H106" s="436">
        <v>27</v>
      </c>
    </row>
    <row r="107" spans="1:8" ht="15.5" x14ac:dyDescent="0.35">
      <c r="A107" s="434" t="s">
        <v>818</v>
      </c>
      <c r="B107" s="435">
        <v>27</v>
      </c>
      <c r="C107" s="435">
        <v>19</v>
      </c>
      <c r="D107" s="435">
        <v>17</v>
      </c>
      <c r="E107" s="435">
        <v>7</v>
      </c>
      <c r="F107" s="435">
        <v>12</v>
      </c>
      <c r="G107" s="435">
        <v>25</v>
      </c>
      <c r="H107" s="436">
        <v>26</v>
      </c>
    </row>
    <row r="108" spans="1:8" ht="15.5" x14ac:dyDescent="0.35">
      <c r="A108" s="434" t="s">
        <v>819</v>
      </c>
      <c r="B108" s="456"/>
      <c r="C108" s="456"/>
      <c r="D108" s="456"/>
      <c r="E108" s="456"/>
      <c r="F108" s="435">
        <v>86</v>
      </c>
      <c r="G108" s="435">
        <v>199</v>
      </c>
      <c r="H108" s="436">
        <v>18</v>
      </c>
    </row>
    <row r="109" spans="1:8" ht="15.5" x14ac:dyDescent="0.35">
      <c r="A109" s="434" t="s">
        <v>820</v>
      </c>
      <c r="B109" s="456">
        <v>0</v>
      </c>
      <c r="C109" s="456">
        <v>0</v>
      </c>
      <c r="D109" s="456">
        <v>0</v>
      </c>
      <c r="E109" s="435">
        <v>2452</v>
      </c>
      <c r="F109" s="435">
        <v>17061</v>
      </c>
      <c r="G109" s="435">
        <v>17048</v>
      </c>
      <c r="H109" s="436">
        <v>3158</v>
      </c>
    </row>
    <row r="110" spans="1:8" ht="16" thickBot="1" x14ac:dyDescent="0.4">
      <c r="A110" s="444" t="s">
        <v>821</v>
      </c>
      <c r="B110" s="457">
        <v>51</v>
      </c>
      <c r="C110" s="457">
        <v>32</v>
      </c>
      <c r="D110" s="457">
        <v>14</v>
      </c>
      <c r="E110" s="457">
        <v>5</v>
      </c>
      <c r="F110" s="457">
        <v>24</v>
      </c>
      <c r="G110" s="457">
        <v>9</v>
      </c>
      <c r="H110" s="455">
        <v>8</v>
      </c>
    </row>
    <row r="112" spans="1:8" ht="16" thickBot="1" x14ac:dyDescent="0.4">
      <c r="A112" s="404" t="s">
        <v>822</v>
      </c>
      <c r="B112" s="80"/>
    </row>
    <row r="113" spans="1:8" ht="15" x14ac:dyDescent="0.35">
      <c r="A113" s="428" t="s">
        <v>805</v>
      </c>
      <c r="B113" s="429" t="s">
        <v>790</v>
      </c>
      <c r="C113" s="429" t="s">
        <v>791</v>
      </c>
      <c r="D113" s="429" t="s">
        <v>792</v>
      </c>
      <c r="E113" s="429" t="s">
        <v>793</v>
      </c>
      <c r="F113" s="429" t="s">
        <v>740</v>
      </c>
      <c r="G113" s="429" t="s">
        <v>739</v>
      </c>
      <c r="H113" s="430" t="s">
        <v>683</v>
      </c>
    </row>
    <row r="114" spans="1:8" ht="15.5" x14ac:dyDescent="0.35">
      <c r="A114" s="434" t="s">
        <v>806</v>
      </c>
      <c r="B114" s="456"/>
      <c r="C114" s="456"/>
      <c r="D114" s="456"/>
      <c r="E114" s="456"/>
      <c r="F114" s="435">
        <v>173</v>
      </c>
      <c r="G114" s="435">
        <v>649</v>
      </c>
      <c r="H114" s="436">
        <v>219</v>
      </c>
    </row>
    <row r="115" spans="1:8" ht="15.5" x14ac:dyDescent="0.35">
      <c r="A115" s="434" t="s">
        <v>807</v>
      </c>
      <c r="B115" s="456">
        <v>0</v>
      </c>
      <c r="C115" s="456">
        <v>0</v>
      </c>
      <c r="D115" s="456">
        <v>0</v>
      </c>
      <c r="E115" s="435">
        <v>10</v>
      </c>
      <c r="F115" s="435">
        <v>36</v>
      </c>
      <c r="G115" s="435">
        <v>49</v>
      </c>
      <c r="H115" s="436">
        <v>33</v>
      </c>
    </row>
    <row r="116" spans="1:8" ht="15.5" x14ac:dyDescent="0.35">
      <c r="A116" s="434" t="s">
        <v>808</v>
      </c>
      <c r="B116" s="456"/>
      <c r="C116" s="456"/>
      <c r="D116" s="456"/>
      <c r="E116" s="456"/>
      <c r="F116" s="435">
        <v>108</v>
      </c>
      <c r="G116" s="435">
        <v>689</v>
      </c>
      <c r="H116" s="436">
        <v>44</v>
      </c>
    </row>
    <row r="117" spans="1:8" ht="15.5" x14ac:dyDescent="0.35">
      <c r="A117" s="434" t="s">
        <v>809</v>
      </c>
      <c r="B117" s="435">
        <v>33169</v>
      </c>
      <c r="C117" s="435">
        <v>43408</v>
      </c>
      <c r="D117" s="435">
        <v>11108</v>
      </c>
      <c r="E117" s="435">
        <v>5137</v>
      </c>
      <c r="F117" s="435">
        <v>5367</v>
      </c>
      <c r="G117" s="435">
        <v>8904</v>
      </c>
      <c r="H117" s="436">
        <v>4582</v>
      </c>
    </row>
    <row r="118" spans="1:8" ht="15.5" x14ac:dyDescent="0.35">
      <c r="A118" s="434" t="s">
        <v>810</v>
      </c>
      <c r="B118" s="456"/>
      <c r="C118" s="456"/>
      <c r="D118" s="456"/>
      <c r="E118" s="456"/>
      <c r="F118" s="456"/>
      <c r="G118" s="435">
        <v>200</v>
      </c>
      <c r="H118" s="436">
        <v>43</v>
      </c>
    </row>
    <row r="119" spans="1:8" ht="15.5" x14ac:dyDescent="0.35">
      <c r="A119" s="434" t="s">
        <v>811</v>
      </c>
      <c r="B119" s="456">
        <v>0</v>
      </c>
      <c r="C119" s="456">
        <v>0</v>
      </c>
      <c r="D119" s="456">
        <v>0</v>
      </c>
      <c r="E119" s="435">
        <v>12331</v>
      </c>
      <c r="F119" s="435">
        <v>3926</v>
      </c>
      <c r="G119" s="435">
        <v>1684</v>
      </c>
      <c r="H119" s="436">
        <v>1543</v>
      </c>
    </row>
    <row r="120" spans="1:8" ht="15.5" x14ac:dyDescent="0.35">
      <c r="A120" s="434" t="s">
        <v>812</v>
      </c>
      <c r="B120" s="435">
        <v>62461</v>
      </c>
      <c r="C120" s="435">
        <v>104166</v>
      </c>
      <c r="D120" s="435">
        <v>16860</v>
      </c>
      <c r="E120" s="435">
        <v>13106</v>
      </c>
      <c r="F120" s="435">
        <v>11239</v>
      </c>
      <c r="G120" s="435">
        <v>21610</v>
      </c>
      <c r="H120" s="436">
        <v>12283</v>
      </c>
    </row>
    <row r="121" spans="1:8" ht="15.5" x14ac:dyDescent="0.35">
      <c r="A121" s="434" t="s">
        <v>813</v>
      </c>
      <c r="B121" s="435">
        <v>777</v>
      </c>
      <c r="C121" s="435">
        <v>371</v>
      </c>
      <c r="D121" s="435">
        <v>152</v>
      </c>
      <c r="E121" s="435">
        <v>384</v>
      </c>
      <c r="F121" s="435">
        <v>962</v>
      </c>
      <c r="G121" s="435">
        <v>835</v>
      </c>
      <c r="H121" s="436">
        <v>125</v>
      </c>
    </row>
    <row r="122" spans="1:8" ht="15.5" x14ac:dyDescent="0.35">
      <c r="A122" s="434" t="s">
        <v>814</v>
      </c>
      <c r="B122" s="435">
        <v>3428</v>
      </c>
      <c r="C122" s="435">
        <v>7893</v>
      </c>
      <c r="D122" s="435">
        <v>1467</v>
      </c>
      <c r="E122" s="435">
        <v>26920</v>
      </c>
      <c r="F122" s="435">
        <v>48045</v>
      </c>
      <c r="G122" s="435">
        <v>4448</v>
      </c>
      <c r="H122" s="436">
        <v>7431</v>
      </c>
    </row>
    <row r="123" spans="1:8" ht="15.5" x14ac:dyDescent="0.35">
      <c r="A123" s="434" t="s">
        <v>815</v>
      </c>
      <c r="B123" s="435">
        <v>290</v>
      </c>
      <c r="C123" s="435">
        <v>155</v>
      </c>
      <c r="D123" s="435">
        <v>129</v>
      </c>
      <c r="E123" s="435">
        <v>106</v>
      </c>
      <c r="F123" s="435">
        <v>502</v>
      </c>
      <c r="G123" s="435">
        <v>496</v>
      </c>
      <c r="H123" s="436">
        <v>56</v>
      </c>
    </row>
    <row r="124" spans="1:8" ht="15.5" x14ac:dyDescent="0.35">
      <c r="A124" s="434" t="s">
        <v>816</v>
      </c>
      <c r="B124" s="435">
        <v>113</v>
      </c>
      <c r="C124" s="435">
        <v>61</v>
      </c>
      <c r="D124" s="435">
        <v>39</v>
      </c>
      <c r="E124" s="435">
        <v>15</v>
      </c>
      <c r="F124" s="435">
        <v>9</v>
      </c>
      <c r="G124" s="435">
        <v>11</v>
      </c>
      <c r="H124" s="436">
        <v>2</v>
      </c>
    </row>
    <row r="125" spans="1:8" ht="15.5" x14ac:dyDescent="0.35">
      <c r="A125" s="434" t="s">
        <v>817</v>
      </c>
      <c r="B125" s="435">
        <v>121</v>
      </c>
      <c r="C125" s="435">
        <v>73</v>
      </c>
      <c r="D125" s="435">
        <v>68</v>
      </c>
      <c r="E125" s="435">
        <v>46</v>
      </c>
      <c r="F125" s="435">
        <v>58</v>
      </c>
      <c r="G125" s="435">
        <v>125</v>
      </c>
      <c r="H125" s="436">
        <v>125</v>
      </c>
    </row>
    <row r="126" spans="1:8" ht="15.5" x14ac:dyDescent="0.35">
      <c r="A126" s="434" t="s">
        <v>818</v>
      </c>
      <c r="B126" s="435">
        <v>41</v>
      </c>
      <c r="C126" s="435">
        <v>31</v>
      </c>
      <c r="D126" s="435">
        <v>21</v>
      </c>
      <c r="E126" s="435">
        <v>19</v>
      </c>
      <c r="F126" s="435">
        <v>107</v>
      </c>
      <c r="G126" s="435">
        <v>192</v>
      </c>
      <c r="H126" s="436">
        <v>136</v>
      </c>
    </row>
    <row r="127" spans="1:8" ht="15.5" x14ac:dyDescent="0.35">
      <c r="A127" s="434" t="s">
        <v>819</v>
      </c>
      <c r="B127" s="456"/>
      <c r="C127" s="456"/>
      <c r="D127" s="456"/>
      <c r="E127" s="456"/>
      <c r="F127" s="435">
        <v>75</v>
      </c>
      <c r="G127" s="435">
        <v>105</v>
      </c>
      <c r="H127" s="436">
        <v>49</v>
      </c>
    </row>
    <row r="128" spans="1:8" ht="15.5" x14ac:dyDescent="0.35">
      <c r="A128" s="434" t="s">
        <v>820</v>
      </c>
      <c r="B128" s="456">
        <v>0</v>
      </c>
      <c r="C128" s="456">
        <v>0</v>
      </c>
      <c r="D128" s="456">
        <v>0</v>
      </c>
      <c r="E128" s="435">
        <v>3823</v>
      </c>
      <c r="F128" s="435">
        <v>36644</v>
      </c>
      <c r="G128" s="435">
        <v>14918</v>
      </c>
      <c r="H128" s="436">
        <v>14396</v>
      </c>
    </row>
    <row r="129" spans="1:8" ht="16" thickBot="1" x14ac:dyDescent="0.4">
      <c r="A129" s="444" t="s">
        <v>821</v>
      </c>
      <c r="B129" s="457">
        <v>99</v>
      </c>
      <c r="C129" s="457">
        <v>83</v>
      </c>
      <c r="D129" s="457">
        <v>37</v>
      </c>
      <c r="E129" s="457">
        <v>43</v>
      </c>
      <c r="F129" s="457">
        <v>75</v>
      </c>
      <c r="G129" s="457">
        <v>42</v>
      </c>
      <c r="H129" s="455">
        <v>41</v>
      </c>
    </row>
    <row r="130" spans="1:8" ht="15.5" x14ac:dyDescent="0.35">
      <c r="A130" s="458"/>
      <c r="B130" s="459"/>
      <c r="C130" s="459"/>
      <c r="D130" s="459"/>
      <c r="E130" s="459"/>
      <c r="F130" s="459"/>
    </row>
    <row r="131" spans="1:8" ht="16" thickBot="1" x14ac:dyDescent="0.4">
      <c r="A131" s="404" t="s">
        <v>823</v>
      </c>
      <c r="B131" s="80"/>
    </row>
    <row r="132" spans="1:8" ht="15" x14ac:dyDescent="0.35">
      <c r="A132" s="428" t="s">
        <v>805</v>
      </c>
      <c r="B132" s="429" t="s">
        <v>790</v>
      </c>
      <c r="C132" s="429" t="s">
        <v>791</v>
      </c>
      <c r="D132" s="429" t="s">
        <v>792</v>
      </c>
      <c r="E132" s="429" t="s">
        <v>793</v>
      </c>
      <c r="F132" s="429" t="s">
        <v>740</v>
      </c>
      <c r="G132" s="429" t="s">
        <v>739</v>
      </c>
      <c r="H132" s="430" t="s">
        <v>683</v>
      </c>
    </row>
    <row r="133" spans="1:8" ht="15.5" x14ac:dyDescent="0.35">
      <c r="A133" s="434" t="s">
        <v>806</v>
      </c>
      <c r="B133" s="456"/>
      <c r="C133" s="456"/>
      <c r="D133" s="456"/>
      <c r="E133" s="456"/>
      <c r="F133" s="435">
        <v>8</v>
      </c>
      <c r="G133" s="435">
        <v>47</v>
      </c>
      <c r="H133" s="436">
        <v>67</v>
      </c>
    </row>
    <row r="134" spans="1:8" ht="15.5" x14ac:dyDescent="0.35">
      <c r="A134" s="434" t="s">
        <v>807</v>
      </c>
      <c r="B134" s="456">
        <v>0</v>
      </c>
      <c r="C134" s="456">
        <v>0</v>
      </c>
      <c r="D134" s="456">
        <v>0</v>
      </c>
      <c r="E134" s="435">
        <v>0</v>
      </c>
      <c r="F134" s="435">
        <v>1</v>
      </c>
      <c r="G134" s="435">
        <v>2</v>
      </c>
      <c r="H134" s="436">
        <v>0</v>
      </c>
    </row>
    <row r="135" spans="1:8" ht="15.5" x14ac:dyDescent="0.35">
      <c r="A135" s="434" t="s">
        <v>808</v>
      </c>
      <c r="B135" s="456"/>
      <c r="C135" s="456"/>
      <c r="D135" s="456"/>
      <c r="E135" s="456"/>
      <c r="F135" s="435">
        <v>5</v>
      </c>
      <c r="G135" s="435">
        <v>42</v>
      </c>
      <c r="H135" s="436">
        <v>13</v>
      </c>
    </row>
    <row r="136" spans="1:8" ht="15.5" x14ac:dyDescent="0.35">
      <c r="A136" s="434" t="s">
        <v>809</v>
      </c>
      <c r="B136" s="435">
        <v>15445</v>
      </c>
      <c r="C136" s="435">
        <v>18981</v>
      </c>
      <c r="D136" s="435">
        <v>12590</v>
      </c>
      <c r="E136" s="435">
        <v>2872</v>
      </c>
      <c r="F136" s="435">
        <v>7376</v>
      </c>
      <c r="G136" s="435">
        <v>8600</v>
      </c>
      <c r="H136" s="436">
        <v>7843</v>
      </c>
    </row>
    <row r="137" spans="1:8" ht="15.5" x14ac:dyDescent="0.35">
      <c r="A137" s="434" t="s">
        <v>810</v>
      </c>
      <c r="B137" s="456"/>
      <c r="C137" s="456"/>
      <c r="D137" s="456"/>
      <c r="E137" s="456"/>
      <c r="F137" s="456"/>
      <c r="G137" s="435">
        <v>37</v>
      </c>
      <c r="H137" s="436">
        <v>19</v>
      </c>
    </row>
    <row r="138" spans="1:8" ht="15.5" x14ac:dyDescent="0.35">
      <c r="A138" s="434" t="s">
        <v>811</v>
      </c>
      <c r="B138" s="456">
        <v>0</v>
      </c>
      <c r="C138" s="456">
        <v>0</v>
      </c>
      <c r="D138" s="456">
        <v>0</v>
      </c>
      <c r="E138" s="435">
        <v>16</v>
      </c>
      <c r="F138" s="435">
        <v>1612</v>
      </c>
      <c r="G138" s="435">
        <v>1115</v>
      </c>
      <c r="H138" s="436">
        <v>341</v>
      </c>
    </row>
    <row r="139" spans="1:8" ht="15.5" x14ac:dyDescent="0.35">
      <c r="A139" s="434" t="s">
        <v>812</v>
      </c>
      <c r="B139" s="435">
        <v>28894</v>
      </c>
      <c r="C139" s="435">
        <v>41800</v>
      </c>
      <c r="D139" s="435">
        <v>21139</v>
      </c>
      <c r="E139" s="435">
        <v>4904</v>
      </c>
      <c r="F139" s="435">
        <v>6541</v>
      </c>
      <c r="G139" s="435">
        <v>22631</v>
      </c>
      <c r="H139" s="436">
        <v>25740</v>
      </c>
    </row>
    <row r="140" spans="1:8" ht="15.5" x14ac:dyDescent="0.35">
      <c r="A140" s="434" t="s">
        <v>813</v>
      </c>
      <c r="B140" s="435">
        <v>45</v>
      </c>
      <c r="C140" s="435">
        <v>162</v>
      </c>
      <c r="D140" s="435">
        <v>97</v>
      </c>
      <c r="E140" s="435">
        <v>23</v>
      </c>
      <c r="F140" s="435">
        <v>32</v>
      </c>
      <c r="G140" s="435">
        <v>26</v>
      </c>
      <c r="H140" s="436">
        <v>38</v>
      </c>
    </row>
    <row r="141" spans="1:8" ht="15.5" x14ac:dyDescent="0.35">
      <c r="A141" s="434" t="s">
        <v>814</v>
      </c>
      <c r="B141" s="435">
        <v>879</v>
      </c>
      <c r="C141" s="435">
        <v>2240</v>
      </c>
      <c r="D141" s="435">
        <v>1416</v>
      </c>
      <c r="E141" s="435">
        <v>964</v>
      </c>
      <c r="F141" s="435">
        <v>2605</v>
      </c>
      <c r="G141" s="435">
        <v>2408</v>
      </c>
      <c r="H141" s="436">
        <v>1236</v>
      </c>
    </row>
    <row r="142" spans="1:8" ht="15.5" x14ac:dyDescent="0.35">
      <c r="A142" s="434" t="s">
        <v>815</v>
      </c>
      <c r="B142" s="435">
        <v>229</v>
      </c>
      <c r="C142" s="435">
        <v>151</v>
      </c>
      <c r="D142" s="435">
        <v>112</v>
      </c>
      <c r="E142" s="435">
        <v>47</v>
      </c>
      <c r="F142" s="435">
        <v>23</v>
      </c>
      <c r="G142" s="435">
        <v>47</v>
      </c>
      <c r="H142" s="436">
        <v>42</v>
      </c>
    </row>
    <row r="143" spans="1:8" ht="15.5" x14ac:dyDescent="0.35">
      <c r="A143" s="434" t="s">
        <v>816</v>
      </c>
      <c r="B143" s="435">
        <v>61</v>
      </c>
      <c r="C143" s="435">
        <v>65</v>
      </c>
      <c r="D143" s="435">
        <v>41</v>
      </c>
      <c r="E143" s="435">
        <v>22</v>
      </c>
      <c r="F143" s="435">
        <v>0</v>
      </c>
      <c r="G143" s="435">
        <v>4</v>
      </c>
      <c r="H143" s="436">
        <v>0</v>
      </c>
    </row>
    <row r="144" spans="1:8" ht="15.5" x14ac:dyDescent="0.35">
      <c r="A144" s="434" t="s">
        <v>817</v>
      </c>
      <c r="B144" s="435">
        <v>42</v>
      </c>
      <c r="C144" s="435">
        <v>18</v>
      </c>
      <c r="D144" s="435">
        <v>17</v>
      </c>
      <c r="E144" s="435">
        <v>4</v>
      </c>
      <c r="F144" s="435">
        <v>9</v>
      </c>
      <c r="G144" s="435">
        <v>15</v>
      </c>
      <c r="H144" s="436">
        <v>5</v>
      </c>
    </row>
    <row r="145" spans="1:8" ht="15.5" x14ac:dyDescent="0.35">
      <c r="A145" s="434" t="s">
        <v>818</v>
      </c>
      <c r="B145" s="435">
        <v>7</v>
      </c>
      <c r="C145" s="435">
        <v>9</v>
      </c>
      <c r="D145" s="435">
        <v>2</v>
      </c>
      <c r="E145" s="435">
        <v>0</v>
      </c>
      <c r="F145" s="435">
        <v>6</v>
      </c>
      <c r="G145" s="435">
        <v>19</v>
      </c>
      <c r="H145" s="436">
        <v>2</v>
      </c>
    </row>
    <row r="146" spans="1:8" ht="15.5" x14ac:dyDescent="0.35">
      <c r="A146" s="434" t="s">
        <v>819</v>
      </c>
      <c r="B146" s="456"/>
      <c r="C146" s="456"/>
      <c r="D146" s="456"/>
      <c r="E146" s="456"/>
      <c r="F146" s="435">
        <v>10</v>
      </c>
      <c r="G146" s="435">
        <v>41</v>
      </c>
      <c r="H146" s="436">
        <v>19</v>
      </c>
    </row>
    <row r="147" spans="1:8" ht="15.5" x14ac:dyDescent="0.35">
      <c r="A147" s="434" t="s">
        <v>820</v>
      </c>
      <c r="B147" s="456">
        <v>0</v>
      </c>
      <c r="C147" s="456">
        <v>0</v>
      </c>
      <c r="D147" s="456">
        <v>0</v>
      </c>
      <c r="E147" s="435">
        <v>18</v>
      </c>
      <c r="F147" s="435">
        <v>197</v>
      </c>
      <c r="G147" s="435">
        <v>894</v>
      </c>
      <c r="H147" s="436">
        <v>2580</v>
      </c>
    </row>
    <row r="148" spans="1:8" ht="16" thickBot="1" x14ac:dyDescent="0.4">
      <c r="A148" s="444" t="s">
        <v>821</v>
      </c>
      <c r="B148" s="457">
        <v>24</v>
      </c>
      <c r="C148" s="457">
        <v>46</v>
      </c>
      <c r="D148" s="457">
        <v>14</v>
      </c>
      <c r="E148" s="457">
        <v>6</v>
      </c>
      <c r="F148" s="457">
        <v>17</v>
      </c>
      <c r="G148" s="457">
        <v>12</v>
      </c>
      <c r="H148" s="455">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40FEC-2C22-4F85-8B1F-477A0BE62763}">
  <dimension ref="A1:AB116"/>
  <sheetViews>
    <sheetView zoomScale="80" zoomScaleNormal="80" workbookViewId="0">
      <pane xSplit="1" topLeftCell="B1" activePane="topRight" state="frozen"/>
      <selection pane="topRight" activeCell="X91" sqref="X91"/>
    </sheetView>
  </sheetViews>
  <sheetFormatPr defaultColWidth="9.453125" defaultRowHeight="15.5" x14ac:dyDescent="0.35"/>
  <cols>
    <col min="1" max="1" width="90.1796875" style="83" customWidth="1"/>
    <col min="2" max="2" width="56.81640625" style="80" customWidth="1"/>
    <col min="3" max="3" width="24.54296875" style="80" customWidth="1"/>
    <col min="4" max="4" width="9.54296875" style="80" customWidth="1"/>
    <col min="5" max="5" width="9.54296875" style="82" customWidth="1"/>
    <col min="6" max="6" width="11.1796875" style="80" customWidth="1"/>
    <col min="7" max="7" width="22.81640625" style="80" customWidth="1"/>
    <col min="8" max="8" width="21" style="80" customWidth="1"/>
    <col min="9" max="9" width="14.54296875" style="80" customWidth="1"/>
    <col min="10" max="10" width="11.81640625" style="80" customWidth="1"/>
    <col min="11" max="13" width="14.81640625" style="80" customWidth="1"/>
    <col min="14" max="15" width="18" style="80" customWidth="1"/>
    <col min="16" max="16" width="15.453125" style="80" customWidth="1"/>
    <col min="17" max="17" width="17.1796875" style="80" customWidth="1"/>
    <col min="18" max="18" width="14" style="80" customWidth="1"/>
    <col min="19" max="20" width="14.453125" style="80" customWidth="1"/>
    <col min="21" max="21" width="15.54296875" style="80" customWidth="1"/>
    <col min="22" max="22" width="18.453125" style="80" customWidth="1"/>
    <col min="23" max="23" width="18.1796875" style="80" customWidth="1"/>
    <col min="24" max="24" width="15.54296875" style="80" bestFit="1" customWidth="1"/>
    <col min="25" max="25" width="18.54296875" style="81" bestFit="1" customWidth="1"/>
    <col min="26" max="26" width="18.54296875" style="81" customWidth="1"/>
    <col min="27" max="27" width="34" style="80" bestFit="1" customWidth="1"/>
    <col min="28" max="28" width="26.54296875" style="80" customWidth="1"/>
    <col min="29" max="16384" width="9.453125" style="80"/>
  </cols>
  <sheetData>
    <row r="1" spans="1:28" ht="41.9" customHeight="1" x14ac:dyDescent="0.35">
      <c r="A1" s="177" t="s">
        <v>616</v>
      </c>
      <c r="B1" s="177"/>
      <c r="C1" s="177"/>
      <c r="D1" s="177"/>
      <c r="E1" s="125"/>
      <c r="F1" s="3"/>
      <c r="G1" s="3"/>
      <c r="H1" s="3"/>
      <c r="I1" s="3"/>
      <c r="J1" s="3"/>
      <c r="K1" s="3"/>
      <c r="L1" s="3"/>
      <c r="M1" s="3"/>
      <c r="N1" s="3"/>
      <c r="O1" s="3"/>
      <c r="P1" s="3"/>
      <c r="Q1" s="3"/>
      <c r="R1" s="3"/>
      <c r="S1" s="3"/>
      <c r="T1" s="3"/>
      <c r="U1" s="3"/>
      <c r="V1" s="3"/>
      <c r="W1" s="124"/>
      <c r="X1" s="3"/>
      <c r="Y1" s="123"/>
      <c r="Z1" s="123"/>
      <c r="AA1" s="122"/>
      <c r="AB1" s="122"/>
    </row>
    <row r="2" spans="1:28" x14ac:dyDescent="0.35">
      <c r="A2" s="178" t="s">
        <v>615</v>
      </c>
      <c r="B2" s="178"/>
      <c r="C2" s="178"/>
      <c r="D2" s="178"/>
      <c r="E2" s="125"/>
      <c r="F2" s="3"/>
      <c r="G2" s="3"/>
      <c r="H2" s="3"/>
      <c r="I2" s="3"/>
      <c r="J2" s="3"/>
      <c r="K2" s="3"/>
      <c r="L2" s="3"/>
      <c r="M2" s="3"/>
      <c r="N2" s="3"/>
      <c r="O2" s="3"/>
      <c r="P2" s="3"/>
      <c r="Q2" s="3"/>
      <c r="R2" s="3"/>
      <c r="S2" s="3"/>
      <c r="T2" s="3"/>
      <c r="U2" s="3"/>
      <c r="V2" s="3"/>
      <c r="W2" s="124"/>
      <c r="X2" s="3"/>
      <c r="Y2" s="123"/>
      <c r="Z2" s="123"/>
      <c r="AA2" s="122"/>
      <c r="AB2" s="122"/>
    </row>
    <row r="3" spans="1:28" ht="20.5" customHeight="1" x14ac:dyDescent="0.35">
      <c r="A3" s="179" t="s">
        <v>614</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row>
    <row r="4" spans="1:28" customFormat="1" ht="22" customHeight="1" x14ac:dyDescent="0.35">
      <c r="A4" s="121" t="s">
        <v>613</v>
      </c>
      <c r="B4" s="119"/>
      <c r="C4" s="119"/>
      <c r="D4" s="119"/>
      <c r="E4" s="120"/>
      <c r="F4" s="119"/>
      <c r="G4" s="119"/>
      <c r="H4" s="119"/>
    </row>
    <row r="5" spans="1:28" ht="58.5" customHeight="1" x14ac:dyDescent="0.35">
      <c r="A5" s="118" t="s">
        <v>612</v>
      </c>
      <c r="B5" s="116"/>
      <c r="C5" s="116"/>
      <c r="D5" s="116"/>
      <c r="E5" s="117"/>
      <c r="F5" s="116"/>
      <c r="G5" s="116"/>
      <c r="H5" s="116"/>
      <c r="I5" s="116" t="s">
        <v>114</v>
      </c>
      <c r="J5" s="180" t="s">
        <v>611</v>
      </c>
      <c r="K5" s="180"/>
      <c r="L5" s="180"/>
      <c r="M5" s="180"/>
      <c r="N5" s="180" t="s">
        <v>610</v>
      </c>
      <c r="O5" s="180"/>
      <c r="P5" s="180"/>
      <c r="Q5" s="180"/>
      <c r="R5" s="181" t="s">
        <v>609</v>
      </c>
      <c r="S5" s="181"/>
      <c r="T5" s="181"/>
      <c r="U5" s="181"/>
      <c r="V5" s="115" t="s">
        <v>608</v>
      </c>
      <c r="W5" s="181" t="s">
        <v>115</v>
      </c>
      <c r="X5" s="181"/>
      <c r="Y5" s="181"/>
      <c r="Z5" s="181"/>
      <c r="AA5" s="181"/>
      <c r="AB5" s="181"/>
    </row>
    <row r="6" spans="1:28" x14ac:dyDescent="0.35">
      <c r="A6" s="114" t="s">
        <v>607</v>
      </c>
      <c r="B6" s="111"/>
      <c r="C6" s="111"/>
      <c r="D6" s="111"/>
      <c r="E6" s="113"/>
      <c r="F6" s="111"/>
      <c r="G6" s="111"/>
      <c r="H6" s="111"/>
      <c r="I6" s="112"/>
      <c r="J6" s="111"/>
      <c r="K6" s="111"/>
      <c r="L6" s="111"/>
      <c r="M6" s="111"/>
      <c r="N6" s="111"/>
      <c r="O6" s="111"/>
      <c r="P6" s="111"/>
      <c r="Q6" s="111"/>
      <c r="R6" s="108"/>
      <c r="S6" s="108"/>
      <c r="T6" s="108"/>
      <c r="U6" s="108"/>
      <c r="V6" s="110"/>
      <c r="W6" s="109"/>
      <c r="X6" s="108"/>
      <c r="Y6" s="108"/>
      <c r="Z6" s="108"/>
      <c r="AA6" s="108"/>
      <c r="AB6" s="107"/>
    </row>
    <row r="7" spans="1:28" ht="25.5" customHeight="1" x14ac:dyDescent="0.35">
      <c r="A7" s="106" t="s">
        <v>116</v>
      </c>
      <c r="B7" s="103" t="s">
        <v>117</v>
      </c>
      <c r="C7" s="103" t="s">
        <v>118</v>
      </c>
      <c r="D7" s="103" t="s">
        <v>119</v>
      </c>
      <c r="E7" s="105" t="s">
        <v>120</v>
      </c>
      <c r="F7" s="103" t="s">
        <v>53</v>
      </c>
      <c r="G7" s="103" t="s">
        <v>121</v>
      </c>
      <c r="H7" s="103" t="s">
        <v>88</v>
      </c>
      <c r="I7" s="104" t="s">
        <v>606</v>
      </c>
      <c r="J7" s="103" t="s">
        <v>122</v>
      </c>
      <c r="K7" s="103" t="s">
        <v>123</v>
      </c>
      <c r="L7" s="103" t="s">
        <v>124</v>
      </c>
      <c r="M7" s="103" t="s">
        <v>125</v>
      </c>
      <c r="N7" s="103" t="s">
        <v>126</v>
      </c>
      <c r="O7" s="103" t="s">
        <v>127</v>
      </c>
      <c r="P7" s="103" t="s">
        <v>128</v>
      </c>
      <c r="Q7" s="103" t="s">
        <v>129</v>
      </c>
      <c r="R7" s="103" t="s">
        <v>130</v>
      </c>
      <c r="S7" s="103" t="s">
        <v>131</v>
      </c>
      <c r="T7" s="103" t="s">
        <v>132</v>
      </c>
      <c r="U7" s="103" t="s">
        <v>133</v>
      </c>
      <c r="V7" s="103" t="s">
        <v>134</v>
      </c>
      <c r="W7" s="103" t="s">
        <v>135</v>
      </c>
      <c r="X7" s="103" t="s">
        <v>136</v>
      </c>
      <c r="Y7" s="102" t="s">
        <v>605</v>
      </c>
      <c r="Z7" s="102" t="s">
        <v>604</v>
      </c>
      <c r="AA7" s="102" t="s">
        <v>86</v>
      </c>
      <c r="AB7" s="101" t="s">
        <v>603</v>
      </c>
    </row>
    <row r="8" spans="1:28" ht="16.399999999999999" customHeight="1" x14ac:dyDescent="0.35">
      <c r="A8" s="93" t="s">
        <v>23</v>
      </c>
      <c r="B8" s="91" t="s">
        <v>167</v>
      </c>
      <c r="C8" s="91" t="s">
        <v>168</v>
      </c>
      <c r="D8" s="91" t="s">
        <v>169</v>
      </c>
      <c r="E8" s="92">
        <v>39120</v>
      </c>
      <c r="F8" s="91" t="s">
        <v>158</v>
      </c>
      <c r="G8" s="91" t="s">
        <v>141</v>
      </c>
      <c r="H8" s="91" t="s">
        <v>142</v>
      </c>
      <c r="I8" s="90">
        <v>44.587693998077199</v>
      </c>
      <c r="J8" s="89">
        <v>1354.7244444444236</v>
      </c>
      <c r="K8" s="89">
        <v>34.848888888888901</v>
      </c>
      <c r="L8" s="89">
        <v>0.64</v>
      </c>
      <c r="M8" s="89">
        <v>0.08</v>
      </c>
      <c r="N8" s="89">
        <v>7.5511111111111093</v>
      </c>
      <c r="O8" s="89">
        <v>1382.7422222221999</v>
      </c>
      <c r="P8" s="89">
        <v>0</v>
      </c>
      <c r="Q8" s="89">
        <v>0</v>
      </c>
      <c r="R8" s="89">
        <v>0.29333333333333333</v>
      </c>
      <c r="S8" s="89">
        <v>5.7777777777777775E-2</v>
      </c>
      <c r="T8" s="89">
        <v>0.26666666666666666</v>
      </c>
      <c r="U8" s="89">
        <v>1389.675555555533</v>
      </c>
      <c r="V8" s="89">
        <v>534.47111111110974</v>
      </c>
      <c r="W8" s="88">
        <v>1100</v>
      </c>
      <c r="X8" s="96" t="s">
        <v>516</v>
      </c>
      <c r="Y8" s="95">
        <v>45316</v>
      </c>
      <c r="Z8" s="95"/>
      <c r="AA8" s="95" t="s">
        <v>517</v>
      </c>
      <c r="AB8" s="94" t="s">
        <v>514</v>
      </c>
    </row>
    <row r="9" spans="1:28" ht="16.399999999999999" customHeight="1" x14ac:dyDescent="0.35">
      <c r="A9" s="93" t="s">
        <v>5</v>
      </c>
      <c r="B9" s="91" t="s">
        <v>137</v>
      </c>
      <c r="C9" s="91" t="s">
        <v>138</v>
      </c>
      <c r="D9" s="91" t="s">
        <v>139</v>
      </c>
      <c r="E9" s="92">
        <v>92301</v>
      </c>
      <c r="F9" s="91" t="s">
        <v>140</v>
      </c>
      <c r="G9" s="91" t="s">
        <v>152</v>
      </c>
      <c r="H9" s="91" t="s">
        <v>142</v>
      </c>
      <c r="I9" s="90">
        <v>1574</v>
      </c>
      <c r="J9" s="89">
        <v>0</v>
      </c>
      <c r="K9" s="89">
        <v>0.22666666666666666</v>
      </c>
      <c r="L9" s="89">
        <v>1</v>
      </c>
      <c r="M9" s="89">
        <v>4.9466666666666672</v>
      </c>
      <c r="N9" s="89">
        <v>5.9466666666666663</v>
      </c>
      <c r="O9" s="89">
        <v>0</v>
      </c>
      <c r="P9" s="89">
        <v>0.22666666666666666</v>
      </c>
      <c r="Q9" s="89">
        <v>0</v>
      </c>
      <c r="R9" s="89">
        <v>5.0666666666666664</v>
      </c>
      <c r="S9" s="89">
        <v>0</v>
      </c>
      <c r="T9" s="89">
        <v>0</v>
      </c>
      <c r="U9" s="89">
        <v>1.1066666666666667</v>
      </c>
      <c r="V9" s="89">
        <v>6.1733333333333329</v>
      </c>
      <c r="W9" s="88">
        <v>640</v>
      </c>
      <c r="X9" s="96" t="s">
        <v>516</v>
      </c>
      <c r="Y9" s="95">
        <v>45330</v>
      </c>
      <c r="Z9" s="95"/>
      <c r="AA9" s="95" t="s">
        <v>517</v>
      </c>
      <c r="AB9" s="94" t="s">
        <v>514</v>
      </c>
    </row>
    <row r="10" spans="1:28" ht="16.399999999999999" customHeight="1" x14ac:dyDescent="0.35">
      <c r="A10" s="93" t="s">
        <v>350</v>
      </c>
      <c r="B10" s="91" t="s">
        <v>351</v>
      </c>
      <c r="C10" s="91" t="s">
        <v>352</v>
      </c>
      <c r="D10" s="91" t="s">
        <v>353</v>
      </c>
      <c r="E10" s="92">
        <v>27253</v>
      </c>
      <c r="F10" s="91" t="s">
        <v>147</v>
      </c>
      <c r="G10" s="91" t="s">
        <v>159</v>
      </c>
      <c r="H10" s="91" t="s">
        <v>142</v>
      </c>
      <c r="I10" s="90">
        <v>5.3010869565217398</v>
      </c>
      <c r="J10" s="89">
        <v>3.0266666666666646</v>
      </c>
      <c r="K10" s="89">
        <v>4.6577777777777776</v>
      </c>
      <c r="L10" s="89">
        <v>6.4711111111111146</v>
      </c>
      <c r="M10" s="89">
        <v>7.7999999999999927</v>
      </c>
      <c r="N10" s="89">
        <v>17.408888888888878</v>
      </c>
      <c r="O10" s="89">
        <v>4.4088888888888871</v>
      </c>
      <c r="P10" s="89">
        <v>7.5555555555555556E-2</v>
      </c>
      <c r="Q10" s="89">
        <v>6.2222222222222227E-2</v>
      </c>
      <c r="R10" s="89">
        <v>0.37777777777777771</v>
      </c>
      <c r="S10" s="89">
        <v>0.27111111111111108</v>
      </c>
      <c r="T10" s="89">
        <v>0.28888888888888892</v>
      </c>
      <c r="U10" s="89">
        <v>21.017777777777805</v>
      </c>
      <c r="V10" s="89">
        <v>16.777777777777764</v>
      </c>
      <c r="W10" s="88">
        <v>40</v>
      </c>
      <c r="X10" s="96" t="s">
        <v>516</v>
      </c>
      <c r="Y10" s="95">
        <v>45197</v>
      </c>
      <c r="Z10" s="95"/>
      <c r="AA10" s="95" t="s">
        <v>515</v>
      </c>
      <c r="AB10" s="94" t="s">
        <v>514</v>
      </c>
    </row>
    <row r="11" spans="1:28" x14ac:dyDescent="0.35">
      <c r="A11" s="93" t="s">
        <v>8</v>
      </c>
      <c r="B11" s="91" t="s">
        <v>267</v>
      </c>
      <c r="C11" s="91" t="s">
        <v>27</v>
      </c>
      <c r="D11" s="91" t="s">
        <v>157</v>
      </c>
      <c r="E11" s="92">
        <v>71303</v>
      </c>
      <c r="F11" s="91" t="s">
        <v>158</v>
      </c>
      <c r="G11" s="91" t="s">
        <v>268</v>
      </c>
      <c r="H11" s="91" t="s">
        <v>4</v>
      </c>
      <c r="I11" s="90">
        <v>3.3972151360544198</v>
      </c>
      <c r="J11" s="89">
        <v>160.84444444444392</v>
      </c>
      <c r="K11" s="89">
        <v>29.480000000000274</v>
      </c>
      <c r="L11" s="89">
        <v>54.38222222222317</v>
      </c>
      <c r="M11" s="89">
        <v>44.222222222223152</v>
      </c>
      <c r="N11" s="89">
        <v>108.95111111111925</v>
      </c>
      <c r="O11" s="89">
        <v>179.95111111109918</v>
      </c>
      <c r="P11" s="89">
        <v>1.3333333333333332E-2</v>
      </c>
      <c r="Q11" s="89">
        <v>1.3333333333333334E-2</v>
      </c>
      <c r="R11" s="89">
        <v>37.311111111111678</v>
      </c>
      <c r="S11" s="89">
        <v>16.635555555555648</v>
      </c>
      <c r="T11" s="89">
        <v>19.76000000000008</v>
      </c>
      <c r="U11" s="89">
        <v>215.2222222221933</v>
      </c>
      <c r="V11" s="89">
        <v>284.64888888882541</v>
      </c>
      <c r="W11" s="88"/>
      <c r="X11" s="96" t="s">
        <v>516</v>
      </c>
      <c r="Y11" s="95">
        <v>45198</v>
      </c>
      <c r="Z11" s="95"/>
      <c r="AA11" s="95" t="s">
        <v>539</v>
      </c>
      <c r="AB11" s="94" t="s">
        <v>514</v>
      </c>
    </row>
    <row r="12" spans="1:28" ht="16.399999999999999" customHeight="1" x14ac:dyDescent="0.35">
      <c r="A12" s="93" t="s">
        <v>6</v>
      </c>
      <c r="B12" s="91" t="s">
        <v>307</v>
      </c>
      <c r="C12" s="91" t="s">
        <v>308</v>
      </c>
      <c r="D12" s="91" t="s">
        <v>157</v>
      </c>
      <c r="E12" s="92">
        <v>70655</v>
      </c>
      <c r="F12" s="91" t="s">
        <v>158</v>
      </c>
      <c r="G12" s="91" t="s">
        <v>159</v>
      </c>
      <c r="H12" s="91" t="s">
        <v>4</v>
      </c>
      <c r="I12" s="90">
        <v>43.072697899838502</v>
      </c>
      <c r="J12" s="89">
        <v>104.9422222222222</v>
      </c>
      <c r="K12" s="89">
        <v>3.088888888888889</v>
      </c>
      <c r="L12" s="89">
        <v>14.377777777777773</v>
      </c>
      <c r="M12" s="89">
        <v>4.1866666666666683</v>
      </c>
      <c r="N12" s="89">
        <v>16.586666666666673</v>
      </c>
      <c r="O12" s="89">
        <v>110.00888888888886</v>
      </c>
      <c r="P12" s="89">
        <v>0</v>
      </c>
      <c r="Q12" s="89">
        <v>0</v>
      </c>
      <c r="R12" s="89">
        <v>9.7911111111111158</v>
      </c>
      <c r="S12" s="89">
        <v>3.4</v>
      </c>
      <c r="T12" s="89">
        <v>0.3866666666666666</v>
      </c>
      <c r="U12" s="89">
        <v>113.01777777777771</v>
      </c>
      <c r="V12" s="89">
        <v>77.520000000000039</v>
      </c>
      <c r="W12" s="88">
        <v>170</v>
      </c>
      <c r="X12" s="96" t="s">
        <v>516</v>
      </c>
      <c r="Y12" s="95">
        <v>45218</v>
      </c>
      <c r="Z12" s="95"/>
      <c r="AA12" s="95" t="s">
        <v>517</v>
      </c>
      <c r="AB12" s="94" t="s">
        <v>514</v>
      </c>
    </row>
    <row r="13" spans="1:28" ht="16.399999999999999" customHeight="1" x14ac:dyDescent="0.35">
      <c r="A13" s="93" t="s">
        <v>272</v>
      </c>
      <c r="B13" s="91" t="s">
        <v>273</v>
      </c>
      <c r="C13" s="91" t="s">
        <v>274</v>
      </c>
      <c r="D13" s="91" t="s">
        <v>224</v>
      </c>
      <c r="E13" s="92">
        <v>32063</v>
      </c>
      <c r="F13" s="91" t="s">
        <v>26</v>
      </c>
      <c r="G13" s="91" t="s">
        <v>159</v>
      </c>
      <c r="H13" s="91" t="s">
        <v>142</v>
      </c>
      <c r="I13" s="90">
        <v>53.963128491620097</v>
      </c>
      <c r="J13" s="89">
        <v>24.337777777777784</v>
      </c>
      <c r="K13" s="89">
        <v>28.897777777777776</v>
      </c>
      <c r="L13" s="89">
        <v>83.475555555555616</v>
      </c>
      <c r="M13" s="89">
        <v>97.284444444444475</v>
      </c>
      <c r="N13" s="89">
        <v>157.89333333333343</v>
      </c>
      <c r="O13" s="89">
        <v>46.560000000000009</v>
      </c>
      <c r="P13" s="89">
        <v>20.337777777777774</v>
      </c>
      <c r="Q13" s="89">
        <v>9.2044444444444444</v>
      </c>
      <c r="R13" s="89">
        <v>51.49777777777782</v>
      </c>
      <c r="S13" s="89">
        <v>16.475555555555562</v>
      </c>
      <c r="T13" s="89">
        <v>23.30222222222223</v>
      </c>
      <c r="U13" s="89">
        <v>142.71999999999989</v>
      </c>
      <c r="V13" s="89">
        <v>176.40000000000006</v>
      </c>
      <c r="W13" s="88">
        <v>192</v>
      </c>
      <c r="X13" s="96" t="s">
        <v>516</v>
      </c>
      <c r="Y13" s="95">
        <v>45218</v>
      </c>
      <c r="Z13" s="95"/>
      <c r="AA13" s="95" t="s">
        <v>515</v>
      </c>
      <c r="AB13" s="94" t="s">
        <v>514</v>
      </c>
    </row>
    <row r="14" spans="1:28" x14ac:dyDescent="0.35">
      <c r="A14" s="93" t="s">
        <v>295</v>
      </c>
      <c r="B14" s="91" t="s">
        <v>296</v>
      </c>
      <c r="C14" s="91" t="s">
        <v>297</v>
      </c>
      <c r="D14" s="91" t="s">
        <v>150</v>
      </c>
      <c r="E14" s="92">
        <v>79501</v>
      </c>
      <c r="F14" s="91" t="s">
        <v>214</v>
      </c>
      <c r="G14" s="91" t="s">
        <v>141</v>
      </c>
      <c r="H14" s="91" t="s">
        <v>4</v>
      </c>
      <c r="I14" s="90">
        <v>48.711044998140601</v>
      </c>
      <c r="J14" s="89">
        <v>362.32444444444207</v>
      </c>
      <c r="K14" s="89">
        <v>94.78222222222216</v>
      </c>
      <c r="L14" s="89">
        <v>97.355555555555483</v>
      </c>
      <c r="M14" s="89">
        <v>62.68888888888894</v>
      </c>
      <c r="N14" s="89">
        <v>179.87555555555568</v>
      </c>
      <c r="O14" s="89">
        <v>356.96888888888736</v>
      </c>
      <c r="P14" s="89">
        <v>3.6933333333333325</v>
      </c>
      <c r="Q14" s="89">
        <v>76.613333333333642</v>
      </c>
      <c r="R14" s="89">
        <v>44.59999999999998</v>
      </c>
      <c r="S14" s="89">
        <v>23.644444444444446</v>
      </c>
      <c r="T14" s="89">
        <v>37.848888888888922</v>
      </c>
      <c r="U14" s="89">
        <v>511.05777777777513</v>
      </c>
      <c r="V14" s="89">
        <v>397.24444444444327</v>
      </c>
      <c r="W14" s="88">
        <v>750</v>
      </c>
      <c r="X14" s="96" t="s">
        <v>516</v>
      </c>
      <c r="Y14" s="95">
        <v>45274</v>
      </c>
      <c r="Z14" s="95"/>
      <c r="AA14" s="95" t="s">
        <v>517</v>
      </c>
      <c r="AB14" s="94" t="s">
        <v>514</v>
      </c>
    </row>
    <row r="15" spans="1:28" ht="16.399999999999999" customHeight="1" x14ac:dyDescent="0.35">
      <c r="A15" s="93" t="s">
        <v>298</v>
      </c>
      <c r="B15" s="91" t="s">
        <v>299</v>
      </c>
      <c r="C15" s="91" t="s">
        <v>300</v>
      </c>
      <c r="D15" s="91" t="s">
        <v>301</v>
      </c>
      <c r="E15" s="92">
        <v>41005</v>
      </c>
      <c r="F15" s="91" t="s">
        <v>31</v>
      </c>
      <c r="G15" s="91" t="s">
        <v>198</v>
      </c>
      <c r="H15" s="91" t="s">
        <v>142</v>
      </c>
      <c r="I15" s="90">
        <v>35.587134502924002</v>
      </c>
      <c r="J15" s="89">
        <v>20.808888888888902</v>
      </c>
      <c r="K15" s="89">
        <v>14.99111111111112</v>
      </c>
      <c r="L15" s="89">
        <v>43.622222222222256</v>
      </c>
      <c r="M15" s="89">
        <v>49.764444444444457</v>
      </c>
      <c r="N15" s="89">
        <v>97.048888888888882</v>
      </c>
      <c r="O15" s="89">
        <v>30.017777777777763</v>
      </c>
      <c r="P15" s="89">
        <v>1.4222222222222221</v>
      </c>
      <c r="Q15" s="89">
        <v>0.69777777777777761</v>
      </c>
      <c r="R15" s="89">
        <v>36.893333333333302</v>
      </c>
      <c r="S15" s="89">
        <v>8.871111111111107</v>
      </c>
      <c r="T15" s="89">
        <v>7.4044444444444428</v>
      </c>
      <c r="U15" s="89">
        <v>76.017777777777781</v>
      </c>
      <c r="V15" s="89">
        <v>102.4133333333334</v>
      </c>
      <c r="W15" s="88"/>
      <c r="X15" s="96" t="s">
        <v>516</v>
      </c>
      <c r="Y15" s="95">
        <v>45246</v>
      </c>
      <c r="Z15" s="95"/>
      <c r="AA15" s="95" t="s">
        <v>515</v>
      </c>
      <c r="AB15" s="94" t="s">
        <v>514</v>
      </c>
    </row>
    <row r="16" spans="1:28" x14ac:dyDescent="0.35">
      <c r="A16" s="93" t="s">
        <v>7</v>
      </c>
      <c r="B16" s="91" t="s">
        <v>230</v>
      </c>
      <c r="C16" s="91" t="s">
        <v>231</v>
      </c>
      <c r="D16" s="91" t="s">
        <v>224</v>
      </c>
      <c r="E16" s="92">
        <v>33073</v>
      </c>
      <c r="F16" s="91" t="s">
        <v>26</v>
      </c>
      <c r="G16" s="91" t="s">
        <v>152</v>
      </c>
      <c r="H16" s="91" t="s">
        <v>142</v>
      </c>
      <c r="I16" s="90">
        <v>43.3712406015038</v>
      </c>
      <c r="J16" s="89">
        <v>457.26666666666711</v>
      </c>
      <c r="K16" s="89">
        <v>134.80888888888899</v>
      </c>
      <c r="L16" s="89">
        <v>0.92444444444444451</v>
      </c>
      <c r="M16" s="89">
        <v>4.4444444444444446E-2</v>
      </c>
      <c r="N16" s="89">
        <v>122.78222222222232</v>
      </c>
      <c r="O16" s="89">
        <v>383.5377777777764</v>
      </c>
      <c r="P16" s="89">
        <v>12.94222222222222</v>
      </c>
      <c r="Q16" s="89">
        <v>73.782222222222401</v>
      </c>
      <c r="R16" s="89">
        <v>10.520000000000003</v>
      </c>
      <c r="S16" s="89">
        <v>35.231111111111126</v>
      </c>
      <c r="T16" s="89">
        <v>26.848888888888901</v>
      </c>
      <c r="U16" s="89">
        <v>520.44444444444457</v>
      </c>
      <c r="V16" s="89">
        <v>416.40444444444495</v>
      </c>
      <c r="W16" s="88">
        <v>700</v>
      </c>
      <c r="X16" s="96" t="s">
        <v>516</v>
      </c>
      <c r="Y16" s="95">
        <v>45274</v>
      </c>
      <c r="Z16" s="95"/>
      <c r="AA16" s="95" t="s">
        <v>517</v>
      </c>
      <c r="AB16" s="94" t="s">
        <v>514</v>
      </c>
    </row>
    <row r="17" spans="1:28" x14ac:dyDescent="0.35">
      <c r="A17" s="93" t="s">
        <v>602</v>
      </c>
      <c r="B17" s="91" t="s">
        <v>235</v>
      </c>
      <c r="C17" s="91" t="s">
        <v>236</v>
      </c>
      <c r="D17" s="91" t="s">
        <v>237</v>
      </c>
      <c r="E17" s="92">
        <v>14020</v>
      </c>
      <c r="F17" s="91" t="s">
        <v>238</v>
      </c>
      <c r="G17" s="91" t="s">
        <v>181</v>
      </c>
      <c r="H17" s="91" t="s">
        <v>142</v>
      </c>
      <c r="I17" s="90">
        <v>59.9036458333333</v>
      </c>
      <c r="J17" s="89">
        <v>236.75111111110976</v>
      </c>
      <c r="K17" s="89">
        <v>36.426666666666669</v>
      </c>
      <c r="L17" s="89">
        <v>98.537777777777791</v>
      </c>
      <c r="M17" s="89">
        <v>165.0755555555555</v>
      </c>
      <c r="N17" s="89">
        <v>249.05777777777766</v>
      </c>
      <c r="O17" s="89">
        <v>287.7288888888877</v>
      </c>
      <c r="P17" s="89">
        <v>0</v>
      </c>
      <c r="Q17" s="89">
        <v>4.4444444444444444E-3</v>
      </c>
      <c r="R17" s="89">
        <v>133.62222222222226</v>
      </c>
      <c r="S17" s="89">
        <v>19.671111111111109</v>
      </c>
      <c r="T17" s="89">
        <v>9.0311111111111106</v>
      </c>
      <c r="U17" s="89">
        <v>374.46666666666573</v>
      </c>
      <c r="V17" s="89">
        <v>405.3688888888878</v>
      </c>
      <c r="W17" s="88">
        <v>400</v>
      </c>
      <c r="X17" s="96" t="s">
        <v>516</v>
      </c>
      <c r="Y17" s="95">
        <v>45225</v>
      </c>
      <c r="Z17" s="95"/>
      <c r="AA17" s="95" t="s">
        <v>517</v>
      </c>
      <c r="AB17" s="94" t="s">
        <v>514</v>
      </c>
    </row>
    <row r="18" spans="1:28" ht="16.399999999999999" customHeight="1" x14ac:dyDescent="0.35">
      <c r="A18" s="93" t="s">
        <v>291</v>
      </c>
      <c r="B18" s="91" t="s">
        <v>292</v>
      </c>
      <c r="C18" s="91" t="s">
        <v>293</v>
      </c>
      <c r="D18" s="91" t="s">
        <v>294</v>
      </c>
      <c r="E18" s="92">
        <v>49014</v>
      </c>
      <c r="F18" s="91" t="s">
        <v>289</v>
      </c>
      <c r="G18" s="91" t="s">
        <v>159</v>
      </c>
      <c r="H18" s="91" t="s">
        <v>142</v>
      </c>
      <c r="I18" s="90">
        <v>54.837121212121197</v>
      </c>
      <c r="J18" s="89">
        <v>69.3333333333333</v>
      </c>
      <c r="K18" s="89">
        <v>15.484444444444444</v>
      </c>
      <c r="L18" s="89">
        <v>26.133333333333333</v>
      </c>
      <c r="M18" s="89">
        <v>18.097777777777779</v>
      </c>
      <c r="N18" s="89">
        <v>52.137777777777792</v>
      </c>
      <c r="O18" s="89">
        <v>55.555555555555522</v>
      </c>
      <c r="P18" s="89">
        <v>4.4399999999999995</v>
      </c>
      <c r="Q18" s="89">
        <v>16.915555555555567</v>
      </c>
      <c r="R18" s="89">
        <v>18.399999999999999</v>
      </c>
      <c r="S18" s="89">
        <v>10.017777777777777</v>
      </c>
      <c r="T18" s="89">
        <v>15.924444444444447</v>
      </c>
      <c r="U18" s="89">
        <v>84.706666666666635</v>
      </c>
      <c r="V18" s="89">
        <v>101.09777777777789</v>
      </c>
      <c r="W18" s="88">
        <v>75</v>
      </c>
      <c r="X18" s="96" t="s">
        <v>516</v>
      </c>
      <c r="Y18" s="95">
        <v>45393</v>
      </c>
      <c r="Z18" s="95"/>
      <c r="AA18" s="94" t="s">
        <v>515</v>
      </c>
      <c r="AB18" s="98" t="s">
        <v>514</v>
      </c>
    </row>
    <row r="19" spans="1:28" ht="16.399999999999999" customHeight="1" x14ac:dyDescent="0.35">
      <c r="A19" s="93" t="s">
        <v>269</v>
      </c>
      <c r="B19" s="91" t="s">
        <v>270</v>
      </c>
      <c r="C19" s="91" t="s">
        <v>271</v>
      </c>
      <c r="D19" s="91" t="s">
        <v>219</v>
      </c>
      <c r="E19" s="92">
        <v>22427</v>
      </c>
      <c r="F19" s="91" t="s">
        <v>220</v>
      </c>
      <c r="G19" s="91" t="s">
        <v>141</v>
      </c>
      <c r="H19" s="91" t="s">
        <v>142</v>
      </c>
      <c r="I19" s="90">
        <v>55.6705385427666</v>
      </c>
      <c r="J19" s="89">
        <v>91.942222222222412</v>
      </c>
      <c r="K19" s="89">
        <v>32.404444444444451</v>
      </c>
      <c r="L19" s="89">
        <v>49.911111111111119</v>
      </c>
      <c r="M19" s="89">
        <v>73.777777777777843</v>
      </c>
      <c r="N19" s="89">
        <v>139.4355555555556</v>
      </c>
      <c r="O19" s="89">
        <v>108.60000000000028</v>
      </c>
      <c r="P19" s="89">
        <v>0</v>
      </c>
      <c r="Q19" s="89">
        <v>0</v>
      </c>
      <c r="R19" s="89">
        <v>38.097777777777786</v>
      </c>
      <c r="S19" s="89">
        <v>25.017777777777773</v>
      </c>
      <c r="T19" s="89">
        <v>17.67555555555554</v>
      </c>
      <c r="U19" s="89">
        <v>167.24444444444413</v>
      </c>
      <c r="V19" s="89">
        <v>156.39999999999978</v>
      </c>
      <c r="W19" s="88">
        <v>224</v>
      </c>
      <c r="X19" s="96" t="s">
        <v>516</v>
      </c>
      <c r="Y19" s="95">
        <v>45302</v>
      </c>
      <c r="Z19" s="95"/>
      <c r="AA19" s="95" t="s">
        <v>517</v>
      </c>
      <c r="AB19" s="94" t="s">
        <v>514</v>
      </c>
    </row>
    <row r="20" spans="1:28" x14ac:dyDescent="0.35">
      <c r="A20" s="93" t="s">
        <v>601</v>
      </c>
      <c r="B20" s="91" t="s">
        <v>600</v>
      </c>
      <c r="C20" s="91" t="s">
        <v>249</v>
      </c>
      <c r="D20" s="91" t="s">
        <v>161</v>
      </c>
      <c r="E20" s="92">
        <v>85232</v>
      </c>
      <c r="F20" s="91" t="s">
        <v>162</v>
      </c>
      <c r="G20" s="91" t="s">
        <v>198</v>
      </c>
      <c r="H20" s="91" t="s">
        <v>4</v>
      </c>
      <c r="I20" s="90">
        <v>47.959905660377402</v>
      </c>
      <c r="J20" s="89">
        <v>63.817777777777835</v>
      </c>
      <c r="K20" s="89">
        <v>32.257777777777754</v>
      </c>
      <c r="L20" s="89">
        <v>141.28888888888878</v>
      </c>
      <c r="M20" s="89">
        <v>135.76888888888911</v>
      </c>
      <c r="N20" s="89">
        <v>250.33777777777803</v>
      </c>
      <c r="O20" s="89">
        <v>122.40444444444488</v>
      </c>
      <c r="P20" s="89">
        <v>0.39111111111111113</v>
      </c>
      <c r="Q20" s="89">
        <v>0</v>
      </c>
      <c r="R20" s="89">
        <v>65.266666666666666</v>
      </c>
      <c r="S20" s="89">
        <v>13.84888888888889</v>
      </c>
      <c r="T20" s="89">
        <v>15.448888888888893</v>
      </c>
      <c r="U20" s="89">
        <v>278.56888888888886</v>
      </c>
      <c r="V20" s="89">
        <v>275.17777777777798</v>
      </c>
      <c r="W20" s="88"/>
      <c r="X20" s="96" t="s">
        <v>516</v>
      </c>
      <c r="Y20" s="95">
        <v>45267</v>
      </c>
      <c r="Z20" s="95"/>
      <c r="AA20" s="95" t="s">
        <v>515</v>
      </c>
      <c r="AB20" s="94" t="s">
        <v>514</v>
      </c>
    </row>
    <row r="21" spans="1:28" x14ac:dyDescent="0.35">
      <c r="A21" s="93" t="s">
        <v>599</v>
      </c>
      <c r="B21" s="91" t="s">
        <v>163</v>
      </c>
      <c r="C21" s="91" t="s">
        <v>164</v>
      </c>
      <c r="D21" s="91" t="s">
        <v>157</v>
      </c>
      <c r="E21" s="92">
        <v>71342</v>
      </c>
      <c r="F21" s="91" t="s">
        <v>158</v>
      </c>
      <c r="G21" s="91" t="s">
        <v>141</v>
      </c>
      <c r="H21" s="91" t="s">
        <v>142</v>
      </c>
      <c r="I21" s="90">
        <v>38.067453927357299</v>
      </c>
      <c r="J21" s="89">
        <v>398.95555555555501</v>
      </c>
      <c r="K21" s="89">
        <v>192.42666666666648</v>
      </c>
      <c r="L21" s="89">
        <v>280.06222222222175</v>
      </c>
      <c r="M21" s="89">
        <v>185.15999999999991</v>
      </c>
      <c r="N21" s="89">
        <v>510.05333333333289</v>
      </c>
      <c r="O21" s="89">
        <v>545.63999999999783</v>
      </c>
      <c r="P21" s="89">
        <v>9.7777777777777783E-2</v>
      </c>
      <c r="Q21" s="89">
        <v>0.81333333333333357</v>
      </c>
      <c r="R21" s="89">
        <v>196.63111111111064</v>
      </c>
      <c r="S21" s="89">
        <v>85.08</v>
      </c>
      <c r="T21" s="89">
        <v>102.43111111111118</v>
      </c>
      <c r="U21" s="89">
        <v>672.46222222221934</v>
      </c>
      <c r="V21" s="89">
        <v>837.38666666665972</v>
      </c>
      <c r="W21" s="88">
        <v>1170</v>
      </c>
      <c r="X21" s="96" t="s">
        <v>516</v>
      </c>
      <c r="Y21" s="95">
        <v>45302</v>
      </c>
      <c r="Z21" s="95"/>
      <c r="AA21" s="95" t="s">
        <v>517</v>
      </c>
      <c r="AB21" s="94" t="s">
        <v>514</v>
      </c>
    </row>
    <row r="22" spans="1:28" ht="16.399999999999999" customHeight="1" x14ac:dyDescent="0.35">
      <c r="A22" s="93" t="s">
        <v>598</v>
      </c>
      <c r="B22" s="91" t="s">
        <v>325</v>
      </c>
      <c r="C22" s="91" t="s">
        <v>597</v>
      </c>
      <c r="D22" s="91" t="s">
        <v>326</v>
      </c>
      <c r="E22" s="92">
        <v>66845</v>
      </c>
      <c r="F22" s="91" t="s">
        <v>31</v>
      </c>
      <c r="G22" s="91" t="s">
        <v>159</v>
      </c>
      <c r="H22" s="91" t="s">
        <v>142</v>
      </c>
      <c r="I22" s="90">
        <v>28.925663716814199</v>
      </c>
      <c r="J22" s="89">
        <v>7.3733333333333313</v>
      </c>
      <c r="K22" s="89">
        <v>14.115555555555556</v>
      </c>
      <c r="L22" s="89">
        <v>34.164444444444413</v>
      </c>
      <c r="M22" s="89">
        <v>21.573333333333341</v>
      </c>
      <c r="N22" s="89">
        <v>49.924444444444426</v>
      </c>
      <c r="O22" s="89">
        <v>21.453333333333347</v>
      </c>
      <c r="P22" s="89">
        <v>4.4844444444444447</v>
      </c>
      <c r="Q22" s="89">
        <v>1.3644444444444446</v>
      </c>
      <c r="R22" s="89">
        <v>18.795555555555563</v>
      </c>
      <c r="S22" s="89">
        <v>5.6399999999999988</v>
      </c>
      <c r="T22" s="89">
        <v>8.5733333333333341</v>
      </c>
      <c r="U22" s="89">
        <v>44.217777777777776</v>
      </c>
      <c r="V22" s="89">
        <v>67.711111111111137</v>
      </c>
      <c r="W22" s="88"/>
      <c r="X22" s="96" t="s">
        <v>516</v>
      </c>
      <c r="Y22" s="95">
        <v>45365</v>
      </c>
      <c r="Z22" s="95"/>
      <c r="AA22" s="95" t="s">
        <v>515</v>
      </c>
      <c r="AB22" s="94" t="s">
        <v>514</v>
      </c>
    </row>
    <row r="23" spans="1:28" x14ac:dyDescent="0.35">
      <c r="A23" s="93" t="s">
        <v>362</v>
      </c>
      <c r="B23" s="91" t="s">
        <v>363</v>
      </c>
      <c r="C23" s="91" t="s">
        <v>364</v>
      </c>
      <c r="D23" s="91" t="s">
        <v>294</v>
      </c>
      <c r="E23" s="92">
        <v>49783</v>
      </c>
      <c r="F23" s="91" t="s">
        <v>289</v>
      </c>
      <c r="G23" s="91" t="s">
        <v>159</v>
      </c>
      <c r="H23" s="91" t="s">
        <v>142</v>
      </c>
      <c r="I23" s="90">
        <v>70.106382978723403</v>
      </c>
      <c r="J23" s="89">
        <v>6.6311111111111094</v>
      </c>
      <c r="K23" s="89">
        <v>0.61777777777777776</v>
      </c>
      <c r="L23" s="89">
        <v>1.2533333333333334</v>
      </c>
      <c r="M23" s="89">
        <v>2.5955555555555554</v>
      </c>
      <c r="N23" s="89">
        <v>3.92</v>
      </c>
      <c r="O23" s="89">
        <v>7.1777777777777763</v>
      </c>
      <c r="P23" s="89">
        <v>0</v>
      </c>
      <c r="Q23" s="89">
        <v>0</v>
      </c>
      <c r="R23" s="89">
        <v>1.1066666666666667</v>
      </c>
      <c r="S23" s="89">
        <v>0</v>
      </c>
      <c r="T23" s="89">
        <v>0.75111111111111106</v>
      </c>
      <c r="U23" s="89">
        <v>9.240000000000002</v>
      </c>
      <c r="V23" s="89">
        <v>8.8844444444444477</v>
      </c>
      <c r="W23" s="88"/>
      <c r="X23" s="96" t="s">
        <v>516</v>
      </c>
      <c r="Y23" s="95">
        <v>45405</v>
      </c>
      <c r="Z23" s="95"/>
      <c r="AA23" s="95" t="s">
        <v>515</v>
      </c>
      <c r="AB23" s="94" t="s">
        <v>522</v>
      </c>
    </row>
    <row r="24" spans="1:28" x14ac:dyDescent="0.35">
      <c r="A24" s="93" t="s">
        <v>596</v>
      </c>
      <c r="B24" s="91" t="s">
        <v>595</v>
      </c>
      <c r="C24" s="91" t="s">
        <v>594</v>
      </c>
      <c r="D24" s="91" t="s">
        <v>548</v>
      </c>
      <c r="E24" s="92">
        <v>5403</v>
      </c>
      <c r="F24" s="91" t="s">
        <v>259</v>
      </c>
      <c r="G24" s="91" t="s">
        <v>198</v>
      </c>
      <c r="H24" s="91" t="s">
        <v>142</v>
      </c>
      <c r="I24" s="90">
        <v>2.3352941176470599</v>
      </c>
      <c r="J24" s="89">
        <v>1.591111111111112</v>
      </c>
      <c r="K24" s="89">
        <v>0.18666666666666668</v>
      </c>
      <c r="L24" s="89">
        <v>0</v>
      </c>
      <c r="M24" s="89">
        <v>8.8888888888888889E-3</v>
      </c>
      <c r="N24" s="89">
        <v>0</v>
      </c>
      <c r="O24" s="89">
        <v>0</v>
      </c>
      <c r="P24" s="89">
        <v>6.6666666666666666E-2</v>
      </c>
      <c r="Q24" s="89">
        <v>1.7200000000000022</v>
      </c>
      <c r="R24" s="89">
        <v>0</v>
      </c>
      <c r="S24" s="89">
        <v>0</v>
      </c>
      <c r="T24" s="89">
        <v>0</v>
      </c>
      <c r="U24" s="89">
        <v>1.7866666666666688</v>
      </c>
      <c r="V24" s="89">
        <v>1.4044444444444448</v>
      </c>
      <c r="W24" s="88"/>
      <c r="X24" s="96" t="s">
        <v>366</v>
      </c>
      <c r="Y24" s="95">
        <v>45380</v>
      </c>
      <c r="Z24" s="95"/>
      <c r="AA24" s="94" t="s">
        <v>515</v>
      </c>
      <c r="AB24" s="94" t="s">
        <v>522</v>
      </c>
    </row>
    <row r="25" spans="1:28" x14ac:dyDescent="0.35">
      <c r="A25" s="93" t="s">
        <v>21</v>
      </c>
      <c r="B25" s="91" t="s">
        <v>309</v>
      </c>
      <c r="C25" s="91" t="s">
        <v>32</v>
      </c>
      <c r="D25" s="91" t="s">
        <v>185</v>
      </c>
      <c r="E25" s="92">
        <v>87021</v>
      </c>
      <c r="F25" s="91" t="s">
        <v>186</v>
      </c>
      <c r="G25" s="91" t="s">
        <v>159</v>
      </c>
      <c r="H25" s="91" t="s">
        <v>4</v>
      </c>
      <c r="I25" s="90">
        <v>42.765877957658802</v>
      </c>
      <c r="J25" s="89">
        <v>179.63111111111115</v>
      </c>
      <c r="K25" s="89">
        <v>4.0844444444444434</v>
      </c>
      <c r="L25" s="89">
        <v>0.50666666666666671</v>
      </c>
      <c r="M25" s="89">
        <v>1.7777777777777778E-2</v>
      </c>
      <c r="N25" s="89">
        <v>5.9822222222222248</v>
      </c>
      <c r="O25" s="89">
        <v>178.25777777777776</v>
      </c>
      <c r="P25" s="89">
        <v>0</v>
      </c>
      <c r="Q25" s="89">
        <v>0</v>
      </c>
      <c r="R25" s="89">
        <v>7.5555555555555556E-2</v>
      </c>
      <c r="S25" s="89">
        <v>1.1111111111111112</v>
      </c>
      <c r="T25" s="89">
        <v>1.0355555555555556</v>
      </c>
      <c r="U25" s="89">
        <v>182.01777777777784</v>
      </c>
      <c r="V25" s="89">
        <v>175.92444444444448</v>
      </c>
      <c r="W25" s="88"/>
      <c r="X25" s="96" t="s">
        <v>516</v>
      </c>
      <c r="Y25" s="95">
        <v>45351</v>
      </c>
      <c r="Z25" s="95"/>
      <c r="AA25" s="95" t="s">
        <v>517</v>
      </c>
      <c r="AB25" s="94" t="s">
        <v>514</v>
      </c>
    </row>
    <row r="26" spans="1:28" ht="16.399999999999999" customHeight="1" x14ac:dyDescent="0.35">
      <c r="A26" s="93" t="s">
        <v>345</v>
      </c>
      <c r="B26" s="91" t="s">
        <v>346</v>
      </c>
      <c r="C26" s="91" t="s">
        <v>10</v>
      </c>
      <c r="D26" s="91" t="s">
        <v>347</v>
      </c>
      <c r="E26" s="92">
        <v>47834</v>
      </c>
      <c r="F26" s="91" t="s">
        <v>31</v>
      </c>
      <c r="G26" s="91" t="s">
        <v>198</v>
      </c>
      <c r="H26" s="91" t="s">
        <v>142</v>
      </c>
      <c r="I26" s="90">
        <v>8.28571428571429</v>
      </c>
      <c r="J26" s="89">
        <v>7.5955555555555287</v>
      </c>
      <c r="K26" s="89">
        <v>6.3066666666666604</v>
      </c>
      <c r="L26" s="89">
        <v>14.386666666666676</v>
      </c>
      <c r="M26" s="89">
        <v>13.177777777777795</v>
      </c>
      <c r="N26" s="89">
        <v>26.986666666666796</v>
      </c>
      <c r="O26" s="89">
        <v>12.946666666666722</v>
      </c>
      <c r="P26" s="89">
        <v>0.81777777777777794</v>
      </c>
      <c r="Q26" s="89">
        <v>0.71555555555555561</v>
      </c>
      <c r="R26" s="89">
        <v>6.8355555555555565</v>
      </c>
      <c r="S26" s="89">
        <v>2.7555555555555555</v>
      </c>
      <c r="T26" s="89">
        <v>4.0622222222222222</v>
      </c>
      <c r="U26" s="89">
        <v>27.813333333333539</v>
      </c>
      <c r="V26" s="89">
        <v>30.737777777777996</v>
      </c>
      <c r="W26" s="88"/>
      <c r="X26" s="96" t="s">
        <v>516</v>
      </c>
      <c r="Y26" s="95">
        <v>45302</v>
      </c>
      <c r="Z26" s="95"/>
      <c r="AA26" s="95" t="s">
        <v>515</v>
      </c>
      <c r="AB26" s="94" t="s">
        <v>514</v>
      </c>
    </row>
    <row r="27" spans="1:28" ht="16.399999999999999" customHeight="1" x14ac:dyDescent="0.35">
      <c r="A27" s="93" t="s">
        <v>327</v>
      </c>
      <c r="B27" s="91" t="s">
        <v>593</v>
      </c>
      <c r="C27" s="91" t="s">
        <v>592</v>
      </c>
      <c r="D27" s="91" t="s">
        <v>232</v>
      </c>
      <c r="E27" s="92">
        <v>17748</v>
      </c>
      <c r="F27" s="91" t="s">
        <v>233</v>
      </c>
      <c r="G27" s="91" t="s">
        <v>198</v>
      </c>
      <c r="H27" s="91" t="s">
        <v>4</v>
      </c>
      <c r="I27" s="90">
        <v>62.9712918660287</v>
      </c>
      <c r="J27" s="89">
        <v>2.7066666666666666</v>
      </c>
      <c r="K27" s="89">
        <v>9.8533333333333353</v>
      </c>
      <c r="L27" s="89">
        <v>31.26666666666668</v>
      </c>
      <c r="M27" s="89">
        <v>13.862222222222218</v>
      </c>
      <c r="N27" s="89">
        <v>54.062222222222225</v>
      </c>
      <c r="O27" s="89">
        <v>2.4444444444444446</v>
      </c>
      <c r="P27" s="89">
        <v>0</v>
      </c>
      <c r="Q27" s="89">
        <v>1.1822222222222223</v>
      </c>
      <c r="R27" s="89">
        <v>16.528888888888886</v>
      </c>
      <c r="S27" s="89">
        <v>14.044444444444446</v>
      </c>
      <c r="T27" s="89">
        <v>8.8888888888888892E-2</v>
      </c>
      <c r="U27" s="89">
        <v>27.026666666666671</v>
      </c>
      <c r="V27" s="89">
        <v>53.044444444444451</v>
      </c>
      <c r="W27" s="88"/>
      <c r="X27" s="96" t="s">
        <v>516</v>
      </c>
      <c r="Y27" s="95">
        <v>45316</v>
      </c>
      <c r="Z27" s="95"/>
      <c r="AA27" s="95" t="s">
        <v>515</v>
      </c>
      <c r="AB27" s="94" t="s">
        <v>514</v>
      </c>
    </row>
    <row r="28" spans="1:28" ht="16.399999999999999" customHeight="1" x14ac:dyDescent="0.35">
      <c r="A28" s="93" t="s">
        <v>591</v>
      </c>
      <c r="B28" s="91" t="s">
        <v>590</v>
      </c>
      <c r="C28" s="91" t="s">
        <v>589</v>
      </c>
      <c r="D28" s="91" t="s">
        <v>237</v>
      </c>
      <c r="E28" s="92">
        <v>12901</v>
      </c>
      <c r="F28" s="91" t="s">
        <v>238</v>
      </c>
      <c r="G28" s="91" t="s">
        <v>198</v>
      </c>
      <c r="H28" s="91" t="s">
        <v>142</v>
      </c>
      <c r="I28" s="90">
        <v>5.3552631578947398</v>
      </c>
      <c r="J28" s="89">
        <v>0.38222222222222213</v>
      </c>
      <c r="K28" s="89">
        <v>0.30222222222222223</v>
      </c>
      <c r="L28" s="89">
        <v>1.4488888888888887</v>
      </c>
      <c r="M28" s="89">
        <v>0.40888888888888891</v>
      </c>
      <c r="N28" s="89">
        <v>0.50222222222222201</v>
      </c>
      <c r="O28" s="89">
        <v>1.0888888888888886</v>
      </c>
      <c r="P28" s="89">
        <v>0.70666666666666667</v>
      </c>
      <c r="Q28" s="89">
        <v>0.24444444444444446</v>
      </c>
      <c r="R28" s="89">
        <v>0.70666666666666667</v>
      </c>
      <c r="S28" s="89">
        <v>0</v>
      </c>
      <c r="T28" s="89">
        <v>0</v>
      </c>
      <c r="U28" s="89">
        <v>1.8355555555555552</v>
      </c>
      <c r="V28" s="89">
        <v>1.8799999999999994</v>
      </c>
      <c r="W28" s="88"/>
      <c r="X28" s="96" t="s">
        <v>516</v>
      </c>
      <c r="Y28" s="95">
        <v>44861</v>
      </c>
      <c r="Z28" s="95" t="s">
        <v>519</v>
      </c>
      <c r="AA28" s="95" t="s">
        <v>555</v>
      </c>
      <c r="AB28" s="94" t="s">
        <v>514</v>
      </c>
    </row>
    <row r="29" spans="1:28" ht="16.399999999999999" customHeight="1" x14ac:dyDescent="0.35">
      <c r="A29" s="93" t="s">
        <v>372</v>
      </c>
      <c r="B29" s="91" t="s">
        <v>588</v>
      </c>
      <c r="C29" s="91" t="s">
        <v>373</v>
      </c>
      <c r="D29" s="91" t="s">
        <v>224</v>
      </c>
      <c r="E29" s="92">
        <v>34112</v>
      </c>
      <c r="F29" s="91" t="s">
        <v>26</v>
      </c>
      <c r="G29" s="91" t="s">
        <v>159</v>
      </c>
      <c r="H29" s="91" t="s">
        <v>142</v>
      </c>
      <c r="I29" s="90">
        <v>3.1193277310924401</v>
      </c>
      <c r="J29" s="89">
        <v>2.964444444444442</v>
      </c>
      <c r="K29" s="89">
        <v>1.4088888888888886</v>
      </c>
      <c r="L29" s="89">
        <v>2.4133333333333318</v>
      </c>
      <c r="M29" s="89">
        <v>1.6311111111111103</v>
      </c>
      <c r="N29" s="89">
        <v>5.6488888888888811</v>
      </c>
      <c r="O29" s="89">
        <v>2.3244444444444428</v>
      </c>
      <c r="P29" s="89">
        <v>0.18666666666666668</v>
      </c>
      <c r="Q29" s="89">
        <v>0.25777777777777777</v>
      </c>
      <c r="R29" s="89">
        <v>0.22666666666666668</v>
      </c>
      <c r="S29" s="89">
        <v>0.23111111111111113</v>
      </c>
      <c r="T29" s="89">
        <v>0.13333333333333333</v>
      </c>
      <c r="U29" s="89">
        <v>7.8266666666666422</v>
      </c>
      <c r="V29" s="89">
        <v>6.2088888888888709</v>
      </c>
      <c r="W29" s="88"/>
      <c r="X29" s="96" t="s">
        <v>516</v>
      </c>
      <c r="Y29" s="95">
        <v>45393</v>
      </c>
      <c r="Z29" s="95"/>
      <c r="AA29" s="94" t="s">
        <v>515</v>
      </c>
      <c r="AB29" s="98" t="s">
        <v>514</v>
      </c>
    </row>
    <row r="30" spans="1:28" x14ac:dyDescent="0.35">
      <c r="A30" s="93" t="s">
        <v>587</v>
      </c>
      <c r="B30" s="91" t="s">
        <v>586</v>
      </c>
      <c r="C30" s="91" t="s">
        <v>585</v>
      </c>
      <c r="D30" s="91" t="s">
        <v>584</v>
      </c>
      <c r="E30" s="92">
        <v>4102</v>
      </c>
      <c r="F30" s="91" t="s">
        <v>259</v>
      </c>
      <c r="G30" s="91" t="s">
        <v>198</v>
      </c>
      <c r="H30" s="91" t="s">
        <v>142</v>
      </c>
      <c r="I30" s="90">
        <v>5.1102362204724399</v>
      </c>
      <c r="J30" s="89">
        <v>1.3555555555555556</v>
      </c>
      <c r="K30" s="89">
        <v>0.69333333333333325</v>
      </c>
      <c r="L30" s="89">
        <v>0.72888888888888881</v>
      </c>
      <c r="M30" s="89">
        <v>0.10666666666666667</v>
      </c>
      <c r="N30" s="89">
        <v>1.062222222222222</v>
      </c>
      <c r="O30" s="89">
        <v>1.8044444444444443</v>
      </c>
      <c r="P30" s="89">
        <v>0</v>
      </c>
      <c r="Q30" s="89">
        <v>1.7777777777777778E-2</v>
      </c>
      <c r="R30" s="89">
        <v>0</v>
      </c>
      <c r="S30" s="89">
        <v>0</v>
      </c>
      <c r="T30" s="89">
        <v>0</v>
      </c>
      <c r="U30" s="89">
        <v>2.8844444444444437</v>
      </c>
      <c r="V30" s="89">
        <v>1.6844444444444435</v>
      </c>
      <c r="W30" s="88"/>
      <c r="X30" s="96" t="s">
        <v>516</v>
      </c>
      <c r="Y30" s="95">
        <v>45197</v>
      </c>
      <c r="Z30" s="95"/>
      <c r="AA30" s="95" t="s">
        <v>515</v>
      </c>
      <c r="AB30" s="94" t="s">
        <v>514</v>
      </c>
    </row>
    <row r="31" spans="1:28" ht="16.399999999999999" customHeight="1" x14ac:dyDescent="0.35">
      <c r="A31" s="93" t="s">
        <v>374</v>
      </c>
      <c r="B31" s="91" t="s">
        <v>375</v>
      </c>
      <c r="C31" s="91" t="s">
        <v>376</v>
      </c>
      <c r="D31" s="91" t="s">
        <v>150</v>
      </c>
      <c r="E31" s="92">
        <v>75202</v>
      </c>
      <c r="F31" s="91" t="s">
        <v>214</v>
      </c>
      <c r="G31" s="91" t="s">
        <v>198</v>
      </c>
      <c r="H31" s="91" t="s">
        <v>142</v>
      </c>
      <c r="I31" s="90">
        <v>1.25454545454545</v>
      </c>
      <c r="J31" s="89">
        <v>6.0755555555554261</v>
      </c>
      <c r="K31" s="89">
        <v>2.6666666666666668E-2</v>
      </c>
      <c r="L31" s="89">
        <v>0.04</v>
      </c>
      <c r="M31" s="89">
        <v>3.111111111111111E-2</v>
      </c>
      <c r="N31" s="89">
        <v>2.4933333333333283</v>
      </c>
      <c r="O31" s="89">
        <v>3.3733333333333118</v>
      </c>
      <c r="P31" s="89">
        <v>0.08</v>
      </c>
      <c r="Q31" s="89">
        <v>0.22666666666666668</v>
      </c>
      <c r="R31" s="89">
        <v>2.2222222222222223E-2</v>
      </c>
      <c r="S31" s="89">
        <v>2.2222222222222223E-2</v>
      </c>
      <c r="T31" s="89">
        <v>0</v>
      </c>
      <c r="U31" s="89">
        <v>6.128888888888758</v>
      </c>
      <c r="V31" s="89">
        <v>3.1644444444444098</v>
      </c>
      <c r="W31" s="88"/>
      <c r="X31" s="96" t="s">
        <v>516</v>
      </c>
      <c r="Y31" s="95">
        <v>44882</v>
      </c>
      <c r="Z31" s="95" t="s">
        <v>519</v>
      </c>
      <c r="AA31" s="95" t="s">
        <v>555</v>
      </c>
      <c r="AB31" s="94" t="s">
        <v>514</v>
      </c>
    </row>
    <row r="32" spans="1:28" ht="16.399999999999999" customHeight="1" x14ac:dyDescent="0.35">
      <c r="A32" s="93" t="s">
        <v>225</v>
      </c>
      <c r="B32" s="91" t="s">
        <v>226</v>
      </c>
      <c r="C32" s="91" t="s">
        <v>36</v>
      </c>
      <c r="D32" s="91" t="s">
        <v>227</v>
      </c>
      <c r="E32" s="92">
        <v>80010</v>
      </c>
      <c r="F32" s="91" t="s">
        <v>228</v>
      </c>
      <c r="G32" s="91" t="s">
        <v>152</v>
      </c>
      <c r="H32" s="91" t="s">
        <v>142</v>
      </c>
      <c r="I32" s="90">
        <v>43.242092746730101</v>
      </c>
      <c r="J32" s="89">
        <v>698.80444444443708</v>
      </c>
      <c r="K32" s="89">
        <v>54.422222222222196</v>
      </c>
      <c r="L32" s="89">
        <v>126.52000000000005</v>
      </c>
      <c r="M32" s="89">
        <v>95.786666666666662</v>
      </c>
      <c r="N32" s="89">
        <v>196.90222222222246</v>
      </c>
      <c r="O32" s="89">
        <v>706.99999999999216</v>
      </c>
      <c r="P32" s="89">
        <v>13.457777777777778</v>
      </c>
      <c r="Q32" s="89">
        <v>58.173333333333318</v>
      </c>
      <c r="R32" s="89">
        <v>100.72444444444439</v>
      </c>
      <c r="S32" s="89">
        <v>34.124444444444428</v>
      </c>
      <c r="T32" s="89">
        <v>32.173333333333339</v>
      </c>
      <c r="U32" s="89">
        <v>808.51111111110117</v>
      </c>
      <c r="V32" s="89">
        <v>606.08444444443626</v>
      </c>
      <c r="W32" s="97">
        <v>600</v>
      </c>
      <c r="X32" s="96" t="s">
        <v>516</v>
      </c>
      <c r="Y32" s="95">
        <v>45337</v>
      </c>
      <c r="Z32" s="95"/>
      <c r="AA32" s="95" t="s">
        <v>517</v>
      </c>
      <c r="AB32" s="94" t="s">
        <v>514</v>
      </c>
    </row>
    <row r="33" spans="1:28" ht="16.399999999999999" customHeight="1" x14ac:dyDescent="0.35">
      <c r="A33" s="93" t="s">
        <v>583</v>
      </c>
      <c r="B33" s="91" t="s">
        <v>386</v>
      </c>
      <c r="C33" s="91" t="s">
        <v>387</v>
      </c>
      <c r="D33" s="91" t="s">
        <v>388</v>
      </c>
      <c r="E33" s="92">
        <v>96910</v>
      </c>
      <c r="F33" s="91" t="s">
        <v>252</v>
      </c>
      <c r="G33" s="91" t="s">
        <v>198</v>
      </c>
      <c r="H33" s="91" t="s">
        <v>142</v>
      </c>
      <c r="I33" s="90">
        <v>66</v>
      </c>
      <c r="J33" s="89">
        <v>0.55555555555555558</v>
      </c>
      <c r="K33" s="89">
        <v>1.0044444444444443</v>
      </c>
      <c r="L33" s="89">
        <v>4.2311111111111108</v>
      </c>
      <c r="M33" s="89">
        <v>0</v>
      </c>
      <c r="N33" s="89">
        <v>5.511111111111112</v>
      </c>
      <c r="O33" s="89">
        <v>0.28000000000000003</v>
      </c>
      <c r="P33" s="89">
        <v>0</v>
      </c>
      <c r="Q33" s="89">
        <v>0</v>
      </c>
      <c r="R33" s="89">
        <v>5.0311111111111115</v>
      </c>
      <c r="S33" s="89">
        <v>0.48</v>
      </c>
      <c r="T33" s="89">
        <v>0</v>
      </c>
      <c r="U33" s="89">
        <v>0.28000000000000003</v>
      </c>
      <c r="V33" s="89">
        <v>5.511111111111112</v>
      </c>
      <c r="W33" s="88"/>
      <c r="X33" s="96" t="s">
        <v>366</v>
      </c>
      <c r="Y33" s="95">
        <v>45365</v>
      </c>
      <c r="Z33" s="95"/>
      <c r="AA33" s="95" t="s">
        <v>531</v>
      </c>
      <c r="AB33" s="94" t="s">
        <v>514</v>
      </c>
    </row>
    <row r="34" spans="1:28" ht="16.399999999999999" customHeight="1" x14ac:dyDescent="0.35">
      <c r="A34" s="93" t="s">
        <v>582</v>
      </c>
      <c r="B34" s="91" t="s">
        <v>581</v>
      </c>
      <c r="C34" s="91" t="s">
        <v>138</v>
      </c>
      <c r="D34" s="91" t="s">
        <v>139</v>
      </c>
      <c r="E34" s="92">
        <v>92301</v>
      </c>
      <c r="F34" s="91" t="s">
        <v>140</v>
      </c>
      <c r="G34" s="91" t="s">
        <v>152</v>
      </c>
      <c r="H34" s="91" t="s">
        <v>142</v>
      </c>
      <c r="I34" s="90">
        <v>25.210970464134999</v>
      </c>
      <c r="J34" s="89">
        <v>178.88000000000204</v>
      </c>
      <c r="K34" s="89">
        <v>13.262222222222219</v>
      </c>
      <c r="L34" s="89">
        <v>77.408888888888939</v>
      </c>
      <c r="M34" s="89">
        <v>113.6088888888889</v>
      </c>
      <c r="N34" s="89">
        <v>189.65777777777774</v>
      </c>
      <c r="O34" s="89">
        <v>191.87555555555758</v>
      </c>
      <c r="P34" s="89">
        <v>1.4444444444444444</v>
      </c>
      <c r="Q34" s="89">
        <v>0.18222222222222223</v>
      </c>
      <c r="R34" s="89">
        <v>107.81777777777781</v>
      </c>
      <c r="S34" s="89">
        <v>30.142222222222223</v>
      </c>
      <c r="T34" s="89">
        <v>7.6622222222222227</v>
      </c>
      <c r="U34" s="89">
        <v>237.53777777777907</v>
      </c>
      <c r="V34" s="89">
        <v>270.74222222222033</v>
      </c>
      <c r="W34" s="88">
        <v>480</v>
      </c>
      <c r="X34" s="96" t="s">
        <v>516</v>
      </c>
      <c r="Y34" s="95">
        <v>45351</v>
      </c>
      <c r="Z34" s="95"/>
      <c r="AA34" s="95" t="s">
        <v>517</v>
      </c>
      <c r="AB34" s="94" t="s">
        <v>514</v>
      </c>
    </row>
    <row r="35" spans="1:28" x14ac:dyDescent="0.35">
      <c r="A35" s="93" t="s">
        <v>302</v>
      </c>
      <c r="B35" s="91" t="s">
        <v>303</v>
      </c>
      <c r="C35" s="91" t="s">
        <v>304</v>
      </c>
      <c r="D35" s="91" t="s">
        <v>290</v>
      </c>
      <c r="E35" s="92">
        <v>53039</v>
      </c>
      <c r="F35" s="91" t="s">
        <v>31</v>
      </c>
      <c r="G35" s="91" t="s">
        <v>198</v>
      </c>
      <c r="H35" s="91" t="s">
        <v>142</v>
      </c>
      <c r="I35" s="90">
        <v>38.425345043914703</v>
      </c>
      <c r="J35" s="89">
        <v>12.853333333333333</v>
      </c>
      <c r="K35" s="89">
        <v>11.004444444444442</v>
      </c>
      <c r="L35" s="89">
        <v>43.733333333333356</v>
      </c>
      <c r="M35" s="89">
        <v>53.240000000000052</v>
      </c>
      <c r="N35" s="89">
        <v>87.862222222222258</v>
      </c>
      <c r="O35" s="89">
        <v>30.751111111111133</v>
      </c>
      <c r="P35" s="89">
        <v>1.6444444444444444</v>
      </c>
      <c r="Q35" s="89">
        <v>0.57333333333333336</v>
      </c>
      <c r="R35" s="89">
        <v>24.857777777777784</v>
      </c>
      <c r="S35" s="89">
        <v>8.9777777777777779</v>
      </c>
      <c r="T35" s="89">
        <v>6.8311111111111122</v>
      </c>
      <c r="U35" s="89">
        <v>80.164444444444555</v>
      </c>
      <c r="V35" s="89">
        <v>84.906666666666752</v>
      </c>
      <c r="W35" s="88"/>
      <c r="X35" s="96" t="s">
        <v>516</v>
      </c>
      <c r="Y35" s="95">
        <v>45365</v>
      </c>
      <c r="Z35" s="95"/>
      <c r="AA35" s="95" t="s">
        <v>515</v>
      </c>
      <c r="AB35" s="94" t="s">
        <v>514</v>
      </c>
    </row>
    <row r="36" spans="1:28" ht="16.399999999999999" customHeight="1" x14ac:dyDescent="0.35">
      <c r="A36" s="93" t="s">
        <v>406</v>
      </c>
      <c r="B36" s="91" t="s">
        <v>407</v>
      </c>
      <c r="C36" s="91" t="s">
        <v>408</v>
      </c>
      <c r="D36" s="91" t="s">
        <v>150</v>
      </c>
      <c r="E36" s="92">
        <v>78562</v>
      </c>
      <c r="F36" s="91" t="s">
        <v>518</v>
      </c>
      <c r="G36" s="91" t="s">
        <v>198</v>
      </c>
      <c r="H36" s="91" t="s">
        <v>142</v>
      </c>
      <c r="I36" s="90">
        <v>4.7884615384615401</v>
      </c>
      <c r="J36" s="89">
        <v>0.52444444444444427</v>
      </c>
      <c r="K36" s="89">
        <v>0.54666666666666675</v>
      </c>
      <c r="L36" s="89">
        <v>0.63555555555555554</v>
      </c>
      <c r="M36" s="89">
        <v>4.8888888888888891E-2</v>
      </c>
      <c r="N36" s="89">
        <v>1.7288888888888903</v>
      </c>
      <c r="O36" s="89">
        <v>4.4444444444444444E-3</v>
      </c>
      <c r="P36" s="89">
        <v>2.2222222222222223E-2</v>
      </c>
      <c r="Q36" s="89">
        <v>0</v>
      </c>
      <c r="R36" s="89">
        <v>0.79555555555555535</v>
      </c>
      <c r="S36" s="89">
        <v>2.6666666666666668E-2</v>
      </c>
      <c r="T36" s="89">
        <v>0</v>
      </c>
      <c r="U36" s="89">
        <v>0.93333333333333346</v>
      </c>
      <c r="V36" s="89">
        <v>1.7333333333333347</v>
      </c>
      <c r="W36" s="88"/>
      <c r="X36" s="96" t="s">
        <v>516</v>
      </c>
      <c r="Y36" s="95">
        <v>45120</v>
      </c>
      <c r="Z36" s="95"/>
      <c r="AA36" s="95" t="s">
        <v>555</v>
      </c>
      <c r="AB36" s="94" t="s">
        <v>514</v>
      </c>
    </row>
    <row r="37" spans="1:28" ht="16.399999999999999" customHeight="1" x14ac:dyDescent="0.35">
      <c r="A37" s="93" t="s">
        <v>580</v>
      </c>
      <c r="B37" s="91" t="s">
        <v>247</v>
      </c>
      <c r="C37" s="91" t="s">
        <v>33</v>
      </c>
      <c r="D37" s="91" t="s">
        <v>150</v>
      </c>
      <c r="E37" s="92">
        <v>76837</v>
      </c>
      <c r="F37" s="91" t="s">
        <v>214</v>
      </c>
      <c r="G37" s="91" t="s">
        <v>198</v>
      </c>
      <c r="H37" s="91" t="s">
        <v>4</v>
      </c>
      <c r="I37" s="90">
        <v>42.829293993677602</v>
      </c>
      <c r="J37" s="89">
        <v>139.99555555555548</v>
      </c>
      <c r="K37" s="89">
        <v>26.559999999999995</v>
      </c>
      <c r="L37" s="89">
        <v>2.0133333333333336</v>
      </c>
      <c r="M37" s="89">
        <v>0.13777777777777778</v>
      </c>
      <c r="N37" s="89">
        <v>16.239999999999988</v>
      </c>
      <c r="O37" s="89">
        <v>152.46666666666675</v>
      </c>
      <c r="P37" s="89">
        <v>0</v>
      </c>
      <c r="Q37" s="89">
        <v>0</v>
      </c>
      <c r="R37" s="89">
        <v>0.27555555555555544</v>
      </c>
      <c r="S37" s="89">
        <v>1.8666666666666674</v>
      </c>
      <c r="T37" s="89">
        <v>5.4133333333333331</v>
      </c>
      <c r="U37" s="89">
        <v>161.15111111111102</v>
      </c>
      <c r="V37" s="89">
        <v>64.204444444444476</v>
      </c>
      <c r="W37" s="88"/>
      <c r="X37" s="96" t="s">
        <v>516</v>
      </c>
      <c r="Y37" s="95">
        <v>45351</v>
      </c>
      <c r="Z37" s="95"/>
      <c r="AA37" s="95" t="s">
        <v>515</v>
      </c>
      <c r="AB37" s="94" t="s">
        <v>514</v>
      </c>
    </row>
    <row r="38" spans="1:28" x14ac:dyDescent="0.35">
      <c r="A38" s="93" t="s">
        <v>579</v>
      </c>
      <c r="B38" s="91" t="s">
        <v>199</v>
      </c>
      <c r="C38" s="91" t="s">
        <v>200</v>
      </c>
      <c r="D38" s="91" t="s">
        <v>150</v>
      </c>
      <c r="E38" s="92">
        <v>79925</v>
      </c>
      <c r="F38" s="91" t="s">
        <v>186</v>
      </c>
      <c r="G38" s="91" t="s">
        <v>181</v>
      </c>
      <c r="H38" s="91" t="s">
        <v>142</v>
      </c>
      <c r="I38" s="90">
        <v>39.241815308196003</v>
      </c>
      <c r="J38" s="89">
        <v>437.00444444444526</v>
      </c>
      <c r="K38" s="89">
        <v>175.44444444444264</v>
      </c>
      <c r="L38" s="89">
        <v>101.61333333333343</v>
      </c>
      <c r="M38" s="89">
        <v>50.960000000000036</v>
      </c>
      <c r="N38" s="89">
        <v>249.20444444444269</v>
      </c>
      <c r="O38" s="89">
        <v>296.92444444444442</v>
      </c>
      <c r="P38" s="89">
        <v>52.866666666666681</v>
      </c>
      <c r="Q38" s="89">
        <v>166.02666666666559</v>
      </c>
      <c r="R38" s="89">
        <v>43.760000000000062</v>
      </c>
      <c r="S38" s="89">
        <v>64.960000000000036</v>
      </c>
      <c r="T38" s="89">
        <v>88.604444444444624</v>
      </c>
      <c r="U38" s="89">
        <v>567.69777777777074</v>
      </c>
      <c r="V38" s="89">
        <v>639.46666666665544</v>
      </c>
      <c r="W38" s="88">
        <v>450</v>
      </c>
      <c r="X38" s="96" t="s">
        <v>516</v>
      </c>
      <c r="Y38" s="95">
        <v>45337</v>
      </c>
      <c r="Z38" s="95"/>
      <c r="AA38" s="95" t="s">
        <v>517</v>
      </c>
      <c r="AB38" s="94" t="s">
        <v>514</v>
      </c>
    </row>
    <row r="39" spans="1:28" ht="16.399999999999999" customHeight="1" x14ac:dyDescent="0.35">
      <c r="A39" s="93" t="s">
        <v>9</v>
      </c>
      <c r="B39" s="91" t="s">
        <v>196</v>
      </c>
      <c r="C39" s="91" t="s">
        <v>197</v>
      </c>
      <c r="D39" s="91" t="s">
        <v>150</v>
      </c>
      <c r="E39" s="92">
        <v>78580</v>
      </c>
      <c r="F39" s="91" t="s">
        <v>518</v>
      </c>
      <c r="G39" s="91" t="s">
        <v>141</v>
      </c>
      <c r="H39" s="91" t="s">
        <v>142</v>
      </c>
      <c r="I39" s="90">
        <v>29.311985076947</v>
      </c>
      <c r="J39" s="89">
        <v>811.488888888882</v>
      </c>
      <c r="K39" s="89">
        <v>7.2666666666666675</v>
      </c>
      <c r="L39" s="89">
        <v>9.8000000000000007</v>
      </c>
      <c r="M39" s="89">
        <v>14.386666666666667</v>
      </c>
      <c r="N39" s="89">
        <v>34.053333333333342</v>
      </c>
      <c r="O39" s="89">
        <v>328.18666666666667</v>
      </c>
      <c r="P39" s="89">
        <v>7.4888888888888898</v>
      </c>
      <c r="Q39" s="89">
        <v>473.21333333333433</v>
      </c>
      <c r="R39" s="89">
        <v>15.702222222222218</v>
      </c>
      <c r="S39" s="89">
        <v>2.7511111111111113</v>
      </c>
      <c r="T39" s="89">
        <v>7.4222222222222216</v>
      </c>
      <c r="U39" s="89">
        <v>817.06666666666013</v>
      </c>
      <c r="V39" s="89">
        <v>575.68888888888455</v>
      </c>
      <c r="W39" s="88">
        <v>600</v>
      </c>
      <c r="X39" s="96" t="s">
        <v>516</v>
      </c>
      <c r="Y39" s="95">
        <v>45358</v>
      </c>
      <c r="Z39" s="95"/>
      <c r="AA39" s="95" t="s">
        <v>517</v>
      </c>
      <c r="AB39" s="94" t="s">
        <v>514</v>
      </c>
    </row>
    <row r="40" spans="1:28" ht="16.399999999999999" customHeight="1" x14ac:dyDescent="0.35">
      <c r="A40" s="93" t="s">
        <v>578</v>
      </c>
      <c r="B40" s="91" t="s">
        <v>277</v>
      </c>
      <c r="C40" s="91" t="s">
        <v>19</v>
      </c>
      <c r="D40" s="91" t="s">
        <v>215</v>
      </c>
      <c r="E40" s="92">
        <v>7201</v>
      </c>
      <c r="F40" s="91" t="s">
        <v>216</v>
      </c>
      <c r="G40" s="91" t="s">
        <v>152</v>
      </c>
      <c r="H40" s="91" t="s">
        <v>142</v>
      </c>
      <c r="I40" s="90">
        <v>16.95670995671</v>
      </c>
      <c r="J40" s="89">
        <v>114.07111111111172</v>
      </c>
      <c r="K40" s="89">
        <v>98.49777777777787</v>
      </c>
      <c r="L40" s="89">
        <v>9.6488888888888358</v>
      </c>
      <c r="M40" s="89">
        <v>3.924444444444434</v>
      </c>
      <c r="N40" s="89">
        <v>33.226666666666837</v>
      </c>
      <c r="O40" s="89">
        <v>177.91999999999834</v>
      </c>
      <c r="P40" s="89">
        <v>1.9777777777777779</v>
      </c>
      <c r="Q40" s="89">
        <v>13.017777777777784</v>
      </c>
      <c r="R40" s="89">
        <v>4.7822222222222184</v>
      </c>
      <c r="S40" s="89">
        <v>6.8977777777777769</v>
      </c>
      <c r="T40" s="89">
        <v>12.15111111111111</v>
      </c>
      <c r="U40" s="89">
        <v>202.31111111110926</v>
      </c>
      <c r="V40" s="89">
        <v>100.760000000001</v>
      </c>
      <c r="W40" s="88">
        <v>285</v>
      </c>
      <c r="X40" s="96" t="s">
        <v>516</v>
      </c>
      <c r="Y40" s="95">
        <v>45260</v>
      </c>
      <c r="Z40" s="95"/>
      <c r="AA40" s="95" t="s">
        <v>517</v>
      </c>
      <c r="AB40" s="94" t="s">
        <v>514</v>
      </c>
    </row>
    <row r="41" spans="1:28" ht="17.149999999999999" customHeight="1" x14ac:dyDescent="0.35">
      <c r="A41" s="93" t="s">
        <v>577</v>
      </c>
      <c r="B41" s="91" t="s">
        <v>576</v>
      </c>
      <c r="C41" s="91" t="s">
        <v>575</v>
      </c>
      <c r="D41" s="91" t="s">
        <v>399</v>
      </c>
      <c r="E41" s="92">
        <v>83647</v>
      </c>
      <c r="F41" s="91" t="s">
        <v>281</v>
      </c>
      <c r="G41" s="91" t="s">
        <v>198</v>
      </c>
      <c r="H41" s="91" t="s">
        <v>142</v>
      </c>
      <c r="I41" s="90">
        <v>5.5326086956521703</v>
      </c>
      <c r="J41" s="89">
        <v>0.16</v>
      </c>
      <c r="K41" s="89">
        <v>0.54666666666666641</v>
      </c>
      <c r="L41" s="89">
        <v>1.2488888888888892</v>
      </c>
      <c r="M41" s="89">
        <v>0.33333333333333326</v>
      </c>
      <c r="N41" s="89">
        <v>1.8977777777777771</v>
      </c>
      <c r="O41" s="89">
        <v>0.17333333333333334</v>
      </c>
      <c r="P41" s="89">
        <v>0.21777777777777779</v>
      </c>
      <c r="Q41" s="89">
        <v>0</v>
      </c>
      <c r="R41" s="89">
        <v>0.56444444444444442</v>
      </c>
      <c r="S41" s="89">
        <v>0.10222222222222223</v>
      </c>
      <c r="T41" s="89">
        <v>0</v>
      </c>
      <c r="U41" s="89">
        <v>1.6222222222222218</v>
      </c>
      <c r="V41" s="89">
        <v>2.1955555555555546</v>
      </c>
      <c r="W41" s="88"/>
      <c r="X41" s="96" t="s">
        <v>516</v>
      </c>
      <c r="Y41" s="95">
        <v>45426</v>
      </c>
      <c r="Z41" s="95"/>
      <c r="AA41" s="95" t="s">
        <v>574</v>
      </c>
      <c r="AB41" s="94" t="s">
        <v>522</v>
      </c>
    </row>
    <row r="42" spans="1:28" x14ac:dyDescent="0.35">
      <c r="A42" s="93" t="s">
        <v>165</v>
      </c>
      <c r="B42" s="91" t="s">
        <v>166</v>
      </c>
      <c r="C42" s="91" t="s">
        <v>29</v>
      </c>
      <c r="D42" s="91" t="s">
        <v>161</v>
      </c>
      <c r="E42" s="92">
        <v>85131</v>
      </c>
      <c r="F42" s="91" t="s">
        <v>162</v>
      </c>
      <c r="G42" s="91" t="s">
        <v>141</v>
      </c>
      <c r="H42" s="91" t="s">
        <v>142</v>
      </c>
      <c r="I42" s="90">
        <v>31.822048522992599</v>
      </c>
      <c r="J42" s="89">
        <v>1233.959999999978</v>
      </c>
      <c r="K42" s="89">
        <v>50.093333333333312</v>
      </c>
      <c r="L42" s="89">
        <v>74.560000000000031</v>
      </c>
      <c r="M42" s="89">
        <v>61.057777777777801</v>
      </c>
      <c r="N42" s="89">
        <v>119.271111111111</v>
      </c>
      <c r="O42" s="89">
        <v>771.41777777777088</v>
      </c>
      <c r="P42" s="89">
        <v>54.835555555555565</v>
      </c>
      <c r="Q42" s="89">
        <v>474.14666666666739</v>
      </c>
      <c r="R42" s="89">
        <v>50.524444444444498</v>
      </c>
      <c r="S42" s="89">
        <v>21.506666666666671</v>
      </c>
      <c r="T42" s="89">
        <v>49.097777777777793</v>
      </c>
      <c r="U42" s="89">
        <v>1298.5422222221894</v>
      </c>
      <c r="V42" s="89">
        <v>1053.6844444444334</v>
      </c>
      <c r="W42" s="88">
        <v>900</v>
      </c>
      <c r="X42" s="96" t="s">
        <v>516</v>
      </c>
      <c r="Y42" s="95">
        <v>45225</v>
      </c>
      <c r="Z42" s="95"/>
      <c r="AA42" s="95" t="s">
        <v>517</v>
      </c>
      <c r="AB42" s="94" t="s">
        <v>514</v>
      </c>
    </row>
    <row r="43" spans="1:28" ht="15.65" customHeight="1" x14ac:dyDescent="0.35">
      <c r="A43" s="93" t="s">
        <v>573</v>
      </c>
      <c r="B43" s="91" t="s">
        <v>248</v>
      </c>
      <c r="C43" s="91" t="s">
        <v>249</v>
      </c>
      <c r="D43" s="91" t="s">
        <v>161</v>
      </c>
      <c r="E43" s="92">
        <v>85132</v>
      </c>
      <c r="F43" s="91" t="s">
        <v>162</v>
      </c>
      <c r="G43" s="91" t="s">
        <v>181</v>
      </c>
      <c r="H43" s="91" t="s">
        <v>4</v>
      </c>
      <c r="I43" s="90">
        <v>10.9411764705882</v>
      </c>
      <c r="J43" s="89">
        <v>317.73333333333198</v>
      </c>
      <c r="K43" s="89">
        <v>62.151111111111334</v>
      </c>
      <c r="L43" s="89">
        <v>1.9066666666666718</v>
      </c>
      <c r="M43" s="89">
        <v>1.7688888888888921</v>
      </c>
      <c r="N43" s="89">
        <v>83.755555555556114</v>
      </c>
      <c r="O43" s="89">
        <v>299.70666666665886</v>
      </c>
      <c r="P43" s="89">
        <v>2.6666666666666668E-2</v>
      </c>
      <c r="Q43" s="89">
        <v>7.1111111111111111E-2</v>
      </c>
      <c r="R43" s="89">
        <v>4.2844444444444383</v>
      </c>
      <c r="S43" s="89">
        <v>2.5111111111111115</v>
      </c>
      <c r="T43" s="89">
        <v>21.244444444444458</v>
      </c>
      <c r="U43" s="89">
        <v>355.52000000000555</v>
      </c>
      <c r="V43" s="89">
        <v>265.13777777776812</v>
      </c>
      <c r="W43" s="88">
        <v>392</v>
      </c>
      <c r="X43" s="96" t="s">
        <v>516</v>
      </c>
      <c r="Y43" s="95">
        <v>45337</v>
      </c>
      <c r="Z43" s="95"/>
      <c r="AA43" s="95" t="s">
        <v>517</v>
      </c>
      <c r="AB43" s="94" t="s">
        <v>514</v>
      </c>
    </row>
    <row r="44" spans="1:28" ht="15.65" customHeight="1" x14ac:dyDescent="0.35">
      <c r="A44" s="93" t="s">
        <v>11</v>
      </c>
      <c r="B44" s="91" t="s">
        <v>248</v>
      </c>
      <c r="C44" s="91" t="s">
        <v>249</v>
      </c>
      <c r="D44" s="91" t="s">
        <v>161</v>
      </c>
      <c r="E44" s="92">
        <v>85232</v>
      </c>
      <c r="F44" s="91" t="s">
        <v>162</v>
      </c>
      <c r="G44" s="91" t="s">
        <v>268</v>
      </c>
      <c r="H44" s="91" t="s">
        <v>4</v>
      </c>
      <c r="I44" s="90">
        <v>3.0264856144124801</v>
      </c>
      <c r="J44" s="89">
        <v>144.67111111111512</v>
      </c>
      <c r="K44" s="89">
        <v>23.835555555555839</v>
      </c>
      <c r="L44" s="89">
        <v>12.146666666666736</v>
      </c>
      <c r="M44" s="89">
        <v>6.5155555555554985</v>
      </c>
      <c r="N44" s="89">
        <v>39.226666666667661</v>
      </c>
      <c r="O44" s="89">
        <v>144.79555555555925</v>
      </c>
      <c r="P44" s="89">
        <v>0.6799999999999996</v>
      </c>
      <c r="Q44" s="89">
        <v>2.4666666666666575</v>
      </c>
      <c r="R44" s="89">
        <v>2.9377777777777556</v>
      </c>
      <c r="S44" s="89">
        <v>1.2355555555555575</v>
      </c>
      <c r="T44" s="89">
        <v>1.6977777777777805</v>
      </c>
      <c r="U44" s="89">
        <v>181.29777777777406</v>
      </c>
      <c r="V44" s="89">
        <v>135.24444444445137</v>
      </c>
      <c r="W44" s="88"/>
      <c r="X44" s="96" t="s">
        <v>160</v>
      </c>
      <c r="Y44" s="95" t="s">
        <v>160</v>
      </c>
      <c r="Z44" s="95"/>
      <c r="AA44" s="95" t="s">
        <v>160</v>
      </c>
      <c r="AB44" s="94" t="s">
        <v>160</v>
      </c>
    </row>
    <row r="45" spans="1:28" x14ac:dyDescent="0.35">
      <c r="A45" s="93" t="s">
        <v>572</v>
      </c>
      <c r="B45" s="91" t="s">
        <v>275</v>
      </c>
      <c r="C45" s="91" t="s">
        <v>229</v>
      </c>
      <c r="D45" s="91" t="s">
        <v>146</v>
      </c>
      <c r="E45" s="92">
        <v>31537</v>
      </c>
      <c r="F45" s="91" t="s">
        <v>147</v>
      </c>
      <c r="G45" s="91" t="s">
        <v>141</v>
      </c>
      <c r="H45" s="91" t="s">
        <v>4</v>
      </c>
      <c r="I45" s="90">
        <v>42.128456735058002</v>
      </c>
      <c r="J45" s="89">
        <v>170.09777777777717</v>
      </c>
      <c r="K45" s="89">
        <v>21.626666666666672</v>
      </c>
      <c r="L45" s="89">
        <v>21.31111111111111</v>
      </c>
      <c r="M45" s="89">
        <v>32.333333333333336</v>
      </c>
      <c r="N45" s="89">
        <v>65.924444444444489</v>
      </c>
      <c r="O45" s="89">
        <v>179.44444444444406</v>
      </c>
      <c r="P45" s="89">
        <v>0</v>
      </c>
      <c r="Q45" s="89">
        <v>0</v>
      </c>
      <c r="R45" s="89">
        <v>17.61333333333334</v>
      </c>
      <c r="S45" s="89">
        <v>8.7733333333333334</v>
      </c>
      <c r="T45" s="89">
        <v>5.0133333333333345</v>
      </c>
      <c r="U45" s="89">
        <v>213.96888888888836</v>
      </c>
      <c r="V45" s="89">
        <v>163.82222222222157</v>
      </c>
      <c r="W45" s="88">
        <v>338</v>
      </c>
      <c r="X45" s="96" t="s">
        <v>516</v>
      </c>
      <c r="Y45" s="95">
        <v>45323</v>
      </c>
      <c r="Z45" s="95"/>
      <c r="AA45" s="95" t="s">
        <v>517</v>
      </c>
      <c r="AB45" s="94" t="s">
        <v>514</v>
      </c>
    </row>
    <row r="46" spans="1:28" ht="15.65" customHeight="1" x14ac:dyDescent="0.35">
      <c r="A46" s="93" t="s">
        <v>571</v>
      </c>
      <c r="B46" s="91" t="s">
        <v>570</v>
      </c>
      <c r="C46" s="91" t="s">
        <v>229</v>
      </c>
      <c r="D46" s="91" t="s">
        <v>146</v>
      </c>
      <c r="E46" s="92">
        <v>31537</v>
      </c>
      <c r="F46" s="91" t="s">
        <v>147</v>
      </c>
      <c r="G46" s="91" t="s">
        <v>141</v>
      </c>
      <c r="H46" s="91" t="s">
        <v>4</v>
      </c>
      <c r="I46" s="90">
        <v>52.325273010920398</v>
      </c>
      <c r="J46" s="89">
        <v>475.31555555555718</v>
      </c>
      <c r="K46" s="89">
        <v>83.066666666666734</v>
      </c>
      <c r="L46" s="89">
        <v>42.662222222222226</v>
      </c>
      <c r="M46" s="89">
        <v>31.417777777777793</v>
      </c>
      <c r="N46" s="89">
        <v>124.80000000000015</v>
      </c>
      <c r="O46" s="89">
        <v>507.6622222222237</v>
      </c>
      <c r="P46" s="89">
        <v>0</v>
      </c>
      <c r="Q46" s="89">
        <v>0</v>
      </c>
      <c r="R46" s="89">
        <v>20.364444444444448</v>
      </c>
      <c r="S46" s="89">
        <v>16.591111111111108</v>
      </c>
      <c r="T46" s="89">
        <v>15.008888888888885</v>
      </c>
      <c r="U46" s="89">
        <v>580.49777777777479</v>
      </c>
      <c r="V46" s="89">
        <v>407.94666666666774</v>
      </c>
      <c r="W46" s="88">
        <v>544</v>
      </c>
      <c r="X46" s="96" t="s">
        <v>516</v>
      </c>
      <c r="Y46" s="95">
        <v>45323</v>
      </c>
      <c r="Z46" s="95"/>
      <c r="AA46" s="94" t="s">
        <v>517</v>
      </c>
      <c r="AB46" s="94" t="s">
        <v>514</v>
      </c>
    </row>
    <row r="47" spans="1:28" ht="15.65" customHeight="1" x14ac:dyDescent="0.35">
      <c r="A47" s="93" t="s">
        <v>342</v>
      </c>
      <c r="B47" s="91" t="s">
        <v>343</v>
      </c>
      <c r="C47" s="91" t="s">
        <v>344</v>
      </c>
      <c r="D47" s="91" t="s">
        <v>262</v>
      </c>
      <c r="E47" s="92">
        <v>56007</v>
      </c>
      <c r="F47" s="91" t="s">
        <v>263</v>
      </c>
      <c r="G47" s="91" t="s">
        <v>159</v>
      </c>
      <c r="H47" s="91" t="s">
        <v>4</v>
      </c>
      <c r="I47" s="90">
        <v>40.608910891089103</v>
      </c>
      <c r="J47" s="89">
        <v>2.666666666666667</v>
      </c>
      <c r="K47" s="89">
        <v>6.6133333333333351</v>
      </c>
      <c r="L47" s="89">
        <v>27.000000000000004</v>
      </c>
      <c r="M47" s="89">
        <v>7.3377777777777746</v>
      </c>
      <c r="N47" s="89">
        <v>28.946666666666655</v>
      </c>
      <c r="O47" s="89">
        <v>14.671111111111115</v>
      </c>
      <c r="P47" s="89">
        <v>0</v>
      </c>
      <c r="Q47" s="89">
        <v>0</v>
      </c>
      <c r="R47" s="89">
        <v>12.031111111111112</v>
      </c>
      <c r="S47" s="89">
        <v>1.3022222222222222</v>
      </c>
      <c r="T47" s="89">
        <v>1.2444444444444445</v>
      </c>
      <c r="U47" s="89">
        <v>29.040000000000006</v>
      </c>
      <c r="V47" s="89">
        <v>37.884444444444448</v>
      </c>
      <c r="W47" s="88"/>
      <c r="X47" s="96" t="s">
        <v>516</v>
      </c>
      <c r="Y47" s="95">
        <v>45358</v>
      </c>
      <c r="Z47" s="95"/>
      <c r="AA47" s="95" t="s">
        <v>515</v>
      </c>
      <c r="AB47" s="94" t="s">
        <v>514</v>
      </c>
    </row>
    <row r="48" spans="1:28" ht="15.65" customHeight="1" x14ac:dyDescent="0.35">
      <c r="A48" s="93" t="s">
        <v>39</v>
      </c>
      <c r="B48" s="91" t="s">
        <v>348</v>
      </c>
      <c r="C48" s="91" t="s">
        <v>349</v>
      </c>
      <c r="D48" s="91" t="s">
        <v>288</v>
      </c>
      <c r="E48" s="92">
        <v>44024</v>
      </c>
      <c r="F48" s="91" t="s">
        <v>289</v>
      </c>
      <c r="G48" s="91" t="s">
        <v>198</v>
      </c>
      <c r="H48" s="91" t="s">
        <v>142</v>
      </c>
      <c r="I48" s="90">
        <v>56.9375</v>
      </c>
      <c r="J48" s="89">
        <v>31.728888888888893</v>
      </c>
      <c r="K48" s="89">
        <v>6.7377777777777768</v>
      </c>
      <c r="L48" s="89">
        <v>9.6577777777777811</v>
      </c>
      <c r="M48" s="89">
        <v>3.8666666666666667</v>
      </c>
      <c r="N48" s="89">
        <v>19.120000000000005</v>
      </c>
      <c r="O48" s="89">
        <v>25.551111111111108</v>
      </c>
      <c r="P48" s="89">
        <v>0.8</v>
      </c>
      <c r="Q48" s="89">
        <v>6.5200000000000014</v>
      </c>
      <c r="R48" s="89">
        <v>4.4533333333333331</v>
      </c>
      <c r="S48" s="89">
        <v>4.1422222222222214</v>
      </c>
      <c r="T48" s="89">
        <v>6.6177777777777758</v>
      </c>
      <c r="U48" s="89">
        <v>36.777777777777771</v>
      </c>
      <c r="V48" s="89">
        <v>27.773333333333323</v>
      </c>
      <c r="W48" s="88"/>
      <c r="X48" s="96" t="s">
        <v>516</v>
      </c>
      <c r="Y48" s="95">
        <v>45323</v>
      </c>
      <c r="Z48" s="95"/>
      <c r="AA48" s="95" t="s">
        <v>515</v>
      </c>
      <c r="AB48" s="94" t="s">
        <v>514</v>
      </c>
    </row>
    <row r="49" spans="1:28" ht="15.65" customHeight="1" x14ac:dyDescent="0.35">
      <c r="A49" s="93" t="s">
        <v>569</v>
      </c>
      <c r="B49" s="91" t="s">
        <v>568</v>
      </c>
      <c r="C49" s="91" t="s">
        <v>567</v>
      </c>
      <c r="D49" s="91" t="s">
        <v>139</v>
      </c>
      <c r="E49" s="92">
        <v>93250</v>
      </c>
      <c r="F49" s="91" t="s">
        <v>252</v>
      </c>
      <c r="G49" s="91" t="s">
        <v>152</v>
      </c>
      <c r="H49" s="91" t="s">
        <v>142</v>
      </c>
      <c r="I49" s="90">
        <v>64.7708333333333</v>
      </c>
      <c r="J49" s="89">
        <v>63.591111111111147</v>
      </c>
      <c r="K49" s="89">
        <v>29.146666666666675</v>
      </c>
      <c r="L49" s="89">
        <v>64.582222222222228</v>
      </c>
      <c r="M49" s="89">
        <v>138.09333333333333</v>
      </c>
      <c r="N49" s="89">
        <v>196.45333333333349</v>
      </c>
      <c r="O49" s="89">
        <v>98.488888888888695</v>
      </c>
      <c r="P49" s="89">
        <v>0.47111111111111109</v>
      </c>
      <c r="Q49" s="89">
        <v>0</v>
      </c>
      <c r="R49" s="89">
        <v>101.56888888888892</v>
      </c>
      <c r="S49" s="89">
        <v>10.128888888888889</v>
      </c>
      <c r="T49" s="89">
        <v>9.2844444444444427</v>
      </c>
      <c r="U49" s="89">
        <v>174.43111111111116</v>
      </c>
      <c r="V49" s="89">
        <v>195.33333333333326</v>
      </c>
      <c r="W49" s="88">
        <v>560</v>
      </c>
      <c r="X49" s="96" t="s">
        <v>516</v>
      </c>
      <c r="Y49" s="95">
        <v>45323</v>
      </c>
      <c r="Z49" s="95"/>
      <c r="AA49" s="95" t="s">
        <v>517</v>
      </c>
      <c r="AB49" s="94" t="s">
        <v>514</v>
      </c>
    </row>
    <row r="50" spans="1:28" x14ac:dyDescent="0.35">
      <c r="A50" s="93" t="s">
        <v>42</v>
      </c>
      <c r="B50" s="91" t="s">
        <v>379</v>
      </c>
      <c r="C50" s="91" t="s">
        <v>380</v>
      </c>
      <c r="D50" s="91" t="s">
        <v>381</v>
      </c>
      <c r="E50" s="92">
        <v>939</v>
      </c>
      <c r="F50" s="91" t="s">
        <v>26</v>
      </c>
      <c r="G50" s="91" t="s">
        <v>358</v>
      </c>
      <c r="H50" s="91" t="s">
        <v>142</v>
      </c>
      <c r="I50" s="90">
        <v>7.5432098765432096</v>
      </c>
      <c r="J50" s="89">
        <v>0.12888888888888889</v>
      </c>
      <c r="K50" s="89">
        <v>0.91111111111111098</v>
      </c>
      <c r="L50" s="89">
        <v>3.0044444444444429</v>
      </c>
      <c r="M50" s="89">
        <v>1.5066666666666666</v>
      </c>
      <c r="N50" s="89">
        <v>4.5422222222222199</v>
      </c>
      <c r="O50" s="89">
        <v>1.0088888888888885</v>
      </c>
      <c r="P50" s="89">
        <v>0</v>
      </c>
      <c r="Q50" s="89">
        <v>0</v>
      </c>
      <c r="R50" s="89">
        <v>0.1111111111111111</v>
      </c>
      <c r="S50" s="89">
        <v>1.3333333333333334E-2</v>
      </c>
      <c r="T50" s="89">
        <v>1.7777777777777778E-2</v>
      </c>
      <c r="U50" s="89">
        <v>5.4088888888888889</v>
      </c>
      <c r="V50" s="89">
        <v>5.1111111111111107</v>
      </c>
      <c r="W50" s="88"/>
      <c r="X50" s="96" t="s">
        <v>160</v>
      </c>
      <c r="Y50" s="95" t="s">
        <v>160</v>
      </c>
      <c r="Z50" s="95"/>
      <c r="AA50" s="95" t="s">
        <v>160</v>
      </c>
      <c r="AB50" s="94" t="s">
        <v>160</v>
      </c>
    </row>
    <row r="51" spans="1:28" ht="15.65" customHeight="1" x14ac:dyDescent="0.35">
      <c r="A51" s="93" t="s">
        <v>566</v>
      </c>
      <c r="B51" s="91" t="s">
        <v>565</v>
      </c>
      <c r="C51" s="91" t="s">
        <v>564</v>
      </c>
      <c r="D51" s="91" t="s">
        <v>169</v>
      </c>
      <c r="E51" s="92">
        <v>39520</v>
      </c>
      <c r="F51" s="91" t="s">
        <v>158</v>
      </c>
      <c r="G51" s="91" t="s">
        <v>159</v>
      </c>
      <c r="H51" s="91" t="s">
        <v>142</v>
      </c>
      <c r="I51" s="90">
        <v>2.5696969696969698</v>
      </c>
      <c r="J51" s="89">
        <v>4.9199999999999946</v>
      </c>
      <c r="K51" s="89">
        <v>1.7466666666666679</v>
      </c>
      <c r="L51" s="89">
        <v>2.1022222222222231</v>
      </c>
      <c r="M51" s="89">
        <v>0.7377777777777772</v>
      </c>
      <c r="N51" s="89">
        <v>2.7377777777777754</v>
      </c>
      <c r="O51" s="89">
        <v>6.5111111111111066</v>
      </c>
      <c r="P51" s="89">
        <v>0.04</v>
      </c>
      <c r="Q51" s="89">
        <v>0.21777777777777779</v>
      </c>
      <c r="R51" s="89">
        <v>7.1111111111111111E-2</v>
      </c>
      <c r="S51" s="89">
        <v>2.2222222222222223E-2</v>
      </c>
      <c r="T51" s="89">
        <v>1.7777777777777778E-2</v>
      </c>
      <c r="U51" s="89">
        <v>9.3955555555555623</v>
      </c>
      <c r="V51" s="89">
        <v>4.7511111111111033</v>
      </c>
      <c r="W51" s="88"/>
      <c r="X51" s="96" t="s">
        <v>516</v>
      </c>
      <c r="Y51" s="95">
        <v>45421</v>
      </c>
      <c r="Z51" s="95"/>
      <c r="AA51" s="94" t="s">
        <v>515</v>
      </c>
      <c r="AB51" s="94" t="s">
        <v>522</v>
      </c>
    </row>
    <row r="52" spans="1:28" ht="15.65" customHeight="1" x14ac:dyDescent="0.35">
      <c r="A52" s="93" t="s">
        <v>563</v>
      </c>
      <c r="B52" s="91" t="s">
        <v>279</v>
      </c>
      <c r="C52" s="91" t="s">
        <v>41</v>
      </c>
      <c r="D52" s="91" t="s">
        <v>280</v>
      </c>
      <c r="E52" s="92">
        <v>89015</v>
      </c>
      <c r="F52" s="91" t="s">
        <v>281</v>
      </c>
      <c r="G52" s="91" t="s">
        <v>198</v>
      </c>
      <c r="H52" s="91" t="s">
        <v>142</v>
      </c>
      <c r="I52" s="90">
        <v>37.053789731051303</v>
      </c>
      <c r="J52" s="89">
        <v>11.857777777777775</v>
      </c>
      <c r="K52" s="89">
        <v>19.008888888888897</v>
      </c>
      <c r="L52" s="89">
        <v>25.662222222222219</v>
      </c>
      <c r="M52" s="89">
        <v>12.764444444444443</v>
      </c>
      <c r="N52" s="89">
        <v>41.168888888888894</v>
      </c>
      <c r="O52" s="89">
        <v>15.004444444444445</v>
      </c>
      <c r="P52" s="89">
        <v>9.6</v>
      </c>
      <c r="Q52" s="89">
        <v>3.5199999999999991</v>
      </c>
      <c r="R52" s="89">
        <v>21.906666666666673</v>
      </c>
      <c r="S52" s="89">
        <v>9.9422222222222256</v>
      </c>
      <c r="T52" s="89">
        <v>7.4399999999999977</v>
      </c>
      <c r="U52" s="89">
        <v>30.004444444444463</v>
      </c>
      <c r="V52" s="89">
        <v>59.266666666666701</v>
      </c>
      <c r="W52" s="88"/>
      <c r="X52" s="96" t="s">
        <v>516</v>
      </c>
      <c r="Y52" s="95">
        <v>45372</v>
      </c>
      <c r="Z52" s="95"/>
      <c r="AA52" s="98" t="s">
        <v>515</v>
      </c>
      <c r="AB52" s="98" t="s">
        <v>514</v>
      </c>
    </row>
    <row r="53" spans="1:28" ht="15.65" customHeight="1" x14ac:dyDescent="0.35">
      <c r="A53" s="93" t="s">
        <v>354</v>
      </c>
      <c r="B53" s="91" t="s">
        <v>355</v>
      </c>
      <c r="C53" s="91" t="s">
        <v>356</v>
      </c>
      <c r="D53" s="91" t="s">
        <v>357</v>
      </c>
      <c r="E53" s="92">
        <v>96819</v>
      </c>
      <c r="F53" s="91" t="s">
        <v>252</v>
      </c>
      <c r="G53" s="91" t="s">
        <v>358</v>
      </c>
      <c r="H53" s="91" t="s">
        <v>142</v>
      </c>
      <c r="I53" s="90">
        <v>30.0091743119266</v>
      </c>
      <c r="J53" s="89">
        <v>0.87111111111111095</v>
      </c>
      <c r="K53" s="89">
        <v>7.5688888888888926</v>
      </c>
      <c r="L53" s="89">
        <v>4.097777777777778</v>
      </c>
      <c r="M53" s="89">
        <v>6.4399999999999968</v>
      </c>
      <c r="N53" s="89">
        <v>11.488888888888892</v>
      </c>
      <c r="O53" s="89">
        <v>4.568888888888889</v>
      </c>
      <c r="P53" s="89">
        <v>1.151111111111111</v>
      </c>
      <c r="Q53" s="89">
        <v>1.7688888888888887</v>
      </c>
      <c r="R53" s="89">
        <v>10.408888888888896</v>
      </c>
      <c r="S53" s="89">
        <v>1.1155555555555556</v>
      </c>
      <c r="T53" s="89">
        <v>0.30222222222222223</v>
      </c>
      <c r="U53" s="89">
        <v>7.1511111111111143</v>
      </c>
      <c r="V53" s="89">
        <v>14.817777777777781</v>
      </c>
      <c r="W53" s="88"/>
      <c r="X53" s="96" t="s">
        <v>160</v>
      </c>
      <c r="Y53" s="95" t="s">
        <v>160</v>
      </c>
      <c r="Z53" s="95"/>
      <c r="AA53" s="95" t="s">
        <v>160</v>
      </c>
      <c r="AB53" s="94" t="s">
        <v>160</v>
      </c>
    </row>
    <row r="54" spans="1:28" x14ac:dyDescent="0.35">
      <c r="A54" s="93" t="s">
        <v>201</v>
      </c>
      <c r="B54" s="91" t="s">
        <v>202</v>
      </c>
      <c r="C54" s="91" t="s">
        <v>203</v>
      </c>
      <c r="D54" s="91" t="s">
        <v>150</v>
      </c>
      <c r="E54" s="92">
        <v>77032</v>
      </c>
      <c r="F54" s="91" t="s">
        <v>190</v>
      </c>
      <c r="G54" s="91" t="s">
        <v>152</v>
      </c>
      <c r="H54" s="91" t="s">
        <v>142</v>
      </c>
      <c r="I54" s="90">
        <v>34.647105004906798</v>
      </c>
      <c r="J54" s="89">
        <v>742.10222222221864</v>
      </c>
      <c r="K54" s="89">
        <v>17.78222222222222</v>
      </c>
      <c r="L54" s="89">
        <v>2.1244444444444444</v>
      </c>
      <c r="M54" s="89">
        <v>0.51111111111111107</v>
      </c>
      <c r="N54" s="89">
        <v>6.062222222222224</v>
      </c>
      <c r="O54" s="89">
        <v>604.35555555555732</v>
      </c>
      <c r="P54" s="89">
        <v>0.39111111111111108</v>
      </c>
      <c r="Q54" s="89">
        <v>151.71111111111239</v>
      </c>
      <c r="R54" s="89">
        <v>1.0577777777777777</v>
      </c>
      <c r="S54" s="89">
        <v>2.6177777777777775</v>
      </c>
      <c r="T54" s="89">
        <v>1.4799999999999998</v>
      </c>
      <c r="U54" s="89">
        <v>757.36444444444066</v>
      </c>
      <c r="V54" s="89">
        <v>333.81333333333248</v>
      </c>
      <c r="W54" s="88">
        <v>750</v>
      </c>
      <c r="X54" s="96" t="s">
        <v>516</v>
      </c>
      <c r="Y54" s="95">
        <v>45323</v>
      </c>
      <c r="Z54" s="95"/>
      <c r="AA54" s="95" t="s">
        <v>517</v>
      </c>
      <c r="AB54" s="94" t="s">
        <v>514</v>
      </c>
    </row>
    <row r="55" spans="1:28" x14ac:dyDescent="0.35">
      <c r="A55" s="93" t="s">
        <v>244</v>
      </c>
      <c r="B55" s="91" t="s">
        <v>245</v>
      </c>
      <c r="C55" s="91" t="s">
        <v>246</v>
      </c>
      <c r="D55" s="91" t="s">
        <v>150</v>
      </c>
      <c r="E55" s="92">
        <v>77351</v>
      </c>
      <c r="F55" s="91" t="s">
        <v>190</v>
      </c>
      <c r="G55" s="91" t="s">
        <v>141</v>
      </c>
      <c r="H55" s="91" t="s">
        <v>4</v>
      </c>
      <c r="I55" s="90">
        <v>33.931357919420201</v>
      </c>
      <c r="J55" s="89">
        <v>675.79999999999541</v>
      </c>
      <c r="K55" s="89">
        <v>3.1244444444444435</v>
      </c>
      <c r="L55" s="89">
        <v>2.0266666666666664</v>
      </c>
      <c r="M55" s="89">
        <v>1.2088888888888891</v>
      </c>
      <c r="N55" s="89">
        <v>7.4755555555555544</v>
      </c>
      <c r="O55" s="89">
        <v>674.68444444443981</v>
      </c>
      <c r="P55" s="89">
        <v>0</v>
      </c>
      <c r="Q55" s="89">
        <v>0</v>
      </c>
      <c r="R55" s="89">
        <v>0.94222222222222229</v>
      </c>
      <c r="S55" s="89">
        <v>1.1688888888888889</v>
      </c>
      <c r="T55" s="89">
        <v>2.5511111111111111</v>
      </c>
      <c r="U55" s="89">
        <v>677.49777777777285</v>
      </c>
      <c r="V55" s="89">
        <v>261.39555555555495</v>
      </c>
      <c r="W55" s="88">
        <v>350</v>
      </c>
      <c r="X55" s="96" t="s">
        <v>516</v>
      </c>
      <c r="Y55" s="95">
        <v>45337</v>
      </c>
      <c r="Z55" s="95"/>
      <c r="AA55" s="95" t="s">
        <v>515</v>
      </c>
      <c r="AB55" s="94" t="s">
        <v>514</v>
      </c>
    </row>
    <row r="56" spans="1:28" ht="15.65" customHeight="1" x14ac:dyDescent="0.35">
      <c r="A56" s="93" t="s">
        <v>209</v>
      </c>
      <c r="B56" s="91" t="s">
        <v>210</v>
      </c>
      <c r="C56" s="91" t="s">
        <v>211</v>
      </c>
      <c r="D56" s="91" t="s">
        <v>139</v>
      </c>
      <c r="E56" s="92">
        <v>92231</v>
      </c>
      <c r="F56" s="91" t="s">
        <v>172</v>
      </c>
      <c r="G56" s="91" t="s">
        <v>152</v>
      </c>
      <c r="H56" s="91" t="s">
        <v>142</v>
      </c>
      <c r="I56" s="90">
        <v>44.507869249394702</v>
      </c>
      <c r="J56" s="89">
        <v>563.19555555555337</v>
      </c>
      <c r="K56" s="89">
        <v>7.9288888888888884</v>
      </c>
      <c r="L56" s="89">
        <v>15.302222222222223</v>
      </c>
      <c r="M56" s="89">
        <v>21.853333333333342</v>
      </c>
      <c r="N56" s="89">
        <v>68.795555555555623</v>
      </c>
      <c r="O56" s="89">
        <v>539.19999999999709</v>
      </c>
      <c r="P56" s="89">
        <v>0.28444444444444444</v>
      </c>
      <c r="Q56" s="89">
        <v>0</v>
      </c>
      <c r="R56" s="89">
        <v>32.31111111111111</v>
      </c>
      <c r="S56" s="89">
        <v>8.777777777777775</v>
      </c>
      <c r="T56" s="89">
        <v>10.608888888888892</v>
      </c>
      <c r="U56" s="89">
        <v>556.58222222221968</v>
      </c>
      <c r="V56" s="89">
        <v>333.19999999999987</v>
      </c>
      <c r="W56" s="88">
        <v>640</v>
      </c>
      <c r="X56" s="96" t="s">
        <v>516</v>
      </c>
      <c r="Y56" s="95">
        <v>45316</v>
      </c>
      <c r="Z56" s="95"/>
      <c r="AA56" s="95" t="s">
        <v>517</v>
      </c>
      <c r="AB56" s="94" t="s">
        <v>514</v>
      </c>
    </row>
    <row r="57" spans="1:28" x14ac:dyDescent="0.35">
      <c r="A57" s="93" t="s">
        <v>17</v>
      </c>
      <c r="B57" s="91" t="s">
        <v>194</v>
      </c>
      <c r="C57" s="91" t="s">
        <v>195</v>
      </c>
      <c r="D57" s="91" t="s">
        <v>157</v>
      </c>
      <c r="E57" s="92">
        <v>71251</v>
      </c>
      <c r="F57" s="91" t="s">
        <v>158</v>
      </c>
      <c r="G57" s="91" t="s">
        <v>141</v>
      </c>
      <c r="H57" s="91" t="s">
        <v>142</v>
      </c>
      <c r="I57" s="90">
        <v>29.288340872610501</v>
      </c>
      <c r="J57" s="89">
        <v>861.04444444444073</v>
      </c>
      <c r="K57" s="89">
        <v>21.71555555555554</v>
      </c>
      <c r="L57" s="89">
        <v>5.5022222222222199</v>
      </c>
      <c r="M57" s="89">
        <v>3.133333333333332</v>
      </c>
      <c r="N57" s="89">
        <v>30.457777777777739</v>
      </c>
      <c r="O57" s="89">
        <v>860.88888888888482</v>
      </c>
      <c r="P57" s="89">
        <v>0</v>
      </c>
      <c r="Q57" s="89">
        <v>4.8888888888888891E-2</v>
      </c>
      <c r="R57" s="89">
        <v>4.644444444444443</v>
      </c>
      <c r="S57" s="89">
        <v>4.7955555555555547</v>
      </c>
      <c r="T57" s="89">
        <v>10.551111111111103</v>
      </c>
      <c r="U57" s="89">
        <v>871.40444444444086</v>
      </c>
      <c r="V57" s="89">
        <v>678.79555555555066</v>
      </c>
      <c r="W57" s="88">
        <v>500</v>
      </c>
      <c r="X57" s="96" t="s">
        <v>516</v>
      </c>
      <c r="Y57" s="95">
        <v>45267</v>
      </c>
      <c r="Z57" s="95"/>
      <c r="AA57" s="95" t="s">
        <v>517</v>
      </c>
      <c r="AB57" s="94" t="s">
        <v>514</v>
      </c>
    </row>
    <row r="58" spans="1:28" ht="15.65" customHeight="1" x14ac:dyDescent="0.35">
      <c r="A58" s="93" t="s">
        <v>37</v>
      </c>
      <c r="B58" s="91" t="s">
        <v>400</v>
      </c>
      <c r="C58" s="91" t="s">
        <v>401</v>
      </c>
      <c r="D58" s="91" t="s">
        <v>399</v>
      </c>
      <c r="E58" s="92">
        <v>83442</v>
      </c>
      <c r="F58" s="91" t="s">
        <v>281</v>
      </c>
      <c r="G58" s="91" t="s">
        <v>159</v>
      </c>
      <c r="H58" s="91" t="s">
        <v>142</v>
      </c>
      <c r="I58" s="90">
        <v>4.2087912087912098</v>
      </c>
      <c r="J58" s="89">
        <v>0.32444444444444442</v>
      </c>
      <c r="K58" s="89">
        <v>0.58222222222222209</v>
      </c>
      <c r="L58" s="89">
        <v>0.59555555555555528</v>
      </c>
      <c r="M58" s="89">
        <v>0.22666666666666668</v>
      </c>
      <c r="N58" s="89">
        <v>1.4577777777777774</v>
      </c>
      <c r="O58" s="89">
        <v>0.27111111111111114</v>
      </c>
      <c r="P58" s="89">
        <v>0</v>
      </c>
      <c r="Q58" s="89">
        <v>0</v>
      </c>
      <c r="R58" s="89">
        <v>0.08</v>
      </c>
      <c r="S58" s="89">
        <v>0.10222222222222223</v>
      </c>
      <c r="T58" s="89">
        <v>7.5555555555555556E-2</v>
      </c>
      <c r="U58" s="89">
        <v>1.4711111111111106</v>
      </c>
      <c r="V58" s="89">
        <v>1.471111111111111</v>
      </c>
      <c r="W58" s="88"/>
      <c r="X58" s="96" t="s">
        <v>366</v>
      </c>
      <c r="Y58" s="95">
        <v>44988</v>
      </c>
      <c r="Z58" s="95" t="s">
        <v>519</v>
      </c>
      <c r="AA58" s="94" t="s">
        <v>531</v>
      </c>
      <c r="AB58" s="95" t="s">
        <v>514</v>
      </c>
    </row>
    <row r="59" spans="1:28" x14ac:dyDescent="0.35">
      <c r="A59" s="100" t="s">
        <v>562</v>
      </c>
      <c r="B59" s="99" t="s">
        <v>561</v>
      </c>
      <c r="C59" s="91" t="s">
        <v>189</v>
      </c>
      <c r="D59" s="91" t="s">
        <v>150</v>
      </c>
      <c r="E59" s="92">
        <v>77301</v>
      </c>
      <c r="F59" s="91" t="s">
        <v>190</v>
      </c>
      <c r="G59" s="91" t="s">
        <v>159</v>
      </c>
      <c r="H59" s="91" t="s">
        <v>142</v>
      </c>
      <c r="I59" s="90">
        <v>46.641509433962298</v>
      </c>
      <c r="J59" s="89">
        <v>871.44888888888613</v>
      </c>
      <c r="K59" s="89">
        <v>49.488888888888873</v>
      </c>
      <c r="L59" s="89">
        <v>5.52</v>
      </c>
      <c r="M59" s="89">
        <v>1.5644444444444445</v>
      </c>
      <c r="N59" s="89">
        <v>15.20888888888889</v>
      </c>
      <c r="O59" s="89">
        <v>912.75999999999817</v>
      </c>
      <c r="P59" s="89">
        <v>0</v>
      </c>
      <c r="Q59" s="89">
        <v>5.3333333333333337E-2</v>
      </c>
      <c r="R59" s="89">
        <v>1.0933333333333333</v>
      </c>
      <c r="S59" s="89">
        <v>3.1733333333333342</v>
      </c>
      <c r="T59" s="89">
        <v>2.3555555555555556</v>
      </c>
      <c r="U59" s="89">
        <v>921.39999999999668</v>
      </c>
      <c r="V59" s="89">
        <v>746.10666666666532</v>
      </c>
      <c r="W59" s="88"/>
      <c r="X59" s="96" t="s">
        <v>516</v>
      </c>
      <c r="Y59" s="95">
        <v>45274</v>
      </c>
      <c r="Z59" s="95"/>
      <c r="AA59" s="95" t="s">
        <v>515</v>
      </c>
      <c r="AB59" s="94" t="s">
        <v>514</v>
      </c>
    </row>
    <row r="60" spans="1:28" ht="15.65" customHeight="1" x14ac:dyDescent="0.35">
      <c r="A60" s="93" t="s">
        <v>339</v>
      </c>
      <c r="B60" s="91" t="s">
        <v>340</v>
      </c>
      <c r="C60" s="91" t="s">
        <v>341</v>
      </c>
      <c r="D60" s="91" t="s">
        <v>262</v>
      </c>
      <c r="E60" s="92">
        <v>56201</v>
      </c>
      <c r="F60" s="91" t="s">
        <v>263</v>
      </c>
      <c r="G60" s="91" t="s">
        <v>159</v>
      </c>
      <c r="H60" s="91" t="s">
        <v>142</v>
      </c>
      <c r="I60" s="90">
        <v>49.248138957816401</v>
      </c>
      <c r="J60" s="89">
        <v>10.351111111111116</v>
      </c>
      <c r="K60" s="89">
        <v>9.4711111111111119</v>
      </c>
      <c r="L60" s="89">
        <v>55.382222222222261</v>
      </c>
      <c r="M60" s="89">
        <v>16.799999999999997</v>
      </c>
      <c r="N60" s="89">
        <v>52.208888888888922</v>
      </c>
      <c r="O60" s="89">
        <v>27.488888888888873</v>
      </c>
      <c r="P60" s="89">
        <v>7.5200000000000014</v>
      </c>
      <c r="Q60" s="89">
        <v>4.7866666666666653</v>
      </c>
      <c r="R60" s="89">
        <v>21.804444444444435</v>
      </c>
      <c r="S60" s="89">
        <v>5.8622222222222211</v>
      </c>
      <c r="T60" s="89">
        <v>6.2444444444444445</v>
      </c>
      <c r="U60" s="89">
        <v>58.093333333333355</v>
      </c>
      <c r="V60" s="89">
        <v>80.946666666666943</v>
      </c>
      <c r="W60" s="88"/>
      <c r="X60" s="96" t="s">
        <v>516</v>
      </c>
      <c r="Y60" s="95">
        <v>45365</v>
      </c>
      <c r="Z60" s="95"/>
      <c r="AA60" s="95" t="s">
        <v>515</v>
      </c>
      <c r="AB60" s="94" t="s">
        <v>514</v>
      </c>
    </row>
    <row r="61" spans="1:28" ht="15.65" customHeight="1" x14ac:dyDescent="0.35">
      <c r="A61" s="93" t="s">
        <v>560</v>
      </c>
      <c r="B61" s="91" t="s">
        <v>559</v>
      </c>
      <c r="C61" s="91" t="s">
        <v>287</v>
      </c>
      <c r="D61" s="91" t="s">
        <v>150</v>
      </c>
      <c r="E61" s="92">
        <v>78118</v>
      </c>
      <c r="F61" s="91" t="s">
        <v>151</v>
      </c>
      <c r="G61" s="91" t="s">
        <v>141</v>
      </c>
      <c r="H61" s="91" t="s">
        <v>142</v>
      </c>
      <c r="I61" s="90">
        <v>40.925012928805401</v>
      </c>
      <c r="J61" s="89">
        <v>1159.3333333333192</v>
      </c>
      <c r="K61" s="89">
        <v>11.311111111111114</v>
      </c>
      <c r="L61" s="89">
        <v>0.49777777777777771</v>
      </c>
      <c r="M61" s="89">
        <v>2.2222222222222223E-2</v>
      </c>
      <c r="N61" s="89">
        <v>29.248888888888889</v>
      </c>
      <c r="O61" s="89">
        <v>1141.9155555555421</v>
      </c>
      <c r="P61" s="89">
        <v>0</v>
      </c>
      <c r="Q61" s="89">
        <v>0</v>
      </c>
      <c r="R61" s="89">
        <v>0.49333333333333335</v>
      </c>
      <c r="S61" s="89">
        <v>2.7866666666666666</v>
      </c>
      <c r="T61" s="89">
        <v>19.564444444444451</v>
      </c>
      <c r="U61" s="89">
        <v>1148.3199999999852</v>
      </c>
      <c r="V61" s="89">
        <v>791.21333333333666</v>
      </c>
      <c r="W61" s="88">
        <v>830</v>
      </c>
      <c r="X61" s="96" t="s">
        <v>516</v>
      </c>
      <c r="Y61" s="95">
        <v>45372</v>
      </c>
      <c r="Z61" s="95"/>
      <c r="AA61" s="94" t="s">
        <v>517</v>
      </c>
      <c r="AB61" s="98" t="s">
        <v>514</v>
      </c>
    </row>
    <row r="62" spans="1:28" ht="15.75" customHeight="1" x14ac:dyDescent="0.35">
      <c r="A62" s="93" t="s">
        <v>558</v>
      </c>
      <c r="B62" s="91" t="s">
        <v>315</v>
      </c>
      <c r="C62" s="91" t="s">
        <v>316</v>
      </c>
      <c r="D62" s="91" t="s">
        <v>278</v>
      </c>
      <c r="E62" s="92">
        <v>74647</v>
      </c>
      <c r="F62" s="91" t="s">
        <v>31</v>
      </c>
      <c r="G62" s="91" t="s">
        <v>159</v>
      </c>
      <c r="H62" s="91" t="s">
        <v>142</v>
      </c>
      <c r="I62" s="90">
        <v>40.386000000000003</v>
      </c>
      <c r="J62" s="89">
        <v>35.386666666666635</v>
      </c>
      <c r="K62" s="89">
        <v>14.337777777777774</v>
      </c>
      <c r="L62" s="89">
        <v>23.515555555555547</v>
      </c>
      <c r="M62" s="89">
        <v>15.639999999999999</v>
      </c>
      <c r="N62" s="89">
        <v>46.217777777777783</v>
      </c>
      <c r="O62" s="89">
        <v>37.964444444444453</v>
      </c>
      <c r="P62" s="89">
        <v>0.52</v>
      </c>
      <c r="Q62" s="89">
        <v>4.1777777777777754</v>
      </c>
      <c r="R62" s="89">
        <v>16.46222222222222</v>
      </c>
      <c r="S62" s="89">
        <v>6.1066666666666665</v>
      </c>
      <c r="T62" s="89">
        <v>6.1244444444444435</v>
      </c>
      <c r="U62" s="89">
        <v>60.186666666666703</v>
      </c>
      <c r="V62" s="89">
        <v>73.017777777777837</v>
      </c>
      <c r="W62" s="88"/>
      <c r="X62" s="96" t="s">
        <v>516</v>
      </c>
      <c r="Y62" s="95">
        <v>45358</v>
      </c>
      <c r="Z62" s="95"/>
      <c r="AA62" s="95" t="s">
        <v>515</v>
      </c>
      <c r="AB62" s="94" t="s">
        <v>514</v>
      </c>
    </row>
    <row r="63" spans="1:28" ht="15.65" customHeight="1" x14ac:dyDescent="0.35">
      <c r="A63" s="93" t="s">
        <v>43</v>
      </c>
      <c r="B63" s="91" t="s">
        <v>557</v>
      </c>
      <c r="C63" s="91" t="s">
        <v>556</v>
      </c>
      <c r="D63" s="91" t="s">
        <v>405</v>
      </c>
      <c r="E63" s="92">
        <v>37918</v>
      </c>
      <c r="F63" s="91" t="s">
        <v>158</v>
      </c>
      <c r="G63" s="91" t="s">
        <v>198</v>
      </c>
      <c r="H63" s="91" t="s">
        <v>142</v>
      </c>
      <c r="I63" s="90">
        <v>1.78369905956113</v>
      </c>
      <c r="J63" s="89">
        <v>0.65777777777777724</v>
      </c>
      <c r="K63" s="89">
        <v>0.78222222222222149</v>
      </c>
      <c r="L63" s="89">
        <v>0.82222222222222163</v>
      </c>
      <c r="M63" s="89">
        <v>0.32444444444444437</v>
      </c>
      <c r="N63" s="89">
        <v>1.7511111111111146</v>
      </c>
      <c r="O63" s="89">
        <v>0.79111111111110977</v>
      </c>
      <c r="P63" s="89">
        <v>4.4444444444444444E-3</v>
      </c>
      <c r="Q63" s="89">
        <v>0.04</v>
      </c>
      <c r="R63" s="89">
        <v>0</v>
      </c>
      <c r="S63" s="89">
        <v>0</v>
      </c>
      <c r="T63" s="89">
        <v>6.6666666666666666E-2</v>
      </c>
      <c r="U63" s="89">
        <v>2.5199999999999987</v>
      </c>
      <c r="V63" s="89">
        <v>2.0088888888888934</v>
      </c>
      <c r="W63" s="88"/>
      <c r="X63" s="96" t="s">
        <v>366</v>
      </c>
      <c r="Y63" s="95">
        <v>44949</v>
      </c>
      <c r="Z63" s="95" t="s">
        <v>519</v>
      </c>
      <c r="AA63" s="95" t="s">
        <v>531</v>
      </c>
      <c r="AB63" s="94" t="s">
        <v>514</v>
      </c>
    </row>
    <row r="64" spans="1:28" ht="15.65" customHeight="1" x14ac:dyDescent="0.35">
      <c r="A64" s="93" t="s">
        <v>221</v>
      </c>
      <c r="B64" s="91" t="s">
        <v>222</v>
      </c>
      <c r="C64" s="91" t="s">
        <v>223</v>
      </c>
      <c r="D64" s="91" t="s">
        <v>224</v>
      </c>
      <c r="E64" s="92">
        <v>33194</v>
      </c>
      <c r="F64" s="91" t="s">
        <v>26</v>
      </c>
      <c r="G64" s="91" t="s">
        <v>181</v>
      </c>
      <c r="H64" s="91" t="s">
        <v>4</v>
      </c>
      <c r="I64" s="90">
        <v>38.730804527378403</v>
      </c>
      <c r="J64" s="89">
        <v>14.65333333333334</v>
      </c>
      <c r="K64" s="89">
        <v>4.8311111111111114</v>
      </c>
      <c r="L64" s="89">
        <v>243.15111111111082</v>
      </c>
      <c r="M64" s="89">
        <v>314.25777777777813</v>
      </c>
      <c r="N64" s="89">
        <v>389.87555555555537</v>
      </c>
      <c r="O64" s="89">
        <v>186.43111111111139</v>
      </c>
      <c r="P64" s="89">
        <v>0.58666666666666678</v>
      </c>
      <c r="Q64" s="89">
        <v>0</v>
      </c>
      <c r="R64" s="89">
        <v>139.61333333333337</v>
      </c>
      <c r="S64" s="89">
        <v>34.017777777777781</v>
      </c>
      <c r="T64" s="89">
        <v>18.484444444444449</v>
      </c>
      <c r="U64" s="89">
        <v>384.77777777777732</v>
      </c>
      <c r="V64" s="89">
        <v>425.44888888888784</v>
      </c>
      <c r="W64" s="88">
        <v>450</v>
      </c>
      <c r="X64" s="96" t="s">
        <v>516</v>
      </c>
      <c r="Y64" s="95">
        <v>45379</v>
      </c>
      <c r="Z64" s="95"/>
      <c r="AA64" s="94" t="s">
        <v>517</v>
      </c>
      <c r="AB64" s="98" t="s">
        <v>514</v>
      </c>
    </row>
    <row r="65" spans="1:28" ht="15.65" customHeight="1" x14ac:dyDescent="0.35">
      <c r="A65" s="93" t="s">
        <v>14</v>
      </c>
      <c r="B65" s="91" t="s">
        <v>276</v>
      </c>
      <c r="C65" s="91" t="s">
        <v>240</v>
      </c>
      <c r="D65" s="91" t="s">
        <v>150</v>
      </c>
      <c r="E65" s="92">
        <v>78041</v>
      </c>
      <c r="F65" s="91" t="s">
        <v>518</v>
      </c>
      <c r="G65" s="91" t="s">
        <v>141</v>
      </c>
      <c r="H65" s="91" t="s">
        <v>142</v>
      </c>
      <c r="I65" s="90">
        <v>27.679104477611901</v>
      </c>
      <c r="J65" s="89">
        <v>276.26222222222208</v>
      </c>
      <c r="K65" s="89">
        <v>5.9377777777777769</v>
      </c>
      <c r="L65" s="89">
        <v>3.1333333333333333</v>
      </c>
      <c r="M65" s="89">
        <v>7.92</v>
      </c>
      <c r="N65" s="89">
        <v>1.4755555555555557</v>
      </c>
      <c r="O65" s="89">
        <v>41.093333333333298</v>
      </c>
      <c r="P65" s="89">
        <v>14.120000000000005</v>
      </c>
      <c r="Q65" s="89">
        <v>236.56444444444395</v>
      </c>
      <c r="R65" s="89">
        <v>4.3377777777777764</v>
      </c>
      <c r="S65" s="89">
        <v>2.7111111111111108</v>
      </c>
      <c r="T65" s="89">
        <v>7.2622222222222206</v>
      </c>
      <c r="U65" s="89">
        <v>278.94222222222203</v>
      </c>
      <c r="V65" s="89">
        <v>235.3466666666655</v>
      </c>
      <c r="W65" s="88"/>
      <c r="X65" s="96" t="s">
        <v>516</v>
      </c>
      <c r="Y65" s="95">
        <v>45372</v>
      </c>
      <c r="Z65" s="95"/>
      <c r="AA65" s="94" t="s">
        <v>515</v>
      </c>
      <c r="AB65" s="98" t="s">
        <v>514</v>
      </c>
    </row>
    <row r="66" spans="1:28" ht="15.65" customHeight="1" x14ac:dyDescent="0.35">
      <c r="A66" s="93" t="s">
        <v>410</v>
      </c>
      <c r="B66" s="91" t="s">
        <v>411</v>
      </c>
      <c r="C66" s="91" t="s">
        <v>409</v>
      </c>
      <c r="D66" s="91" t="s">
        <v>371</v>
      </c>
      <c r="E66" s="92">
        <v>29072</v>
      </c>
      <c r="F66" s="91" t="s">
        <v>147</v>
      </c>
      <c r="G66" s="91" t="s">
        <v>198</v>
      </c>
      <c r="H66" s="91" t="s">
        <v>142</v>
      </c>
      <c r="I66" s="90">
        <v>1.655</v>
      </c>
      <c r="J66" s="89">
        <v>0.15555555555555556</v>
      </c>
      <c r="K66" s="89">
        <v>0.95111111111111069</v>
      </c>
      <c r="L66" s="89">
        <v>0.24444444444444446</v>
      </c>
      <c r="M66" s="89">
        <v>0.10222222222222223</v>
      </c>
      <c r="N66" s="89">
        <v>0.86222222222222145</v>
      </c>
      <c r="O66" s="89">
        <v>0.51111111111111029</v>
      </c>
      <c r="P66" s="89">
        <v>0.04</v>
      </c>
      <c r="Q66" s="89">
        <v>0.04</v>
      </c>
      <c r="R66" s="89">
        <v>0</v>
      </c>
      <c r="S66" s="89">
        <v>0</v>
      </c>
      <c r="T66" s="89">
        <v>1.7777777777777778E-2</v>
      </c>
      <c r="U66" s="89">
        <v>1.435555555555557</v>
      </c>
      <c r="V66" s="89">
        <v>0.99555555555555486</v>
      </c>
      <c r="W66" s="88"/>
      <c r="X66" s="96" t="s">
        <v>516</v>
      </c>
      <c r="Y66" s="95">
        <v>44966</v>
      </c>
      <c r="Z66" s="95" t="s">
        <v>519</v>
      </c>
      <c r="AA66" s="95" t="s">
        <v>555</v>
      </c>
      <c r="AB66" s="94" t="s">
        <v>530</v>
      </c>
    </row>
    <row r="67" spans="1:28" ht="15.65" customHeight="1" x14ac:dyDescent="0.35">
      <c r="A67" s="93" t="s">
        <v>253</v>
      </c>
      <c r="B67" s="91" t="s">
        <v>254</v>
      </c>
      <c r="C67" s="91" t="s">
        <v>255</v>
      </c>
      <c r="D67" s="91" t="s">
        <v>150</v>
      </c>
      <c r="E67" s="92">
        <v>76642</v>
      </c>
      <c r="F67" s="91" t="s">
        <v>190</v>
      </c>
      <c r="G67" s="91" t="s">
        <v>198</v>
      </c>
      <c r="H67" s="91" t="s">
        <v>4</v>
      </c>
      <c r="I67" s="90">
        <v>33.549295774647902</v>
      </c>
      <c r="J67" s="89">
        <v>58.177777777777784</v>
      </c>
      <c r="K67" s="89">
        <v>1.4133333333333333</v>
      </c>
      <c r="L67" s="89">
        <v>0.95999999999999941</v>
      </c>
      <c r="M67" s="89">
        <v>0.43999999999999972</v>
      </c>
      <c r="N67" s="89">
        <v>2.5644444444444461</v>
      </c>
      <c r="O67" s="89">
        <v>58.373333333333349</v>
      </c>
      <c r="P67" s="89">
        <v>0</v>
      </c>
      <c r="Q67" s="89">
        <v>5.3333333333333337E-2</v>
      </c>
      <c r="R67" s="89">
        <v>6.6666666666666666E-2</v>
      </c>
      <c r="S67" s="89">
        <v>0.10666666666666667</v>
      </c>
      <c r="T67" s="89">
        <v>1.3333333333333334E-2</v>
      </c>
      <c r="U67" s="89">
        <v>60.804444444444471</v>
      </c>
      <c r="V67" s="89">
        <v>57.777777777777793</v>
      </c>
      <c r="W67" s="88"/>
      <c r="X67" s="96" t="s">
        <v>516</v>
      </c>
      <c r="Y67" s="95">
        <v>45421</v>
      </c>
      <c r="Z67" s="95"/>
      <c r="AA67" s="94" t="s">
        <v>515</v>
      </c>
      <c r="AB67" s="94" t="s">
        <v>522</v>
      </c>
    </row>
    <row r="68" spans="1:28" ht="15.65" customHeight="1" x14ac:dyDescent="0.35">
      <c r="A68" s="93" t="s">
        <v>44</v>
      </c>
      <c r="B68" s="91" t="s">
        <v>250</v>
      </c>
      <c r="C68" s="91" t="s">
        <v>251</v>
      </c>
      <c r="D68" s="91" t="s">
        <v>139</v>
      </c>
      <c r="E68" s="92">
        <v>93301</v>
      </c>
      <c r="F68" s="91" t="s">
        <v>252</v>
      </c>
      <c r="G68" s="91" t="s">
        <v>152</v>
      </c>
      <c r="H68" s="91" t="s">
        <v>142</v>
      </c>
      <c r="I68" s="90">
        <v>198.03076923076901</v>
      </c>
      <c r="J68" s="89">
        <v>0.11555555555555556</v>
      </c>
      <c r="K68" s="89">
        <v>0.92888888888888888</v>
      </c>
      <c r="L68" s="89">
        <v>14.160000000000002</v>
      </c>
      <c r="M68" s="89">
        <v>31.013333333333332</v>
      </c>
      <c r="N68" s="89">
        <v>46.217777777777748</v>
      </c>
      <c r="O68" s="89">
        <v>0</v>
      </c>
      <c r="P68" s="89">
        <v>0</v>
      </c>
      <c r="Q68" s="89">
        <v>0</v>
      </c>
      <c r="R68" s="89">
        <v>29.288888888888884</v>
      </c>
      <c r="S68" s="89">
        <v>1.7866666666666666</v>
      </c>
      <c r="T68" s="89">
        <v>0.10666666666666667</v>
      </c>
      <c r="U68" s="89">
        <v>15.035555555555554</v>
      </c>
      <c r="V68" s="89">
        <v>36.737777777777751</v>
      </c>
      <c r="W68" s="88">
        <v>320</v>
      </c>
      <c r="X68" s="96" t="s">
        <v>516</v>
      </c>
      <c r="Y68" s="95">
        <v>45302</v>
      </c>
      <c r="Z68" s="95"/>
      <c r="AA68" s="95" t="s">
        <v>517</v>
      </c>
      <c r="AB68" s="94" t="s">
        <v>514</v>
      </c>
    </row>
    <row r="69" spans="1:28" x14ac:dyDescent="0.35">
      <c r="A69" s="93" t="s">
        <v>396</v>
      </c>
      <c r="B69" s="91" t="s">
        <v>397</v>
      </c>
      <c r="C69" s="91" t="s">
        <v>398</v>
      </c>
      <c r="D69" s="91" t="s">
        <v>399</v>
      </c>
      <c r="E69" s="92">
        <v>83318</v>
      </c>
      <c r="F69" s="91" t="s">
        <v>281</v>
      </c>
      <c r="G69" s="91" t="s">
        <v>159</v>
      </c>
      <c r="H69" s="91" t="s">
        <v>142</v>
      </c>
      <c r="I69" s="90">
        <v>3.1280788177339902</v>
      </c>
      <c r="J69" s="89">
        <v>0.19111111111111112</v>
      </c>
      <c r="K69" s="89">
        <v>1.7333333333333332</v>
      </c>
      <c r="L69" s="89">
        <v>0.49777777777777743</v>
      </c>
      <c r="M69" s="89">
        <v>0.43999999999999967</v>
      </c>
      <c r="N69" s="89">
        <v>2.5199999999999987</v>
      </c>
      <c r="O69" s="89">
        <v>0.32444444444444442</v>
      </c>
      <c r="P69" s="89">
        <v>4.4444444444444444E-3</v>
      </c>
      <c r="Q69" s="89">
        <v>1.3333333333333334E-2</v>
      </c>
      <c r="R69" s="89">
        <v>8.8888888888888889E-3</v>
      </c>
      <c r="S69" s="89">
        <v>1.7777777777777778E-2</v>
      </c>
      <c r="T69" s="89">
        <v>7.1111111111111111E-2</v>
      </c>
      <c r="U69" s="89">
        <v>2.7644444444444431</v>
      </c>
      <c r="V69" s="89">
        <v>2.6577777777777771</v>
      </c>
      <c r="W69" s="88"/>
      <c r="X69" s="96" t="s">
        <v>516</v>
      </c>
      <c r="Y69" s="95">
        <v>45190</v>
      </c>
      <c r="Z69" s="95"/>
      <c r="AA69" s="95" t="s">
        <v>515</v>
      </c>
      <c r="AB69" s="94" t="s">
        <v>530</v>
      </c>
    </row>
    <row r="70" spans="1:28" x14ac:dyDescent="0.35">
      <c r="A70" s="93" t="s">
        <v>18</v>
      </c>
      <c r="B70" s="91" t="s">
        <v>323</v>
      </c>
      <c r="C70" s="91" t="s">
        <v>324</v>
      </c>
      <c r="D70" s="91" t="s">
        <v>294</v>
      </c>
      <c r="E70" s="92">
        <v>48161</v>
      </c>
      <c r="F70" s="91" t="s">
        <v>289</v>
      </c>
      <c r="G70" s="91" t="s">
        <v>159</v>
      </c>
      <c r="H70" s="91" t="s">
        <v>4</v>
      </c>
      <c r="I70" s="90">
        <v>65.219780219780205</v>
      </c>
      <c r="J70" s="89">
        <v>46.520000000000024</v>
      </c>
      <c r="K70" s="89">
        <v>0.2</v>
      </c>
      <c r="L70" s="89">
        <v>1.8888888888888888</v>
      </c>
      <c r="M70" s="89">
        <v>0.71555555555555561</v>
      </c>
      <c r="N70" s="89">
        <v>3.8755555555555548</v>
      </c>
      <c r="O70" s="89">
        <v>45.271111111111132</v>
      </c>
      <c r="P70" s="89">
        <v>0.17777777777777778</v>
      </c>
      <c r="Q70" s="89">
        <v>0</v>
      </c>
      <c r="R70" s="89">
        <v>1.4666666666666668</v>
      </c>
      <c r="S70" s="89">
        <v>0.14222222222222222</v>
      </c>
      <c r="T70" s="89">
        <v>0.87111111111111117</v>
      </c>
      <c r="U70" s="89">
        <v>46.84444444444447</v>
      </c>
      <c r="V70" s="89">
        <v>28.906666666666673</v>
      </c>
      <c r="W70" s="88"/>
      <c r="X70" s="96" t="s">
        <v>516</v>
      </c>
      <c r="Y70" s="95">
        <v>45365</v>
      </c>
      <c r="Z70" s="95"/>
      <c r="AA70" s="95" t="s">
        <v>515</v>
      </c>
      <c r="AB70" s="94" t="s">
        <v>514</v>
      </c>
    </row>
    <row r="71" spans="1:28" ht="15.65" customHeight="1" x14ac:dyDescent="0.35">
      <c r="A71" s="93" t="s">
        <v>187</v>
      </c>
      <c r="B71" s="91" t="s">
        <v>188</v>
      </c>
      <c r="C71" s="91" t="s">
        <v>189</v>
      </c>
      <c r="D71" s="91" t="s">
        <v>150</v>
      </c>
      <c r="E71" s="92">
        <v>77301</v>
      </c>
      <c r="F71" s="91" t="s">
        <v>190</v>
      </c>
      <c r="G71" s="91" t="s">
        <v>152</v>
      </c>
      <c r="H71" s="91" t="s">
        <v>142</v>
      </c>
      <c r="I71" s="90">
        <v>39.133333333333297</v>
      </c>
      <c r="J71" s="89">
        <v>342.81777777777637</v>
      </c>
      <c r="K71" s="89">
        <v>431.53333333333239</v>
      </c>
      <c r="L71" s="89">
        <v>248.46666666666638</v>
      </c>
      <c r="M71" s="89">
        <v>144.85333333333355</v>
      </c>
      <c r="N71" s="89">
        <v>546.2533333333314</v>
      </c>
      <c r="O71" s="89">
        <v>517.35111111111007</v>
      </c>
      <c r="P71" s="89">
        <v>36.102222222222245</v>
      </c>
      <c r="Q71" s="89">
        <v>67.964444444444382</v>
      </c>
      <c r="R71" s="89">
        <v>232.08444444444424</v>
      </c>
      <c r="S71" s="89">
        <v>119.9777777777779</v>
      </c>
      <c r="T71" s="89">
        <v>78.004444444444488</v>
      </c>
      <c r="U71" s="89">
        <v>737.60444444444113</v>
      </c>
      <c r="V71" s="89">
        <v>795.82666666666285</v>
      </c>
      <c r="W71" s="88">
        <v>750</v>
      </c>
      <c r="X71" s="96" t="s">
        <v>516</v>
      </c>
      <c r="Y71" s="95">
        <v>45267</v>
      </c>
      <c r="Z71" s="95"/>
      <c r="AA71" s="95" t="s">
        <v>517</v>
      </c>
      <c r="AB71" s="94" t="s">
        <v>514</v>
      </c>
    </row>
    <row r="72" spans="1:28" x14ac:dyDescent="0.35">
      <c r="A72" s="93" t="s">
        <v>554</v>
      </c>
      <c r="B72" s="91" t="s">
        <v>553</v>
      </c>
      <c r="C72" s="91" t="s">
        <v>552</v>
      </c>
      <c r="D72" s="91" t="s">
        <v>232</v>
      </c>
      <c r="E72" s="92">
        <v>16866</v>
      </c>
      <c r="F72" s="91" t="s">
        <v>233</v>
      </c>
      <c r="G72" s="91" t="s">
        <v>141</v>
      </c>
      <c r="H72" s="91" t="s">
        <v>142</v>
      </c>
      <c r="I72" s="90">
        <v>74.999325463743702</v>
      </c>
      <c r="J72" s="89">
        <v>213.60888888888886</v>
      </c>
      <c r="K72" s="89">
        <v>66.204444444444476</v>
      </c>
      <c r="L72" s="89">
        <v>539.28</v>
      </c>
      <c r="M72" s="89">
        <v>410.8622222222217</v>
      </c>
      <c r="N72" s="89">
        <v>637.13777777777818</v>
      </c>
      <c r="O72" s="89">
        <v>543.63555555555513</v>
      </c>
      <c r="P72" s="89">
        <v>27.80888888888888</v>
      </c>
      <c r="Q72" s="89">
        <v>21.373333333333324</v>
      </c>
      <c r="R72" s="89">
        <v>279.7733333333332</v>
      </c>
      <c r="S72" s="89">
        <v>74.106666666666683</v>
      </c>
      <c r="T72" s="89">
        <v>60.586666666666645</v>
      </c>
      <c r="U72" s="89">
        <v>815.48888888888575</v>
      </c>
      <c r="V72" s="89">
        <v>765.0888888888876</v>
      </c>
      <c r="W72" s="88">
        <v>800</v>
      </c>
      <c r="X72" s="96" t="s">
        <v>516</v>
      </c>
      <c r="Y72" s="95">
        <v>45358</v>
      </c>
      <c r="Z72" s="95"/>
      <c r="AA72" s="95" t="s">
        <v>517</v>
      </c>
      <c r="AB72" s="94" t="s">
        <v>514</v>
      </c>
    </row>
    <row r="73" spans="1:28" x14ac:dyDescent="0.35">
      <c r="A73" s="93" t="s">
        <v>28</v>
      </c>
      <c r="B73" s="91" t="s">
        <v>285</v>
      </c>
      <c r="C73" s="91" t="s">
        <v>286</v>
      </c>
      <c r="D73" s="91" t="s">
        <v>280</v>
      </c>
      <c r="E73" s="92">
        <v>89060</v>
      </c>
      <c r="F73" s="91" t="s">
        <v>281</v>
      </c>
      <c r="G73" s="91" t="s">
        <v>173</v>
      </c>
      <c r="H73" s="91" t="s">
        <v>142</v>
      </c>
      <c r="I73" s="90">
        <v>43.135824977210603</v>
      </c>
      <c r="J73" s="89">
        <v>87.111111111111057</v>
      </c>
      <c r="K73" s="89">
        <v>46.591111111111111</v>
      </c>
      <c r="L73" s="89">
        <v>41.128888888888874</v>
      </c>
      <c r="M73" s="89">
        <v>39.191111111111141</v>
      </c>
      <c r="N73" s="89">
        <v>113.21777777777788</v>
      </c>
      <c r="O73" s="89">
        <v>100.64444444444432</v>
      </c>
      <c r="P73" s="89">
        <v>0.16</v>
      </c>
      <c r="Q73" s="89">
        <v>0</v>
      </c>
      <c r="R73" s="89">
        <v>44.999999999999993</v>
      </c>
      <c r="S73" s="89">
        <v>18.195555555555558</v>
      </c>
      <c r="T73" s="89">
        <v>13.315555555555557</v>
      </c>
      <c r="U73" s="89">
        <v>137.51111111111126</v>
      </c>
      <c r="V73" s="89">
        <v>175.4133333333335</v>
      </c>
      <c r="W73" s="88"/>
      <c r="X73" s="96" t="s">
        <v>516</v>
      </c>
      <c r="Y73" s="95">
        <v>45372</v>
      </c>
      <c r="Z73" s="95"/>
      <c r="AA73" s="98" t="s">
        <v>515</v>
      </c>
      <c r="AB73" s="98" t="s">
        <v>514</v>
      </c>
    </row>
    <row r="74" spans="1:28" ht="15.65" customHeight="1" x14ac:dyDescent="0.35">
      <c r="A74" s="93" t="s">
        <v>551</v>
      </c>
      <c r="B74" s="91" t="s">
        <v>550</v>
      </c>
      <c r="C74" s="91" t="s">
        <v>549</v>
      </c>
      <c r="D74" s="91" t="s">
        <v>548</v>
      </c>
      <c r="E74" s="92">
        <v>5488</v>
      </c>
      <c r="F74" s="91" t="s">
        <v>259</v>
      </c>
      <c r="G74" s="91" t="s">
        <v>198</v>
      </c>
      <c r="H74" s="91" t="s">
        <v>142</v>
      </c>
      <c r="I74" s="90">
        <v>2.1077441077441099</v>
      </c>
      <c r="J74" s="89">
        <v>5.0488888888888557</v>
      </c>
      <c r="K74" s="89">
        <v>0.24888888888888891</v>
      </c>
      <c r="L74" s="89">
        <v>0.26666666666666666</v>
      </c>
      <c r="M74" s="89">
        <v>6.2222222222222227E-2</v>
      </c>
      <c r="N74" s="89">
        <v>0.35999999999999976</v>
      </c>
      <c r="O74" s="89">
        <v>5.2577777777777417</v>
      </c>
      <c r="P74" s="89">
        <v>0</v>
      </c>
      <c r="Q74" s="89">
        <v>8.8888888888888889E-3</v>
      </c>
      <c r="R74" s="89">
        <v>0</v>
      </c>
      <c r="S74" s="89">
        <v>0</v>
      </c>
      <c r="T74" s="89">
        <v>1.7777777777777778E-2</v>
      </c>
      <c r="U74" s="89">
        <v>5.6088888888888411</v>
      </c>
      <c r="V74" s="89">
        <v>4.7733333333333059</v>
      </c>
      <c r="W74" s="88"/>
      <c r="X74" s="96" t="s">
        <v>366</v>
      </c>
      <c r="Y74" s="95">
        <v>45380</v>
      </c>
      <c r="Z74" s="95"/>
      <c r="AA74" s="94" t="s">
        <v>515</v>
      </c>
      <c r="AB74" s="98" t="s">
        <v>522</v>
      </c>
    </row>
    <row r="75" spans="1:28" x14ac:dyDescent="0.35">
      <c r="A75" s="93" t="s">
        <v>547</v>
      </c>
      <c r="B75" s="91" t="s">
        <v>321</v>
      </c>
      <c r="C75" s="91" t="s">
        <v>286</v>
      </c>
      <c r="D75" s="91" t="s">
        <v>280</v>
      </c>
      <c r="E75" s="92">
        <v>89060</v>
      </c>
      <c r="F75" s="91" t="s">
        <v>281</v>
      </c>
      <c r="G75" s="91" t="s">
        <v>159</v>
      </c>
      <c r="H75" s="91" t="s">
        <v>142</v>
      </c>
      <c r="I75" s="90">
        <v>41.883027522935798</v>
      </c>
      <c r="J75" s="89">
        <v>6.9333333333333336</v>
      </c>
      <c r="K75" s="89">
        <v>16.111111111111111</v>
      </c>
      <c r="L75" s="89">
        <v>19.577777777777769</v>
      </c>
      <c r="M75" s="89">
        <v>27.684444444444448</v>
      </c>
      <c r="N75" s="89">
        <v>60.688888888888961</v>
      </c>
      <c r="O75" s="89">
        <v>9.617777777777782</v>
      </c>
      <c r="P75" s="89">
        <v>0</v>
      </c>
      <c r="Q75" s="89">
        <v>0</v>
      </c>
      <c r="R75" s="89">
        <v>24.902222222222246</v>
      </c>
      <c r="S75" s="89">
        <v>8.8311111111111114</v>
      </c>
      <c r="T75" s="89">
        <v>5.1911111111111099</v>
      </c>
      <c r="U75" s="89">
        <v>31.382222222222246</v>
      </c>
      <c r="V75" s="89">
        <v>60.884444444444469</v>
      </c>
      <c r="W75" s="88"/>
      <c r="X75" s="96" t="s">
        <v>516</v>
      </c>
      <c r="Y75" s="95">
        <v>45225</v>
      </c>
      <c r="Z75" s="95"/>
      <c r="AA75" s="95" t="s">
        <v>515</v>
      </c>
      <c r="AB75" s="94" t="s">
        <v>514</v>
      </c>
    </row>
    <row r="76" spans="1:28" ht="15.65" customHeight="1" x14ac:dyDescent="0.35">
      <c r="A76" s="93" t="s">
        <v>24</v>
      </c>
      <c r="B76" s="91" t="s">
        <v>546</v>
      </c>
      <c r="C76" s="91" t="s">
        <v>545</v>
      </c>
      <c r="D76" s="91" t="s">
        <v>224</v>
      </c>
      <c r="E76" s="92">
        <v>32839</v>
      </c>
      <c r="F76" s="91" t="s">
        <v>26</v>
      </c>
      <c r="G76" s="91" t="s">
        <v>198</v>
      </c>
      <c r="H76" s="91" t="s">
        <v>142</v>
      </c>
      <c r="I76" s="90">
        <v>1.9319148936170201</v>
      </c>
      <c r="J76" s="89">
        <v>0.13333333333333333</v>
      </c>
      <c r="K76" s="89">
        <v>0.61333333333333262</v>
      </c>
      <c r="L76" s="89">
        <v>0.90222222222222126</v>
      </c>
      <c r="M76" s="89">
        <v>0.42222222222222189</v>
      </c>
      <c r="N76" s="89">
        <v>1.0177777777777766</v>
      </c>
      <c r="O76" s="89">
        <v>0.79555555555555424</v>
      </c>
      <c r="P76" s="89">
        <v>0.13777777777777778</v>
      </c>
      <c r="Q76" s="89">
        <v>0.12000000000000001</v>
      </c>
      <c r="R76" s="89">
        <v>4.8888888888888891E-2</v>
      </c>
      <c r="S76" s="89">
        <v>0</v>
      </c>
      <c r="T76" s="89">
        <v>2.6666666666666665E-2</v>
      </c>
      <c r="U76" s="89">
        <v>1.9955555555555604</v>
      </c>
      <c r="V76" s="89">
        <v>1.4622222222222239</v>
      </c>
      <c r="W76" s="88"/>
      <c r="X76" s="96" t="s">
        <v>366</v>
      </c>
      <c r="Y76" s="95">
        <v>44930</v>
      </c>
      <c r="Z76" s="95" t="s">
        <v>519</v>
      </c>
      <c r="AA76" s="94" t="s">
        <v>531</v>
      </c>
      <c r="AB76" s="98" t="s">
        <v>514</v>
      </c>
    </row>
    <row r="77" spans="1:28" x14ac:dyDescent="0.35">
      <c r="A77" s="93" t="s">
        <v>24</v>
      </c>
      <c r="B77" s="91" t="s">
        <v>305</v>
      </c>
      <c r="C77" s="91" t="s">
        <v>306</v>
      </c>
      <c r="D77" s="91" t="s">
        <v>237</v>
      </c>
      <c r="E77" s="92">
        <v>10924</v>
      </c>
      <c r="F77" s="91" t="s">
        <v>264</v>
      </c>
      <c r="G77" s="91" t="s">
        <v>159</v>
      </c>
      <c r="H77" s="91" t="s">
        <v>142</v>
      </c>
      <c r="I77" s="90">
        <v>77.688372093023304</v>
      </c>
      <c r="J77" s="89">
        <v>27.262222222222231</v>
      </c>
      <c r="K77" s="89">
        <v>21.457777777777778</v>
      </c>
      <c r="L77" s="89">
        <v>9.3955555555555605</v>
      </c>
      <c r="M77" s="89">
        <v>8.5022222222222243</v>
      </c>
      <c r="N77" s="89">
        <v>42.373333333333335</v>
      </c>
      <c r="O77" s="89">
        <v>24.24444444444444</v>
      </c>
      <c r="P77" s="89">
        <v>0</v>
      </c>
      <c r="Q77" s="89">
        <v>0</v>
      </c>
      <c r="R77" s="89">
        <v>7.235555555555556</v>
      </c>
      <c r="S77" s="89">
        <v>6.1422222222222214</v>
      </c>
      <c r="T77" s="89">
        <v>8.24</v>
      </c>
      <c r="U77" s="89">
        <v>44.99999999999995</v>
      </c>
      <c r="V77" s="89">
        <v>44.146666666666647</v>
      </c>
      <c r="W77" s="88"/>
      <c r="X77" s="96" t="s">
        <v>516</v>
      </c>
      <c r="Y77" s="95">
        <v>45260</v>
      </c>
      <c r="Z77" s="95"/>
      <c r="AA77" s="95" t="s">
        <v>515</v>
      </c>
      <c r="AB77" s="94" t="s">
        <v>514</v>
      </c>
    </row>
    <row r="78" spans="1:28" ht="15.65" customHeight="1" x14ac:dyDescent="0.35">
      <c r="A78" s="93" t="s">
        <v>544</v>
      </c>
      <c r="B78" s="91" t="s">
        <v>170</v>
      </c>
      <c r="C78" s="91" t="s">
        <v>171</v>
      </c>
      <c r="D78" s="91" t="s">
        <v>139</v>
      </c>
      <c r="E78" s="92">
        <v>92154</v>
      </c>
      <c r="F78" s="91" t="s">
        <v>172</v>
      </c>
      <c r="G78" s="91" t="s">
        <v>152</v>
      </c>
      <c r="H78" s="91" t="s">
        <v>142</v>
      </c>
      <c r="I78" s="90">
        <v>55.940589857840003</v>
      </c>
      <c r="J78" s="89">
        <v>948.08888888889464</v>
      </c>
      <c r="K78" s="89">
        <v>131.84444444444466</v>
      </c>
      <c r="L78" s="89">
        <v>64.439999999999955</v>
      </c>
      <c r="M78" s="89">
        <v>99.448888888888973</v>
      </c>
      <c r="N78" s="89">
        <v>255.94666666666686</v>
      </c>
      <c r="O78" s="89">
        <v>744.40888888888981</v>
      </c>
      <c r="P78" s="89">
        <v>23.386666666666674</v>
      </c>
      <c r="Q78" s="89">
        <v>220.07999999999885</v>
      </c>
      <c r="R78" s="89">
        <v>139.08888888888893</v>
      </c>
      <c r="S78" s="89">
        <v>41.311111111111146</v>
      </c>
      <c r="T78" s="89">
        <v>46.733333333333356</v>
      </c>
      <c r="U78" s="89">
        <v>1016.688888888893</v>
      </c>
      <c r="V78" s="89">
        <v>685.34222222222559</v>
      </c>
      <c r="W78" s="88">
        <v>750</v>
      </c>
      <c r="X78" s="96" t="s">
        <v>516</v>
      </c>
      <c r="Y78" s="95">
        <v>45232</v>
      </c>
      <c r="Z78" s="95"/>
      <c r="AA78" s="95" t="s">
        <v>517</v>
      </c>
      <c r="AB78" s="94" t="s">
        <v>514</v>
      </c>
    </row>
    <row r="79" spans="1:28" x14ac:dyDescent="0.35">
      <c r="A79" s="93" t="s">
        <v>182</v>
      </c>
      <c r="B79" s="91" t="s">
        <v>183</v>
      </c>
      <c r="C79" s="91" t="s">
        <v>184</v>
      </c>
      <c r="D79" s="91" t="s">
        <v>185</v>
      </c>
      <c r="E79" s="92">
        <v>88081</v>
      </c>
      <c r="F79" s="91" t="s">
        <v>186</v>
      </c>
      <c r="G79" s="91" t="s">
        <v>141</v>
      </c>
      <c r="H79" s="91" t="s">
        <v>142</v>
      </c>
      <c r="I79" s="90">
        <v>28.366661884951899</v>
      </c>
      <c r="J79" s="89">
        <v>759.16888888891788</v>
      </c>
      <c r="K79" s="89">
        <v>63.186666666666738</v>
      </c>
      <c r="L79" s="89">
        <v>40.422222222222246</v>
      </c>
      <c r="M79" s="89">
        <v>18.155555555555551</v>
      </c>
      <c r="N79" s="89">
        <v>99.444444444444542</v>
      </c>
      <c r="O79" s="89">
        <v>611.39555555558161</v>
      </c>
      <c r="P79" s="89">
        <v>3.8622222222222216</v>
      </c>
      <c r="Q79" s="89">
        <v>166.23111111110828</v>
      </c>
      <c r="R79" s="89">
        <v>16.177777777777781</v>
      </c>
      <c r="S79" s="89">
        <v>9.7111111111111068</v>
      </c>
      <c r="T79" s="89">
        <v>35.048888888888904</v>
      </c>
      <c r="U79" s="89">
        <v>819.99555555558675</v>
      </c>
      <c r="V79" s="89">
        <v>691.94666666670207</v>
      </c>
      <c r="W79" s="88">
        <v>500</v>
      </c>
      <c r="X79" s="96" t="s">
        <v>516</v>
      </c>
      <c r="Y79" s="95">
        <v>45246</v>
      </c>
      <c r="Z79" s="95"/>
      <c r="AA79" s="95" t="s">
        <v>517</v>
      </c>
      <c r="AB79" s="94" t="s">
        <v>514</v>
      </c>
    </row>
    <row r="80" spans="1:28" ht="15.65" customHeight="1" x14ac:dyDescent="0.35">
      <c r="A80" s="93" t="s">
        <v>389</v>
      </c>
      <c r="B80" s="91" t="s">
        <v>390</v>
      </c>
      <c r="C80" s="91" t="s">
        <v>391</v>
      </c>
      <c r="D80" s="91" t="s">
        <v>322</v>
      </c>
      <c r="E80" s="92">
        <v>68949</v>
      </c>
      <c r="F80" s="91" t="s">
        <v>263</v>
      </c>
      <c r="G80" s="91" t="s">
        <v>198</v>
      </c>
      <c r="H80" s="91" t="s">
        <v>142</v>
      </c>
      <c r="I80" s="90">
        <v>57.085714285714303</v>
      </c>
      <c r="J80" s="89">
        <v>0.81777777777777771</v>
      </c>
      <c r="K80" s="89">
        <v>1.4888888888888889</v>
      </c>
      <c r="L80" s="89">
        <v>5.5022222222222226</v>
      </c>
      <c r="M80" s="89">
        <v>5.0888888888888886</v>
      </c>
      <c r="N80" s="89">
        <v>10.951111111111111</v>
      </c>
      <c r="O80" s="89">
        <v>0.7599999999999999</v>
      </c>
      <c r="P80" s="89">
        <v>1.1866666666666668</v>
      </c>
      <c r="Q80" s="89">
        <v>0</v>
      </c>
      <c r="R80" s="89">
        <v>3.9644444444444447</v>
      </c>
      <c r="S80" s="89">
        <v>1.8355555555555556</v>
      </c>
      <c r="T80" s="89">
        <v>0.38222222222222224</v>
      </c>
      <c r="U80" s="89">
        <v>6.7155555555555573</v>
      </c>
      <c r="V80" s="89">
        <v>10.497777777777774</v>
      </c>
      <c r="W80" s="88"/>
      <c r="X80" s="96" t="s">
        <v>516</v>
      </c>
      <c r="Y80" s="95">
        <v>45433</v>
      </c>
      <c r="Z80" s="95"/>
      <c r="AA80" s="95" t="s">
        <v>515</v>
      </c>
      <c r="AB80" s="94" t="s">
        <v>522</v>
      </c>
    </row>
    <row r="81" spans="1:28" x14ac:dyDescent="0.35">
      <c r="A81" s="93" t="s">
        <v>543</v>
      </c>
      <c r="B81" s="91" t="s">
        <v>542</v>
      </c>
      <c r="C81" s="91" t="s">
        <v>541</v>
      </c>
      <c r="D81" s="91" t="s">
        <v>40</v>
      </c>
      <c r="E81" s="92">
        <v>35447</v>
      </c>
      <c r="F81" s="91" t="s">
        <v>158</v>
      </c>
      <c r="G81" s="91" t="s">
        <v>159</v>
      </c>
      <c r="H81" s="91" t="s">
        <v>142</v>
      </c>
      <c r="I81" s="90">
        <v>3.08754208754209</v>
      </c>
      <c r="J81" s="89">
        <v>3.4399999999999991</v>
      </c>
      <c r="K81" s="89">
        <v>9.0755555555555247</v>
      </c>
      <c r="L81" s="89">
        <v>9.0133333333333248</v>
      </c>
      <c r="M81" s="89">
        <v>3.2933333333333308</v>
      </c>
      <c r="N81" s="89">
        <v>13.199999999999925</v>
      </c>
      <c r="O81" s="89">
        <v>8.5911111111110987</v>
      </c>
      <c r="P81" s="89">
        <v>2.5199999999999969</v>
      </c>
      <c r="Q81" s="89">
        <v>0.51111111111111096</v>
      </c>
      <c r="R81" s="89">
        <v>0.22666666666666668</v>
      </c>
      <c r="S81" s="89">
        <v>0.16</v>
      </c>
      <c r="T81" s="89">
        <v>9.3333333333333338E-2</v>
      </c>
      <c r="U81" s="89">
        <v>24.342222222222063</v>
      </c>
      <c r="V81" s="89">
        <v>19.537777777777649</v>
      </c>
      <c r="W81" s="88"/>
      <c r="X81" s="96" t="s">
        <v>516</v>
      </c>
      <c r="Y81" s="95">
        <v>45260</v>
      </c>
      <c r="Z81" s="95"/>
      <c r="AA81" s="95" t="s">
        <v>515</v>
      </c>
      <c r="AB81" s="94" t="s">
        <v>514</v>
      </c>
    </row>
    <row r="82" spans="1:28" x14ac:dyDescent="0.35">
      <c r="A82" s="93" t="s">
        <v>282</v>
      </c>
      <c r="B82" s="91" t="s">
        <v>283</v>
      </c>
      <c r="C82" s="91" t="s">
        <v>284</v>
      </c>
      <c r="D82" s="91" t="s">
        <v>232</v>
      </c>
      <c r="E82" s="92">
        <v>18428</v>
      </c>
      <c r="F82" s="91" t="s">
        <v>233</v>
      </c>
      <c r="G82" s="91" t="s">
        <v>159</v>
      </c>
      <c r="H82" s="91" t="s">
        <v>4</v>
      </c>
      <c r="I82" s="90">
        <v>29.912698412698401</v>
      </c>
      <c r="J82" s="89">
        <v>48.079999999999991</v>
      </c>
      <c r="K82" s="89">
        <v>7.177777777777778</v>
      </c>
      <c r="L82" s="89">
        <v>27.697777777777826</v>
      </c>
      <c r="M82" s="89">
        <v>40.360000000000085</v>
      </c>
      <c r="N82" s="89">
        <v>63.448888888889122</v>
      </c>
      <c r="O82" s="89">
        <v>59.866666666666667</v>
      </c>
      <c r="P82" s="89">
        <v>0</v>
      </c>
      <c r="Q82" s="89">
        <v>0</v>
      </c>
      <c r="R82" s="89">
        <v>19.475555555555555</v>
      </c>
      <c r="S82" s="89">
        <v>2.3688888888888884</v>
      </c>
      <c r="T82" s="89">
        <v>4.0488888888888885</v>
      </c>
      <c r="U82" s="89">
        <v>97.422222222222885</v>
      </c>
      <c r="V82" s="89">
        <v>112.73333333333396</v>
      </c>
      <c r="W82" s="88">
        <v>100</v>
      </c>
      <c r="X82" s="96" t="s">
        <v>516</v>
      </c>
      <c r="Y82" s="95">
        <v>45351</v>
      </c>
      <c r="Z82" s="95"/>
      <c r="AA82" s="95" t="s">
        <v>517</v>
      </c>
      <c r="AB82" s="94" t="s">
        <v>514</v>
      </c>
    </row>
    <row r="83" spans="1:28" ht="15.65" customHeight="1" x14ac:dyDescent="0.35">
      <c r="A83" s="93" t="s">
        <v>34</v>
      </c>
      <c r="B83" s="91" t="s">
        <v>204</v>
      </c>
      <c r="C83" s="91" t="s">
        <v>205</v>
      </c>
      <c r="D83" s="91" t="s">
        <v>157</v>
      </c>
      <c r="E83" s="92">
        <v>70576</v>
      </c>
      <c r="F83" s="91" t="s">
        <v>158</v>
      </c>
      <c r="G83" s="91" t="s">
        <v>141</v>
      </c>
      <c r="H83" s="91" t="s">
        <v>4</v>
      </c>
      <c r="I83" s="90">
        <v>17.300781928757601</v>
      </c>
      <c r="J83" s="89">
        <v>294.95111111110583</v>
      </c>
      <c r="K83" s="89">
        <v>37.844444444444441</v>
      </c>
      <c r="L83" s="89">
        <v>47.417777777777765</v>
      </c>
      <c r="M83" s="89">
        <v>26.093333333333291</v>
      </c>
      <c r="N83" s="89">
        <v>94.857777777778978</v>
      </c>
      <c r="O83" s="89">
        <v>311.44888888888312</v>
      </c>
      <c r="P83" s="89">
        <v>0</v>
      </c>
      <c r="Q83" s="89">
        <v>0</v>
      </c>
      <c r="R83" s="89">
        <v>26.102222222222203</v>
      </c>
      <c r="S83" s="89">
        <v>11.10666666666666</v>
      </c>
      <c r="T83" s="89">
        <v>16.324444444444431</v>
      </c>
      <c r="U83" s="89">
        <v>352.77333333332814</v>
      </c>
      <c r="V83" s="89">
        <v>365.31111111110602</v>
      </c>
      <c r="W83" s="88"/>
      <c r="X83" s="96" t="s">
        <v>516</v>
      </c>
      <c r="Y83" s="95">
        <v>45393</v>
      </c>
      <c r="Z83" s="95"/>
      <c r="AA83" s="94" t="s">
        <v>517</v>
      </c>
      <c r="AB83" s="94" t="s">
        <v>522</v>
      </c>
    </row>
    <row r="84" spans="1:28" ht="15.65" customHeight="1" x14ac:dyDescent="0.35">
      <c r="A84" s="93" t="s">
        <v>38</v>
      </c>
      <c r="B84" s="91" t="s">
        <v>377</v>
      </c>
      <c r="C84" s="91" t="s">
        <v>378</v>
      </c>
      <c r="D84" s="91" t="s">
        <v>224</v>
      </c>
      <c r="E84" s="92">
        <v>33762</v>
      </c>
      <c r="F84" s="91" t="s">
        <v>26</v>
      </c>
      <c r="G84" s="91" t="s">
        <v>198</v>
      </c>
      <c r="H84" s="91" t="s">
        <v>142</v>
      </c>
      <c r="I84" s="90">
        <v>1.75925925925926</v>
      </c>
      <c r="J84" s="89">
        <v>0.60444444444444367</v>
      </c>
      <c r="K84" s="89">
        <v>0.7333333333333325</v>
      </c>
      <c r="L84" s="89">
        <v>1.79555555555556</v>
      </c>
      <c r="M84" s="89">
        <v>0.69777777777777727</v>
      </c>
      <c r="N84" s="89">
        <v>1.9644444444444478</v>
      </c>
      <c r="O84" s="89">
        <v>1.7022222222222245</v>
      </c>
      <c r="P84" s="89">
        <v>4.4444444444444446E-2</v>
      </c>
      <c r="Q84" s="89">
        <v>0.12000000000000001</v>
      </c>
      <c r="R84" s="89">
        <v>1.3333333333333334E-2</v>
      </c>
      <c r="S84" s="89">
        <v>2.6666666666666665E-2</v>
      </c>
      <c r="T84" s="89">
        <v>1.7777777777777778E-2</v>
      </c>
      <c r="U84" s="89">
        <v>3.7733333333333139</v>
      </c>
      <c r="V84" s="89">
        <v>2.4755555555555535</v>
      </c>
      <c r="W84" s="88"/>
      <c r="X84" s="96" t="s">
        <v>516</v>
      </c>
      <c r="Y84" s="95">
        <v>45127</v>
      </c>
      <c r="Z84" s="95" t="s">
        <v>519</v>
      </c>
      <c r="AA84" s="95" t="s">
        <v>515</v>
      </c>
      <c r="AB84" s="94" t="s">
        <v>514</v>
      </c>
    </row>
    <row r="85" spans="1:28" ht="15.65" customHeight="1" x14ac:dyDescent="0.35">
      <c r="A85" s="93" t="s">
        <v>256</v>
      </c>
      <c r="B85" s="91" t="s">
        <v>257</v>
      </c>
      <c r="C85" s="91" t="s">
        <v>258</v>
      </c>
      <c r="D85" s="91" t="s">
        <v>25</v>
      </c>
      <c r="E85" s="92">
        <v>2360</v>
      </c>
      <c r="F85" s="91" t="s">
        <v>259</v>
      </c>
      <c r="G85" s="91" t="s">
        <v>159</v>
      </c>
      <c r="H85" s="91" t="s">
        <v>4</v>
      </c>
      <c r="I85" s="90">
        <v>38.322453016814997</v>
      </c>
      <c r="J85" s="89">
        <v>80.857777777777699</v>
      </c>
      <c r="K85" s="89">
        <v>14.608888888888888</v>
      </c>
      <c r="L85" s="89">
        <v>49.368888888888947</v>
      </c>
      <c r="M85" s="89">
        <v>45.217777777777776</v>
      </c>
      <c r="N85" s="89">
        <v>63.884444444444476</v>
      </c>
      <c r="O85" s="89">
        <v>126.16888888888903</v>
      </c>
      <c r="P85" s="89">
        <v>0</v>
      </c>
      <c r="Q85" s="89">
        <v>0</v>
      </c>
      <c r="R85" s="89">
        <v>18.933333333333326</v>
      </c>
      <c r="S85" s="89">
        <v>4.5288888888888881</v>
      </c>
      <c r="T85" s="89">
        <v>4.8</v>
      </c>
      <c r="U85" s="89">
        <v>161.79111111111089</v>
      </c>
      <c r="V85" s="89">
        <v>124.06222222222232</v>
      </c>
      <c r="W85" s="88"/>
      <c r="X85" s="96" t="s">
        <v>516</v>
      </c>
      <c r="Y85" s="95">
        <v>45267</v>
      </c>
      <c r="Z85" s="95"/>
      <c r="AA85" s="95" t="s">
        <v>515</v>
      </c>
      <c r="AB85" s="94" t="s">
        <v>514</v>
      </c>
    </row>
    <row r="86" spans="1:28" x14ac:dyDescent="0.35">
      <c r="A86" s="93" t="s">
        <v>359</v>
      </c>
      <c r="B86" s="91" t="s">
        <v>360</v>
      </c>
      <c r="C86" s="91" t="s">
        <v>361</v>
      </c>
      <c r="D86" s="91" t="s">
        <v>331</v>
      </c>
      <c r="E86" s="92">
        <v>50313</v>
      </c>
      <c r="F86" s="91" t="s">
        <v>263</v>
      </c>
      <c r="G86" s="91" t="s">
        <v>198</v>
      </c>
      <c r="H86" s="91" t="s">
        <v>142</v>
      </c>
      <c r="I86" s="90">
        <v>43.007751937984501</v>
      </c>
      <c r="J86" s="89">
        <v>2.8266666666666667</v>
      </c>
      <c r="K86" s="89">
        <v>6.0311111111111115</v>
      </c>
      <c r="L86" s="89">
        <v>8.0177777777777752</v>
      </c>
      <c r="M86" s="89">
        <v>9.1866666666666656</v>
      </c>
      <c r="N86" s="89">
        <v>22.048888888888886</v>
      </c>
      <c r="O86" s="89">
        <v>3.3777777777777773</v>
      </c>
      <c r="P86" s="89">
        <v>0.18666666666666668</v>
      </c>
      <c r="Q86" s="89">
        <v>0.44888888888888889</v>
      </c>
      <c r="R86" s="89">
        <v>6.1422222222222214</v>
      </c>
      <c r="S86" s="89">
        <v>1.2755555555555556</v>
      </c>
      <c r="T86" s="89">
        <v>0.42222222222222222</v>
      </c>
      <c r="U86" s="89">
        <v>18.222222222222225</v>
      </c>
      <c r="V86" s="89">
        <v>24.302222222222223</v>
      </c>
      <c r="W86" s="88"/>
      <c r="X86" s="96" t="s">
        <v>516</v>
      </c>
      <c r="Y86" s="95">
        <v>45330</v>
      </c>
      <c r="Z86" s="95"/>
      <c r="AA86" s="95" t="s">
        <v>515</v>
      </c>
      <c r="AB86" s="94" t="s">
        <v>514</v>
      </c>
    </row>
    <row r="87" spans="1:28" ht="15.65" customHeight="1" x14ac:dyDescent="0.35">
      <c r="A87" s="93" t="s">
        <v>540</v>
      </c>
      <c r="B87" s="91" t="s">
        <v>179</v>
      </c>
      <c r="C87" s="91" t="s">
        <v>180</v>
      </c>
      <c r="D87" s="91" t="s">
        <v>150</v>
      </c>
      <c r="E87" s="92">
        <v>78566</v>
      </c>
      <c r="F87" s="91" t="s">
        <v>518</v>
      </c>
      <c r="G87" s="91" t="s">
        <v>181</v>
      </c>
      <c r="H87" s="91" t="s">
        <v>142</v>
      </c>
      <c r="I87" s="90">
        <v>10.368381837307201</v>
      </c>
      <c r="J87" s="89">
        <v>968.40444444423156</v>
      </c>
      <c r="K87" s="89">
        <v>41.857777777777819</v>
      </c>
      <c r="L87" s="89">
        <v>3.8355555555555512</v>
      </c>
      <c r="M87" s="89">
        <v>23.560000000000027</v>
      </c>
      <c r="N87" s="89">
        <v>122.66222222222261</v>
      </c>
      <c r="O87" s="89">
        <v>909.87999999982583</v>
      </c>
      <c r="P87" s="89">
        <v>4.4444444444444446E-2</v>
      </c>
      <c r="Q87" s="89">
        <v>5.0711111111109863</v>
      </c>
      <c r="R87" s="89">
        <v>37.915555555555571</v>
      </c>
      <c r="S87" s="89">
        <v>28.595555555555563</v>
      </c>
      <c r="T87" s="89">
        <v>35.262222222222206</v>
      </c>
      <c r="U87" s="89">
        <v>935.88444444424567</v>
      </c>
      <c r="V87" s="89">
        <v>610.7733333332967</v>
      </c>
      <c r="W87" s="88">
        <v>650</v>
      </c>
      <c r="X87" s="96" t="s">
        <v>516</v>
      </c>
      <c r="Y87" s="95">
        <v>45379</v>
      </c>
      <c r="Z87" s="95"/>
      <c r="AA87" s="94" t="s">
        <v>517</v>
      </c>
      <c r="AB87" s="98" t="s">
        <v>514</v>
      </c>
    </row>
    <row r="88" spans="1:28" ht="15.65" customHeight="1" x14ac:dyDescent="0.35">
      <c r="A88" s="93" t="s">
        <v>402</v>
      </c>
      <c r="B88" s="91" t="s">
        <v>403</v>
      </c>
      <c r="C88" s="91" t="s">
        <v>404</v>
      </c>
      <c r="D88" s="91" t="s">
        <v>331</v>
      </c>
      <c r="E88" s="92">
        <v>51501</v>
      </c>
      <c r="F88" s="91" t="s">
        <v>263</v>
      </c>
      <c r="G88" s="91" t="s">
        <v>198</v>
      </c>
      <c r="H88" s="91" t="s">
        <v>142</v>
      </c>
      <c r="I88" s="90">
        <v>34.288461538461497</v>
      </c>
      <c r="J88" s="89">
        <v>2.2044444444444444</v>
      </c>
      <c r="K88" s="89">
        <v>2.9111111111111114</v>
      </c>
      <c r="L88" s="89">
        <v>10.408888888888885</v>
      </c>
      <c r="M88" s="89">
        <v>11.15555555555556</v>
      </c>
      <c r="N88" s="89">
        <v>24.577777777777769</v>
      </c>
      <c r="O88" s="89">
        <v>1.7999999999999998</v>
      </c>
      <c r="P88" s="89">
        <v>0.2</v>
      </c>
      <c r="Q88" s="89">
        <v>0.10222222222222223</v>
      </c>
      <c r="R88" s="89">
        <v>5.0266666666666673</v>
      </c>
      <c r="S88" s="89">
        <v>1.471111111111111</v>
      </c>
      <c r="T88" s="89">
        <v>0.84888888888888892</v>
      </c>
      <c r="U88" s="89">
        <v>19.333333333333339</v>
      </c>
      <c r="V88" s="89">
        <v>24.999999999999986</v>
      </c>
      <c r="W88" s="88"/>
      <c r="X88" s="96" t="s">
        <v>516</v>
      </c>
      <c r="Y88" s="95">
        <v>45232</v>
      </c>
      <c r="Z88" s="95"/>
      <c r="AA88" s="95" t="s">
        <v>515</v>
      </c>
      <c r="AB88" s="94" t="s">
        <v>514</v>
      </c>
    </row>
    <row r="89" spans="1:28" ht="15.65" customHeight="1" x14ac:dyDescent="0.35">
      <c r="A89" s="93" t="s">
        <v>212</v>
      </c>
      <c r="B89" s="91" t="s">
        <v>213</v>
      </c>
      <c r="C89" s="91" t="s">
        <v>35</v>
      </c>
      <c r="D89" s="91" t="s">
        <v>150</v>
      </c>
      <c r="E89" s="92">
        <v>76009</v>
      </c>
      <c r="F89" s="91" t="s">
        <v>214</v>
      </c>
      <c r="G89" s="91" t="s">
        <v>141</v>
      </c>
      <c r="H89" s="91" t="s">
        <v>142</v>
      </c>
      <c r="I89" s="90">
        <v>21.178437449029499</v>
      </c>
      <c r="J89" s="89">
        <v>174.22666666666328</v>
      </c>
      <c r="K89" s="89">
        <v>87.693333333333584</v>
      </c>
      <c r="L89" s="89">
        <v>192.84444444444378</v>
      </c>
      <c r="M89" s="89">
        <v>116.32888888888938</v>
      </c>
      <c r="N89" s="89">
        <v>278.59555555555386</v>
      </c>
      <c r="O89" s="89">
        <v>245.6044444444359</v>
      </c>
      <c r="P89" s="89">
        <v>21.146666666666665</v>
      </c>
      <c r="Q89" s="89">
        <v>25.746666666666727</v>
      </c>
      <c r="R89" s="89">
        <v>103.88444444444481</v>
      </c>
      <c r="S89" s="89">
        <v>61.057777777777929</v>
      </c>
      <c r="T89" s="89">
        <v>70.475555555555715</v>
      </c>
      <c r="U89" s="89">
        <v>335.6755555555506</v>
      </c>
      <c r="V89" s="89">
        <v>451.11999999999949</v>
      </c>
      <c r="W89" s="88">
        <v>525</v>
      </c>
      <c r="X89" s="96" t="s">
        <v>516</v>
      </c>
      <c r="Y89" s="95">
        <v>45281</v>
      </c>
      <c r="Z89" s="95"/>
      <c r="AA89" s="95" t="s">
        <v>539</v>
      </c>
      <c r="AB89" s="94" t="s">
        <v>514</v>
      </c>
    </row>
    <row r="90" spans="1:28" ht="15.65" customHeight="1" x14ac:dyDescent="0.35">
      <c r="A90" s="93" t="s">
        <v>538</v>
      </c>
      <c r="B90" s="91" t="s">
        <v>217</v>
      </c>
      <c r="C90" s="91" t="s">
        <v>218</v>
      </c>
      <c r="D90" s="91" t="s">
        <v>219</v>
      </c>
      <c r="E90" s="92">
        <v>23901</v>
      </c>
      <c r="F90" s="91" t="s">
        <v>220</v>
      </c>
      <c r="G90" s="91" t="s">
        <v>141</v>
      </c>
      <c r="H90" s="91" t="s">
        <v>4</v>
      </c>
      <c r="I90" s="90">
        <v>61.394495412844002</v>
      </c>
      <c r="J90" s="89">
        <v>32.400000000000013</v>
      </c>
      <c r="K90" s="89">
        <v>21.777777777777789</v>
      </c>
      <c r="L90" s="89">
        <v>58.204444444444455</v>
      </c>
      <c r="M90" s="89">
        <v>86.302222222222269</v>
      </c>
      <c r="N90" s="89">
        <v>140.79111111111109</v>
      </c>
      <c r="O90" s="89">
        <v>57.893333333333324</v>
      </c>
      <c r="P90" s="89">
        <v>0</v>
      </c>
      <c r="Q90" s="89">
        <v>0</v>
      </c>
      <c r="R90" s="89">
        <v>52.74666666666667</v>
      </c>
      <c r="S90" s="89">
        <v>10.128888888888889</v>
      </c>
      <c r="T90" s="89">
        <v>11.20888888888889</v>
      </c>
      <c r="U90" s="89">
        <v>124.60000000000014</v>
      </c>
      <c r="V90" s="89">
        <v>140.7866666666668</v>
      </c>
      <c r="W90" s="88">
        <v>459</v>
      </c>
      <c r="X90" s="96" t="s">
        <v>516</v>
      </c>
      <c r="Y90" s="95">
        <v>45336</v>
      </c>
      <c r="Z90" s="95"/>
      <c r="AA90" s="94" t="s">
        <v>517</v>
      </c>
      <c r="AB90" s="94" t="s">
        <v>514</v>
      </c>
    </row>
    <row r="91" spans="1:28" x14ac:dyDescent="0.35">
      <c r="A91" s="93" t="s">
        <v>537</v>
      </c>
      <c r="B91" s="91" t="s">
        <v>536</v>
      </c>
      <c r="C91" s="91" t="s">
        <v>535</v>
      </c>
      <c r="D91" s="91" t="s">
        <v>150</v>
      </c>
      <c r="E91" s="92">
        <v>79118</v>
      </c>
      <c r="F91" s="91" t="s">
        <v>214</v>
      </c>
      <c r="G91" s="91" t="s">
        <v>198</v>
      </c>
      <c r="H91" s="91" t="s">
        <v>142</v>
      </c>
      <c r="I91" s="90">
        <v>1.77027027027027</v>
      </c>
      <c r="J91" s="89">
        <v>0.34666666666666646</v>
      </c>
      <c r="K91" s="89">
        <v>0.31555555555555542</v>
      </c>
      <c r="L91" s="89">
        <v>0.35555555555555529</v>
      </c>
      <c r="M91" s="89">
        <v>0.16</v>
      </c>
      <c r="N91" s="89">
        <v>0.89777777777777701</v>
      </c>
      <c r="O91" s="89">
        <v>0.24000000000000002</v>
      </c>
      <c r="P91" s="89">
        <v>2.6666666666666665E-2</v>
      </c>
      <c r="Q91" s="89">
        <v>1.3333333333333332E-2</v>
      </c>
      <c r="R91" s="89">
        <v>1.7777777777777778E-2</v>
      </c>
      <c r="S91" s="89">
        <v>1.3333333333333334E-2</v>
      </c>
      <c r="T91" s="89">
        <v>0</v>
      </c>
      <c r="U91" s="89">
        <v>1.1466666666666665</v>
      </c>
      <c r="V91" s="89">
        <v>0.79111111111111065</v>
      </c>
      <c r="W91" s="88"/>
      <c r="X91" s="96" t="s">
        <v>516</v>
      </c>
      <c r="Y91" s="95">
        <v>45386</v>
      </c>
      <c r="Z91" s="95"/>
      <c r="AA91" s="98" t="s">
        <v>534</v>
      </c>
      <c r="AB91" s="98" t="s">
        <v>530</v>
      </c>
    </row>
    <row r="92" spans="1:28" x14ac:dyDescent="0.35">
      <c r="A92" s="93" t="s">
        <v>191</v>
      </c>
      <c r="B92" s="91" t="s">
        <v>192</v>
      </c>
      <c r="C92" s="91" t="s">
        <v>193</v>
      </c>
      <c r="D92" s="91" t="s">
        <v>157</v>
      </c>
      <c r="E92" s="92">
        <v>71202</v>
      </c>
      <c r="F92" s="91" t="s">
        <v>158</v>
      </c>
      <c r="G92" s="91" t="s">
        <v>141</v>
      </c>
      <c r="H92" s="91" t="s">
        <v>4</v>
      </c>
      <c r="I92" s="90">
        <v>36.465284039675403</v>
      </c>
      <c r="J92" s="89">
        <v>734.45777777777596</v>
      </c>
      <c r="K92" s="89">
        <v>6.9066666666666636</v>
      </c>
      <c r="L92" s="89">
        <v>0.3288888888888889</v>
      </c>
      <c r="M92" s="89">
        <v>0.63555555555555543</v>
      </c>
      <c r="N92" s="89">
        <v>2.2933333333333321</v>
      </c>
      <c r="O92" s="89">
        <v>142.52444444444436</v>
      </c>
      <c r="P92" s="89">
        <v>3.1333333333333333</v>
      </c>
      <c r="Q92" s="89">
        <v>594.3777777777774</v>
      </c>
      <c r="R92" s="89">
        <v>1.2577777777777777</v>
      </c>
      <c r="S92" s="89">
        <v>0.39111111111111113</v>
      </c>
      <c r="T92" s="89">
        <v>1.9422222222222221</v>
      </c>
      <c r="U92" s="89">
        <v>738.73777777777627</v>
      </c>
      <c r="V92" s="89">
        <v>366.47111111111116</v>
      </c>
      <c r="W92" s="88">
        <v>677</v>
      </c>
      <c r="X92" s="96" t="s">
        <v>516</v>
      </c>
      <c r="Y92" s="95">
        <v>45232</v>
      </c>
      <c r="Z92" s="95"/>
      <c r="AA92" s="95" t="s">
        <v>517</v>
      </c>
      <c r="AB92" s="94" t="s">
        <v>514</v>
      </c>
    </row>
    <row r="93" spans="1:28" ht="15.65" customHeight="1" x14ac:dyDescent="0.35">
      <c r="A93" s="93" t="s">
        <v>13</v>
      </c>
      <c r="B93" s="91" t="s">
        <v>239</v>
      </c>
      <c r="C93" s="91" t="s">
        <v>240</v>
      </c>
      <c r="D93" s="91" t="s">
        <v>150</v>
      </c>
      <c r="E93" s="92">
        <v>78046</v>
      </c>
      <c r="F93" s="91" t="s">
        <v>518</v>
      </c>
      <c r="G93" s="91" t="s">
        <v>173</v>
      </c>
      <c r="H93" s="91" t="s">
        <v>4</v>
      </c>
      <c r="I93" s="90">
        <v>26.029187817258901</v>
      </c>
      <c r="J93" s="89">
        <v>382.81333333332958</v>
      </c>
      <c r="K93" s="89">
        <v>13.222222222222229</v>
      </c>
      <c r="L93" s="89">
        <v>19.12444444444445</v>
      </c>
      <c r="M93" s="89">
        <v>64.053333333333299</v>
      </c>
      <c r="N93" s="89">
        <v>56.035555555555575</v>
      </c>
      <c r="O93" s="89">
        <v>423.17777777777371</v>
      </c>
      <c r="P93" s="89">
        <v>0</v>
      </c>
      <c r="Q93" s="89">
        <v>0</v>
      </c>
      <c r="R93" s="89">
        <v>18.711111111111109</v>
      </c>
      <c r="S93" s="89">
        <v>10.951111111111111</v>
      </c>
      <c r="T93" s="89">
        <v>16.782222222222227</v>
      </c>
      <c r="U93" s="89">
        <v>432.76888888888499</v>
      </c>
      <c r="V93" s="89">
        <v>392.21333333333047</v>
      </c>
      <c r="W93" s="88">
        <v>275</v>
      </c>
      <c r="X93" s="96" t="s">
        <v>516</v>
      </c>
      <c r="Y93" s="95">
        <v>45281</v>
      </c>
      <c r="Z93" s="95"/>
      <c r="AA93" s="95" t="s">
        <v>515</v>
      </c>
      <c r="AB93" s="94" t="s">
        <v>514</v>
      </c>
    </row>
    <row r="94" spans="1:28" x14ac:dyDescent="0.35">
      <c r="A94" s="93" t="s">
        <v>241</v>
      </c>
      <c r="B94" s="91" t="s">
        <v>242</v>
      </c>
      <c r="C94" s="91" t="s">
        <v>243</v>
      </c>
      <c r="D94" s="91" t="s">
        <v>157</v>
      </c>
      <c r="E94" s="92">
        <v>71334</v>
      </c>
      <c r="F94" s="91" t="s">
        <v>158</v>
      </c>
      <c r="G94" s="91" t="s">
        <v>141</v>
      </c>
      <c r="H94" s="91" t="s">
        <v>4</v>
      </c>
      <c r="I94" s="90">
        <v>55.879026955950003</v>
      </c>
      <c r="J94" s="89">
        <v>460.53333333333444</v>
      </c>
      <c r="K94" s="89">
        <v>12.746666666666661</v>
      </c>
      <c r="L94" s="89">
        <v>0</v>
      </c>
      <c r="M94" s="89">
        <v>0</v>
      </c>
      <c r="N94" s="89">
        <v>3.951111111111111</v>
      </c>
      <c r="O94" s="89">
        <v>469.32888888889005</v>
      </c>
      <c r="P94" s="89">
        <v>0</v>
      </c>
      <c r="Q94" s="89">
        <v>0</v>
      </c>
      <c r="R94" s="89">
        <v>1.8622222222222224</v>
      </c>
      <c r="S94" s="89">
        <v>0.24444444444444444</v>
      </c>
      <c r="T94" s="89">
        <v>0.48888888888888893</v>
      </c>
      <c r="U94" s="89">
        <v>470.68444444444555</v>
      </c>
      <c r="V94" s="89">
        <v>275.99555555555582</v>
      </c>
      <c r="W94" s="88">
        <v>361</v>
      </c>
      <c r="X94" s="96" t="s">
        <v>516</v>
      </c>
      <c r="Y94" s="95">
        <v>45246</v>
      </c>
      <c r="Z94" s="95"/>
      <c r="AA94" s="95" t="s">
        <v>517</v>
      </c>
      <c r="AB94" s="94" t="s">
        <v>514</v>
      </c>
    </row>
    <row r="95" spans="1:28" ht="15.65" customHeight="1" x14ac:dyDescent="0.35">
      <c r="A95" s="93" t="s">
        <v>533</v>
      </c>
      <c r="B95" s="91" t="s">
        <v>532</v>
      </c>
      <c r="C95" s="91" t="s">
        <v>365</v>
      </c>
      <c r="D95" s="91" t="s">
        <v>146</v>
      </c>
      <c r="E95" s="92">
        <v>30250</v>
      </c>
      <c r="F95" s="91" t="s">
        <v>147</v>
      </c>
      <c r="G95" s="91" t="s">
        <v>173</v>
      </c>
      <c r="H95" s="91" t="s">
        <v>142</v>
      </c>
      <c r="I95" s="90">
        <v>1.42809364548495</v>
      </c>
      <c r="J95" s="89">
        <v>0.11111111111111112</v>
      </c>
      <c r="K95" s="89">
        <v>0.40444444444444422</v>
      </c>
      <c r="L95" s="89">
        <v>0.79999999999999916</v>
      </c>
      <c r="M95" s="89">
        <v>0.59999999999999931</v>
      </c>
      <c r="N95" s="89">
        <v>1.026666666666666</v>
      </c>
      <c r="O95" s="89">
        <v>0.88888888888888795</v>
      </c>
      <c r="P95" s="89">
        <v>0</v>
      </c>
      <c r="Q95" s="89">
        <v>0</v>
      </c>
      <c r="R95" s="89">
        <v>4.4444444444444446E-2</v>
      </c>
      <c r="S95" s="89">
        <v>8.8888888888888889E-3</v>
      </c>
      <c r="T95" s="89">
        <v>4.4444444444444444E-3</v>
      </c>
      <c r="U95" s="89">
        <v>1.8577777777777829</v>
      </c>
      <c r="V95" s="89">
        <v>1.24888888888889</v>
      </c>
      <c r="W95" s="88"/>
      <c r="X95" s="96" t="s">
        <v>516</v>
      </c>
      <c r="Y95" s="95">
        <v>45246</v>
      </c>
      <c r="Z95" s="95"/>
      <c r="AA95" s="95" t="s">
        <v>515</v>
      </c>
      <c r="AB95" s="94" t="s">
        <v>514</v>
      </c>
    </row>
    <row r="96" spans="1:28" x14ac:dyDescent="0.35">
      <c r="A96" s="93" t="s">
        <v>382</v>
      </c>
      <c r="B96" s="91" t="s">
        <v>383</v>
      </c>
      <c r="C96" s="91" t="s">
        <v>384</v>
      </c>
      <c r="D96" s="91" t="s">
        <v>385</v>
      </c>
      <c r="E96" s="92">
        <v>96950</v>
      </c>
      <c r="F96" s="91" t="s">
        <v>252</v>
      </c>
      <c r="G96" s="91" t="s">
        <v>198</v>
      </c>
      <c r="H96" s="91" t="s">
        <v>142</v>
      </c>
      <c r="I96" s="90">
        <v>105.083333333333</v>
      </c>
      <c r="J96" s="89">
        <v>0.13777777777777778</v>
      </c>
      <c r="K96" s="89">
        <v>3.6622222222222218</v>
      </c>
      <c r="L96" s="89">
        <v>1.4177777777777778</v>
      </c>
      <c r="M96" s="89">
        <v>0.71111111111111114</v>
      </c>
      <c r="N96" s="89">
        <v>5.5377777777777775</v>
      </c>
      <c r="O96" s="89">
        <v>5.3333333333333337E-2</v>
      </c>
      <c r="P96" s="89">
        <v>0.33777777777777779</v>
      </c>
      <c r="Q96" s="89">
        <v>0</v>
      </c>
      <c r="R96" s="89">
        <v>5</v>
      </c>
      <c r="S96" s="89">
        <v>0</v>
      </c>
      <c r="T96" s="89">
        <v>0</v>
      </c>
      <c r="U96" s="89">
        <v>0.92888888888888888</v>
      </c>
      <c r="V96" s="89">
        <v>5.7733333333333334</v>
      </c>
      <c r="W96" s="88"/>
      <c r="X96" s="96" t="s">
        <v>366</v>
      </c>
      <c r="Y96" s="95">
        <v>45359</v>
      </c>
      <c r="Z96" s="95"/>
      <c r="AA96" s="95" t="s">
        <v>531</v>
      </c>
      <c r="AB96" s="94" t="s">
        <v>514</v>
      </c>
    </row>
    <row r="97" spans="1:28" x14ac:dyDescent="0.35">
      <c r="A97" s="93" t="s">
        <v>412</v>
      </c>
      <c r="B97" s="91" t="s">
        <v>413</v>
      </c>
      <c r="C97" s="91" t="s">
        <v>414</v>
      </c>
      <c r="D97" s="91" t="s">
        <v>367</v>
      </c>
      <c r="E97" s="92">
        <v>84119</v>
      </c>
      <c r="F97" s="91" t="s">
        <v>281</v>
      </c>
      <c r="G97" s="91" t="s">
        <v>198</v>
      </c>
      <c r="H97" s="91" t="s">
        <v>142</v>
      </c>
      <c r="I97" s="90">
        <v>2.0358649789029499</v>
      </c>
      <c r="J97" s="89">
        <v>0.27999999999999992</v>
      </c>
      <c r="K97" s="89">
        <v>3.311111111111106</v>
      </c>
      <c r="L97" s="89">
        <v>0.42222222222222205</v>
      </c>
      <c r="M97" s="89">
        <v>0.26222222222222225</v>
      </c>
      <c r="N97" s="89">
        <v>2.9822222222222199</v>
      </c>
      <c r="O97" s="89">
        <v>1.0311111111111095</v>
      </c>
      <c r="P97" s="89">
        <v>0.17333333333333334</v>
      </c>
      <c r="Q97" s="89">
        <v>8.8888888888888892E-2</v>
      </c>
      <c r="R97" s="89">
        <v>0.54222222222222161</v>
      </c>
      <c r="S97" s="89">
        <v>6.6666666666666666E-2</v>
      </c>
      <c r="T97" s="89">
        <v>3.111111111111111E-2</v>
      </c>
      <c r="U97" s="89">
        <v>3.6355555555555465</v>
      </c>
      <c r="V97" s="89">
        <v>3.6977777777777692</v>
      </c>
      <c r="W97" s="88"/>
      <c r="X97" s="96" t="s">
        <v>516</v>
      </c>
      <c r="Y97" s="95">
        <v>45134</v>
      </c>
      <c r="Z97" s="95" t="s">
        <v>519</v>
      </c>
      <c r="AA97" s="95" t="s">
        <v>515</v>
      </c>
      <c r="AB97" s="94" t="s">
        <v>530</v>
      </c>
    </row>
    <row r="98" spans="1:28" x14ac:dyDescent="0.35">
      <c r="A98" s="93" t="s">
        <v>529</v>
      </c>
      <c r="B98" s="91" t="s">
        <v>528</v>
      </c>
      <c r="C98" s="91" t="s">
        <v>527</v>
      </c>
      <c r="D98" s="91" t="s">
        <v>381</v>
      </c>
      <c r="E98" s="92">
        <v>965</v>
      </c>
      <c r="F98" s="91" t="s">
        <v>26</v>
      </c>
      <c r="G98" s="91" t="s">
        <v>268</v>
      </c>
      <c r="H98" s="91" t="s">
        <v>142</v>
      </c>
      <c r="I98" s="90">
        <v>2.25448028673835</v>
      </c>
      <c r="J98" s="89">
        <v>2.6088888888888873</v>
      </c>
      <c r="K98" s="89">
        <v>0.11111111111111112</v>
      </c>
      <c r="L98" s="89">
        <v>0.04</v>
      </c>
      <c r="M98" s="89">
        <v>2.2222222222222223E-2</v>
      </c>
      <c r="N98" s="89">
        <v>0.23111111111111113</v>
      </c>
      <c r="O98" s="89">
        <v>2.0977777777777789</v>
      </c>
      <c r="P98" s="89">
        <v>0</v>
      </c>
      <c r="Q98" s="89">
        <v>0.45333333333333314</v>
      </c>
      <c r="R98" s="89">
        <v>8.8888888888888889E-3</v>
      </c>
      <c r="S98" s="89">
        <v>0</v>
      </c>
      <c r="T98" s="89">
        <v>4.4444444444444444E-3</v>
      </c>
      <c r="U98" s="89">
        <v>2.7688888888888852</v>
      </c>
      <c r="V98" s="89">
        <v>1.9466666666666683</v>
      </c>
      <c r="W98" s="88"/>
      <c r="X98" s="96" t="s">
        <v>160</v>
      </c>
      <c r="Y98" s="95" t="s">
        <v>160</v>
      </c>
      <c r="Z98" s="95"/>
      <c r="AA98" s="95" t="s">
        <v>160</v>
      </c>
      <c r="AB98" s="94" t="s">
        <v>160</v>
      </c>
    </row>
    <row r="99" spans="1:28" ht="15.65" customHeight="1" x14ac:dyDescent="0.35">
      <c r="A99" s="93" t="s">
        <v>336</v>
      </c>
      <c r="B99" s="91" t="s">
        <v>337</v>
      </c>
      <c r="C99" s="91" t="s">
        <v>338</v>
      </c>
      <c r="D99" s="91" t="s">
        <v>161</v>
      </c>
      <c r="E99" s="92">
        <v>85349</v>
      </c>
      <c r="F99" s="91" t="s">
        <v>162</v>
      </c>
      <c r="G99" s="91" t="s">
        <v>159</v>
      </c>
      <c r="H99" s="91" t="s">
        <v>142</v>
      </c>
      <c r="I99" s="90">
        <v>5.4335219236209298</v>
      </c>
      <c r="J99" s="89">
        <v>64.040000000000461</v>
      </c>
      <c r="K99" s="89">
        <v>3.3288888888888848</v>
      </c>
      <c r="L99" s="89">
        <v>0.86666666666666636</v>
      </c>
      <c r="M99" s="89">
        <v>0.28888888888888892</v>
      </c>
      <c r="N99" s="89">
        <v>2.728888888888886</v>
      </c>
      <c r="O99" s="89">
        <v>42.044444444444686</v>
      </c>
      <c r="P99" s="89">
        <v>0.64888888888888885</v>
      </c>
      <c r="Q99" s="89">
        <v>23.102222222222299</v>
      </c>
      <c r="R99" s="89">
        <v>3.111111111111111E-2</v>
      </c>
      <c r="S99" s="89">
        <v>4.4444444444444444E-3</v>
      </c>
      <c r="T99" s="89">
        <v>0.24444444444444446</v>
      </c>
      <c r="U99" s="89">
        <v>68.244444444444923</v>
      </c>
      <c r="V99" s="89">
        <v>34.502222222222528</v>
      </c>
      <c r="W99" s="88">
        <v>100</v>
      </c>
      <c r="X99" s="96" t="s">
        <v>516</v>
      </c>
      <c r="Y99" s="95">
        <v>45407</v>
      </c>
      <c r="Z99" s="95"/>
      <c r="AA99" s="94" t="s">
        <v>515</v>
      </c>
      <c r="AB99" s="94" t="s">
        <v>522</v>
      </c>
    </row>
    <row r="100" spans="1:28" ht="15.65" customHeight="1" x14ac:dyDescent="0.35">
      <c r="A100" s="93" t="s">
        <v>12</v>
      </c>
      <c r="B100" s="91" t="s">
        <v>334</v>
      </c>
      <c r="C100" s="91" t="s">
        <v>335</v>
      </c>
      <c r="D100" s="91" t="s">
        <v>288</v>
      </c>
      <c r="E100" s="92">
        <v>44883</v>
      </c>
      <c r="F100" s="91" t="s">
        <v>289</v>
      </c>
      <c r="G100" s="91" t="s">
        <v>159</v>
      </c>
      <c r="H100" s="91" t="s">
        <v>142</v>
      </c>
      <c r="I100" s="90">
        <v>39.161290322580598</v>
      </c>
      <c r="J100" s="89">
        <v>26.40888888888891</v>
      </c>
      <c r="K100" s="89">
        <v>9.1244444444444444</v>
      </c>
      <c r="L100" s="89">
        <v>16.15111111111111</v>
      </c>
      <c r="M100" s="89">
        <v>14.644444444444446</v>
      </c>
      <c r="N100" s="89">
        <v>39.608888888888899</v>
      </c>
      <c r="O100" s="89">
        <v>18.65333333333334</v>
      </c>
      <c r="P100" s="89">
        <v>0.92888888888888888</v>
      </c>
      <c r="Q100" s="89">
        <v>7.1377777777777789</v>
      </c>
      <c r="R100" s="89">
        <v>13.622222222222225</v>
      </c>
      <c r="S100" s="89">
        <v>5.8133333333333317</v>
      </c>
      <c r="T100" s="89">
        <v>9.2355555555555551</v>
      </c>
      <c r="U100" s="89">
        <v>37.657777777777795</v>
      </c>
      <c r="V100" s="89">
        <v>48.91111111111114</v>
      </c>
      <c r="W100" s="88"/>
      <c r="X100" s="96" t="s">
        <v>516</v>
      </c>
      <c r="Y100" s="95">
        <v>45225</v>
      </c>
      <c r="Z100" s="95"/>
      <c r="AA100" s="95" t="s">
        <v>515</v>
      </c>
      <c r="AB100" s="94" t="s">
        <v>514</v>
      </c>
    </row>
    <row r="101" spans="1:28" ht="15.65" customHeight="1" x14ac:dyDescent="0.35">
      <c r="A101" s="93" t="s">
        <v>16</v>
      </c>
      <c r="B101" s="91" t="s">
        <v>260</v>
      </c>
      <c r="C101" s="91" t="s">
        <v>261</v>
      </c>
      <c r="D101" s="91" t="s">
        <v>262</v>
      </c>
      <c r="E101" s="92">
        <v>55330</v>
      </c>
      <c r="F101" s="91" t="s">
        <v>263</v>
      </c>
      <c r="G101" s="91" t="s">
        <v>159</v>
      </c>
      <c r="H101" s="91" t="s">
        <v>142</v>
      </c>
      <c r="I101" s="90">
        <v>4</v>
      </c>
      <c r="J101" s="89">
        <v>0</v>
      </c>
      <c r="K101" s="89">
        <v>0</v>
      </c>
      <c r="L101" s="89">
        <v>1.7777777777777778E-2</v>
      </c>
      <c r="M101" s="89">
        <v>1</v>
      </c>
      <c r="N101" s="89">
        <v>1</v>
      </c>
      <c r="O101" s="89">
        <v>0</v>
      </c>
      <c r="P101" s="89">
        <v>1.7777777777777778E-2</v>
      </c>
      <c r="Q101" s="89">
        <v>0</v>
      </c>
      <c r="R101" s="89">
        <v>1.0177777777777777</v>
      </c>
      <c r="S101" s="89">
        <v>0</v>
      </c>
      <c r="T101" s="89">
        <v>0</v>
      </c>
      <c r="U101" s="89">
        <v>0</v>
      </c>
      <c r="V101" s="89">
        <v>1.0177777777777777</v>
      </c>
      <c r="W101" s="88"/>
      <c r="X101" s="96" t="s">
        <v>516</v>
      </c>
      <c r="Y101" s="95">
        <v>45414</v>
      </c>
      <c r="Z101" s="95"/>
      <c r="AA101" s="94" t="s">
        <v>515</v>
      </c>
      <c r="AB101" s="94" t="s">
        <v>522</v>
      </c>
    </row>
    <row r="102" spans="1:28" ht="15.65" customHeight="1" x14ac:dyDescent="0.35">
      <c r="A102" s="93" t="s">
        <v>392</v>
      </c>
      <c r="B102" s="91" t="s">
        <v>393</v>
      </c>
      <c r="C102" s="91" t="s">
        <v>394</v>
      </c>
      <c r="D102" s="91" t="s">
        <v>395</v>
      </c>
      <c r="E102" s="92">
        <v>25309</v>
      </c>
      <c r="F102" s="91" t="s">
        <v>233</v>
      </c>
      <c r="G102" s="91" t="s">
        <v>159</v>
      </c>
      <c r="H102" s="91" t="s">
        <v>142</v>
      </c>
      <c r="I102" s="90">
        <v>6.1263157894736802</v>
      </c>
      <c r="J102" s="89">
        <v>5.7777777777777775E-2</v>
      </c>
      <c r="K102" s="89">
        <v>0.32</v>
      </c>
      <c r="L102" s="89">
        <v>1.3466666666666662</v>
      </c>
      <c r="M102" s="89">
        <v>0.77777777777777768</v>
      </c>
      <c r="N102" s="89">
        <v>2.2888888888888879</v>
      </c>
      <c r="O102" s="89">
        <v>0.21333333333333335</v>
      </c>
      <c r="P102" s="89">
        <v>0</v>
      </c>
      <c r="Q102" s="89">
        <v>0</v>
      </c>
      <c r="R102" s="89">
        <v>2.6666666666666668E-2</v>
      </c>
      <c r="S102" s="89">
        <v>0</v>
      </c>
      <c r="T102" s="89">
        <v>0</v>
      </c>
      <c r="U102" s="89">
        <v>2.4755555555555544</v>
      </c>
      <c r="V102" s="89">
        <v>2.2311111111111104</v>
      </c>
      <c r="W102" s="88"/>
      <c r="X102" s="96" t="s">
        <v>516</v>
      </c>
      <c r="Y102" s="95">
        <v>45008</v>
      </c>
      <c r="Z102" s="95" t="s">
        <v>519</v>
      </c>
      <c r="AA102" s="95" t="s">
        <v>515</v>
      </c>
      <c r="AB102" s="94" t="s">
        <v>514</v>
      </c>
    </row>
    <row r="103" spans="1:28" x14ac:dyDescent="0.35">
      <c r="A103" s="93" t="s">
        <v>206</v>
      </c>
      <c r="B103" s="91" t="s">
        <v>207</v>
      </c>
      <c r="C103" s="91" t="s">
        <v>208</v>
      </c>
      <c r="D103" s="91" t="s">
        <v>157</v>
      </c>
      <c r="E103" s="92">
        <v>70515</v>
      </c>
      <c r="F103" s="91" t="s">
        <v>158</v>
      </c>
      <c r="G103" s="91" t="s">
        <v>141</v>
      </c>
      <c r="H103" s="91" t="s">
        <v>142</v>
      </c>
      <c r="I103" s="90">
        <v>41.5610438024231</v>
      </c>
      <c r="J103" s="89">
        <v>634.47555555555448</v>
      </c>
      <c r="K103" s="89">
        <v>39.039999999999985</v>
      </c>
      <c r="L103" s="89">
        <v>50.817777777777813</v>
      </c>
      <c r="M103" s="89">
        <v>12.897777777777774</v>
      </c>
      <c r="N103" s="89">
        <v>2.2444444444444445</v>
      </c>
      <c r="O103" s="89">
        <v>2.3199999999999998</v>
      </c>
      <c r="P103" s="89">
        <v>82.248888888889155</v>
      </c>
      <c r="Q103" s="89">
        <v>650.41777777777963</v>
      </c>
      <c r="R103" s="89">
        <v>47.284444444444482</v>
      </c>
      <c r="S103" s="89">
        <v>14.644444444444447</v>
      </c>
      <c r="T103" s="89">
        <v>8.7288888888888909</v>
      </c>
      <c r="U103" s="89">
        <v>666.57333333333577</v>
      </c>
      <c r="V103" s="89">
        <v>485.56888888888693</v>
      </c>
      <c r="W103" s="88">
        <v>700</v>
      </c>
      <c r="X103" s="96" t="s">
        <v>516</v>
      </c>
      <c r="Y103" s="95">
        <v>45358</v>
      </c>
      <c r="Z103" s="95"/>
      <c r="AA103" s="95" t="s">
        <v>517</v>
      </c>
      <c r="AB103" s="94" t="s">
        <v>514</v>
      </c>
    </row>
    <row r="104" spans="1:28" ht="15.65" customHeight="1" x14ac:dyDescent="0.35">
      <c r="A104" s="93" t="s">
        <v>526</v>
      </c>
      <c r="B104" s="91" t="s">
        <v>525</v>
      </c>
      <c r="C104" s="91" t="s">
        <v>153</v>
      </c>
      <c r="D104" s="91" t="s">
        <v>150</v>
      </c>
      <c r="E104" s="92">
        <v>78017</v>
      </c>
      <c r="F104" s="91" t="s">
        <v>151</v>
      </c>
      <c r="G104" s="91" t="s">
        <v>141</v>
      </c>
      <c r="H104" s="91" t="s">
        <v>142</v>
      </c>
      <c r="I104" s="90">
        <v>46.2868896681953</v>
      </c>
      <c r="J104" s="89">
        <v>1804.5822222222114</v>
      </c>
      <c r="K104" s="89">
        <v>8.3466666666666676</v>
      </c>
      <c r="L104" s="89">
        <v>0.89777777777777779</v>
      </c>
      <c r="M104" s="89">
        <v>0</v>
      </c>
      <c r="N104" s="89">
        <v>0.2088888888888889</v>
      </c>
      <c r="O104" s="89">
        <v>228.88444444444542</v>
      </c>
      <c r="P104" s="89">
        <v>8.7555555555555529</v>
      </c>
      <c r="Q104" s="89">
        <v>1575.977777777769</v>
      </c>
      <c r="R104" s="89">
        <v>3.5555555555555556E-2</v>
      </c>
      <c r="S104" s="89">
        <v>5.3333333333333337E-2</v>
      </c>
      <c r="T104" s="89">
        <v>8.24</v>
      </c>
      <c r="U104" s="89">
        <v>1805.4977777777672</v>
      </c>
      <c r="V104" s="89">
        <v>933.3688888888895</v>
      </c>
      <c r="W104" s="88">
        <v>2400</v>
      </c>
      <c r="X104" s="96" t="s">
        <v>516</v>
      </c>
      <c r="Y104" s="95">
        <v>45246</v>
      </c>
      <c r="Z104" s="95"/>
      <c r="AA104" s="95" t="s">
        <v>524</v>
      </c>
      <c r="AB104" s="94" t="s">
        <v>514</v>
      </c>
    </row>
    <row r="105" spans="1:28" ht="15.65" customHeight="1" x14ac:dyDescent="0.35">
      <c r="A105" s="93" t="s">
        <v>15</v>
      </c>
      <c r="B105" s="91" t="s">
        <v>148</v>
      </c>
      <c r="C105" s="91" t="s">
        <v>149</v>
      </c>
      <c r="D105" s="91" t="s">
        <v>150</v>
      </c>
      <c r="E105" s="92">
        <v>78061</v>
      </c>
      <c r="F105" s="91" t="s">
        <v>151</v>
      </c>
      <c r="G105" s="91" t="s">
        <v>152</v>
      </c>
      <c r="H105" s="91" t="s">
        <v>142</v>
      </c>
      <c r="I105" s="90">
        <v>39.139223722275801</v>
      </c>
      <c r="J105" s="89">
        <v>1255.9599999999916</v>
      </c>
      <c r="K105" s="89">
        <v>119.57777777777838</v>
      </c>
      <c r="L105" s="89">
        <v>172.34666666666627</v>
      </c>
      <c r="M105" s="89">
        <v>64.835555555555516</v>
      </c>
      <c r="N105" s="89">
        <v>326.20444444444422</v>
      </c>
      <c r="O105" s="89">
        <v>1280.5377777777655</v>
      </c>
      <c r="P105" s="89">
        <v>1.293333333333333</v>
      </c>
      <c r="Q105" s="89">
        <v>4.6844444444444449</v>
      </c>
      <c r="R105" s="89">
        <v>76.373333333333463</v>
      </c>
      <c r="S105" s="89">
        <v>61.333333333333243</v>
      </c>
      <c r="T105" s="89">
        <v>152.35111111111107</v>
      </c>
      <c r="U105" s="89">
        <v>1322.6622222222086</v>
      </c>
      <c r="V105" s="89">
        <v>1188.5999999999863</v>
      </c>
      <c r="W105" s="88">
        <v>1350</v>
      </c>
      <c r="X105" s="96" t="s">
        <v>516</v>
      </c>
      <c r="Y105" s="95">
        <v>45330</v>
      </c>
      <c r="Z105" s="95"/>
      <c r="AA105" s="95" t="s">
        <v>517</v>
      </c>
      <c r="AB105" s="94" t="s">
        <v>514</v>
      </c>
    </row>
    <row r="106" spans="1:28" x14ac:dyDescent="0.35">
      <c r="A106" s="93" t="s">
        <v>523</v>
      </c>
      <c r="B106" s="91" t="s">
        <v>332</v>
      </c>
      <c r="C106" s="91" t="s">
        <v>333</v>
      </c>
      <c r="D106" s="91" t="s">
        <v>294</v>
      </c>
      <c r="E106" s="92">
        <v>48060</v>
      </c>
      <c r="F106" s="91" t="s">
        <v>289</v>
      </c>
      <c r="G106" s="91" t="s">
        <v>159</v>
      </c>
      <c r="H106" s="91" t="s">
        <v>4</v>
      </c>
      <c r="I106" s="90">
        <v>43.914454277286097</v>
      </c>
      <c r="J106" s="89">
        <v>41.12444444444445</v>
      </c>
      <c r="K106" s="89">
        <v>10.973333333333333</v>
      </c>
      <c r="L106" s="89">
        <v>10.755555555555553</v>
      </c>
      <c r="M106" s="89">
        <v>6.1777777777777771</v>
      </c>
      <c r="N106" s="89">
        <v>33.128888888888895</v>
      </c>
      <c r="O106" s="89">
        <v>35.902222222222214</v>
      </c>
      <c r="P106" s="89">
        <v>0</v>
      </c>
      <c r="Q106" s="89">
        <v>0</v>
      </c>
      <c r="R106" s="89">
        <v>9.3200000000000021</v>
      </c>
      <c r="S106" s="89">
        <v>6.8088888888888892</v>
      </c>
      <c r="T106" s="89">
        <v>7.8933333333333326</v>
      </c>
      <c r="U106" s="89">
        <v>45.008888888888883</v>
      </c>
      <c r="V106" s="89">
        <v>61.266666666666666</v>
      </c>
      <c r="W106" s="88"/>
      <c r="X106" s="96" t="s">
        <v>516</v>
      </c>
      <c r="Y106" s="95">
        <v>45386</v>
      </c>
      <c r="Z106" s="95"/>
      <c r="AA106" s="94" t="s">
        <v>515</v>
      </c>
      <c r="AB106" s="94" t="s">
        <v>514</v>
      </c>
    </row>
    <row r="107" spans="1:28" ht="15.65" customHeight="1" x14ac:dyDescent="0.35">
      <c r="A107" s="93" t="s">
        <v>143</v>
      </c>
      <c r="B107" s="91" t="s">
        <v>144</v>
      </c>
      <c r="C107" s="91" t="s">
        <v>145</v>
      </c>
      <c r="D107" s="91" t="s">
        <v>146</v>
      </c>
      <c r="E107" s="92">
        <v>31815</v>
      </c>
      <c r="F107" s="91" t="s">
        <v>147</v>
      </c>
      <c r="G107" s="91" t="s">
        <v>141</v>
      </c>
      <c r="H107" s="91" t="s">
        <v>142</v>
      </c>
      <c r="I107" s="90">
        <v>51.388207171314697</v>
      </c>
      <c r="J107" s="89">
        <v>823.24444444443725</v>
      </c>
      <c r="K107" s="89">
        <v>144.14666666666676</v>
      </c>
      <c r="L107" s="89">
        <v>274.48444444444431</v>
      </c>
      <c r="M107" s="89">
        <v>286.48444444444385</v>
      </c>
      <c r="N107" s="89">
        <v>601.49333333333345</v>
      </c>
      <c r="O107" s="89">
        <v>728.95111111110543</v>
      </c>
      <c r="P107" s="89">
        <v>32.36</v>
      </c>
      <c r="Q107" s="89">
        <v>165.55555555555586</v>
      </c>
      <c r="R107" s="89">
        <v>235.4622222222217</v>
      </c>
      <c r="S107" s="89">
        <v>102.36000000000006</v>
      </c>
      <c r="T107" s="89">
        <v>78.613333333333316</v>
      </c>
      <c r="U107" s="89">
        <v>1111.9244444444339</v>
      </c>
      <c r="V107" s="89">
        <v>1017.4088888888884</v>
      </c>
      <c r="W107" s="88">
        <v>1600</v>
      </c>
      <c r="X107" s="96" t="s">
        <v>516</v>
      </c>
      <c r="Y107" s="95">
        <v>45393</v>
      </c>
      <c r="Z107" s="95"/>
      <c r="AA107" s="94" t="s">
        <v>517</v>
      </c>
      <c r="AB107" s="94" t="s">
        <v>522</v>
      </c>
    </row>
    <row r="108" spans="1:28" x14ac:dyDescent="0.35">
      <c r="A108" s="93" t="s">
        <v>317</v>
      </c>
      <c r="B108" s="91" t="s">
        <v>318</v>
      </c>
      <c r="C108" s="91" t="s">
        <v>319</v>
      </c>
      <c r="D108" s="91" t="s">
        <v>320</v>
      </c>
      <c r="E108" s="92">
        <v>3820</v>
      </c>
      <c r="F108" s="91" t="s">
        <v>259</v>
      </c>
      <c r="G108" s="91" t="s">
        <v>159</v>
      </c>
      <c r="H108" s="91" t="s">
        <v>142</v>
      </c>
      <c r="I108" s="90">
        <v>70.248704663212393</v>
      </c>
      <c r="J108" s="89">
        <v>1</v>
      </c>
      <c r="K108" s="89">
        <v>0.5377777777777778</v>
      </c>
      <c r="L108" s="89">
        <v>43.893333333333345</v>
      </c>
      <c r="M108" s="89">
        <v>36.395555555555561</v>
      </c>
      <c r="N108" s="89">
        <v>40.231111111111112</v>
      </c>
      <c r="O108" s="89">
        <v>30.724444444444458</v>
      </c>
      <c r="P108" s="89">
        <v>6.4755555555555544</v>
      </c>
      <c r="Q108" s="89">
        <v>4.3955555555555543</v>
      </c>
      <c r="R108" s="89">
        <v>21.213333333333335</v>
      </c>
      <c r="S108" s="89">
        <v>5.9599999999999991</v>
      </c>
      <c r="T108" s="89">
        <v>5.32</v>
      </c>
      <c r="U108" s="89">
        <v>49.333333333333314</v>
      </c>
      <c r="V108" s="89">
        <v>50.555555555555536</v>
      </c>
      <c r="W108" s="97"/>
      <c r="X108" s="96" t="s">
        <v>516</v>
      </c>
      <c r="Y108" s="95">
        <v>45379</v>
      </c>
      <c r="Z108" s="95"/>
      <c r="AA108" s="94" t="s">
        <v>515</v>
      </c>
      <c r="AB108" s="94" t="s">
        <v>514</v>
      </c>
    </row>
    <row r="109" spans="1:28" x14ac:dyDescent="0.35">
      <c r="A109" s="93" t="s">
        <v>521</v>
      </c>
      <c r="B109" s="91" t="s">
        <v>234</v>
      </c>
      <c r="C109" s="91" t="s">
        <v>30</v>
      </c>
      <c r="D109" s="91" t="s">
        <v>150</v>
      </c>
      <c r="E109" s="92">
        <v>76574</v>
      </c>
      <c r="F109" s="91" t="s">
        <v>151</v>
      </c>
      <c r="G109" s="91" t="s">
        <v>141</v>
      </c>
      <c r="H109" s="91" t="s">
        <v>4</v>
      </c>
      <c r="I109" s="90">
        <v>53.051002865329501</v>
      </c>
      <c r="J109" s="89">
        <v>190.95555555555555</v>
      </c>
      <c r="K109" s="89">
        <v>43.351111111111109</v>
      </c>
      <c r="L109" s="89">
        <v>84.35555555555554</v>
      </c>
      <c r="M109" s="89">
        <v>103.64888888888882</v>
      </c>
      <c r="N109" s="89">
        <v>180.7466666666669</v>
      </c>
      <c r="O109" s="89">
        <v>241.56444444444426</v>
      </c>
      <c r="P109" s="89">
        <v>0</v>
      </c>
      <c r="Q109" s="89">
        <v>0</v>
      </c>
      <c r="R109" s="89">
        <v>50.155555555555566</v>
      </c>
      <c r="S109" s="89">
        <v>31.071111111111126</v>
      </c>
      <c r="T109" s="89">
        <v>55.968888888888891</v>
      </c>
      <c r="U109" s="89">
        <v>285.11555555555543</v>
      </c>
      <c r="V109" s="89">
        <v>345.63555555555564</v>
      </c>
      <c r="W109" s="88">
        <v>461</v>
      </c>
      <c r="X109" s="96" t="s">
        <v>516</v>
      </c>
      <c r="Y109" s="95">
        <v>45274</v>
      </c>
      <c r="Z109" s="95"/>
      <c r="AA109" s="95" t="s">
        <v>517</v>
      </c>
      <c r="AB109" s="94" t="s">
        <v>514</v>
      </c>
    </row>
    <row r="110" spans="1:28" x14ac:dyDescent="0.35">
      <c r="A110" s="93" t="s">
        <v>174</v>
      </c>
      <c r="B110" s="91" t="s">
        <v>175</v>
      </c>
      <c r="C110" s="91" t="s">
        <v>176</v>
      </c>
      <c r="D110" s="91" t="s">
        <v>177</v>
      </c>
      <c r="E110" s="92">
        <v>98421</v>
      </c>
      <c r="F110" s="91" t="s">
        <v>178</v>
      </c>
      <c r="G110" s="91" t="s">
        <v>152</v>
      </c>
      <c r="H110" s="91" t="s">
        <v>142</v>
      </c>
      <c r="I110" s="90">
        <v>75.493902439024396</v>
      </c>
      <c r="J110" s="89">
        <v>484.86666666666599</v>
      </c>
      <c r="K110" s="89">
        <v>59.279999999999994</v>
      </c>
      <c r="L110" s="89">
        <v>113.85777777777788</v>
      </c>
      <c r="M110" s="89">
        <v>117.09333333333342</v>
      </c>
      <c r="N110" s="89">
        <v>243.888888888889</v>
      </c>
      <c r="O110" s="89">
        <v>401.1022222222216</v>
      </c>
      <c r="P110" s="89">
        <v>36.431111111111107</v>
      </c>
      <c r="Q110" s="89">
        <v>93.675555555555562</v>
      </c>
      <c r="R110" s="89">
        <v>134.8977777777778</v>
      </c>
      <c r="S110" s="89">
        <v>27.697777777777766</v>
      </c>
      <c r="T110" s="89">
        <v>9.4088888888888889</v>
      </c>
      <c r="U110" s="89">
        <v>603.09333333333279</v>
      </c>
      <c r="V110" s="89">
        <v>655.18222222222062</v>
      </c>
      <c r="W110" s="88">
        <v>1181</v>
      </c>
      <c r="X110" s="96" t="s">
        <v>516</v>
      </c>
      <c r="Y110" s="95">
        <v>45316</v>
      </c>
      <c r="Z110" s="95"/>
      <c r="AA110" s="95" t="s">
        <v>517</v>
      </c>
      <c r="AB110" s="94" t="s">
        <v>514</v>
      </c>
    </row>
    <row r="111" spans="1:28" x14ac:dyDescent="0.35">
      <c r="A111" s="93" t="s">
        <v>520</v>
      </c>
      <c r="B111" s="91" t="s">
        <v>265</v>
      </c>
      <c r="C111" s="91" t="s">
        <v>266</v>
      </c>
      <c r="D111" s="91" t="s">
        <v>185</v>
      </c>
      <c r="E111" s="92">
        <v>87016</v>
      </c>
      <c r="F111" s="91" t="s">
        <v>186</v>
      </c>
      <c r="G111" s="91" t="s">
        <v>159</v>
      </c>
      <c r="H111" s="91" t="s">
        <v>4</v>
      </c>
      <c r="I111" s="90">
        <v>35.381717960496097</v>
      </c>
      <c r="J111" s="89">
        <v>333.88888888888908</v>
      </c>
      <c r="K111" s="89">
        <v>10.684444444444447</v>
      </c>
      <c r="L111" s="89">
        <v>0.42222222222222222</v>
      </c>
      <c r="M111" s="89">
        <v>9.3333333333333324E-2</v>
      </c>
      <c r="N111" s="89">
        <v>6.5555555555555554</v>
      </c>
      <c r="O111" s="89">
        <v>338.53333333333376</v>
      </c>
      <c r="P111" s="89">
        <v>0</v>
      </c>
      <c r="Q111" s="89">
        <v>0</v>
      </c>
      <c r="R111" s="89">
        <v>0.51999999999999991</v>
      </c>
      <c r="S111" s="89">
        <v>0.80888888888888899</v>
      </c>
      <c r="T111" s="89">
        <v>2.9466666666666659</v>
      </c>
      <c r="U111" s="89">
        <v>340.81333333333356</v>
      </c>
      <c r="V111" s="89">
        <v>174.17333333333301</v>
      </c>
      <c r="W111" s="88">
        <v>505</v>
      </c>
      <c r="X111" s="96" t="s">
        <v>516</v>
      </c>
      <c r="Y111" s="95">
        <v>45218</v>
      </c>
      <c r="Z111" s="95"/>
      <c r="AA111" s="95" t="s">
        <v>517</v>
      </c>
      <c r="AB111" s="94" t="s">
        <v>514</v>
      </c>
    </row>
    <row r="112" spans="1:28" x14ac:dyDescent="0.35">
      <c r="A112" s="93" t="s">
        <v>328</v>
      </c>
      <c r="B112" s="91" t="s">
        <v>329</v>
      </c>
      <c r="C112" s="91" t="s">
        <v>330</v>
      </c>
      <c r="D112" s="91" t="s">
        <v>278</v>
      </c>
      <c r="E112" s="92">
        <v>74103</v>
      </c>
      <c r="F112" s="91" t="s">
        <v>214</v>
      </c>
      <c r="G112" s="91" t="s">
        <v>159</v>
      </c>
      <c r="H112" s="91" t="s">
        <v>142</v>
      </c>
      <c r="I112" s="90">
        <v>2.1536458333333299</v>
      </c>
      <c r="J112" s="89">
        <v>0.86666666666666636</v>
      </c>
      <c r="K112" s="89">
        <v>1.0666666666666664</v>
      </c>
      <c r="L112" s="89">
        <v>1.0488888888888881</v>
      </c>
      <c r="M112" s="89">
        <v>0.71999999999999942</v>
      </c>
      <c r="N112" s="89">
        <v>2.7244444444444431</v>
      </c>
      <c r="O112" s="89">
        <v>0.87555555555555509</v>
      </c>
      <c r="P112" s="89">
        <v>0.04</v>
      </c>
      <c r="Q112" s="89">
        <v>6.2222222222222227E-2</v>
      </c>
      <c r="R112" s="89">
        <v>0.27111111111111108</v>
      </c>
      <c r="S112" s="89">
        <v>0.20444444444444446</v>
      </c>
      <c r="T112" s="89">
        <v>0.12888888888888889</v>
      </c>
      <c r="U112" s="89">
        <v>3.0977777777777704</v>
      </c>
      <c r="V112" s="89">
        <v>2.6222222222222218</v>
      </c>
      <c r="W112" s="97"/>
      <c r="X112" s="96" t="s">
        <v>516</v>
      </c>
      <c r="Y112" s="95">
        <v>45106</v>
      </c>
      <c r="Z112" s="95" t="s">
        <v>519</v>
      </c>
      <c r="AA112" s="95" t="s">
        <v>515</v>
      </c>
      <c r="AB112" s="94" t="s">
        <v>514</v>
      </c>
    </row>
    <row r="113" spans="1:28" x14ac:dyDescent="0.35">
      <c r="A113" s="93" t="s">
        <v>368</v>
      </c>
      <c r="B113" s="91" t="s">
        <v>369</v>
      </c>
      <c r="C113" s="91" t="s">
        <v>370</v>
      </c>
      <c r="D113" s="91" t="s">
        <v>280</v>
      </c>
      <c r="E113" s="92">
        <v>89512</v>
      </c>
      <c r="F113" s="91" t="s">
        <v>281</v>
      </c>
      <c r="G113" s="91" t="s">
        <v>198</v>
      </c>
      <c r="H113" s="91" t="s">
        <v>142</v>
      </c>
      <c r="I113" s="90">
        <v>9.4148148148148092</v>
      </c>
      <c r="J113" s="89">
        <v>0.26666666666666666</v>
      </c>
      <c r="K113" s="89">
        <v>1.3955555555555552</v>
      </c>
      <c r="L113" s="89">
        <v>3.3777777777777773</v>
      </c>
      <c r="M113" s="89">
        <v>7.4444444444444455</v>
      </c>
      <c r="N113" s="89">
        <v>11.475555555555546</v>
      </c>
      <c r="O113" s="89">
        <v>0.65777777777777757</v>
      </c>
      <c r="P113" s="89">
        <v>0.3511111111111111</v>
      </c>
      <c r="Q113" s="89">
        <v>0</v>
      </c>
      <c r="R113" s="89">
        <v>5.0711111111111116</v>
      </c>
      <c r="S113" s="89">
        <v>0.95111111111111102</v>
      </c>
      <c r="T113" s="89">
        <v>0.15555555555555556</v>
      </c>
      <c r="U113" s="89">
        <v>6.3066666666666666</v>
      </c>
      <c r="V113" s="89">
        <v>11.315555555555546</v>
      </c>
      <c r="W113" s="88"/>
      <c r="X113" s="96" t="s">
        <v>516</v>
      </c>
      <c r="Y113" s="95">
        <v>45232</v>
      </c>
      <c r="Z113" s="95"/>
      <c r="AA113" s="95" t="s">
        <v>515</v>
      </c>
      <c r="AB113" s="94" t="s">
        <v>514</v>
      </c>
    </row>
    <row r="114" spans="1:28" x14ac:dyDescent="0.35">
      <c r="A114" s="93" t="s">
        <v>22</v>
      </c>
      <c r="B114" s="91" t="s">
        <v>314</v>
      </c>
      <c r="C114" s="91" t="s">
        <v>240</v>
      </c>
      <c r="D114" s="91" t="s">
        <v>150</v>
      </c>
      <c r="E114" s="92">
        <v>78041</v>
      </c>
      <c r="F114" s="91" t="s">
        <v>518</v>
      </c>
      <c r="G114" s="91" t="s">
        <v>141</v>
      </c>
      <c r="H114" s="91" t="s">
        <v>142</v>
      </c>
      <c r="I114" s="90">
        <v>31.261721068249301</v>
      </c>
      <c r="J114" s="89">
        <v>176.82222222222165</v>
      </c>
      <c r="K114" s="89">
        <v>2.7599999999999993</v>
      </c>
      <c r="L114" s="89">
        <v>14.973333333333334</v>
      </c>
      <c r="M114" s="89">
        <v>32.355555555555547</v>
      </c>
      <c r="N114" s="89">
        <v>14.302222222222218</v>
      </c>
      <c r="O114" s="89">
        <v>154.35555555555513</v>
      </c>
      <c r="P114" s="89">
        <v>9.4666666666666632</v>
      </c>
      <c r="Q114" s="89">
        <v>48.786666666666747</v>
      </c>
      <c r="R114" s="89">
        <v>7.5422222222222199</v>
      </c>
      <c r="S114" s="89">
        <v>3.3555555555555556</v>
      </c>
      <c r="T114" s="89">
        <v>4.6133333333333342</v>
      </c>
      <c r="U114" s="89">
        <v>211.39999999999856</v>
      </c>
      <c r="V114" s="89">
        <v>172.80888888888799</v>
      </c>
      <c r="W114" s="88">
        <v>250</v>
      </c>
      <c r="X114" s="96" t="s">
        <v>516</v>
      </c>
      <c r="Y114" s="95">
        <v>45330</v>
      </c>
      <c r="Z114" s="95"/>
      <c r="AA114" s="95" t="s">
        <v>517</v>
      </c>
      <c r="AB114" s="94" t="s">
        <v>514</v>
      </c>
    </row>
    <row r="115" spans="1:28" x14ac:dyDescent="0.35">
      <c r="A115" s="93" t="s">
        <v>154</v>
      </c>
      <c r="B115" s="91" t="s">
        <v>155</v>
      </c>
      <c r="C115" s="91" t="s">
        <v>156</v>
      </c>
      <c r="D115" s="91" t="s">
        <v>157</v>
      </c>
      <c r="E115" s="92">
        <v>71483</v>
      </c>
      <c r="F115" s="91" t="s">
        <v>158</v>
      </c>
      <c r="G115" s="91" t="s">
        <v>141</v>
      </c>
      <c r="H115" s="91" t="s">
        <v>4</v>
      </c>
      <c r="I115" s="90">
        <v>35.202186529896103</v>
      </c>
      <c r="J115" s="89">
        <v>1214.3777777777327</v>
      </c>
      <c r="K115" s="89">
        <v>69.937777777777953</v>
      </c>
      <c r="L115" s="89">
        <v>89.822222222222393</v>
      </c>
      <c r="M115" s="89">
        <v>49.546666666666745</v>
      </c>
      <c r="N115" s="89">
        <v>176.88444444444443</v>
      </c>
      <c r="O115" s="89">
        <v>1246.7999999999549</v>
      </c>
      <c r="P115" s="89">
        <v>0</v>
      </c>
      <c r="Q115" s="89">
        <v>0</v>
      </c>
      <c r="R115" s="89">
        <v>59.813333333333368</v>
      </c>
      <c r="S115" s="89">
        <v>35.511111111111113</v>
      </c>
      <c r="T115" s="89">
        <v>36.026666666666685</v>
      </c>
      <c r="U115" s="89">
        <v>1292.3333333332885</v>
      </c>
      <c r="V115" s="89">
        <v>885.93777777776097</v>
      </c>
      <c r="W115" s="88">
        <v>946</v>
      </c>
      <c r="X115" s="96" t="s">
        <v>516</v>
      </c>
      <c r="Y115" s="95">
        <v>45316</v>
      </c>
      <c r="Z115" s="95"/>
      <c r="AA115" s="95" t="s">
        <v>517</v>
      </c>
      <c r="AB115" s="94" t="s">
        <v>514</v>
      </c>
    </row>
    <row r="116" spans="1:28" x14ac:dyDescent="0.35">
      <c r="A116" s="93" t="s">
        <v>310</v>
      </c>
      <c r="B116" s="91" t="s">
        <v>311</v>
      </c>
      <c r="C116" s="91" t="s">
        <v>312</v>
      </c>
      <c r="D116" s="91" t="s">
        <v>313</v>
      </c>
      <c r="E116" s="92">
        <v>2863</v>
      </c>
      <c r="F116" s="91" t="s">
        <v>259</v>
      </c>
      <c r="G116" s="91" t="s">
        <v>198</v>
      </c>
      <c r="H116" s="91" t="s">
        <v>4</v>
      </c>
      <c r="I116" s="90">
        <v>39.560137457044704</v>
      </c>
      <c r="J116" s="89">
        <v>41.573333333333409</v>
      </c>
      <c r="K116" s="89">
        <v>18.395555555555546</v>
      </c>
      <c r="L116" s="89">
        <v>0</v>
      </c>
      <c r="M116" s="89">
        <v>0</v>
      </c>
      <c r="N116" s="89">
        <v>12.16444444444444</v>
      </c>
      <c r="O116" s="89">
        <v>47.804444444444506</v>
      </c>
      <c r="P116" s="89">
        <v>0</v>
      </c>
      <c r="Q116" s="89">
        <v>0</v>
      </c>
      <c r="R116" s="89">
        <v>2.097777777777778</v>
      </c>
      <c r="S116" s="89">
        <v>0.82222222222222219</v>
      </c>
      <c r="T116" s="89">
        <v>3.2355555555555555</v>
      </c>
      <c r="U116" s="89">
        <v>53.813333333333397</v>
      </c>
      <c r="V116" s="89">
        <v>36.617777777777825</v>
      </c>
      <c r="W116" s="88"/>
      <c r="X116" s="87" t="s">
        <v>516</v>
      </c>
      <c r="Y116" s="86">
        <v>45379</v>
      </c>
      <c r="Z116" s="86"/>
      <c r="AA116" s="85" t="s">
        <v>515</v>
      </c>
      <c r="AB116" s="84" t="s">
        <v>514</v>
      </c>
    </row>
  </sheetData>
  <mergeCells count="13">
    <mergeCell ref="Y3:AB3"/>
    <mergeCell ref="J5:M5"/>
    <mergeCell ref="N5:Q5"/>
    <mergeCell ref="R5:U5"/>
    <mergeCell ref="W5:AB5"/>
    <mergeCell ref="M3:P3"/>
    <mergeCell ref="Q3:T3"/>
    <mergeCell ref="U3:X3"/>
    <mergeCell ref="A1:D1"/>
    <mergeCell ref="A2:D2"/>
    <mergeCell ref="A3:D3"/>
    <mergeCell ref="E3:H3"/>
    <mergeCell ref="I3:L3"/>
  </mergeCells>
  <pageMargins left="0.7" right="0.7" top="0.75" bottom="0.75" header="0.3" footer="0.3"/>
  <pageSetup orientation="portrait" horizontalDpi="1200" verticalDpi="1200"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93AD-FCBF-497D-990F-C4F05647CF60}">
  <dimension ref="A1:F25"/>
  <sheetViews>
    <sheetView zoomScaleNormal="100" workbookViewId="0">
      <selection activeCell="A22" sqref="A22:B25"/>
    </sheetView>
  </sheetViews>
  <sheetFormatPr defaultRowHeight="14.5" x14ac:dyDescent="0.35"/>
  <cols>
    <col min="1" max="1" width="52.26953125" customWidth="1"/>
    <col min="2" max="2" width="19" customWidth="1"/>
  </cols>
  <sheetData>
    <row r="1" spans="1:6" ht="26" x14ac:dyDescent="0.35">
      <c r="A1" s="182" t="s">
        <v>45</v>
      </c>
      <c r="B1" s="182"/>
      <c r="C1" s="182"/>
      <c r="D1" s="182"/>
      <c r="E1" s="182"/>
      <c r="F1" s="182"/>
    </row>
    <row r="2" spans="1:6" ht="15" customHeight="1" x14ac:dyDescent="0.35">
      <c r="A2" s="142"/>
      <c r="B2" s="142"/>
    </row>
    <row r="3" spans="1:6" ht="26.5" thickBot="1" x14ac:dyDescent="0.4">
      <c r="A3" s="141" t="s">
        <v>636</v>
      </c>
      <c r="B3" s="11"/>
      <c r="C3" s="11"/>
      <c r="D3" s="11"/>
      <c r="E3" s="11"/>
    </row>
    <row r="4" spans="1:6" x14ac:dyDescent="0.35">
      <c r="A4" s="140" t="s">
        <v>635</v>
      </c>
      <c r="B4" s="139" t="s">
        <v>417</v>
      </c>
    </row>
    <row r="5" spans="1:6" ht="15" thickBot="1" x14ac:dyDescent="0.4">
      <c r="A5" s="138" t="s">
        <v>634</v>
      </c>
      <c r="B5" s="137">
        <v>165</v>
      </c>
    </row>
    <row r="6" spans="1:6" ht="15" thickBot="1" x14ac:dyDescent="0.4">
      <c r="A6" s="136" t="s">
        <v>633</v>
      </c>
      <c r="B6" s="135">
        <v>42</v>
      </c>
    </row>
    <row r="7" spans="1:6" ht="15" customHeight="1" thickBot="1" x14ac:dyDescent="0.4">
      <c r="A7" s="134" t="s">
        <v>632</v>
      </c>
      <c r="B7" s="133">
        <v>12</v>
      </c>
      <c r="C7" s="132"/>
    </row>
    <row r="8" spans="1:6" ht="15" thickBot="1" x14ac:dyDescent="0.4">
      <c r="A8" s="131" t="s">
        <v>631</v>
      </c>
      <c r="B8" s="130">
        <v>30</v>
      </c>
    </row>
    <row r="9" spans="1:6" x14ac:dyDescent="0.35">
      <c r="A9" s="129" t="s">
        <v>630</v>
      </c>
      <c r="B9" s="128">
        <v>10</v>
      </c>
    </row>
    <row r="10" spans="1:6" x14ac:dyDescent="0.35">
      <c r="A10" s="127" t="s">
        <v>629</v>
      </c>
      <c r="B10" s="126">
        <v>9</v>
      </c>
    </row>
    <row r="11" spans="1:6" x14ac:dyDescent="0.35">
      <c r="A11" s="127" t="s">
        <v>628</v>
      </c>
      <c r="B11" s="126">
        <v>6</v>
      </c>
    </row>
    <row r="12" spans="1:6" x14ac:dyDescent="0.35">
      <c r="A12" s="127" t="s">
        <v>627</v>
      </c>
      <c r="B12" s="126">
        <v>4</v>
      </c>
    </row>
    <row r="13" spans="1:6" x14ac:dyDescent="0.35">
      <c r="A13" s="127" t="s">
        <v>626</v>
      </c>
      <c r="B13" s="126">
        <v>2</v>
      </c>
    </row>
    <row r="14" spans="1:6" x14ac:dyDescent="0.35">
      <c r="A14" s="127" t="s">
        <v>625</v>
      </c>
      <c r="B14" s="126">
        <v>2</v>
      </c>
    </row>
    <row r="15" spans="1:6" x14ac:dyDescent="0.35">
      <c r="A15" s="127" t="s">
        <v>624</v>
      </c>
      <c r="B15" s="126">
        <v>2</v>
      </c>
    </row>
    <row r="16" spans="1:6" x14ac:dyDescent="0.35">
      <c r="A16" s="127" t="s">
        <v>623</v>
      </c>
      <c r="B16" s="126">
        <v>2</v>
      </c>
    </row>
    <row r="17" spans="1:2" x14ac:dyDescent="0.35">
      <c r="A17" s="127" t="s">
        <v>622</v>
      </c>
      <c r="B17" s="126">
        <v>1</v>
      </c>
    </row>
    <row r="18" spans="1:2" x14ac:dyDescent="0.35">
      <c r="A18" s="127" t="s">
        <v>621</v>
      </c>
      <c r="B18" s="126">
        <v>1</v>
      </c>
    </row>
    <row r="19" spans="1:2" x14ac:dyDescent="0.35">
      <c r="A19" s="127" t="s">
        <v>620</v>
      </c>
      <c r="B19" s="126">
        <v>1</v>
      </c>
    </row>
    <row r="20" spans="1:2" x14ac:dyDescent="0.35">
      <c r="A20" s="127" t="s">
        <v>619</v>
      </c>
      <c r="B20" s="126">
        <v>1</v>
      </c>
    </row>
    <row r="21" spans="1:2" x14ac:dyDescent="0.35">
      <c r="A21" s="127" t="s">
        <v>618</v>
      </c>
      <c r="B21" s="126">
        <v>1</v>
      </c>
    </row>
    <row r="22" spans="1:2" x14ac:dyDescent="0.35">
      <c r="A22" s="183" t="s">
        <v>617</v>
      </c>
      <c r="B22" s="183"/>
    </row>
    <row r="23" spans="1:2" x14ac:dyDescent="0.35">
      <c r="A23" s="183"/>
      <c r="B23" s="183"/>
    </row>
    <row r="24" spans="1:2" x14ac:dyDescent="0.35">
      <c r="A24" s="183"/>
      <c r="B24" s="183"/>
    </row>
    <row r="25" spans="1:2" x14ac:dyDescent="0.35">
      <c r="A25" s="183"/>
      <c r="B25" s="183"/>
    </row>
  </sheetData>
  <mergeCells count="2">
    <mergeCell ref="A1:F1"/>
    <mergeCell ref="A22:B2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636B5F4D-889C-4603-9FE7-1FA945770A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terms/"/>
    <ds:schemaRef ds:uri="51f64f43-848e-4f71-a29c-5b275075194e"/>
    <ds:schemaRef ds:uri="http://schemas.microsoft.com/office/2006/documentManagement/types"/>
    <ds:schemaRef ds:uri="http://www.w3.org/XML/1998/namespace"/>
    <ds:schemaRef ds:uri="http://schemas.microsoft.com/office/infopath/2007/PartnerControls"/>
    <ds:schemaRef ds:uri="http://purl.org/dc/elements/1.1/"/>
    <ds:schemaRef ds:uri="http://purl.org/dc/dcmitype/"/>
    <ds:schemaRef ds:uri="http://schemas.microsoft.com/office/2006/metadata/properties"/>
    <ds:schemaRef ds:uri="http://schemas.openxmlformats.org/package/2006/metadata/core-properties"/>
    <ds:schemaRef ds:uri="9225b539-7b15-42b2-871d-c20cb6e17a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2024-06-06T14:44:19Z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