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GParks\OneDrive - Immigration and Customs Enforcement\Desktop\STU- Local\ice.gov practice\20240617\Final\"/>
    </mc:Choice>
  </mc:AlternateContent>
  <xr:revisionPtr revIDLastSave="0" documentId="13_ncr:1_{BE47A916-1FD0-46B4-BD95-2A4205FF05FB}" xr6:coauthVersionLast="47" xr6:coauthVersionMax="47" xr10:uidLastSave="{00000000-0000-0000-0000-000000000000}"/>
  <bookViews>
    <workbookView xWindow="-110" yWindow="-110" windowWidth="19420" windowHeight="10420" tabRatio="668" firstSheet="9" activeTab="11" xr2:uid="{00000000-000D-0000-FFFF-FFFF00000000}"/>
  </bookViews>
  <sheets>
    <sheet name="Header" sheetId="9" r:id="rId1"/>
    <sheet name="ATD FY24 YTD" sheetId="12" r:id="rId2"/>
    <sheet name="ATD EOFY23 " sheetId="14" r:id="rId3"/>
    <sheet name="Detention FY24" sheetId="19" r:id="rId4"/>
    <sheet name=" ICLOS and Detainees" sheetId="20" r:id="rId5"/>
    <sheet name="Monthly Bond Statistics" sheetId="21" r:id="rId6"/>
    <sheet name="Semiannual" sheetId="22" r:id="rId7"/>
    <sheet name="Facilities FY24" sheetId="15" r:id="rId8"/>
    <sheet name="Trans. Detainee Pop." sheetId="16" r:id="rId9"/>
    <sheet name="Vulnerable &amp; Special Population" sheetId="17" r:id="rId10"/>
    <sheet name="Monthly Segregation" sheetId="18" r:id="rId11"/>
    <sheet name="Footnotes" sheetId="23" r:id="rId12"/>
  </sheets>
  <definedNames>
    <definedName name="_xlnm._FilterDatabase" localSheetId="6" hidden="1">Semiannual!$A$94:$F$110</definedName>
    <definedName name="_xlnm.Print_Area" localSheetId="3">'Detention FY24'!$A$1:$V$131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1" l="1"/>
  <c r="P6" i="21"/>
  <c r="O6" i="21"/>
  <c r="N6" i="21"/>
  <c r="M6" i="21"/>
  <c r="L6" i="21"/>
  <c r="K6" i="21"/>
  <c r="J6" i="21"/>
  <c r="I6" i="21"/>
  <c r="H6" i="21"/>
  <c r="G6" i="21"/>
  <c r="F6" i="21"/>
  <c r="E6" i="21"/>
  <c r="D6" i="21"/>
  <c r="C6" i="21"/>
  <c r="B6" i="21"/>
  <c r="AD34" i="20"/>
  <c r="AK33" i="20"/>
  <c r="AJ33" i="20"/>
  <c r="AI33" i="20"/>
  <c r="AH33" i="20"/>
  <c r="AG33" i="20"/>
  <c r="AF33" i="20"/>
  <c r="AE33" i="20"/>
  <c r="AD33" i="20"/>
  <c r="AC33" i="20"/>
  <c r="AB33" i="20"/>
  <c r="AA33" i="20"/>
  <c r="Z33" i="20"/>
  <c r="Y33" i="20"/>
  <c r="X33" i="20"/>
  <c r="W33" i="20"/>
  <c r="V33" i="20"/>
  <c r="U33" i="20"/>
  <c r="T33" i="20"/>
  <c r="S33" i="20"/>
  <c r="R33" i="20"/>
  <c r="Q33" i="20"/>
  <c r="P33" i="20"/>
  <c r="O33" i="20"/>
  <c r="N33" i="20"/>
  <c r="M33" i="20"/>
  <c r="L33" i="20"/>
  <c r="K33" i="20"/>
  <c r="J33" i="20"/>
  <c r="I33" i="20"/>
  <c r="H33" i="20"/>
  <c r="G33" i="20"/>
  <c r="F33" i="20"/>
  <c r="E33" i="20"/>
  <c r="D33" i="20"/>
  <c r="C33" i="20"/>
  <c r="B33"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AK30" i="20"/>
  <c r="AK34" i="20" s="1"/>
  <c r="AJ30" i="20"/>
  <c r="AJ34" i="20" s="1"/>
  <c r="AI30" i="20"/>
  <c r="AI34" i="20" s="1"/>
  <c r="AH30" i="20"/>
  <c r="AH34" i="20" s="1"/>
  <c r="AG30" i="20"/>
  <c r="AG34" i="20" s="1"/>
  <c r="AF30" i="20"/>
  <c r="AF34" i="20" s="1"/>
  <c r="AE30" i="20"/>
  <c r="AE34" i="20" s="1"/>
  <c r="AD30" i="20"/>
  <c r="AC30" i="20"/>
  <c r="AC34" i="20" s="1"/>
  <c r="AB30" i="20"/>
  <c r="AB34" i="20" s="1"/>
  <c r="AA30" i="20"/>
  <c r="AA34" i="20" s="1"/>
  <c r="Z30" i="20"/>
  <c r="Z34" i="20" s="1"/>
  <c r="Y30" i="20"/>
  <c r="Y34" i="20" s="1"/>
  <c r="X30" i="20"/>
  <c r="X34" i="20" s="1"/>
  <c r="W30" i="20"/>
  <c r="W34" i="20" s="1"/>
  <c r="V30" i="20"/>
  <c r="V34" i="20" s="1"/>
  <c r="U30" i="20"/>
  <c r="U34" i="20" s="1"/>
  <c r="T30" i="20"/>
  <c r="T34" i="20" s="1"/>
  <c r="S30" i="20"/>
  <c r="S34" i="20" s="1"/>
  <c r="R30" i="20"/>
  <c r="R34" i="20" s="1"/>
  <c r="Q30" i="20"/>
  <c r="Q34" i="20" s="1"/>
  <c r="P30" i="20"/>
  <c r="P34" i="20" s="1"/>
  <c r="O30" i="20"/>
  <c r="O34" i="20" s="1"/>
  <c r="N30" i="20"/>
  <c r="N34" i="20" s="1"/>
  <c r="M30" i="20"/>
  <c r="M34" i="20" s="1"/>
  <c r="L30" i="20"/>
  <c r="L34" i="20" s="1"/>
  <c r="K30" i="20"/>
  <c r="K34" i="20" s="1"/>
  <c r="J30" i="20"/>
  <c r="J34" i="20" s="1"/>
  <c r="I30" i="20"/>
  <c r="I34" i="20" s="1"/>
  <c r="H30" i="20"/>
  <c r="H34" i="20" s="1"/>
  <c r="G30" i="20"/>
  <c r="G34" i="20" s="1"/>
  <c r="F30" i="20"/>
  <c r="F34" i="20" s="1"/>
  <c r="E30" i="20"/>
  <c r="E34" i="20" s="1"/>
  <c r="D30" i="20"/>
  <c r="D34" i="20" s="1"/>
  <c r="C30" i="20"/>
  <c r="C34" i="20" s="1"/>
  <c r="B30" i="20"/>
  <c r="B34" i="20" s="1"/>
  <c r="C158" i="19"/>
  <c r="O152" i="19"/>
  <c r="O151" i="19"/>
  <c r="O150" i="19"/>
  <c r="O149" i="19"/>
  <c r="O148" i="19"/>
  <c r="O147" i="19"/>
  <c r="N143" i="19"/>
  <c r="N142" i="19"/>
  <c r="N141" i="19"/>
  <c r="O85" i="19"/>
  <c r="O84" i="19"/>
  <c r="O83" i="19"/>
  <c r="N82" i="19"/>
  <c r="M82" i="19"/>
  <c r="L82" i="19"/>
  <c r="K82" i="19"/>
  <c r="J82" i="19"/>
  <c r="I82" i="19"/>
  <c r="H82" i="19"/>
  <c r="G82" i="19"/>
  <c r="F82" i="19"/>
  <c r="E82" i="19"/>
  <c r="D82" i="19"/>
  <c r="C82" i="19"/>
  <c r="O82" i="19" s="1"/>
  <c r="O81" i="19"/>
  <c r="O80" i="19"/>
  <c r="O79" i="19"/>
  <c r="N78" i="19"/>
  <c r="M78" i="19"/>
  <c r="L78" i="19"/>
  <c r="K78" i="19"/>
  <c r="J78" i="19"/>
  <c r="I78" i="19"/>
  <c r="H78" i="19"/>
  <c r="G78" i="19"/>
  <c r="O78" i="19" s="1"/>
  <c r="F78" i="19"/>
  <c r="E78" i="19"/>
  <c r="D78" i="19"/>
  <c r="C78" i="19"/>
  <c r="O77" i="19"/>
  <c r="O76" i="19"/>
  <c r="O75" i="19"/>
  <c r="N74" i="19"/>
  <c r="M74" i="19"/>
  <c r="L74" i="19"/>
  <c r="K74" i="19"/>
  <c r="J74" i="19"/>
  <c r="I74" i="19"/>
  <c r="H74" i="19"/>
  <c r="G74" i="19"/>
  <c r="O74" i="19" s="1"/>
  <c r="F74" i="19"/>
  <c r="E74" i="19"/>
  <c r="D74" i="19"/>
  <c r="C74" i="19"/>
  <c r="O73" i="19"/>
  <c r="O72" i="19"/>
  <c r="O71" i="19"/>
  <c r="N70" i="19"/>
  <c r="M70" i="19"/>
  <c r="L70" i="19"/>
  <c r="K70" i="19"/>
  <c r="J70" i="19"/>
  <c r="I70" i="19"/>
  <c r="H70" i="19"/>
  <c r="G70" i="19"/>
  <c r="O70" i="19" s="1"/>
  <c r="F70" i="19"/>
  <c r="E70" i="19"/>
  <c r="D70" i="19"/>
  <c r="C70" i="19"/>
  <c r="O69" i="19"/>
  <c r="O68" i="19"/>
  <c r="O67" i="19"/>
  <c r="N66" i="19"/>
  <c r="M66" i="19"/>
  <c r="L66" i="19"/>
  <c r="K66" i="19"/>
  <c r="J66" i="19"/>
  <c r="I66" i="19"/>
  <c r="H66" i="19"/>
  <c r="G66" i="19"/>
  <c r="O66" i="19" s="1"/>
  <c r="F66" i="19"/>
  <c r="E66" i="19"/>
  <c r="D66" i="19"/>
  <c r="C66" i="19"/>
  <c r="O65" i="19"/>
  <c r="O64" i="19"/>
  <c r="O63" i="19"/>
  <c r="N62" i="19"/>
  <c r="M62" i="19"/>
  <c r="L62" i="19"/>
  <c r="K62" i="19"/>
  <c r="J62" i="19"/>
  <c r="I62" i="19"/>
  <c r="H62" i="19"/>
  <c r="G62" i="19"/>
  <c r="O62" i="19" s="1"/>
  <c r="F62" i="19"/>
  <c r="E62" i="19"/>
  <c r="D62" i="19"/>
  <c r="C62" i="19"/>
  <c r="O61" i="19"/>
  <c r="O60" i="19"/>
  <c r="O59" i="19"/>
  <c r="N58" i="19"/>
  <c r="M58" i="19"/>
  <c r="L58" i="19"/>
  <c r="K58" i="19"/>
  <c r="J58" i="19"/>
  <c r="I58" i="19"/>
  <c r="H58" i="19"/>
  <c r="G58" i="19"/>
  <c r="O58" i="19" s="1"/>
  <c r="F58" i="19"/>
  <c r="E58" i="19"/>
  <c r="D58" i="19"/>
  <c r="C58" i="19"/>
  <c r="O57" i="19"/>
  <c r="O56" i="19"/>
  <c r="O55" i="19"/>
  <c r="N54" i="19"/>
  <c r="M54" i="19"/>
  <c r="L54" i="19"/>
  <c r="K54" i="19"/>
  <c r="J54" i="19"/>
  <c r="I54" i="19"/>
  <c r="H54" i="19"/>
  <c r="G54" i="19"/>
  <c r="O54" i="19" s="1"/>
  <c r="F54" i="19"/>
  <c r="E54" i="19"/>
  <c r="D54" i="19"/>
  <c r="C54" i="19"/>
  <c r="O53" i="19"/>
  <c r="O52" i="19"/>
  <c r="O51" i="19"/>
  <c r="N50" i="19"/>
  <c r="M50" i="19"/>
  <c r="L50" i="19"/>
  <c r="K50" i="19"/>
  <c r="J50" i="19"/>
  <c r="I50" i="19"/>
  <c r="H50" i="19"/>
  <c r="G50" i="19"/>
  <c r="O50" i="19" s="1"/>
  <c r="F50" i="19"/>
  <c r="E50" i="19"/>
  <c r="D50" i="19"/>
  <c r="C50" i="19"/>
  <c r="O49" i="19"/>
  <c r="O48" i="19"/>
  <c r="O47" i="19"/>
  <c r="N46" i="19"/>
  <c r="M46" i="19"/>
  <c r="L46" i="19"/>
  <c r="K46" i="19"/>
  <c r="J46" i="19"/>
  <c r="I46" i="19"/>
  <c r="H46" i="19"/>
  <c r="G46" i="19"/>
  <c r="O46" i="19" s="1"/>
  <c r="F46" i="19"/>
  <c r="E46" i="19"/>
  <c r="D46" i="19"/>
  <c r="C46" i="19"/>
  <c r="O45" i="19"/>
  <c r="O44" i="19"/>
  <c r="O43" i="19"/>
  <c r="N42" i="19"/>
  <c r="M42" i="19"/>
  <c r="L42" i="19"/>
  <c r="K42" i="19"/>
  <c r="J42" i="19"/>
  <c r="I42" i="19"/>
  <c r="H42" i="19"/>
  <c r="G42" i="19"/>
  <c r="O42" i="19" s="1"/>
  <c r="F42" i="19"/>
  <c r="E42" i="19"/>
  <c r="D42" i="19"/>
  <c r="C42" i="19"/>
  <c r="O41" i="19"/>
  <c r="O40" i="19"/>
  <c r="O39" i="19"/>
  <c r="N38" i="19"/>
  <c r="M38" i="19"/>
  <c r="L38" i="19"/>
  <c r="K38" i="19"/>
  <c r="J38" i="19"/>
  <c r="J37" i="19" s="1"/>
  <c r="I38" i="19"/>
  <c r="H38" i="19"/>
  <c r="G38" i="19"/>
  <c r="O38" i="19" s="1"/>
  <c r="F38" i="19"/>
  <c r="E38" i="19"/>
  <c r="D38" i="19"/>
  <c r="C38" i="19"/>
  <c r="N37" i="19"/>
  <c r="M37" i="19"/>
  <c r="L37" i="19"/>
  <c r="K37" i="19"/>
  <c r="I37" i="19"/>
  <c r="H37" i="19"/>
  <c r="G37" i="19"/>
  <c r="F37" i="19"/>
  <c r="E37" i="19"/>
  <c r="D37" i="19"/>
  <c r="C37" i="19"/>
  <c r="E30" i="19"/>
  <c r="J29" i="19"/>
  <c r="D29" i="19"/>
  <c r="C29" i="19"/>
  <c r="B29" i="19"/>
  <c r="E29" i="19" s="1"/>
  <c r="F23" i="19"/>
  <c r="E23" i="19"/>
  <c r="C23" i="19"/>
  <c r="V22" i="19"/>
  <c r="F22" i="19"/>
  <c r="E22" i="19"/>
  <c r="C22" i="19"/>
  <c r="V21" i="19"/>
  <c r="F21" i="19"/>
  <c r="E21" i="19"/>
  <c r="C21" i="19"/>
  <c r="U20" i="19"/>
  <c r="T20" i="19"/>
  <c r="S20" i="19"/>
  <c r="R20" i="19"/>
  <c r="Q20" i="19"/>
  <c r="P20" i="19"/>
  <c r="O20" i="19"/>
  <c r="N20" i="19"/>
  <c r="M20" i="19"/>
  <c r="L20" i="19"/>
  <c r="K20" i="19"/>
  <c r="J20" i="19"/>
  <c r="V20" i="19" s="1"/>
  <c r="D20" i="19"/>
  <c r="F20" i="19" s="1"/>
  <c r="C20" i="19" s="1"/>
  <c r="B20" i="19"/>
  <c r="C14" i="19"/>
  <c r="C13" i="19"/>
  <c r="C12" i="19"/>
  <c r="C11" i="19"/>
  <c r="O10" i="19"/>
  <c r="C10" i="19"/>
  <c r="B10" i="19"/>
  <c r="O37" i="19" l="1"/>
  <c r="E20" i="19"/>
  <c r="A26" i="12" l="1"/>
  <c r="A26" i="14"/>
</calcChain>
</file>

<file path=xl/sharedStrings.xml><?xml version="1.0" encoding="utf-8"?>
<sst xmlns="http://schemas.openxmlformats.org/spreadsheetml/2006/main" count="2637" uniqueCount="912">
  <si>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</si>
  <si>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</si>
  <si>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</si>
  <si>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</si>
  <si>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</si>
  <si>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</si>
  <si>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</si>
  <si>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</si>
  <si>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</si>
  <si>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</si>
  <si>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</si>
  <si>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</si>
  <si>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</si>
  <si>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</si>
  <si>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</si>
  <si>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</si>
  <si>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</si>
  <si>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</si>
  <si>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</si>
  <si>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</si>
  <si>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</si>
  <si>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</si>
  <si>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</si>
  <si>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</si>
  <si>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</si>
  <si>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</si>
  <si>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</si>
  <si>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</si>
  <si>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</si>
  <si>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</si>
  <si>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</si>
  <si>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</si>
  <si>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</si>
  <si>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</si>
  <si>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</si>
  <si>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</si>
  <si>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</si>
  <si>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</si>
  <si>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</si>
  <si>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</si>
  <si>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</si>
  <si>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</si>
  <si>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</si>
  <si>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</si>
  <si>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</si>
  <si>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</si>
  <si>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</si>
  <si>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</si>
  <si>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</si>
  <si>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</si>
  <si>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</si>
  <si>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</si>
  <si>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</si>
  <si>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</si>
  <si>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</si>
  <si>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</si>
  <si>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</si>
  <si>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</si>
  <si>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</si>
  <si>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</si>
  <si>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</si>
  <si>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</si>
  <si>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</si>
  <si>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</si>
  <si>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</si>
  <si>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</si>
  <si>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</si>
  <si>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</si>
  <si>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</si>
  <si>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</si>
  <si>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</si>
  <si>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</si>
  <si>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</si>
  <si>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</si>
  <si>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</si>
  <si>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</si>
  <si>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</si>
  <si>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</si>
  <si>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</si>
  <si>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</si>
  <si>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</si>
  <si>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</si>
  <si>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</si>
  <si>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</si>
  <si>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</si>
  <si>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</si>
  <si>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</si>
  <si>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</si>
  <si>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</si>
  <si>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</si>
  <si>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</si>
  <si>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</si>
  <si>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</si>
  <si>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</si>
  <si>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</si>
  <si>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</si>
  <si>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</si>
  <si>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</si>
  <si>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</si>
  <si>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</si>
  <si>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</si>
  <si>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</si>
  <si>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</si>
  <si>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</si>
  <si>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</si>
  <si>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</si>
  <si>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</si>
  <si>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</si>
  <si>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</si>
  <si>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</si>
  <si>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</si>
  <si>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</si>
  <si>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</si>
  <si>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</si>
  <si>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</si>
  <si>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</si>
  <si>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</si>
  <si>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</si>
  <si>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</si>
  <si>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</si>
  <si>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</si>
  <si>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</si>
  <si>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</si>
  <si>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</si>
  <si>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</si>
  <si>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</si>
  <si>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</si>
  <si>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</si>
  <si>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</si>
  <si>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</si>
  <si>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</si>
  <si>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</si>
  <si>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</si>
  <si>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</si>
  <si>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</si>
  <si>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</si>
  <si>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</si>
  <si>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</si>
  <si>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</si>
  <si>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</si>
  <si>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</si>
  <si>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</si>
  <si>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</si>
  <si>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</si>
  <si>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</si>
  <si>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</si>
  <si>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</si>
  <si>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</si>
  <si>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</si>
  <si>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</si>
  <si>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</si>
  <si>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</si>
  <si>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</si>
  <si>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</si>
  <si>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</si>
  <si>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</si>
  <si>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</si>
  <si>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</si>
  <si>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</si>
  <si>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</si>
  <si>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</si>
  <si>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</si>
  <si>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</si>
  <si>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</si>
  <si>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</si>
  <si>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</si>
  <si>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</si>
  <si>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</si>
  <si>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</si>
  <si>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</si>
  <si>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</si>
  <si>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</si>
  <si>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</si>
  <si>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</si>
  <si>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</si>
  <si>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</si>
  <si>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</si>
  <si>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</si>
  <si>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</si>
  <si>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</si>
  <si>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</si>
  <si>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</si>
  <si>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</si>
  <si>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</si>
  <si>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</si>
  <si>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</si>
  <si>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</si>
  <si>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</si>
  <si>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</si>
  <si>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</si>
  <si>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327 INDUSTRIAL DRIVE</t>
  </si>
  <si>
    <t>JONESBORO</t>
  </si>
  <si>
    <t>1800 INDUSTRIAL DRIVE</t>
  </si>
  <si>
    <t>RAYMONDVILLE</t>
  </si>
  <si>
    <t>USMS IGA</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</si>
  <si>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</si>
  <si>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</si>
  <si>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</si>
  <si>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</si>
  <si>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</si>
  <si>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</si>
  <si>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</si>
  <si>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</si>
  <si>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</si>
  <si>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</si>
  <si>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</si>
  <si>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</si>
  <si>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</si>
  <si>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</si>
  <si>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</si>
  <si>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</si>
  <si>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</si>
  <si>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</si>
  <si>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</si>
  <si>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</si>
  <si>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</si>
  <si>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</si>
  <si>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</si>
  <si>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MIAMI</t>
  </si>
  <si>
    <t>FL</t>
  </si>
  <si>
    <t>DENVER CONTRACT DETENTION FACILITY</t>
  </si>
  <si>
    <t>CO</t>
  </si>
  <si>
    <t>DEN</t>
  </si>
  <si>
    <t>FOLKSTON</t>
  </si>
  <si>
    <t>3900 NORTH POWERLINE ROAD</t>
  </si>
  <si>
    <t>POMPANO BEACH</t>
  </si>
  <si>
    <t>PA</t>
  </si>
  <si>
    <t>PHI</t>
  </si>
  <si>
    <t>1001 WELCH STREET</t>
  </si>
  <si>
    <t>4250 FEDERAL DRIVE</t>
  </si>
  <si>
    <t>BATAVIA</t>
  </si>
  <si>
    <t>NY</t>
  </si>
  <si>
    <t>BUF</t>
  </si>
  <si>
    <t>1001 SAN RIO BOULEVARD</t>
  </si>
  <si>
    <t>LAREDO</t>
  </si>
  <si>
    <t>RIVER CORRECTIONAL CENTER</t>
  </si>
  <si>
    <t>26362 HIGHWAY 15</t>
  </si>
  <si>
    <t>FERRIDAY</t>
  </si>
  <si>
    <t>IAH SECURE ADULT DETENTION FACILITY (POLK)</t>
  </si>
  <si>
    <t>3400 FM 350 SOUTH</t>
  </si>
  <si>
    <t>LIVINGSTON</t>
  </si>
  <si>
    <t>702 E BROADWAY ST</t>
  </si>
  <si>
    <t>3250 NORTH PINAL PARKWAY</t>
  </si>
  <si>
    <t>FLORENCE</t>
  </si>
  <si>
    <t>425 GOLDEN STATE AVE</t>
  </si>
  <si>
    <t>BAKERSFIELD</t>
  </si>
  <si>
    <t>SFR</t>
  </si>
  <si>
    <t>910 NORTH TYUS STREET</t>
  </si>
  <si>
    <t>GROESBECK</t>
  </si>
  <si>
    <t>PLYMOUTH COUNTY CORRECTIONAL FACILITY</t>
  </si>
  <si>
    <t>26 LONG POND ROAD</t>
  </si>
  <si>
    <t>PLYMOUTH</t>
  </si>
  <si>
    <t>BOS</t>
  </si>
  <si>
    <t>13880 BUSINESS CENTER DRIVE</t>
  </si>
  <si>
    <t>ELK RIVER</t>
  </si>
  <si>
    <t>MN</t>
  </si>
  <si>
    <t>SPM</t>
  </si>
  <si>
    <t>NYC</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</si>
  <si>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</si>
  <si>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</si>
  <si>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</si>
  <si>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</si>
  <si>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</si>
  <si>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</si>
  <si>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</si>
  <si>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</si>
  <si>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</si>
  <si>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</si>
  <si>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</si>
  <si>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</si>
  <si>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ELIZABETH CONTRACT DETENTION FACILITY</t>
  </si>
  <si>
    <t>625 EVANS STREET</t>
  </si>
  <si>
    <t>OK</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</si>
  <si>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</si>
  <si>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</si>
  <si>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</si>
  <si>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</si>
  <si>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</si>
  <si>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</si>
  <si>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</si>
  <si>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</si>
  <si>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</si>
  <si>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</si>
  <si>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</si>
  <si>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</si>
  <si>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</si>
  <si>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</si>
  <si>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</si>
  <si>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</si>
  <si>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</si>
  <si>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</si>
  <si>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</si>
  <si>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</si>
  <si>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</si>
  <si>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</si>
  <si>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</si>
  <si>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</si>
  <si>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</si>
  <si>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</si>
  <si>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</si>
  <si>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</si>
  <si>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</si>
  <si>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</si>
  <si>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</si>
  <si>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</si>
  <si>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</si>
  <si>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</si>
  <si>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</si>
  <si>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</si>
  <si>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</si>
  <si>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</si>
  <si>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266 COUNTY FARM ROAD</t>
  </si>
  <si>
    <t>DOVER</t>
  </si>
  <si>
    <t>NH</t>
  </si>
  <si>
    <t>1520 E. BASIN ROAD</t>
  </si>
  <si>
    <t>NE</t>
  </si>
  <si>
    <t>MONROE</t>
  </si>
  <si>
    <t>301 SOUTH WALNUT STREET</t>
  </si>
  <si>
    <t>KS</t>
  </si>
  <si>
    <t>CLINTON COUNTY CORRECTIONAL FACILITY</t>
  </si>
  <si>
    <t>TULSA COUNTY JAIL (DAVID L. MOSS JUSTICE CTR)</t>
  </si>
  <si>
    <t>300 NORTH DENVER AVENUE</t>
  </si>
  <si>
    <t>TULSA</t>
  </si>
  <si>
    <t>IA</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</si>
  <si>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</si>
  <si>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</si>
  <si>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</si>
  <si>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</si>
  <si>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</si>
  <si>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</si>
  <si>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</si>
  <si>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</si>
  <si>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</si>
  <si>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</si>
  <si>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</si>
  <si>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</si>
  <si>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</si>
  <si>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</si>
  <si>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</si>
  <si>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</si>
  <si>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</si>
  <si>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</si>
  <si>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</si>
  <si>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</si>
  <si>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</si>
  <si>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</si>
  <si>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</si>
  <si>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</si>
  <si>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</si>
  <si>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</si>
  <si>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</si>
  <si>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</si>
  <si>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</si>
  <si>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325 COURT STREET</t>
  </si>
  <si>
    <t>ROBSTOWN</t>
  </si>
  <si>
    <t>LOVEJOY</t>
  </si>
  <si>
    <t>ORSA</t>
  </si>
  <si>
    <t>UT</t>
  </si>
  <si>
    <t>WASHOE COUNTY JAIL</t>
  </si>
  <si>
    <t>RENO</t>
  </si>
  <si>
    <t>SC</t>
  </si>
  <si>
    <t>COLLIER COUNTY NAPLES JAIL CENTER</t>
  </si>
  <si>
    <t>NAPLES</t>
  </si>
  <si>
    <t>DALLAS COUNTY JAIL - LEW STERRETT JUSTICE CENTER</t>
  </si>
  <si>
    <t>111 WEST COMMERCE STREET</t>
  </si>
  <si>
    <t>DALLAS</t>
  </si>
  <si>
    <t>14400 49TH STREET NORTH</t>
  </si>
  <si>
    <t>CLEARWATER</t>
  </si>
  <si>
    <t>HWY 28 INTSECT OF ROAD 165</t>
  </si>
  <si>
    <t>SAN JUAN</t>
  </si>
  <si>
    <t>PR</t>
  </si>
  <si>
    <t>SAIPAN</t>
  </si>
  <si>
    <t>MP</t>
  </si>
  <si>
    <t>HAGATNA</t>
  </si>
  <si>
    <t>GU</t>
  </si>
  <si>
    <t>PHELPS COUNTY JAIL</t>
  </si>
  <si>
    <t>715 5TH AVENUE</t>
  </si>
  <si>
    <t>HOLDREGE</t>
  </si>
  <si>
    <t>SOUTH CENTRAL REGIONAL JAIL</t>
  </si>
  <si>
    <t>CHARLESTON</t>
  </si>
  <si>
    <t>WV</t>
  </si>
  <si>
    <t>BALDWIN COUNTY CORRECTIONAL CENTER</t>
  </si>
  <si>
    <t>200 HAND AVE.</t>
  </si>
  <si>
    <t>BAY MINETTE</t>
  </si>
  <si>
    <t>MINICASSIA DETENTION CENTER</t>
  </si>
  <si>
    <t>1415 ALBION AVENUE</t>
  </si>
  <si>
    <t>BURLEY</t>
  </si>
  <si>
    <t>ID</t>
  </si>
  <si>
    <t>POTTAWATTAMIE COUNTY JAIL</t>
  </si>
  <si>
    <t>1400 BIG LAKE ROAD</t>
  </si>
  <si>
    <t>COUNCIL BLUFFS</t>
  </si>
  <si>
    <t>TN</t>
  </si>
  <si>
    <t>WASHINGTON COUNTY DETENTION CENTER</t>
  </si>
  <si>
    <t>1155 WEST CLYDESDALE DRIVE</t>
  </si>
  <si>
    <t>FAYETTEVILLE</t>
  </si>
  <si>
    <t>AR</t>
  </si>
  <si>
    <t>EAST HIDALGO DETENTION CENTER</t>
  </si>
  <si>
    <t>1330 HIGHWAY 107</t>
  </si>
  <si>
    <t>LA VILLA</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</si>
  <si>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</si>
  <si>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</si>
  <si>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</si>
  <si>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</si>
  <si>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</si>
  <si>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</si>
  <si>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</si>
  <si>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</si>
  <si>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</si>
  <si>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</si>
  <si>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</si>
  <si>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</si>
  <si>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</si>
  <si>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</si>
  <si>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</si>
  <si>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</si>
  <si>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</si>
  <si>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</si>
  <si>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</si>
  <si>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</si>
  <si>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</si>
  <si>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</si>
  <si>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</si>
  <si>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</si>
  <si>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</si>
  <si>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</si>
  <si>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</si>
  <si>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</si>
  <si>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</si>
  <si>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</si>
  <si>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</si>
  <si>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</si>
  <si>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</si>
  <si>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</si>
  <si>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</si>
  <si>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</si>
  <si>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</si>
  <si>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</si>
  <si>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</si>
  <si>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</si>
  <si>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</si>
  <si>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</si>
  <si>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</si>
  <si>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</si>
  <si>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</si>
  <si>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</si>
  <si>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</si>
  <si>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</si>
  <si>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</si>
  <si>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</si>
  <si>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</si>
  <si>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</si>
  <si>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</si>
  <si>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</si>
  <si>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</si>
  <si>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</si>
  <si>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</si>
  <si>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</si>
  <si>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</si>
  <si>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</si>
  <si>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</si>
  <si>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</si>
  <si>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</si>
  <si>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</si>
  <si>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</si>
  <si>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</si>
  <si>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</si>
  <si>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</si>
  <si>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</si>
  <si>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</si>
  <si>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</si>
  <si>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</si>
  <si>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</si>
  <si>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</si>
  <si>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</si>
  <si>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</si>
  <si>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</si>
  <si>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</si>
  <si>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</si>
  <si>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</si>
  <si>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</si>
  <si>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</si>
  <si>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</si>
  <si>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</si>
  <si>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</si>
  <si>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</si>
  <si>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</si>
  <si>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ICE ALTERNATIVES TO DETENTION DATA, FY24</t>
  </si>
  <si>
    <t>ATD Active Population by Status, Extended Case Management Service, Count and ALIP, FY24</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</si>
  <si>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</si>
  <si>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</si>
  <si>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</si>
  <si>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</si>
  <si>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</si>
  <si>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Final Hearings*</t>
  </si>
  <si>
    <t>FY23 Year End Court Appearance: Total Hearings*</t>
  </si>
  <si>
    <t xml:space="preserve">Court Data from BI Inc. </t>
  </si>
  <si>
    <t>Court Data from BI Inc.</t>
  </si>
  <si>
    <t>Ankle Monitor</t>
  </si>
  <si>
    <t>Wristworn</t>
  </si>
  <si>
    <t>FY24 thru May Court Appearance: Total Hearings*</t>
  </si>
  <si>
    <t>FY24 thru May Court Appearance: Final Hearings*</t>
  </si>
  <si>
    <t>Data from BI Inc. Participants Report, 06.15.2024</t>
  </si>
  <si>
    <t>Data from OBP Report, 06.17.2024</t>
  </si>
  <si>
    <t>Active ATD Participants and Average Length in Program, FY24,  as of 06/15/2024, by AOR and Technology</t>
  </si>
  <si>
    <t>Pass</t>
  </si>
  <si>
    <t>NDS 2019</t>
  </si>
  <si>
    <t>ODO</t>
  </si>
  <si>
    <t>PBNDS 2011 - 2016 Revised</t>
  </si>
  <si>
    <t>HLG</t>
  </si>
  <si>
    <t>911 PARR BLVD 775 328 3308</t>
  </si>
  <si>
    <t>Scheduled</t>
  </si>
  <si>
    <t>TORRANCE/ESTANCIA, NM</t>
  </si>
  <si>
    <t>T DON HUTTO DETENTION CENTER</t>
  </si>
  <si>
    <t>STRAFFORD CO DEPT OF CORR</t>
  </si>
  <si>
    <t>ST. CLAIR COUNTY JAIL</t>
  </si>
  <si>
    <t>FRS</t>
  </si>
  <si>
    <t>300 EL RANCHO WAY</t>
  </si>
  <si>
    <t>SOUTH TEXAS FAM RESIDENTIAL CENTER</t>
  </si>
  <si>
    <t>SOUTH LOUISIANA ICE PROCESSING CENTER</t>
  </si>
  <si>
    <t>1001 CENTER WAY</t>
  </si>
  <si>
    <t>Pending Final Report</t>
  </si>
  <si>
    <t>GUAYNABO</t>
  </si>
  <si>
    <t>651 FEDERAL DRIVE, SUITE 104</t>
  </si>
  <si>
    <t>SAN JUAN STAGING</t>
  </si>
  <si>
    <t>Fail</t>
  </si>
  <si>
    <t>ORSA NDS 2019</t>
  </si>
  <si>
    <t>VICENTE T. SEMAN BLDG, CIVIC CENTER</t>
  </si>
  <si>
    <t>SAIPAN DEPARTMENT OF CORR</t>
  </si>
  <si>
    <t>11866 HASTINGS BRIDGE ROAD P.O. BOX 429</t>
  </si>
  <si>
    <t>ROBERT A DEYTON DETENTION FAC</t>
  </si>
  <si>
    <t>RICHWOOD COR CENTER</t>
  </si>
  <si>
    <t>PBNDS 2011 - 2013 Errata</t>
  </si>
  <si>
    <t>PRINCE EDWARD COUNTY (FARMVILLE)</t>
  </si>
  <si>
    <t>PRAIRIELAND DETENTION CENTER</t>
  </si>
  <si>
    <t>PORT ISABEL SPC</t>
  </si>
  <si>
    <t>PLYMOUTH CO COR FACILTY</t>
  </si>
  <si>
    <t>PIKE COUNTY JAIL</t>
  </si>
  <si>
    <t>CARROLLTON</t>
  </si>
  <si>
    <t>188 CEMETERY ST</t>
  </si>
  <si>
    <t>PICKENS COUNTY DET CTR</t>
  </si>
  <si>
    <t>OTERO CO PROCESSING CENTER</t>
  </si>
  <si>
    <t>OTAY MESA DETENTION CENTER</t>
  </si>
  <si>
    <t>NYE COUNTY SHERIFF-PAHRUMP</t>
  </si>
  <si>
    <t>VT</t>
  </si>
  <si>
    <t>SWANTON</t>
  </si>
  <si>
    <t>3649 LOWER NEWTON ROAD</t>
  </si>
  <si>
    <t>NORTHWEST STATE CORRECTIONAL CENTER</t>
  </si>
  <si>
    <t>PHILIPSBURG</t>
  </si>
  <si>
    <t>555 GEO DRIVE</t>
  </si>
  <si>
    <t>MOSHANNON VALLEY PROCESSING CENTER</t>
  </si>
  <si>
    <t>MONTGOMERY PROCESSING CTR</t>
  </si>
  <si>
    <t>LIMESTONE DET CENTER</t>
  </si>
  <si>
    <t>NDS 2000</t>
  </si>
  <si>
    <t>18201 SW 12TH ST</t>
  </si>
  <si>
    <t>KNOXVILLE</t>
  </si>
  <si>
    <t>5001 MALONEYVILLE RD</t>
  </si>
  <si>
    <t>KAY CO JUSTICE FACILITY</t>
  </si>
  <si>
    <t>409 FM 1144</t>
  </si>
  <si>
    <t>KARNES CO IMMIGRATION PROCESS CTR</t>
  </si>
  <si>
    <t>KANDIYOHI CO. JAIL</t>
  </si>
  <si>
    <t>500 HILBIG RD</t>
  </si>
  <si>
    <t>JOE CORLEY PROCESSING CTR</t>
  </si>
  <si>
    <t>HENDERSON DETENTION</t>
  </si>
  <si>
    <t>BAY ST. LOUIS</t>
  </si>
  <si>
    <t>8450 HIGHWAY 90</t>
  </si>
  <si>
    <t>HANCOCK COUNTY PUBLIC SAFETY COMPLEX</t>
  </si>
  <si>
    <t>MCFARLAND</t>
  </si>
  <si>
    <t>611 FRONTAGE RD</t>
  </si>
  <si>
    <t>GOLDEN STATE ANNEX</t>
  </si>
  <si>
    <t>GEAUGA COUNTY JAIL (GEAUGOH)</t>
  </si>
  <si>
    <t>FREEBORN COUNTY JAIL, MN</t>
  </si>
  <si>
    <t>3026 HWY 252 EAST</t>
  </si>
  <si>
    <t>FOLKSTON MAIN IPC</t>
  </si>
  <si>
    <t>FOLKSTON ANNEX IPC</t>
  </si>
  <si>
    <t>FLORENCE SPC</t>
  </si>
  <si>
    <t>MOUNTAIN HOME</t>
  </si>
  <si>
    <t>2255 E. 8TH NORTH</t>
  </si>
  <si>
    <t>ELMORE COUNTY JAIL</t>
  </si>
  <si>
    <t>EL PASO SPC</t>
  </si>
  <si>
    <t>EDEN DETENTION CTR</t>
  </si>
  <si>
    <t>DODGE COUNTY JAIL, JUNEAU</t>
  </si>
  <si>
    <t>10450 RANCHO ROAD</t>
  </si>
  <si>
    <t>DESERT VIEW ANNEX</t>
  </si>
  <si>
    <t>203 ASPINAL AVE. PO BOX 3236</t>
  </si>
  <si>
    <t>DEPTARTMENT OF CORRECTIONS HAGATNA</t>
  </si>
  <si>
    <t>3130 OAKLAND ST</t>
  </si>
  <si>
    <t>3347 TAMIAMI TRAIL E</t>
  </si>
  <si>
    <t>4909 FM 2826</t>
  </si>
  <si>
    <t>COASTAL BEND DET. FACILITY</t>
  </si>
  <si>
    <t>MCELHATTAN</t>
  </si>
  <si>
    <t>58 PINE MOUNTAIN RD.</t>
  </si>
  <si>
    <t>CLINTON COUNTY CORR. FAC.</t>
  </si>
  <si>
    <t>CLAY COUNTY JUSTICE CENTER</t>
  </si>
  <si>
    <t>SOUTH BURLINGTON</t>
  </si>
  <si>
    <t>7 FARRELL STREET</t>
  </si>
  <si>
    <t>CHITTENDEN REGIONAL CORRECTIONAL FACILITY</t>
  </si>
  <si>
    <t>SAULT STE MARIE</t>
  </si>
  <si>
    <t>CHIPPEWA CO., SSM</t>
  </si>
  <si>
    <t>COTTONWOOD FALL</t>
  </si>
  <si>
    <t>CHASE COUNTY JAIL</t>
  </si>
  <si>
    <t>CENTRAL LOUISIANA ICE PROCESSING CENTER (CLIPC)</t>
  </si>
  <si>
    <t>1100 BOWLING ROAD</t>
  </si>
  <si>
    <t>CCA, FLORENCE CORRECTIONAL CENTER</t>
  </si>
  <si>
    <t>BUFFALO SPC</t>
  </si>
  <si>
    <t>BAKER COUNTY SHERIFF DEPT.</t>
  </si>
  <si>
    <t>Last Final Rating</t>
  </si>
  <si>
    <t>Pending FY24 Inspection</t>
  </si>
  <si>
    <t>Last Inspection End Date</t>
  </si>
  <si>
    <t>FY24 ALOS</t>
  </si>
  <si>
    <t>Data Source: ICE Integrated Decision Support (IIDS), 06/10/2024</t>
  </si>
  <si>
    <t>FY24 ADP: Mandatory</t>
  </si>
  <si>
    <t>FY24 ADP: ICE Threat Level</t>
  </si>
  <si>
    <t>FY24 ADP: Criminality</t>
  </si>
  <si>
    <t>FY24 ADP: Detainee Classification Level</t>
  </si>
  <si>
    <t xml:space="preserve">This list is limited to facilities that have a population count of greater than or equal to 1 as the time of the data pull.  This list does not include HOLD, HOSPITAL, HOTEL, ORR, or MIRP facilities.  </t>
  </si>
  <si>
    <t>ICE Enforcement and Removal Operations Data, FY2024</t>
  </si>
  <si>
    <t>ICE FACILITIES DATA, FY24</t>
  </si>
  <si>
    <t>These statistics are made available to the public pursuant to H.R. 1158 Sec. 218 - Department of Homeland Security Appropriations Act, 2020. ) *The information in this report is subject to change.</t>
  </si>
  <si>
    <t xml:space="preserve"> </t>
  </si>
  <si>
    <t>* Data are based on an individual's self-identification as transgender.</t>
  </si>
  <si>
    <t>Boston Area of Responsibility</t>
  </si>
  <si>
    <t>San Antonio Area of Responsibility</t>
  </si>
  <si>
    <t>Seattle Area of Responsibility</t>
  </si>
  <si>
    <t>Dallas Area of Responsibility</t>
  </si>
  <si>
    <t>Buffalo Area of Responsibility</t>
  </si>
  <si>
    <t>Chicago Area of Responsibility</t>
  </si>
  <si>
    <t>St. Paul Area of Responsibility</t>
  </si>
  <si>
    <t>Washington Area of Responsibility</t>
  </si>
  <si>
    <t>Harlingen Area of Responsibility</t>
  </si>
  <si>
    <t>Phoenix Area of Responsibility</t>
  </si>
  <si>
    <t>San Francisco Area of Responsibility</t>
  </si>
  <si>
    <t>Miami Area of Responsibility</t>
  </si>
  <si>
    <t>Houston Area of Responsibility</t>
  </si>
  <si>
    <t>El Paso Area of Responsibility</t>
  </si>
  <si>
    <t>Denver Area of Responsibility</t>
  </si>
  <si>
    <t>New Orleans Area of Responsibility</t>
  </si>
  <si>
    <t>Current in ICE Custody without Final Order</t>
  </si>
  <si>
    <t>Current in ICE Custody with Final Order</t>
  </si>
  <si>
    <t xml:space="preserve">Total Current In ICE Custody Location/Area of Responsibility </t>
  </si>
  <si>
    <t>Total Book-Ins for FY24</t>
  </si>
  <si>
    <t>FY 2024</t>
  </si>
  <si>
    <t>ICE Transgender Detainee Population FY 2024 YTD:  as of 6/16/2024*</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</si>
  <si>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</si>
  <si>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</si>
  <si>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</si>
  <si>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</si>
  <si>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431 unique detainees. Some detainees have multiple placements within FY24 Q1 (497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</si>
  <si>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</si>
  <si>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</si>
  <si>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</si>
  <si>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</si>
  <si>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</si>
  <si>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</si>
  <si>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</si>
  <si>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</si>
  <si>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</si>
  <si>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</si>
  <si>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2024 Quarter 1 Data</t>
  </si>
  <si>
    <t>*Data represents 288 unique detainees. Some detainees have multiple placements within FY23 Q4 (351 total placements).</t>
  </si>
  <si>
    <t>Fiscal Year (FY) 2023 Quarter 4 Data</t>
  </si>
  <si>
    <t>*Data represents 358 unique detainees. Some detainees have multiple placements within FY23 Q3 (418 total placements).</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</si>
  <si>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</si>
  <si>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</si>
  <si>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</si>
  <si>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</si>
  <si>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</si>
  <si>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</si>
  <si>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</si>
  <si>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</si>
  <si>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</si>
  <si>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</si>
  <si>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</si>
  <si>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</si>
  <si>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</si>
  <si>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</si>
  <si>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t>
  </si>
  <si>
    <t>Placement Count</t>
  </si>
  <si>
    <t>Facilities</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</si>
  <si>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</si>
  <si>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EL PASO BEHAVIORAL HEALTH SYSTEM</t>
  </si>
  <si>
    <t>HCA HOUSTON HC CONROE</t>
  </si>
  <si>
    <r>
      <t xml:space="preserve">May 2024
This Segregation Review Management System (SRMS) data represents the total number of unique individuals who served one or more days in segregation during the calendar month, per the reporting requirements detailed in ICE Policy 11065.1: </t>
    </r>
    <r>
      <rPr>
        <b/>
        <i/>
        <sz val="10"/>
        <color rgb="FF000000"/>
        <rFont val="Calibri"/>
        <family val="2"/>
      </rPr>
      <t>Review of the Use of Segregation for ICE Detainees</t>
    </r>
    <r>
      <rPr>
        <b/>
        <sz val="10"/>
        <color rgb="FF000000"/>
        <rFont val="Calibri"/>
        <family val="2"/>
      </rPr>
      <t xml:space="preserve">. </t>
    </r>
  </si>
  <si>
    <t>ICE DETENTION DATA, FY2024</t>
  </si>
  <si>
    <t>ICE Currently Detained by Processing Disposition: FY2024</t>
  </si>
  <si>
    <t>Average Time from USCIS Fear Decision Service Date to ICE Release (In Days)</t>
  </si>
  <si>
    <t>Noncitizens with USCIS-Established Fear Decisions in an ICE Detention Facility: FY2024</t>
  </si>
  <si>
    <t>Processing Disposition</t>
  </si>
  <si>
    <t>Adult</t>
  </si>
  <si>
    <t>ICE Release Fiscal Year</t>
  </si>
  <si>
    <t>Detention Facility Type</t>
  </si>
  <si>
    <t>Total Detained</t>
  </si>
  <si>
    <t>FY2024</t>
  </si>
  <si>
    <t>Expedited Removal (I-860)</t>
  </si>
  <si>
    <t>Notice to Appear (I-862)</t>
  </si>
  <si>
    <t>Reinstatement of Deport Order (I-871)</t>
  </si>
  <si>
    <t>Other</t>
  </si>
  <si>
    <t>ICE Currently Detained by Criminality and Arresting Agency: FY2024</t>
  </si>
  <si>
    <t>ICE Initial Book-Ins by Arresting Agency and Month: FY2024</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</si>
  <si>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</si>
  <si>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</si>
  <si>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</si>
  <si>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</si>
  <si>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</si>
  <si>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</si>
  <si>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</si>
  <si>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</si>
  <si>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</si>
  <si>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</si>
  <si>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</si>
  <si>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</si>
  <si>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</si>
  <si>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</si>
  <si>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</si>
  <si>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</si>
  <si>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</si>
  <si>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</si>
  <si>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</si>
  <si>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</si>
  <si>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r>
      <t>ICE Initial Book-Ins by</t>
    </r>
    <r>
      <rPr>
        <b/>
        <strike/>
        <sz val="9"/>
        <color theme="1"/>
        <rFont val="Calibri"/>
        <family val="2"/>
        <scheme val="minor"/>
      </rPr>
      <t xml:space="preserve"> </t>
    </r>
    <r>
      <rPr>
        <b/>
        <sz val="9"/>
        <color theme="1"/>
        <rFont val="Calibri"/>
        <family val="2"/>
        <scheme val="minor"/>
      </rPr>
      <t>Criminality: FY2024</t>
    </r>
  </si>
  <si>
    <t>ICE Final Book Outs : FY2024</t>
  </si>
  <si>
    <t>ICE Removals: FY2024</t>
  </si>
  <si>
    <t>Facility Type</t>
  </si>
  <si>
    <t>Removals</t>
  </si>
  <si>
    <t>Removals with a FAMU Identifier</t>
  </si>
  <si>
    <t>ICE Final Book Outs by Release Reason, Month and Criminality: FY2024</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</si>
  <si>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</si>
  <si>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</si>
  <si>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</si>
  <si>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</si>
  <si>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</si>
  <si>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</si>
  <si>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</si>
  <si>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</si>
  <si>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</si>
  <si>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</si>
  <si>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FY2024</t>
  </si>
  <si>
    <t>FY Overall</t>
  </si>
  <si>
    <t>CBP Average</t>
  </si>
  <si>
    <t xml:space="preserve">ICE Average  </t>
  </si>
  <si>
    <t xml:space="preserve">Average </t>
  </si>
  <si>
    <t>ICE Average Length of Stay by Arresting Agency, Month and Criminality: FY2024</t>
  </si>
  <si>
    <t>ICE Average Daily Population by Month: FY2024</t>
  </si>
  <si>
    <t>ICE Average Length of Stay by Month: FY2024</t>
  </si>
  <si>
    <t>ICE Average Length of Stay Adult Facility Type by Month and Arresting Agency: FY2024</t>
  </si>
  <si>
    <t>Arresting Agency</t>
  </si>
  <si>
    <t>Individuals with Positive Credible Fear Determination Parole Requested: FY2022 - FY2024</t>
  </si>
  <si>
    <t>Fiscal Year</t>
  </si>
  <si>
    <t>FY2023</t>
  </si>
  <si>
    <t>FY2022</t>
  </si>
  <si>
    <t>Individuals with Positive Credible Fear Determination Parole Status: FY2022 - FY2024</t>
  </si>
  <si>
    <t>Parole Status</t>
  </si>
  <si>
    <t>Parole Granted</t>
  </si>
  <si>
    <t>Parole Denied</t>
  </si>
  <si>
    <t>ICE Currently Detained of Stateless Noncitizens by Detention Facility</t>
  </si>
  <si>
    <t>Detention Facility</t>
  </si>
  <si>
    <t>Detention Facility Code</t>
  </si>
  <si>
    <t>CENTRAL LOUISIANA ICE PROC CTR</t>
  </si>
  <si>
    <t>JENADLA</t>
  </si>
  <si>
    <t>DENICDF</t>
  </si>
  <si>
    <t>FLO</t>
  </si>
  <si>
    <t>MTGPCTX</t>
  </si>
  <si>
    <t>CCASDCA</t>
  </si>
  <si>
    <t>River Correctional Center</t>
  </si>
  <si>
    <t>RVRCCLA</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</si>
  <si>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</si>
  <si>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</si>
  <si>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</si>
  <si>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</si>
  <si>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</si>
  <si>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</si>
  <si>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</si>
  <si>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</si>
  <si>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</si>
  <si>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</si>
  <si>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</si>
  <si>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</si>
  <si>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</si>
  <si>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</si>
  <si>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</si>
  <si>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</si>
  <si>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</si>
  <si>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</si>
  <si>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Individuals</t>
  </si>
  <si>
    <t>Single Adults with a Positive Fear Determination Still in Custody</t>
  </si>
  <si>
    <t>Detainees</t>
  </si>
  <si>
    <t>0-180 Days</t>
  </si>
  <si>
    <t>181-365 Days</t>
  </si>
  <si>
    <t>366-730 Days</t>
  </si>
  <si>
    <t>More than 730 Days</t>
  </si>
  <si>
    <t>FY2024 Bonded Out Book Outs/Releases Count and ALOS - Prior 12 months plus Current Month</t>
  </si>
  <si>
    <t>Total ICE Final Book Outs/ ICE Final Releases</t>
  </si>
  <si>
    <t>ICE Final Book Outs/ ICE Final Releases with Bond Posted</t>
  </si>
  <si>
    <t>Bond Posted Book Outs/Releases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</si>
  <si>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</si>
  <si>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</si>
  <si>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FY2024 YTD. These tables will not be updated until the end of the fiscal year. </t>
  </si>
  <si>
    <t>United States Armed Forces Noncitizen Arrests FY2018 - FY2024</t>
  </si>
  <si>
    <t>Arrests</t>
  </si>
  <si>
    <t>FY2018</t>
  </si>
  <si>
    <t>FY2019</t>
  </si>
  <si>
    <t>FY2020</t>
  </si>
  <si>
    <t>FY2021</t>
  </si>
  <si>
    <t xml:space="preserve">FY2022 </t>
  </si>
  <si>
    <t>United States Armed Forces Noncitizen Bookins FY2018 - FY2024</t>
  </si>
  <si>
    <t>Bookins</t>
  </si>
  <si>
    <t>United States Armed Forces Noncitizen Removals FY2018 - FY2024</t>
  </si>
  <si>
    <t>United States Citizen Arrests FY2018 - FY2024</t>
  </si>
  <si>
    <t>United States Citizens Bookins FY2018 - FY2024</t>
  </si>
  <si>
    <t>United States Citizens Removals FY2018 - FY2024</t>
  </si>
  <si>
    <t>Parents of USC Arrests FY2018 - FY2024</t>
  </si>
  <si>
    <t>Parents of USC Bookins FY2018 - FY2024</t>
  </si>
  <si>
    <t>Parents of USC Removals FY2018 - FY2024</t>
  </si>
  <si>
    <t>Temporary Protected Status Countries Arrests FY2018 - FY2024</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</si>
  <si>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</si>
  <si>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</si>
  <si>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</si>
  <si>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</si>
  <si>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</si>
  <si>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</si>
  <si>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</si>
  <si>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</si>
  <si>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</si>
  <si>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</si>
  <si>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</si>
  <si>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</si>
  <si>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</si>
  <si>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</si>
  <si>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</si>
  <si>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</si>
  <si>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</si>
  <si>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FY2024</t>
  </si>
  <si>
    <t>Temporary Protected Status Countries Removals FY2018 - FY2024</t>
  </si>
  <si>
    <t xml:space="preserve">Individuals identified as part of family unit are measured based off the Case Family Status of Intact and Intact-Reunified for that individual.  This includes those individuals identified as a family member by either CBP and/or ICE. Designation as a Family Unit member does not imply that all members of the family unit were removed. </t>
  </si>
  <si>
    <t>FY2024 ICE Average Daily Population and ICE Average Length of Stay</t>
  </si>
  <si>
    <t>FY2024 YTD ICE Detention data are updated through 06/15/2024 (IIDS Run Date 06/17/2024; EID as of 06/15/2024).</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</si>
  <si>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</si>
  <si>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</si>
  <si>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ICE discontinued the use of Family Residential Centers on March 31, 2022. Data regarding FSC detentions is not reported here.</t>
  </si>
  <si>
    <t>FY2024 ICE Final Book Outs</t>
  </si>
  <si>
    <t>FY2024 YTD ICE Final Book Outs data are updated through 06/15/2024 (IIDS Run Date 06/17/2024; EID as of 06/15/2024).</t>
  </si>
  <si>
    <t>In FY2024 ICE began tracking Final Bookouts in lieu of Final Releases due to a change in methodology.  Prior year data reflects ICE Final Releases.</t>
  </si>
  <si>
    <t>An ICE Final Book Out is defined as a Final Bookout that reflects one of the following release reasons: Bonded Out, Order of Recognizance, Order of Supervision, Paroled, Relief Granted by IJ, Proceedings Terminated, Release to Remove, Transferred, Transfer to U.S. Marshals or other agency,  or Other(Died, Escaped, ORR-Runaway, Processing Disposition Changed Locally). All Case Statuses are included.</t>
  </si>
  <si>
    <t>FY2023 ICE Final Releases</t>
  </si>
  <si>
    <t>FY2023 ICE Final Releases data is historic and remains static.</t>
  </si>
  <si>
    <t>An ICE Final Release is defined as a Final Release that reflects one of the following release reasons: Bonded Out, Order of Recognizance, Order of Supervision or Paroled.  All Case Statuses are included.</t>
  </si>
  <si>
    <t>A Non-Citizen may have multiple releases; only the most recent release is included in this report.</t>
  </si>
  <si>
    <t>FY2024 ICE Removals</t>
  </si>
  <si>
    <t>FY2024 YTD ICE Removals data are updated through 06/15/2024 (IIDS Run Date 06/17/2024; EID as of 06/15/2024).</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</si>
  <si>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</si>
  <si>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</si>
  <si>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discontinued the use of Family Residential Centers on March 31, 2022. Data regarding FSC detentions is not reported here</t>
  </si>
  <si>
    <t>ICE National Docket data are a snapshot as of 06/16/2024 (IIDS Run Date 06/17/2024; EID as of 06/16/2024).</t>
  </si>
  <si>
    <t>Processing dispositions of Other may include, but are not limited to, Non Citizens processed under Administrative Removal, Visa Waiver Program Removal, Stowaway or Crewmember.</t>
  </si>
  <si>
    <t>A stateless person is someone who, under national laws, does not enjoy citizenship – the legal bond between a government and an individual – in any country.</t>
  </si>
  <si>
    <t>FY2024 ICE Initial Book-Ins</t>
  </si>
  <si>
    <t>FY2024 YTD ICE Book-ins data is updated through 06/15/2024 (IIDS Run Date 06/17/2024; EID as of 06/15/2024).</t>
  </si>
  <si>
    <t>USCIS Average Time from USCIS Fear Decision Service Date to ICE Release (In Days) &amp; Non-Citizens with USCIS-Established Fear Decisions in an ICE Detention Facility</t>
  </si>
  <si>
    <t>Non Citizens Currently in ICE Detention Facilities data are a snapshot as 06/16/2024 (IIDS Run Date 06/17/2024; EID as of 06/16/2024).</t>
  </si>
  <si>
    <t>FY2024 YTD ICE Final Releases data are updated through 06/15/2024 (IIDS Run Date 06/17/2024; EID as of 06/15/2024).</t>
  </si>
  <si>
    <t>USCIS provided data containing APSO (Asylum Pre Screening Officer) cases clocked during FY2022 - FY2024. Data were received on 06/17/2024.</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</si>
  <si>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</si>
  <si>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</si>
  <si>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371,210 records in the USCIS provided data, the breakdown of the fear screening determinations is as follows; 178,917 positive fear screening determinations, 123,794 negative fear screening determinations and 68,496 without an identified determination. Of the 178,917 with positive fear screening determinations; 110,378 have Persecution Claim Established and 68,539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</si>
  <si>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</si>
  <si>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371,210 unique fear determinations and 26,405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</si>
  <si>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</si>
  <si>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</si>
  <si>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</si>
  <si>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two categories the ICLOS and Detainees tab is broken out by are
• Adult Facility Individuals
o Anyone who is in an adult facility and does not have a positive fear determination at the date of the snapshot
• Single Adults with a Positive Fear determination still in custody
o Anyone who is in an adult facility and has a positive fear determination at the date of the snapshot
•	Adult Facility Individuals
o	Anyone who is in an adult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</si>
  <si>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</si>
  <si>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</si>
  <si>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06/17/2024 (IIDS Run Date 06/18/2024; EID as of 06/17/2024).</t>
  </si>
  <si>
    <t>Monthly Bond Statistics</t>
  </si>
  <si>
    <t>FY2024 YTD ICE Final Book Out data are updated through 06/15/2024 (IIDS Run Date 06/17/2024; EID as of 06/15/2024).</t>
  </si>
  <si>
    <t>An ICE Final Release is defined as a Final Release that reflects one of the following release reasons: Bonded Out, Order of Recognizance, Order of Supervision, Paroled, or Prosecutorial Discretion. All Case Statuses are included.</t>
  </si>
  <si>
    <t>BMU provided data containing Bonds Posted cases recorded from 05/01/2023 - 06/17/2024 . Data were received on 06/18/2024.</t>
  </si>
  <si>
    <t xml:space="preserve">Bond Posted Book Outs (%) is calculated by the sum total count of ICE Final Book Outs of the noncitizens with bond posted divided by the total count of ICE Final Book Outs. </t>
  </si>
  <si>
    <t xml:space="preserve">Bond Posted Releases (%) is calculated by the sum total count of ICE Final Releases of the noncitizens with bond posted divided by the total count of ICE Final Releases. </t>
  </si>
  <si>
    <t xml:space="preserve">ICE Final Releases(FY2023 and prior years)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</si>
  <si>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</si>
  <si>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</si>
  <si>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FY2024 YTD Encounters data is updated through 06/17/2024 (IIDS Run Date 06/18/2024; EID as of 06/17/2024).</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</si>
  <si>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</si>
  <si>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</si>
  <si>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</si>
  <si>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</si>
  <si>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</si>
  <si>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</si>
  <si>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FY2024 YTD ICE Arrests data are updated through 04/22/2024 (IIDS Run Date 04/23/2024; EID as of 04/22/2024).</t>
  </si>
  <si>
    <t>FY2024 YTD ICE Detention data are updated through 04/22/2024 (IIDS Run Date 04/23/2024; EID as of 04/22/2024).</t>
  </si>
  <si>
    <t>FY2024 YTD ICE Removals data are updated through 04/22/2024 (IIDS Run Date 04/23/2024; EID as of 04/22/2024).</t>
  </si>
  <si>
    <t>FY2018-FY2023 data are historical and remain static.</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</si>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</sst>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mmm\-yyyy"/>
    <numFmt numFmtId="173" formatCode="_(* #,##0_);_(* \(#,##0\);_(* &quot;-&quot;?_);_(@_)"/>
  </numFmts>
  <fonts count="53"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name val="Calibri"/>
      <family val="2"/>
      <scheme val="minor"/>
    </font>
    <font>
      <sz val="12"/>
      <color indexed="8"/>
      <name val="Calibri"/>
      <family val="2"/>
      <scheme val="minor"/>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0"/>
      <name val="Calibri"/>
      <family val="2"/>
      <scheme val="minor"/>
    </font>
    <font>
      <b/>
      <sz val="10"/>
      <color rgb="FF000000"/>
      <name val="Calibri"/>
      <family val="2"/>
    </font>
    <font>
      <b/>
      <i/>
      <sz val="10"/>
      <color rgb="FF000000"/>
      <name val="Calibri"/>
      <family val="2"/>
    </font>
    <font>
      <b/>
      <sz val="18"/>
      <color theme="3" tint="-0.499984740745262"/>
      <name val="Calibri"/>
      <family val="2"/>
      <scheme val="minor"/>
    </font>
    <font>
      <b/>
      <sz val="9"/>
      <color theme="0"/>
      <name val="Times New Roman"/>
      <family val="1"/>
    </font>
    <font>
      <b/>
      <sz val="9"/>
      <color theme="1"/>
      <name val="Times New Roman"/>
      <family val="1"/>
    </font>
    <font>
      <b/>
      <strike/>
      <sz val="9"/>
      <color theme="1"/>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1"/>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5" fillId="0" borderId="0"/>
    <xf numFmtId="44" fontId="1" fillId="0" borderId="0" applyFont="0" applyFill="0" applyBorder="0" applyAlignment="0" applyProtection="0"/>
  </cellStyleXfs>
  <cellXfs count="47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2" fillId="0" borderId="1" xfId="0" applyFont="1" applyBorder="1" applyAlignment="1">
      <alignment vertical="center"/>
    </xf>
    <xf numFmtId="0" fontId="11" fillId="7" borderId="1" xfId="0" applyFont="1" applyFill="1" applyBorder="1" applyAlignment="1">
      <alignment vertical="center"/>
    </xf>
    <xf numFmtId="3" fontId="12" fillId="0" borderId="1" xfId="0" applyNumberFormat="1" applyFont="1" applyBorder="1" applyAlignment="1">
      <alignment vertical="center"/>
    </xf>
    <xf numFmtId="3" fontId="11" fillId="7" borderId="1" xfId="0" applyNumberFormat="1" applyFont="1" applyFill="1" applyBorder="1" applyAlignment="1">
      <alignment vertical="center"/>
    </xf>
    <xf numFmtId="0" fontId="15" fillId="6" borderId="9" xfId="3" applyFont="1" applyFill="1" applyBorder="1" applyAlignment="1">
      <alignment vertical="center" wrapText="1"/>
    </xf>
    <xf numFmtId="0" fontId="20" fillId="6" borderId="5" xfId="3" applyFont="1" applyFill="1" applyBorder="1" applyAlignment="1">
      <alignment vertical="center" wrapText="1"/>
    </xf>
    <xf numFmtId="0" fontId="19" fillId="5" borderId="0" xfId="2" applyFont="1" applyFill="1" applyAlignment="1">
      <alignment vertical="top"/>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2" xfId="0" applyFont="1" applyBorder="1" applyAlignment="1">
      <alignment horizontal="left" vertical="top" wrapText="1"/>
    </xf>
    <xf numFmtId="0" fontId="6" fillId="2" borderId="12" xfId="0" applyFont="1" applyFill="1" applyBorder="1" applyAlignment="1">
      <alignment horizontal="left" vertical="top" wrapText="1"/>
    </xf>
    <xf numFmtId="49" fontId="24" fillId="2" borderId="12" xfId="0" applyNumberFormat="1" applyFont="1" applyFill="1" applyBorder="1" applyAlignment="1">
      <alignment vertical="top" wrapText="1"/>
    </xf>
    <xf numFmtId="49" fontId="24" fillId="0" borderId="12" xfId="0" applyNumberFormat="1" applyFont="1" applyBorder="1" applyAlignment="1">
      <alignment vertical="top" wrapText="1"/>
    </xf>
    <xf numFmtId="0" fontId="13" fillId="8" borderId="1" xfId="0" applyFont="1" applyFill="1" applyBorder="1" applyAlignment="1">
      <alignment horizontal="left" vertical="top"/>
    </xf>
    <xf numFmtId="168" fontId="12" fillId="0" borderId="1" xfId="7" applyNumberFormat="1" applyFont="1" applyBorder="1" applyAlignment="1">
      <alignment vertical="center"/>
    </xf>
    <xf numFmtId="168" fontId="11" fillId="7" borderId="1" xfId="7" applyNumberFormat="1" applyFont="1" applyFill="1" applyBorder="1" applyAlignment="1">
      <alignment vertical="center"/>
    </xf>
    <xf numFmtId="0" fontId="21" fillId="3" borderId="17" xfId="0" applyFont="1" applyFill="1" applyBorder="1" applyAlignment="1">
      <alignment horizontal="center" vertical="center" wrapText="1"/>
    </xf>
    <xf numFmtId="0" fontId="22" fillId="4" borderId="17" xfId="0" applyFont="1" applyFill="1" applyBorder="1"/>
    <xf numFmtId="41" fontId="23" fillId="4" borderId="17" xfId="0" applyNumberFormat="1" applyFont="1" applyFill="1" applyBorder="1" applyAlignment="1">
      <alignment horizontal="center"/>
    </xf>
    <xf numFmtId="166" fontId="23" fillId="4" borderId="17" xfId="0" applyNumberFormat="1" applyFont="1" applyFill="1" applyBorder="1" applyAlignment="1">
      <alignment horizontal="center"/>
    </xf>
    <xf numFmtId="0" fontId="6" fillId="0" borderId="17" xfId="0" applyFont="1" applyBorder="1" applyAlignment="1">
      <alignment horizontal="left" indent="1"/>
    </xf>
    <xf numFmtId="3" fontId="6" fillId="0" borderId="17" xfId="0" applyNumberFormat="1" applyFont="1" applyBorder="1"/>
    <xf numFmtId="167" fontId="6" fillId="0" borderId="17" xfId="0" applyNumberFormat="1" applyFont="1" applyBorder="1"/>
    <xf numFmtId="0" fontId="22" fillId="9" borderId="17" xfId="0" applyFont="1" applyFill="1" applyBorder="1" applyAlignment="1">
      <alignment vertical="center"/>
    </xf>
    <xf numFmtId="3" fontId="22" fillId="9" borderId="17" xfId="0" applyNumberFormat="1" applyFont="1" applyFill="1" applyBorder="1" applyAlignment="1">
      <alignment vertical="center"/>
    </xf>
    <xf numFmtId="167" fontId="22" fillId="9" borderId="17" xfId="0" applyNumberFormat="1" applyFont="1" applyFill="1" applyBorder="1" applyAlignment="1">
      <alignment vertical="center"/>
    </xf>
    <xf numFmtId="169" fontId="0" fillId="0" borderId="1" xfId="5" applyNumberFormat="1" applyFont="1" applyBorder="1" applyAlignment="1">
      <alignment horizontal="right"/>
    </xf>
    <xf numFmtId="0" fontId="26"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6"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1" fillId="7" borderId="1" xfId="1" applyNumberFormat="1" applyFont="1" applyFill="1" applyBorder="1" applyAlignment="1">
      <alignment vertical="center"/>
    </xf>
    <xf numFmtId="164" fontId="26" fillId="8" borderId="1" xfId="1" applyNumberFormat="1" applyFont="1" applyFill="1" applyBorder="1" applyAlignment="1">
      <alignment horizontal="right"/>
    </xf>
    <xf numFmtId="164" fontId="17"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6" fillId="8" borderId="1" xfId="5" applyNumberFormat="1" applyFont="1" applyFill="1" applyBorder="1" applyAlignment="1">
      <alignment horizontal="left"/>
    </xf>
    <xf numFmtId="169" fontId="11" fillId="7" borderId="1" xfId="5" applyNumberFormat="1" applyFont="1" applyFill="1" applyBorder="1" applyAlignment="1">
      <alignment vertical="center"/>
    </xf>
    <xf numFmtId="169" fontId="26"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19" fillId="5" borderId="0" xfId="2" applyFont="1" applyFill="1" applyAlignment="1">
      <alignment horizontal="left" vertical="top"/>
    </xf>
    <xf numFmtId="0" fontId="5" fillId="2" borderId="0" xfId="3" applyFont="1" applyFill="1" applyAlignment="1">
      <alignment vertical="center" wrapText="1"/>
    </xf>
    <xf numFmtId="0" fontId="17" fillId="2" borderId="0" xfId="0" applyFont="1" applyFill="1" applyAlignment="1">
      <alignment horizontal="left" vertical="center" wrapText="1"/>
    </xf>
    <xf numFmtId="0" fontId="16" fillId="6" borderId="0" xfId="3" applyFont="1" applyFill="1" applyAlignment="1">
      <alignment vertical="center" wrapText="1"/>
    </xf>
    <xf numFmtId="0" fontId="28" fillId="0" borderId="0" xfId="0" applyFont="1" applyAlignment="1">
      <alignment horizontal="left"/>
    </xf>
    <xf numFmtId="0" fontId="18" fillId="2" borderId="0" xfId="0" applyFont="1" applyFill="1" applyAlignment="1">
      <alignment horizontal="left" vertical="center" wrapText="1"/>
    </xf>
    <xf numFmtId="2" fontId="0" fillId="0" borderId="0" xfId="0" applyNumberFormat="1"/>
    <xf numFmtId="167" fontId="12" fillId="0" borderId="1" xfId="0" applyNumberFormat="1" applyFont="1" applyBorder="1" applyAlignment="1">
      <alignment vertical="center"/>
    </xf>
    <xf numFmtId="167" fontId="0" fillId="0" borderId="1" xfId="0" applyNumberFormat="1" applyBorder="1"/>
    <xf numFmtId="167" fontId="11"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0" fillId="0" borderId="17" xfId="0" applyFont="1" applyBorder="1"/>
    <xf numFmtId="2" fontId="30" fillId="0" borderId="17" xfId="0" applyNumberFormat="1" applyFont="1" applyBorder="1"/>
    <xf numFmtId="3" fontId="6" fillId="0" borderId="17" xfId="0" applyNumberFormat="1" applyFont="1" applyBorder="1" applyAlignment="1">
      <alignment vertical="center"/>
    </xf>
    <xf numFmtId="167" fontId="6" fillId="0" borderId="17" xfId="0" applyNumberFormat="1" applyFont="1" applyBorder="1" applyAlignment="1">
      <alignment vertical="center"/>
    </xf>
    <xf numFmtId="3" fontId="22" fillId="9" borderId="17" xfId="0" applyNumberFormat="1" applyFont="1" applyFill="1" applyBorder="1"/>
    <xf numFmtId="167" fontId="22" fillId="9" borderId="17" xfId="0" applyNumberFormat="1" applyFont="1" applyFill="1" applyBorder="1"/>
    <xf numFmtId="0" fontId="30" fillId="0" borderId="17" xfId="0" applyFont="1" applyBorder="1" applyAlignment="1">
      <alignment horizontal="left" indent="1"/>
    </xf>
    <xf numFmtId="0" fontId="22" fillId="9" borderId="17" xfId="0" applyFont="1" applyFill="1" applyBorder="1" applyAlignment="1">
      <alignment horizontal="left"/>
    </xf>
    <xf numFmtId="0" fontId="22" fillId="9" borderId="17" xfId="0" applyFont="1" applyFill="1" applyBorder="1"/>
    <xf numFmtId="3" fontId="6" fillId="9" borderId="17" xfId="0" applyNumberFormat="1" applyFont="1" applyFill="1" applyBorder="1"/>
    <xf numFmtId="167" fontId="6" fillId="9" borderId="17" xfId="0" applyNumberFormat="1" applyFont="1" applyFill="1" applyBorder="1"/>
    <xf numFmtId="0" fontId="6" fillId="0" borderId="17" xfId="0" applyFont="1" applyBorder="1" applyAlignment="1">
      <alignment horizontal="left" vertical="center" indent="1"/>
    </xf>
    <xf numFmtId="0" fontId="6" fillId="0" borderId="17" xfId="0" applyFont="1" applyBorder="1"/>
    <xf numFmtId="2" fontId="6" fillId="0" borderId="17" xfId="0" applyNumberFormat="1" applyFont="1" applyBorder="1"/>
    <xf numFmtId="0" fontId="6" fillId="0" borderId="0" xfId="0" applyFont="1"/>
    <xf numFmtId="14" fontId="6" fillId="0" borderId="0" xfId="0" applyNumberFormat="1" applyFont="1"/>
    <xf numFmtId="165" fontId="6" fillId="0" borderId="0" xfId="0" applyNumberFormat="1" applyFont="1"/>
    <xf numFmtId="14" fontId="32" fillId="0" borderId="1" xfId="0" applyNumberFormat="1" applyFont="1" applyBorder="1" applyAlignment="1">
      <alignment horizontal="right"/>
    </xf>
    <xf numFmtId="0" fontId="32" fillId="0" borderId="1" xfId="0" applyFont="1" applyBorder="1" applyAlignment="1">
      <alignment horizontal="left" vertical="center"/>
    </xf>
    <xf numFmtId="3" fontId="30" fillId="0" borderId="1" xfId="0" applyNumberFormat="1" applyFont="1" applyBorder="1" applyAlignment="1">
      <alignment horizontal="right" vertical="center"/>
    </xf>
    <xf numFmtId="3" fontId="33" fillId="0" borderId="1" xfId="0" applyNumberFormat="1" applyFont="1" applyBorder="1" applyAlignment="1">
      <alignment horizontal="right" vertical="center"/>
    </xf>
    <xf numFmtId="3" fontId="33" fillId="0" borderId="1" xfId="1" applyNumberFormat="1" applyFont="1" applyFill="1" applyBorder="1" applyAlignment="1">
      <alignment vertical="center"/>
    </xf>
    <xf numFmtId="0" fontId="33" fillId="0" borderId="1" xfId="0" applyFont="1" applyBorder="1" applyAlignment="1">
      <alignment vertical="center"/>
    </xf>
    <xf numFmtId="165" fontId="33" fillId="0" borderId="1" xfId="0" applyNumberFormat="1" applyFont="1" applyBorder="1" applyAlignment="1">
      <alignment vertical="center"/>
    </xf>
    <xf numFmtId="0" fontId="32" fillId="0" borderId="1" xfId="0" applyFont="1" applyBorder="1" applyAlignment="1">
      <alignment horizontal="right"/>
    </xf>
    <xf numFmtId="3" fontId="32" fillId="0" borderId="1" xfId="0" applyNumberFormat="1" applyFont="1" applyBorder="1" applyAlignment="1">
      <alignment horizontal="right" vertical="center"/>
    </xf>
    <xf numFmtId="0" fontId="32" fillId="0" borderId="1" xfId="0" applyFont="1" applyBorder="1" applyAlignment="1">
      <alignment vertical="center"/>
    </xf>
    <xf numFmtId="14" fontId="32" fillId="0" borderId="3" xfId="0" applyNumberFormat="1" applyFont="1" applyBorder="1" applyAlignment="1">
      <alignment horizontal="right"/>
    </xf>
    <xf numFmtId="14" fontId="10" fillId="4" borderId="9" xfId="0" applyNumberFormat="1" applyFont="1" applyFill="1" applyBorder="1" applyAlignment="1">
      <alignment vertical="top" wrapText="1"/>
    </xf>
    <xf numFmtId="1" fontId="10" fillId="4" borderId="9" xfId="0" applyNumberFormat="1" applyFont="1" applyFill="1" applyBorder="1" applyAlignment="1">
      <alignment horizontal="left" vertical="top" wrapText="1"/>
    </xf>
    <xf numFmtId="1" fontId="10" fillId="4" borderId="9" xfId="0" applyNumberFormat="1" applyFont="1" applyFill="1" applyBorder="1" applyAlignment="1">
      <alignment horizontal="left" wrapText="1"/>
    </xf>
    <xf numFmtId="1" fontId="10" fillId="4" borderId="9" xfId="4" applyNumberFormat="1" applyFont="1" applyFill="1" applyBorder="1" applyAlignment="1">
      <alignment horizontal="left" wrapText="1"/>
    </xf>
    <xf numFmtId="165" fontId="10" fillId="4" borderId="9" xfId="0" applyNumberFormat="1" applyFont="1" applyFill="1" applyBorder="1" applyAlignment="1">
      <alignment horizontal="left" wrapText="1"/>
    </xf>
    <xf numFmtId="3" fontId="21" fillId="3" borderId="5" xfId="1" applyNumberFormat="1" applyFont="1" applyFill="1" applyBorder="1" applyAlignment="1">
      <alignment horizontal="right" wrapText="1"/>
    </xf>
    <xf numFmtId="3" fontId="21" fillId="3" borderId="5" xfId="1" applyNumberFormat="1" applyFont="1" applyFill="1" applyBorder="1" applyAlignment="1">
      <alignment horizontal="left" vertical="top" wrapText="1"/>
    </xf>
    <xf numFmtId="1" fontId="21" fillId="3" borderId="5" xfId="1" applyNumberFormat="1" applyFont="1" applyFill="1" applyBorder="1" applyAlignment="1">
      <alignment horizontal="left" vertical="top" wrapText="1"/>
    </xf>
    <xf numFmtId="3" fontId="21" fillId="3" borderId="5" xfId="1" applyNumberFormat="1" applyFont="1" applyFill="1" applyBorder="1" applyAlignment="1">
      <alignment vertical="top" wrapText="1"/>
    </xf>
    <xf numFmtId="0" fontId="21" fillId="3" borderId="5" xfId="4" applyFont="1" applyFill="1" applyBorder="1" applyAlignment="1">
      <alignment horizontal="left" vertical="top" wrapText="1"/>
    </xf>
    <xf numFmtId="0" fontId="21" fillId="3" borderId="5" xfId="4" applyFont="1" applyFill="1" applyBorder="1" applyAlignment="1">
      <alignment vertical="top" wrapText="1"/>
    </xf>
    <xf numFmtId="165" fontId="21" fillId="3" borderId="5" xfId="4" applyNumberFormat="1" applyFont="1" applyFill="1" applyBorder="1" applyAlignment="1">
      <alignment horizontal="left" vertical="top" wrapText="1"/>
    </xf>
    <xf numFmtId="3" fontId="21" fillId="3" borderId="1" xfId="1" applyNumberFormat="1" applyFont="1" applyFill="1" applyBorder="1" applyAlignment="1">
      <alignment vertical="top" wrapText="1"/>
    </xf>
    <xf numFmtId="0" fontId="21" fillId="3" borderId="1" xfId="4" applyFont="1" applyFill="1" applyBorder="1" applyAlignment="1">
      <alignment vertical="top" wrapText="1"/>
    </xf>
    <xf numFmtId="165" fontId="21" fillId="3" borderId="1" xfId="4" applyNumberFormat="1" applyFont="1" applyFill="1" applyBorder="1" applyAlignment="1">
      <alignment vertical="top" wrapText="1"/>
    </xf>
    <xf numFmtId="0" fontId="34" fillId="2" borderId="0" xfId="0" applyFont="1" applyFill="1" applyAlignment="1">
      <alignment vertical="center"/>
    </xf>
    <xf numFmtId="165" fontId="34" fillId="2" borderId="0" xfId="0" applyNumberFormat="1" applyFont="1" applyFill="1" applyAlignment="1">
      <alignment vertical="center"/>
    </xf>
    <xf numFmtId="0" fontId="34" fillId="2" borderId="18" xfId="0" applyFont="1" applyFill="1" applyBorder="1" applyAlignment="1">
      <alignment vertical="center"/>
    </xf>
    <xf numFmtId="0" fontId="5" fillId="0" borderId="0" xfId="3" applyFont="1" applyAlignment="1">
      <alignment vertical="center" wrapText="1"/>
    </xf>
    <xf numFmtId="14" fontId="5" fillId="0" borderId="0" xfId="3" applyNumberFormat="1" applyFont="1" applyAlignment="1">
      <alignment vertical="center" wrapText="1"/>
    </xf>
    <xf numFmtId="1" fontId="5" fillId="6" borderId="0" xfId="3" applyNumberFormat="1" applyFont="1" applyFill="1" applyAlignment="1">
      <alignment vertical="center" wrapText="1"/>
    </xf>
    <xf numFmtId="165" fontId="5" fillId="6" borderId="0" xfId="3" applyNumberFormat="1" applyFont="1" applyFill="1" applyAlignment="1">
      <alignment vertical="center" wrapText="1"/>
    </xf>
    <xf numFmtId="0" fontId="0" fillId="0" borderId="19" xfId="0" applyBorder="1"/>
    <xf numFmtId="0" fontId="36" fillId="0" borderId="19" xfId="0" applyFont="1" applyBorder="1" applyAlignment="1">
      <alignment horizontal="left"/>
    </xf>
    <xf numFmtId="1" fontId="0" fillId="0" borderId="19" xfId="0" applyNumberFormat="1" applyBorder="1"/>
    <xf numFmtId="0" fontId="36" fillId="0" borderId="19" xfId="0" applyFont="1" applyBorder="1" applyAlignment="1">
      <alignment horizontal="left" vertical="center" wrapText="1"/>
    </xf>
    <xf numFmtId="164" fontId="0" fillId="2" borderId="20" xfId="1" applyNumberFormat="1" applyFont="1" applyFill="1" applyBorder="1" applyAlignment="1">
      <alignment horizontal="left"/>
    </xf>
    <xf numFmtId="164" fontId="36" fillId="2" borderId="21" xfId="1" applyNumberFormat="1" applyFont="1" applyFill="1" applyBorder="1" applyAlignment="1">
      <alignment horizontal="right"/>
    </xf>
    <xf numFmtId="164" fontId="0" fillId="0" borderId="0" xfId="0" applyNumberFormat="1"/>
    <xf numFmtId="164" fontId="0" fillId="2" borderId="22" xfId="1" applyNumberFormat="1" applyFont="1" applyFill="1" applyBorder="1" applyAlignment="1">
      <alignment horizontal="left"/>
    </xf>
    <xf numFmtId="164" fontId="36" fillId="2" borderId="23" xfId="1" applyNumberFormat="1" applyFont="1" applyFill="1" applyBorder="1" applyAlignment="1">
      <alignment horizontal="right"/>
    </xf>
    <xf numFmtId="164" fontId="27" fillId="5" borderId="16" xfId="1" applyNumberFormat="1" applyFont="1" applyFill="1" applyBorder="1" applyAlignment="1">
      <alignment horizontal="left"/>
    </xf>
    <xf numFmtId="164" fontId="27" fillId="5" borderId="24" xfId="1" applyNumberFormat="1" applyFont="1" applyFill="1" applyBorder="1" applyAlignment="1">
      <alignment horizontal="left" vertical="center"/>
    </xf>
    <xf numFmtId="164" fontId="27" fillId="0" borderId="16" xfId="1" applyNumberFormat="1" applyFont="1" applyFill="1" applyBorder="1"/>
    <xf numFmtId="0" fontId="27" fillId="0" borderId="24" xfId="0" applyFont="1" applyBorder="1" applyAlignment="1">
      <alignment horizontal="left" vertical="center"/>
    </xf>
    <xf numFmtId="0" fontId="14" fillId="3" borderId="11"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31" fillId="2" borderId="0" xfId="0" applyFont="1" applyFill="1" applyAlignment="1">
      <alignment horizontal="left" vertical="center" wrapText="1"/>
    </xf>
    <xf numFmtId="0" fontId="0" fillId="0" borderId="0" xfId="0"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25" xfId="0" applyNumberFormat="1" applyFont="1" applyFill="1" applyBorder="1" applyAlignment="1">
      <alignment horizontal="right" vertical="center"/>
    </xf>
    <xf numFmtId="0" fontId="38" fillId="10" borderId="25" xfId="0" applyFont="1" applyFill="1" applyBorder="1" applyAlignment="1">
      <alignment horizontal="right" vertical="center"/>
    </xf>
    <xf numFmtId="0" fontId="38" fillId="10" borderId="26" xfId="0" applyFont="1" applyFill="1" applyBorder="1" applyAlignment="1">
      <alignment vertical="center"/>
    </xf>
    <xf numFmtId="2" fontId="39" fillId="0" borderId="25" xfId="0" applyNumberFormat="1" applyFont="1" applyBorder="1" applyAlignment="1">
      <alignment horizontal="right" vertical="center"/>
    </xf>
    <xf numFmtId="0" fontId="39" fillId="0" borderId="25" xfId="0" applyFont="1" applyBorder="1" applyAlignment="1">
      <alignment horizontal="right" vertical="center"/>
    </xf>
    <xf numFmtId="0" fontId="39" fillId="0" borderId="26" xfId="0" applyFont="1" applyBorder="1" applyAlignment="1">
      <alignment vertical="center"/>
    </xf>
    <xf numFmtId="0" fontId="39" fillId="0" borderId="26" xfId="0" applyFont="1" applyBorder="1" applyAlignment="1">
      <alignment vertical="center" wrapText="1"/>
    </xf>
    <xf numFmtId="0" fontId="38" fillId="10" borderId="27" xfId="0" applyFont="1" applyFill="1" applyBorder="1" applyAlignment="1">
      <alignment vertical="center" wrapText="1"/>
    </xf>
    <xf numFmtId="0" fontId="38" fillId="10" borderId="17"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27" xfId="0" applyFont="1" applyFill="1" applyBorder="1" applyAlignment="1">
      <alignment vertical="center"/>
    </xf>
    <xf numFmtId="0" fontId="38" fillId="10" borderId="28" xfId="0" applyFont="1" applyFill="1" applyBorder="1" applyAlignment="1">
      <alignment vertical="center"/>
    </xf>
    <xf numFmtId="0" fontId="27" fillId="11" borderId="30" xfId="0" applyFont="1" applyFill="1" applyBorder="1"/>
    <xf numFmtId="0" fontId="0" fillId="0" borderId="1" xfId="0" applyBorder="1"/>
    <xf numFmtId="0" fontId="40" fillId="11" borderId="11" xfId="0" applyFont="1" applyFill="1" applyBorder="1" applyAlignment="1">
      <alignment horizontal="center" vertical="center" wrapText="1"/>
    </xf>
    <xf numFmtId="0" fontId="40" fillId="11" borderId="10" xfId="0" applyFont="1" applyFill="1" applyBorder="1" applyAlignment="1">
      <alignment horizontal="center" vertical="center" wrapText="1"/>
    </xf>
    <xf numFmtId="0" fontId="41" fillId="12" borderId="32" xfId="0" applyFont="1" applyFill="1" applyBorder="1" applyAlignment="1">
      <alignment vertical="top" wrapText="1"/>
    </xf>
    <xf numFmtId="0" fontId="41" fillId="12" borderId="7" xfId="0" applyFont="1" applyFill="1" applyBorder="1" applyAlignment="1">
      <alignment vertical="top" wrapText="1"/>
    </xf>
    <xf numFmtId="0" fontId="27" fillId="11" borderId="1" xfId="0" applyFont="1" applyFill="1" applyBorder="1"/>
    <xf numFmtId="0" fontId="19" fillId="0" borderId="0" xfId="2" applyFont="1" applyAlignment="1">
      <alignment vertical="top"/>
    </xf>
    <xf numFmtId="0" fontId="18" fillId="2" borderId="0" xfId="0" applyFont="1" applyFill="1" applyAlignment="1">
      <alignment horizontal="left" vertical="center" wrapText="1"/>
    </xf>
    <xf numFmtId="0" fontId="17" fillId="2" borderId="0" xfId="0" applyFont="1" applyFill="1" applyAlignment="1">
      <alignment horizontal="left" wrapText="1"/>
    </xf>
    <xf numFmtId="0" fontId="27" fillId="0" borderId="0" xfId="0" applyFont="1" applyAlignment="1">
      <alignment horizontal="center" wrapText="1"/>
    </xf>
    <xf numFmtId="0" fontId="27" fillId="0" borderId="0" xfId="0" applyFont="1" applyAlignment="1">
      <alignment horizontal="center"/>
    </xf>
    <xf numFmtId="0" fontId="28" fillId="0" borderId="0" xfId="0" applyFont="1" applyAlignment="1">
      <alignment horizontal="left"/>
    </xf>
    <xf numFmtId="0" fontId="17" fillId="2" borderId="0" xfId="0" applyFont="1" applyFill="1" applyAlignment="1">
      <alignment horizontal="left" vertical="center" wrapText="1"/>
    </xf>
    <xf numFmtId="0" fontId="19" fillId="0" borderId="0" xfId="2" applyFont="1" applyAlignment="1">
      <alignment horizontal="center" vertical="top"/>
    </xf>
    <xf numFmtId="0" fontId="15" fillId="6" borderId="0" xfId="3" applyFont="1" applyFill="1" applyAlignment="1">
      <alignment horizontal="center" vertical="center" wrapText="1"/>
    </xf>
    <xf numFmtId="0" fontId="19" fillId="5" borderId="0" xfId="2" applyFont="1" applyFill="1" applyAlignment="1">
      <alignment horizontal="center" vertical="top"/>
    </xf>
    <xf numFmtId="0" fontId="31" fillId="0" borderId="0" xfId="0" applyFont="1" applyAlignment="1">
      <alignment horizontal="center"/>
    </xf>
    <xf numFmtId="0" fontId="35" fillId="5" borderId="0" xfId="2" applyFont="1" applyFill="1" applyAlignment="1">
      <alignment horizontal="left" vertical="top"/>
    </xf>
    <xf numFmtId="0" fontId="21" fillId="3" borderId="1" xfId="4" applyFont="1" applyFill="1" applyBorder="1" applyAlignment="1">
      <alignment horizontal="left" vertical="top" wrapText="1"/>
    </xf>
    <xf numFmtId="3" fontId="21" fillId="3" borderId="1" xfId="1" applyNumberFormat="1" applyFont="1" applyFill="1" applyBorder="1" applyAlignment="1">
      <alignment horizontal="left" vertical="top"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19" fillId="0" borderId="0" xfId="2" applyFont="1" applyAlignment="1">
      <alignment horizontal="left" vertical="top"/>
    </xf>
    <xf numFmtId="0" fontId="2" fillId="0" borderId="0" xfId="0" applyFont="1" applyAlignment="1">
      <alignment vertical="top" wrapText="1"/>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29" xfId="0" applyFont="1" applyFill="1" applyBorder="1" applyAlignment="1">
      <alignment horizontal="center" vertical="center"/>
    </xf>
    <xf numFmtId="0" fontId="38" fillId="10" borderId="28" xfId="0" applyFont="1" applyFill="1" applyBorder="1" applyAlignment="1">
      <alignment horizontal="center" vertical="center"/>
    </xf>
    <xf numFmtId="0" fontId="38" fillId="10" borderId="27" xfId="0" applyFont="1" applyFill="1" applyBorder="1" applyAlignment="1">
      <alignment horizontal="center" vertical="center"/>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27" xfId="0" applyBorder="1" applyAlignment="1">
      <alignment horizontal="left" vertical="top" wrapText="1"/>
    </xf>
    <xf numFmtId="0" fontId="36" fillId="0" borderId="0" xfId="0" applyFont="1" applyAlignment="1">
      <alignment horizontal="left" vertical="center"/>
    </xf>
    <xf numFmtId="0" fontId="41" fillId="12" borderId="29" xfId="0" applyFont="1" applyFill="1" applyBorder="1" applyAlignment="1">
      <alignment vertical="top" wrapText="1"/>
    </xf>
    <xf numFmtId="0" fontId="41" fillId="12" borderId="31" xfId="0" applyFont="1" applyFill="1" applyBorder="1" applyAlignment="1">
      <alignment vertical="top" wrapText="1"/>
    </xf>
    <xf numFmtId="0" fontId="19" fillId="0" borderId="32" xfId="2" applyFont="1" applyBorder="1" applyAlignment="1">
      <alignment horizontal="center" vertical="top"/>
    </xf>
    <xf numFmtId="0" fontId="6" fillId="0" borderId="13" xfId="0" applyFont="1" applyBorder="1" applyAlignment="1">
      <alignment horizontal="center" vertical="top" wrapText="1"/>
    </xf>
    <xf numFmtId="0" fontId="6" fillId="0" borderId="8" xfId="0" applyFont="1" applyBorder="1" applyAlignment="1">
      <alignment horizontal="center" vertical="top" wrapText="1"/>
    </xf>
    <xf numFmtId="0" fontId="6" fillId="0" borderId="4" xfId="0" applyFont="1" applyBorder="1" applyAlignment="1">
      <alignment horizontal="left" vertical="top" wrapText="1"/>
    </xf>
    <xf numFmtId="0" fontId="15" fillId="6" borderId="0" xfId="3" applyFont="1" applyFill="1" applyAlignment="1">
      <alignment horizontal="left" vertical="center" wrapText="1"/>
    </xf>
    <xf numFmtId="0" fontId="2" fillId="2" borderId="0" xfId="0" applyFont="1" applyFill="1"/>
    <xf numFmtId="0" fontId="15" fillId="6" borderId="0" xfId="3" applyFont="1" applyFill="1" applyAlignment="1">
      <alignment vertical="center" wrapText="1"/>
    </xf>
    <xf numFmtId="0" fontId="2" fillId="0" borderId="0" xfId="0" applyFont="1"/>
    <xf numFmtId="0" fontId="19" fillId="5" borderId="0" xfId="2" applyFont="1" applyFill="1" applyAlignment="1">
      <alignment horizontal="left" vertical="top"/>
    </xf>
    <xf numFmtId="0" fontId="5" fillId="5"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4" borderId="10" xfId="0" applyFont="1" applyFill="1" applyBorder="1" applyAlignment="1">
      <alignment horizontal="center" vertical="center"/>
    </xf>
    <xf numFmtId="0" fontId="45" fillId="4" borderId="35" xfId="0" applyFont="1" applyFill="1" applyBorder="1" applyAlignment="1">
      <alignment horizontal="center" vertical="center"/>
    </xf>
    <xf numFmtId="0" fontId="45" fillId="4" borderId="11"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6"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6"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7" xfId="0" applyFont="1" applyFill="1" applyBorder="1" applyAlignment="1">
      <alignment horizontal="center" vertical="center" wrapText="1"/>
    </xf>
    <xf numFmtId="0" fontId="14" fillId="3" borderId="38" xfId="0" applyFont="1" applyFill="1" applyBorder="1" applyAlignment="1">
      <alignment horizontal="center" vertical="center" wrapText="1"/>
    </xf>
    <xf numFmtId="170" fontId="14" fillId="3" borderId="1" xfId="0" applyNumberFormat="1" applyFont="1" applyFill="1" applyBorder="1" applyAlignment="1">
      <alignment horizontal="center" vertical="center" wrapText="1"/>
    </xf>
    <xf numFmtId="170" fontId="14" fillId="0" borderId="0" xfId="0" applyNumberFormat="1" applyFont="1" applyAlignment="1">
      <alignment horizontal="center" vertical="center" wrapText="1"/>
    </xf>
    <xf numFmtId="0" fontId="14" fillId="3" borderId="1" xfId="0" applyFont="1" applyFill="1" applyBorder="1" applyAlignment="1">
      <alignment vertical="center" wrapText="1"/>
    </xf>
    <xf numFmtId="3" fontId="2" fillId="2" borderId="0" xfId="0" applyNumberFormat="1" applyFont="1" applyFill="1"/>
    <xf numFmtId="0" fontId="2" fillId="5" borderId="39" xfId="0" applyFont="1" applyFill="1" applyBorder="1"/>
    <xf numFmtId="164" fontId="2" fillId="5" borderId="40" xfId="1" applyNumberFormat="1" applyFont="1" applyFill="1" applyBorder="1"/>
    <xf numFmtId="0" fontId="2" fillId="2" borderId="1" xfId="0" applyFont="1" applyFill="1" applyBorder="1"/>
    <xf numFmtId="170" fontId="2" fillId="0" borderId="1" xfId="1" applyNumberFormat="1" applyFont="1" applyFill="1" applyBorder="1"/>
    <xf numFmtId="170" fontId="2" fillId="0" borderId="0" xfId="1" applyNumberFormat="1" applyFont="1" applyFill="1" applyBorder="1"/>
    <xf numFmtId="0" fontId="2" fillId="5" borderId="37" xfId="0" applyFont="1" applyFill="1" applyBorder="1" applyAlignment="1">
      <alignment horizontal="left"/>
    </xf>
    <xf numFmtId="0" fontId="2" fillId="5" borderId="38" xfId="0" applyFont="1" applyFill="1" applyBorder="1" applyAlignment="1">
      <alignment horizontal="left"/>
    </xf>
    <xf numFmtId="41" fontId="2" fillId="5" borderId="34" xfId="0" applyNumberFormat="1" applyFont="1" applyFill="1" applyBorder="1"/>
    <xf numFmtId="3" fontId="8" fillId="2" borderId="0" xfId="0" applyNumberFormat="1" applyFont="1" applyFill="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0" xfId="0" applyFont="1" applyFill="1"/>
    <xf numFmtId="0" fontId="2" fillId="2" borderId="33" xfId="0" applyFont="1" applyFill="1" applyBorder="1"/>
    <xf numFmtId="170" fontId="2" fillId="2" borderId="0" xfId="1" applyNumberFormat="1" applyFont="1" applyFill="1" applyBorder="1"/>
    <xf numFmtId="164" fontId="2" fillId="2" borderId="37" xfId="1" applyNumberFormat="1" applyFont="1" applyFill="1" applyBorder="1" applyAlignment="1">
      <alignment horizontal="left"/>
    </xf>
    <xf numFmtId="164" fontId="2" fillId="2" borderId="38" xfId="1" applyNumberFormat="1" applyFont="1" applyFill="1" applyBorder="1" applyAlignment="1">
      <alignment horizontal="left"/>
    </xf>
    <xf numFmtId="164" fontId="2" fillId="0" borderId="1" xfId="1" applyNumberFormat="1" applyFont="1" applyFill="1" applyBorder="1" applyAlignment="1"/>
    <xf numFmtId="164" fontId="2" fillId="2" borderId="4" xfId="1" applyNumberFormat="1" applyFont="1" applyFill="1" applyBorder="1" applyAlignment="1">
      <alignment horizontal="left"/>
    </xf>
    <xf numFmtId="164" fontId="2" fillId="2" borderId="0" xfId="1" applyNumberFormat="1" applyFont="1" applyFill="1" applyBorder="1" applyAlignment="1">
      <alignment horizontal="left"/>
    </xf>
    <xf numFmtId="164" fontId="2" fillId="0" borderId="0" xfId="1" applyNumberFormat="1" applyFont="1" applyFill="1" applyBorder="1" applyAlignment="1"/>
    <xf numFmtId="3" fontId="8" fillId="2" borderId="18" xfId="0" applyNumberFormat="1" applyFont="1" applyFill="1" applyBorder="1" applyAlignment="1">
      <alignment horizontal="center"/>
    </xf>
    <xf numFmtId="0" fontId="8" fillId="2" borderId="18" xfId="0" applyFont="1" applyFill="1" applyBorder="1" applyAlignment="1">
      <alignment horizontal="center"/>
    </xf>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6"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40" xfId="5" applyFont="1" applyFill="1" applyBorder="1"/>
    <xf numFmtId="0" fontId="2" fillId="5" borderId="40" xfId="0" applyFont="1" applyFill="1" applyBorder="1"/>
    <xf numFmtId="41" fontId="2" fillId="5" borderId="40" xfId="1" applyNumberFormat="1" applyFont="1" applyFill="1" applyBorder="1"/>
    <xf numFmtId="41" fontId="2" fillId="5" borderId="40" xfId="0" applyNumberFormat="1" applyFont="1" applyFill="1" applyBorder="1"/>
    <xf numFmtId="41" fontId="2" fillId="5" borderId="43"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2" xfId="1" applyNumberFormat="1" applyFont="1" applyFill="1" applyBorder="1" applyAlignment="1">
      <alignment horizontal="left"/>
    </xf>
    <xf numFmtId="0" fontId="8" fillId="2" borderId="36" xfId="0" applyFont="1" applyFill="1" applyBorder="1" applyAlignment="1">
      <alignment horizontal="center"/>
    </xf>
    <xf numFmtId="0" fontId="2" fillId="0" borderId="6" xfId="0" applyFont="1" applyBorder="1"/>
    <xf numFmtId="0" fontId="8" fillId="4" borderId="45" xfId="0" applyFont="1" applyFill="1" applyBorder="1" applyAlignment="1">
      <alignment horizontal="center" vertical="center"/>
    </xf>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6"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4" fillId="3" borderId="1"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7" xfId="0" applyFont="1" applyFill="1" applyBorder="1" applyAlignment="1">
      <alignment horizontal="center" vertical="center" wrapText="1"/>
    </xf>
    <xf numFmtId="0" fontId="14" fillId="3" borderId="48" xfId="0" applyFont="1" applyFill="1" applyBorder="1" applyAlignment="1">
      <alignment vertical="center" wrapText="1"/>
    </xf>
    <xf numFmtId="0" fontId="8" fillId="0" borderId="36" xfId="0" applyFont="1" applyBorder="1" applyAlignment="1">
      <alignment horizontal="center"/>
    </xf>
    <xf numFmtId="0" fontId="2" fillId="5" borderId="40" xfId="0" applyFont="1" applyFill="1" applyBorder="1" applyAlignment="1">
      <alignment horizontal="left"/>
    </xf>
    <xf numFmtId="164" fontId="2" fillId="4" borderId="49" xfId="1" applyNumberFormat="1" applyFont="1" applyFill="1" applyBorder="1" applyAlignment="1"/>
    <xf numFmtId="0" fontId="2" fillId="5" borderId="50" xfId="0" applyFont="1" applyFill="1" applyBorder="1" applyAlignment="1">
      <alignment horizontal="center"/>
    </xf>
    <xf numFmtId="0" fontId="2" fillId="5" borderId="49" xfId="0" applyFont="1" applyFill="1" applyBorder="1" applyAlignment="1">
      <alignment horizontal="center"/>
    </xf>
    <xf numFmtId="164" fontId="2" fillId="0" borderId="49" xfId="1" applyNumberFormat="1" applyFont="1" applyFill="1" applyBorder="1" applyAlignment="1"/>
    <xf numFmtId="3" fontId="8" fillId="0" borderId="36" xfId="0" applyNumberFormat="1" applyFont="1" applyBorder="1" applyAlignment="1">
      <alignment horizontal="center"/>
    </xf>
    <xf numFmtId="164" fontId="2" fillId="2" borderId="1" xfId="1" applyNumberFormat="1" applyFont="1" applyFill="1" applyBorder="1" applyAlignment="1">
      <alignment horizontal="left"/>
    </xf>
    <xf numFmtId="164" fontId="2" fillId="0" borderId="38" xfId="1" applyNumberFormat="1" applyFont="1" applyFill="1" applyBorder="1" applyAlignment="1"/>
    <xf numFmtId="0" fontId="8" fillId="2" borderId="51" xfId="0" applyFont="1" applyFill="1" applyBorder="1" applyAlignment="1">
      <alignment horizontal="center"/>
    </xf>
    <xf numFmtId="16" fontId="8" fillId="2" borderId="0" xfId="0" applyNumberFormat="1" applyFont="1" applyFill="1" applyAlignment="1">
      <alignment horizontal="center"/>
    </xf>
    <xf numFmtId="0" fontId="2" fillId="2" borderId="36" xfId="0" applyFont="1" applyFill="1" applyBorder="1"/>
    <xf numFmtId="0" fontId="14" fillId="3" borderId="4" xfId="0" applyFont="1" applyFill="1" applyBorder="1" applyAlignment="1">
      <alignment horizontal="center" vertical="center" wrapText="1"/>
    </xf>
    <xf numFmtId="0" fontId="8" fillId="5" borderId="39" xfId="0" applyFont="1" applyFill="1" applyBorder="1"/>
    <xf numFmtId="41" fontId="2" fillId="5" borderId="40" xfId="0" applyNumberFormat="1" applyFont="1" applyFill="1" applyBorder="1" applyAlignment="1">
      <alignment horizontal="right"/>
    </xf>
    <xf numFmtId="164" fontId="2" fillId="5" borderId="40" xfId="1" applyNumberFormat="1" applyFont="1" applyFill="1" applyBorder="1" applyAlignment="1">
      <alignment horizontal="right"/>
    </xf>
    <xf numFmtId="3" fontId="2" fillId="2" borderId="36" xfId="0" applyNumberFormat="1" applyFont="1" applyFill="1" applyBorder="1"/>
    <xf numFmtId="164" fontId="8" fillId="13" borderId="3" xfId="1" applyNumberFormat="1" applyFont="1" applyFill="1" applyBorder="1" applyAlignment="1">
      <alignment horizontal="left"/>
    </xf>
    <xf numFmtId="164" fontId="2" fillId="13"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7" fillId="13" borderId="1" xfId="1" applyNumberFormat="1" applyFont="1" applyFill="1" applyBorder="1" applyAlignment="1">
      <alignment horizontal="right"/>
    </xf>
    <xf numFmtId="164" fontId="8" fillId="13" borderId="1" xfId="1" applyNumberFormat="1" applyFont="1" applyFill="1" applyBorder="1" applyAlignment="1">
      <alignment horizontal="left"/>
    </xf>
    <xf numFmtId="164" fontId="2" fillId="13" borderId="1" xfId="1" applyNumberFormat="1" applyFont="1" applyFill="1" applyBorder="1" applyAlignment="1">
      <alignment horizontal="right"/>
    </xf>
    <xf numFmtId="164" fontId="48" fillId="2"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2" xfId="0" applyFont="1" applyFill="1" applyBorder="1" applyAlignment="1">
      <alignment horizontal="center"/>
    </xf>
    <xf numFmtId="0" fontId="2" fillId="4" borderId="37" xfId="0" applyFont="1" applyFill="1" applyBorder="1" applyAlignment="1">
      <alignment horizontal="center" vertical="center"/>
    </xf>
    <xf numFmtId="0" fontId="2" fillId="4" borderId="42" xfId="0" applyFont="1" applyFill="1" applyBorder="1" applyAlignment="1">
      <alignment horizontal="center" vertical="center"/>
    </xf>
    <xf numFmtId="0" fontId="2" fillId="4" borderId="38" xfId="0" applyFont="1" applyFill="1" applyBorder="1" applyAlignment="1">
      <alignment horizontal="center" vertical="center"/>
    </xf>
    <xf numFmtId="0" fontId="8" fillId="0" borderId="14" xfId="0" applyFont="1" applyBorder="1" applyAlignment="1">
      <alignment horizontal="left" vertical="center"/>
    </xf>
    <xf numFmtId="0" fontId="8" fillId="0" borderId="47" xfId="0" applyFont="1" applyBorder="1" applyAlignment="1">
      <alignment horizontal="left" vertical="center"/>
    </xf>
    <xf numFmtId="16" fontId="8" fillId="2" borderId="36"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6"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41" xfId="0" applyFont="1" applyFill="1" applyBorder="1" applyAlignment="1">
      <alignment horizontal="center" vertical="center"/>
    </xf>
    <xf numFmtId="0" fontId="2" fillId="4" borderId="4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6" xfId="0" applyNumberFormat="1" applyFont="1" applyFill="1" applyBorder="1"/>
    <xf numFmtId="4" fontId="2" fillId="2" borderId="0" xfId="0" applyNumberFormat="1" applyFont="1" applyFill="1"/>
    <xf numFmtId="16" fontId="2" fillId="0" borderId="36" xfId="0" applyNumberFormat="1" applyFont="1" applyBorder="1"/>
    <xf numFmtId="166" fontId="2" fillId="2" borderId="0" xfId="1" applyNumberFormat="1" applyFont="1" applyFill="1" applyBorder="1" applyAlignment="1">
      <alignment horizontal="left"/>
    </xf>
    <xf numFmtId="0" fontId="2" fillId="0" borderId="36" xfId="0" applyFont="1" applyBorder="1"/>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4"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53" xfId="0" applyFont="1" applyFill="1" applyBorder="1" applyAlignment="1">
      <alignment horizontal="center" vertical="center"/>
    </xf>
    <xf numFmtId="0" fontId="2" fillId="4" borderId="54" xfId="0" applyFont="1" applyFill="1" applyBorder="1" applyAlignment="1">
      <alignment horizontal="center" vertical="center"/>
    </xf>
    <xf numFmtId="4" fontId="0" fillId="0" borderId="0" xfId="0" applyNumberFormat="1"/>
    <xf numFmtId="0" fontId="8" fillId="0" borderId="0" xfId="0" applyFont="1" applyAlignment="1">
      <alignment horizontal="left" vertical="center"/>
    </xf>
    <xf numFmtId="0" fontId="14" fillId="3" borderId="35" xfId="0" applyFont="1" applyFill="1" applyBorder="1" applyAlignment="1">
      <alignment horizontal="center" vertical="center" wrapText="1"/>
    </xf>
    <xf numFmtId="16" fontId="14" fillId="3" borderId="11" xfId="0" applyNumberFormat="1" applyFont="1" applyFill="1" applyBorder="1" applyAlignment="1">
      <alignment horizontal="center" vertical="center" wrapText="1"/>
    </xf>
    <xf numFmtId="164" fontId="8" fillId="4" borderId="39" xfId="1" applyNumberFormat="1" applyFont="1" applyFill="1" applyBorder="1" applyAlignment="1">
      <alignment horizontal="left"/>
    </xf>
    <xf numFmtId="164" fontId="8" fillId="4" borderId="40" xfId="1" applyNumberFormat="1" applyFont="1" applyFill="1" applyBorder="1" applyAlignment="1">
      <alignment horizontal="left"/>
    </xf>
    <xf numFmtId="164" fontId="8" fillId="4" borderId="43" xfId="1" applyNumberFormat="1" applyFont="1" applyFill="1" applyBorder="1" applyAlignment="1">
      <alignment horizontal="left"/>
    </xf>
    <xf numFmtId="164" fontId="2" fillId="0" borderId="2" xfId="1" applyNumberFormat="1" applyFont="1" applyFill="1" applyBorder="1" applyAlignment="1">
      <alignment horizontal="left"/>
    </xf>
    <xf numFmtId="164" fontId="2" fillId="0" borderId="44" xfId="1" applyNumberFormat="1" applyFont="1" applyFill="1" applyBorder="1" applyAlignment="1">
      <alignment horizontal="left"/>
    </xf>
    <xf numFmtId="164" fontId="2" fillId="0" borderId="4" xfId="1" applyNumberFormat="1" applyFont="1" applyFill="1" applyBorder="1" applyAlignment="1">
      <alignment horizontal="left"/>
    </xf>
    <xf numFmtId="164" fontId="2" fillId="0" borderId="12" xfId="1" applyNumberFormat="1" applyFont="1" applyFill="1" applyBorder="1" applyAlignment="1">
      <alignment horizontal="left"/>
    </xf>
    <xf numFmtId="0" fontId="2" fillId="0" borderId="4" xfId="0" applyFont="1" applyBorder="1" applyAlignment="1">
      <alignment horizontal="left"/>
    </xf>
    <xf numFmtId="0" fontId="2" fillId="0" borderId="1" xfId="0" applyFont="1" applyBorder="1"/>
    <xf numFmtId="0" fontId="2" fillId="0" borderId="12" xfId="0" applyFont="1" applyBorder="1"/>
    <xf numFmtId="0" fontId="2" fillId="0" borderId="13" xfId="0" applyFont="1" applyBorder="1" applyAlignment="1">
      <alignment horizontal="left"/>
    </xf>
    <xf numFmtId="0" fontId="2" fillId="0" borderId="5" xfId="0" applyFont="1" applyBorder="1"/>
    <xf numFmtId="0" fontId="2" fillId="0" borderId="55" xfId="0" applyFont="1" applyBorder="1"/>
    <xf numFmtId="0" fontId="2" fillId="0" borderId="24" xfId="0" applyFont="1" applyBorder="1" applyAlignment="1">
      <alignment horizontal="left"/>
    </xf>
    <xf numFmtId="0" fontId="2" fillId="0" borderId="30" xfId="0" applyFont="1" applyBorder="1"/>
    <xf numFmtId="0" fontId="2" fillId="0" borderId="16" xfId="0" applyFont="1" applyBorder="1"/>
    <xf numFmtId="0" fontId="22" fillId="0" borderId="0" xfId="0" applyFont="1"/>
    <xf numFmtId="0" fontId="49" fillId="4" borderId="1" xfId="0" applyFont="1" applyFill="1" applyBorder="1" applyAlignment="1">
      <alignment horizontal="center" vertical="center"/>
    </xf>
    <xf numFmtId="0" fontId="50" fillId="14" borderId="37" xfId="0" applyFont="1" applyFill="1" applyBorder="1"/>
    <xf numFmtId="0" fontId="50" fillId="14" borderId="42" xfId="0" applyFont="1" applyFill="1" applyBorder="1"/>
    <xf numFmtId="0" fontId="50" fillId="14" borderId="38" xfId="0" applyFont="1" applyFill="1" applyBorder="1"/>
    <xf numFmtId="0" fontId="50" fillId="15" borderId="42" xfId="0" applyFont="1" applyFill="1" applyBorder="1"/>
    <xf numFmtId="0" fontId="50" fillId="15" borderId="38" xfId="0" applyFont="1" applyFill="1" applyBorder="1"/>
    <xf numFmtId="0" fontId="50" fillId="14" borderId="46" xfId="0" applyFont="1" applyFill="1" applyBorder="1" applyAlignment="1">
      <alignment horizontal="center"/>
    </xf>
    <xf numFmtId="0" fontId="50" fillId="14" borderId="48" xfId="0" applyFont="1" applyFill="1" applyBorder="1" applyAlignment="1">
      <alignment horizontal="center"/>
    </xf>
    <xf numFmtId="0" fontId="50" fillId="15" borderId="46" xfId="0" applyFont="1" applyFill="1" applyBorder="1" applyAlignment="1">
      <alignment horizontal="center"/>
    </xf>
    <xf numFmtId="0" fontId="50" fillId="15" borderId="48" xfId="0" applyFont="1" applyFill="1" applyBorder="1" applyAlignment="1">
      <alignment horizontal="center"/>
    </xf>
    <xf numFmtId="0" fontId="50" fillId="14" borderId="1" xfId="0" applyFont="1" applyFill="1" applyBorder="1" applyAlignment="1">
      <alignment horizontal="center"/>
    </xf>
    <xf numFmtId="0" fontId="50" fillId="15" borderId="1" xfId="0" applyFont="1" applyFill="1" applyBorder="1" applyAlignment="1">
      <alignment horizontal="center"/>
    </xf>
    <xf numFmtId="0" fontId="50" fillId="0" borderId="1" xfId="0" applyFont="1" applyBorder="1"/>
    <xf numFmtId="171" fontId="51" fillId="2" borderId="1" xfId="1" applyNumberFormat="1" applyFont="1" applyFill="1" applyBorder="1" applyAlignment="1">
      <alignment horizontal="left"/>
    </xf>
    <xf numFmtId="0" fontId="49" fillId="5" borderId="3" xfId="0" applyFont="1" applyFill="1" applyBorder="1"/>
    <xf numFmtId="171" fontId="51" fillId="2" borderId="3" xfId="1" applyNumberFormat="1" applyFont="1" applyFill="1" applyBorder="1" applyAlignment="1">
      <alignment horizontal="left"/>
    </xf>
    <xf numFmtId="0" fontId="27" fillId="0" borderId="0" xfId="0" applyFont="1"/>
    <xf numFmtId="0" fontId="49" fillId="5" borderId="1" xfId="0" applyFont="1" applyFill="1" applyBorder="1" applyAlignment="1">
      <alignment horizontal="center" vertical="center"/>
    </xf>
    <xf numFmtId="0" fontId="49" fillId="5" borderId="0" xfId="0" applyFont="1" applyFill="1"/>
    <xf numFmtId="0" fontId="50" fillId="5" borderId="0" xfId="0" applyFont="1" applyFill="1"/>
    <xf numFmtId="164" fontId="51" fillId="2" borderId="1" xfId="1" applyNumberFormat="1" applyFont="1" applyFill="1" applyBorder="1" applyAlignment="1">
      <alignment horizontal="left"/>
    </xf>
    <xf numFmtId="164" fontId="51" fillId="2" borderId="30" xfId="1" applyNumberFormat="1" applyFont="1" applyFill="1" applyBorder="1" applyAlignment="1">
      <alignment horizontal="left"/>
    </xf>
    <xf numFmtId="164" fontId="51" fillId="2" borderId="3" xfId="1" applyNumberFormat="1" applyFont="1" applyFill="1" applyBorder="1" applyAlignment="1">
      <alignment horizontal="left"/>
    </xf>
    <xf numFmtId="0" fontId="21" fillId="3" borderId="10" xfId="0" applyFont="1" applyFill="1" applyBorder="1" applyAlignment="1">
      <alignment horizontal="center" vertical="center" wrapText="1"/>
    </xf>
    <xf numFmtId="172" fontId="21" fillId="3" borderId="35" xfId="0" applyNumberFormat="1" applyFont="1" applyFill="1" applyBorder="1" applyAlignment="1">
      <alignment horizontal="center" vertical="center" wrapText="1"/>
    </xf>
    <xf numFmtId="172" fontId="21" fillId="3" borderId="11" xfId="0" applyNumberFormat="1" applyFont="1" applyFill="1" applyBorder="1" applyAlignment="1">
      <alignment horizontal="center" vertical="center" wrapText="1"/>
    </xf>
    <xf numFmtId="172" fontId="21" fillId="16" borderId="56" xfId="0" applyNumberFormat="1" applyFont="1" applyFill="1" applyBorder="1" applyAlignment="1">
      <alignment horizontal="center" vertical="center" wrapText="1"/>
    </xf>
    <xf numFmtId="172" fontId="21" fillId="16" borderId="35" xfId="0" applyNumberFormat="1" applyFont="1" applyFill="1" applyBorder="1" applyAlignment="1">
      <alignment horizontal="center" vertical="center" wrapText="1"/>
    </xf>
    <xf numFmtId="172" fontId="21" fillId="16" borderId="11" xfId="0" applyNumberFormat="1" applyFont="1" applyFill="1" applyBorder="1" applyAlignment="1">
      <alignment horizontal="center" vertical="center" wrapText="1"/>
    </xf>
    <xf numFmtId="164" fontId="22" fillId="13"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2" xfId="1" applyNumberFormat="1" applyFont="1" applyFill="1" applyBorder="1" applyAlignment="1">
      <alignment horizontal="right"/>
    </xf>
    <xf numFmtId="41" fontId="6" fillId="2" borderId="38"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2" xfId="1" applyNumberFormat="1" applyFont="1" applyFill="1" applyBorder="1" applyAlignment="1">
      <alignment horizontal="right"/>
    </xf>
    <xf numFmtId="169" fontId="6" fillId="2" borderId="38" xfId="1" applyNumberFormat="1" applyFont="1" applyFill="1" applyBorder="1" applyAlignment="1">
      <alignment horizontal="right"/>
    </xf>
    <xf numFmtId="173" fontId="6" fillId="2" borderId="1" xfId="1" applyNumberFormat="1" applyFont="1" applyFill="1" applyBorder="1" applyAlignment="1">
      <alignment horizontal="right"/>
    </xf>
    <xf numFmtId="173" fontId="6" fillId="2" borderId="12" xfId="1" applyNumberFormat="1" applyFont="1" applyFill="1" applyBorder="1" applyAlignment="1">
      <alignment horizontal="right"/>
    </xf>
    <xf numFmtId="173" fontId="6" fillId="2" borderId="38" xfId="1" applyNumberFormat="1" applyFont="1" applyFill="1" applyBorder="1" applyAlignment="1">
      <alignment horizontal="right"/>
    </xf>
    <xf numFmtId="164" fontId="22" fillId="13" borderId="24" xfId="1" applyNumberFormat="1" applyFont="1" applyFill="1" applyBorder="1" applyAlignment="1">
      <alignment horizontal="left"/>
    </xf>
    <xf numFmtId="171" fontId="6" fillId="2" borderId="30" xfId="1" applyNumberFormat="1" applyFont="1" applyFill="1" applyBorder="1" applyAlignment="1">
      <alignment horizontal="right"/>
    </xf>
    <xf numFmtId="171" fontId="6" fillId="2" borderId="16" xfId="1" applyNumberFormat="1" applyFont="1" applyFill="1" applyBorder="1" applyAlignment="1">
      <alignment horizontal="right"/>
    </xf>
    <xf numFmtId="171" fontId="6" fillId="2" borderId="57" xfId="1" applyNumberFormat="1" applyFont="1" applyFill="1" applyBorder="1" applyAlignment="1">
      <alignment horizontal="right"/>
    </xf>
    <xf numFmtId="0" fontId="52" fillId="0" borderId="0" xfId="0" applyFont="1" applyAlignment="1">
      <alignment wrapText="1"/>
    </xf>
    <xf numFmtId="0" fontId="22" fillId="0" borderId="0" xfId="0" applyFont="1" applyAlignment="1">
      <alignment wrapText="1"/>
    </xf>
    <xf numFmtId="3" fontId="6" fillId="2" borderId="12" xfId="1" applyNumberFormat="1" applyFont="1" applyFill="1" applyBorder="1" applyAlignment="1">
      <alignment horizontal="right"/>
    </xf>
    <xf numFmtId="3" fontId="6" fillId="2" borderId="16" xfId="1" applyNumberFormat="1" applyFont="1" applyFill="1" applyBorder="1" applyAlignment="1">
      <alignment horizontal="right"/>
    </xf>
    <xf numFmtId="164" fontId="22" fillId="13" borderId="13" xfId="1" applyNumberFormat="1" applyFont="1" applyFill="1" applyBorder="1" applyAlignment="1">
      <alignment horizontal="left"/>
    </xf>
    <xf numFmtId="3" fontId="6" fillId="2" borderId="55"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6" xfId="1" applyNumberFormat="1" applyFont="1" applyFill="1" applyBorder="1" applyAlignment="1">
      <alignment horizontal="right"/>
    </xf>
    <xf numFmtId="41" fontId="6" fillId="17" borderId="1" xfId="1" applyNumberFormat="1" applyFont="1" applyFill="1" applyBorder="1" applyAlignment="1">
      <alignment horizontal="right"/>
    </xf>
    <xf numFmtId="41" fontId="6" fillId="2" borderId="30" xfId="1" applyNumberFormat="1" applyFont="1" applyFill="1" applyBorder="1" applyAlignment="1">
      <alignment horizontal="right"/>
    </xf>
    <xf numFmtId="164" fontId="22"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19" fillId="5" borderId="32" xfId="2" applyFont="1" applyFill="1" applyBorder="1" applyAlignment="1">
      <alignment horizontal="center" vertical="top"/>
    </xf>
    <xf numFmtId="0" fontId="6" fillId="0" borderId="36" xfId="0" applyFont="1" applyBorder="1" applyAlignment="1">
      <alignment vertical="center"/>
    </xf>
    <xf numFmtId="0" fontId="6" fillId="0" borderId="1" xfId="0" applyFont="1" applyBorder="1" applyAlignment="1">
      <alignment vertical="center" wrapText="1"/>
    </xf>
    <xf numFmtId="0" fontId="6" fillId="0" borderId="1" xfId="0" applyFont="1" applyBorder="1"/>
    <xf numFmtId="0" fontId="6" fillId="0" borderId="1" xfId="0" applyFont="1" applyBorder="1" applyAlignment="1">
      <alignment wrapText="1"/>
    </xf>
    <xf numFmtId="0" fontId="6" fillId="0" borderId="36" xfId="0" applyFont="1" applyBorder="1" applyAlignment="1">
      <alignment vertical="center" wrapText="1"/>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2" xfId="0" applyFont="1" applyBorder="1" applyAlignment="1">
      <alignment vertical="center"/>
    </xf>
    <xf numFmtId="49" fontId="24" fillId="0" borderId="12" xfId="0" applyNumberFormat="1" applyFont="1" applyBorder="1" applyAlignment="1">
      <alignment horizontal="left" vertical="top" wrapText="1"/>
    </xf>
    <xf numFmtId="0" fontId="6" fillId="0" borderId="12" xfId="0" applyFont="1" applyBorder="1" applyAlignment="1">
      <alignment wrapText="1"/>
    </xf>
    <xf numFmtId="0" fontId="6" fillId="0" borderId="12" xfId="0" applyFont="1" applyBorder="1" applyAlignment="1">
      <alignment vertical="center" wrapText="1"/>
    </xf>
    <xf numFmtId="0" fontId="50" fillId="0" borderId="13" xfId="0" applyFont="1" applyBorder="1" applyAlignment="1">
      <alignment horizontal="center" vertical="top" wrapText="1"/>
    </xf>
    <xf numFmtId="0" fontId="50" fillId="0" borderId="8" xfId="0" applyFont="1" applyBorder="1" applyAlignment="1">
      <alignment horizontal="center" vertical="top" wrapText="1"/>
    </xf>
    <xf numFmtId="0" fontId="6" fillId="2" borderId="55" xfId="0" applyFont="1" applyFill="1" applyBorder="1" applyAlignment="1">
      <alignment horizontal="left" vertical="top" wrapText="1"/>
    </xf>
    <xf numFmtId="0" fontId="50" fillId="0" borderId="2" xfId="0" applyFont="1" applyBorder="1" applyAlignment="1">
      <alignment horizontal="center" vertical="top" wrapText="1"/>
    </xf>
    <xf numFmtId="0" fontId="50" fillId="0" borderId="13" xfId="0" applyFont="1" applyBorder="1" applyAlignment="1">
      <alignment vertical="top" wrapText="1"/>
    </xf>
    <xf numFmtId="0" fontId="50" fillId="0" borderId="8" xfId="0" applyFont="1" applyBorder="1" applyAlignment="1">
      <alignment vertical="top" wrapText="1"/>
    </xf>
    <xf numFmtId="0" fontId="50" fillId="0" borderId="15" xfId="0" applyFont="1" applyBorder="1" applyAlignment="1">
      <alignment vertical="top" wrapText="1"/>
    </xf>
    <xf numFmtId="0" fontId="6" fillId="2" borderId="16"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33">
    <dxf>
      <font>
        <strike val="0"/>
        <outline val="0"/>
        <shadow val="0"/>
        <u val="none"/>
        <vertAlign val="baseline"/>
        <sz val="12"/>
        <color auto="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indexed="8"/>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1E8CE1-213D-44DF-BFC8-918F29C3DE2E}" name="Table_Facility_List_Staging_8_26_2013.accdb_11432" displayName="Table_Facility_List_Staging_8_26_2013.accdb_11432" ref="A7:AB113" headerRowDxfId="32" dataDxfId="30" totalsRowDxfId="28" headerRowBorderDxfId="31" tableBorderDxfId="29">
  <autoFilter ref="A7:AB113" xr:uid="{61BD7780-12DE-4870-B406-61B4C7C077E2}"/>
  <sortState xmlns:xlrd2="http://schemas.microsoft.com/office/spreadsheetml/2017/richdata2" ref="A8:AB113">
    <sortCondition ref="A7:A113"/>
  </sortState>
  <tableColumns count="28">
    <tableColumn id="2" xr3:uid="{48A3640F-ABF4-4BF4-A246-43DA41CA0027}" name="Name" dataDxfId="27"/>
    <tableColumn id="3" xr3:uid="{FDA65017-4350-469E-A90B-2877359ADF98}" name="Address" dataDxfId="26"/>
    <tableColumn id="4" xr3:uid="{41BDE193-F2F4-4044-882D-F0F6EEEF3131}" name="City" dataDxfId="25"/>
    <tableColumn id="6" xr3:uid="{7D5ABE1C-F48C-4615-A79F-561156595747}" name="State" dataDxfId="24"/>
    <tableColumn id="7" xr3:uid="{6A760C6A-167B-4C8F-9322-3BFA954CF86B}" name="Zip" dataDxfId="23"/>
    <tableColumn id="9" xr3:uid="{A387F29F-96E2-47C0-A808-9448EEA32847}" name="AOR" dataDxfId="22"/>
    <tableColumn id="12" xr3:uid="{B8F9460B-D8DE-4640-9108-9D9BECDBC735}" name="Type Detailed" dataDxfId="21"/>
    <tableColumn id="81" xr3:uid="{97541B3C-AE67-4A41-B359-72A892F944C6}" name="Male/Female" dataDxfId="20"/>
    <tableColumn id="43" xr3:uid="{A8BC0DB1-A080-428E-866F-623EEE7BD02E}" name="FY24 ALOS" dataDxfId="19"/>
    <tableColumn id="67" xr3:uid="{1F7A4E65-4378-4966-B271-6F4ED145E262}" name="Level A" dataDxfId="18"/>
    <tableColumn id="68" xr3:uid="{52EE7C13-025E-4625-AFA4-1158C0DB94E6}" name="Level B" dataDxfId="17"/>
    <tableColumn id="69" xr3:uid="{2B04F58D-4123-4085-AD57-D6E8D9D97410}" name="Level C" dataDxfId="16"/>
    <tableColumn id="70" xr3:uid="{1170D75F-C572-49F7-BD59-3A68195C5227}" name="Level D" dataDxfId="15"/>
    <tableColumn id="71" xr3:uid="{4B2F9C0C-96DA-4B4D-91F5-5384AA508DD1}" name="Male Crim" dataDxfId="14"/>
    <tableColumn id="72" xr3:uid="{51CF5899-C5D9-458E-A298-BA0BFB67B846}" name="Male Non-Crim" dataDxfId="13"/>
    <tableColumn id="73" xr3:uid="{B2B98D2A-566F-48B5-829F-C36B850BDB67}" name="Female Crim" dataDxfId="12"/>
    <tableColumn id="74" xr3:uid="{D0AB0065-3C79-4671-B179-0F1B17709555}" name="Female Non-Crim" dataDxfId="11"/>
    <tableColumn id="75" xr3:uid="{4031E6C0-BE5A-43CD-92CC-19DE2C19035C}" name="ICE Threat Level 1" dataDxfId="10"/>
    <tableColumn id="76" xr3:uid="{F6504371-4FD9-49B0-AA2F-E4A47CFEFF1F}" name="ICE Threat Level 2" dataDxfId="9"/>
    <tableColumn id="77" xr3:uid="{9C96DD39-38CA-422C-9A94-450886651401}" name="ICE Threat Level 3" dataDxfId="8"/>
    <tableColumn id="78" xr3:uid="{B7A19F13-ED1A-47BE-96FB-82D04F4B4B58}" name="No ICE Threat Level" dataDxfId="7"/>
    <tableColumn id="79" xr3:uid="{BE9FAEA1-342B-4B0B-A7C9-BA2FB9922CF5}" name="Mandatory" dataDxfId="6"/>
    <tableColumn id="86" xr3:uid="{F7426D64-FFFD-440F-8EF1-5EBF6F3F6AF1}" name="Guaranteed Minimum" dataDxfId="5"/>
    <tableColumn id="124" xr3:uid="{005BDF95-830B-4D24-B43F-5CC0F1572D4A}" name="Last Inspection Type" dataDxfId="4"/>
    <tableColumn id="10" xr3:uid="{8BA4033E-39FE-4A1E-B08B-447612A800B4}" name="Last Inspection End Date" dataDxfId="3"/>
    <tableColumn id="5" xr3:uid="{138061F3-8465-4FC4-A5F5-D4C17AA66F50}" name="Pending FY24 Inspection" dataDxfId="2"/>
    <tableColumn id="1" xr3:uid="{E36BB348-8CDF-49F6-9615-84BB34B24056}" name="Last Inspection Standard" dataDxfId="1"/>
    <tableColumn id="8" xr3:uid="{FB1C9613-EC4B-4BA7-A34E-2E6FB6CE6B9A}"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433</v>
      </c>
    </row>
    <row r="2" spans="1:1" ht="51.75" customHeight="1" x14ac:dyDescent="0.35">
      <c r="A2" s="8" t="s">
        <v>43</v>
      </c>
    </row>
    <row r="3" spans="1:1" ht="76.400000000000006" customHeight="1" x14ac:dyDescent="0.35">
      <c r="A3" s="8" t="s">
        <v>466</v>
      </c>
    </row>
    <row r="4" spans="1:1" ht="22.5" customHeight="1" x14ac:dyDescent="0.35">
      <c r="A4" s="8" t="s">
        <v>432</v>
      </c>
    </row>
    <row r="5" spans="1:1" ht="36.75" customHeight="1" x14ac:dyDescent="0.35">
      <c r="A5" s="8" t="s">
        <v>405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40389-4206-4157-94FC-904682FBE677}">
  <dimension ref="A1:BD237"/>
  <sheetViews>
    <sheetView zoomScale="85" zoomScaleNormal="85" workbookViewId="0">
      <selection sqref="A1:D1"/>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179" t="s">
        <v>674</v>
      </c>
      <c r="B1" s="180"/>
      <c r="C1" s="180"/>
      <c r="D1" s="180"/>
      <c r="E1" s="151"/>
      <c r="F1" s="151"/>
      <c r="G1" s="151"/>
      <c r="H1" s="150"/>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6" t="s">
        <v>673</v>
      </c>
      <c r="B2" s="187"/>
      <c r="C2" s="187"/>
      <c r="D2" s="187"/>
      <c r="E2" s="187"/>
      <c r="F2" s="187"/>
      <c r="G2" s="187"/>
      <c r="H2" s="188"/>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149"/>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79" t="s">
        <v>672</v>
      </c>
      <c r="B5" s="180"/>
      <c r="C5" s="180"/>
      <c r="D5" s="18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145" t="s">
        <v>656</v>
      </c>
      <c r="B6" s="144" t="s">
        <v>655</v>
      </c>
      <c r="C6" s="144" t="s">
        <v>654</v>
      </c>
      <c r="D6" s="144" t="s">
        <v>653</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142" t="s">
        <v>652</v>
      </c>
      <c r="B7" s="141">
        <v>41</v>
      </c>
      <c r="C7" s="141">
        <v>14.46</v>
      </c>
      <c r="D7" s="141">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142" t="s">
        <v>651</v>
      </c>
      <c r="B8" s="141">
        <v>10</v>
      </c>
      <c r="C8" s="141">
        <v>26.3</v>
      </c>
      <c r="D8" s="141">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142" t="s">
        <v>650</v>
      </c>
      <c r="B9" s="141">
        <v>231</v>
      </c>
      <c r="C9" s="141">
        <v>10.48</v>
      </c>
      <c r="D9" s="141">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143" t="s">
        <v>649</v>
      </c>
      <c r="B10" s="141">
        <v>12</v>
      </c>
      <c r="C10" s="141">
        <v>20.83</v>
      </c>
      <c r="D10" s="141">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142" t="s">
        <v>648</v>
      </c>
      <c r="B11" s="141">
        <v>2</v>
      </c>
      <c r="C11" s="141">
        <v>11</v>
      </c>
      <c r="D11" s="141">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139" t="s">
        <v>647</v>
      </c>
      <c r="B12" s="138">
        <v>296</v>
      </c>
      <c r="C12" s="138">
        <v>11.99</v>
      </c>
      <c r="D12" s="138">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9" t="s">
        <v>671</v>
      </c>
      <c r="B14" s="189"/>
      <c r="C14" s="189"/>
      <c r="D14" s="189"/>
      <c r="E14" s="189"/>
      <c r="F14" s="189"/>
      <c r="G14" s="189"/>
      <c r="H14" s="189"/>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146"/>
      <c r="B15" s="146"/>
      <c r="C15" s="146"/>
      <c r="D15" s="146"/>
      <c r="E15" s="146"/>
      <c r="F15" s="146"/>
      <c r="G15" s="146"/>
      <c r="H15" s="146"/>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79" t="s">
        <v>670</v>
      </c>
      <c r="B16" s="180"/>
      <c r="C16" s="180"/>
      <c r="D16" s="18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145" t="s">
        <v>656</v>
      </c>
      <c r="B17" s="144" t="s">
        <v>655</v>
      </c>
      <c r="C17" s="144" t="s">
        <v>654</v>
      </c>
      <c r="D17" s="144" t="s">
        <v>653</v>
      </c>
      <c r="E17" s="148"/>
      <c r="F17" s="147"/>
      <c r="G17" s="147"/>
      <c r="H17" s="147"/>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142" t="s">
        <v>652</v>
      </c>
      <c r="B18" s="141">
        <v>52</v>
      </c>
      <c r="C18" s="140">
        <v>9.884615385</v>
      </c>
      <c r="D18" s="140">
        <v>11.42222222</v>
      </c>
      <c r="E18" s="135"/>
      <c r="F18" s="134"/>
      <c r="G18" s="134"/>
      <c r="H18" s="134"/>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142" t="s">
        <v>651</v>
      </c>
      <c r="B19" s="141">
        <v>5</v>
      </c>
      <c r="C19" s="140">
        <v>15.2</v>
      </c>
      <c r="D19" s="140">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142" t="s">
        <v>650</v>
      </c>
      <c r="B20" s="141">
        <v>111</v>
      </c>
      <c r="C20" s="140">
        <v>7.4864864860000004</v>
      </c>
      <c r="D20" s="140">
        <v>7.6944444440000002</v>
      </c>
      <c r="E20" s="148"/>
      <c r="F20" s="147"/>
      <c r="G20" s="147"/>
      <c r="H20" s="147"/>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143" t="s">
        <v>649</v>
      </c>
      <c r="B21" s="141">
        <v>19</v>
      </c>
      <c r="C21" s="140">
        <v>7.0526315789999998</v>
      </c>
      <c r="D21" s="140">
        <v>7.4444444440000002</v>
      </c>
      <c r="E21" s="133"/>
      <c r="F21" s="133"/>
      <c r="G21" s="133"/>
      <c r="H21" s="133"/>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142" t="s">
        <v>648</v>
      </c>
      <c r="B22" s="141">
        <v>39</v>
      </c>
      <c r="C22" s="140">
        <v>17.410256409999999</v>
      </c>
      <c r="D22" s="140">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139" t="s">
        <v>647</v>
      </c>
      <c r="B23" s="138">
        <v>226</v>
      </c>
      <c r="C23" s="137">
        <v>11.406797971999998</v>
      </c>
      <c r="D23" s="137">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9" t="s">
        <v>669</v>
      </c>
      <c r="B25" s="189"/>
      <c r="C25" s="189"/>
      <c r="D25" s="189"/>
      <c r="E25" s="189"/>
      <c r="F25" s="189"/>
      <c r="G25" s="189"/>
      <c r="H25" s="189"/>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146" t="s">
        <v>668</v>
      </c>
      <c r="B26" s="146"/>
      <c r="C26" s="146"/>
      <c r="D26" s="146"/>
      <c r="E26" s="146"/>
      <c r="F26" s="146"/>
      <c r="G26" s="146"/>
      <c r="H26" s="146"/>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146"/>
      <c r="B27" s="146"/>
      <c r="C27" s="146"/>
      <c r="D27" s="146"/>
      <c r="E27" s="146"/>
      <c r="F27" s="146"/>
      <c r="G27" s="146"/>
      <c r="H27" s="146"/>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79" t="s">
        <v>667</v>
      </c>
      <c r="B28" s="180"/>
      <c r="C28" s="180"/>
      <c r="D28" s="181"/>
      <c r="E28" s="146"/>
      <c r="F28" s="146"/>
      <c r="G28" s="146"/>
      <c r="H28" s="146"/>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145" t="s">
        <v>656</v>
      </c>
      <c r="B29" s="144" t="s">
        <v>655</v>
      </c>
      <c r="C29" s="144" t="s">
        <v>654</v>
      </c>
      <c r="D29" s="144" t="s">
        <v>653</v>
      </c>
      <c r="E29" s="146"/>
      <c r="F29" s="146"/>
      <c r="G29" s="146"/>
      <c r="H29" s="146"/>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142" t="s">
        <v>652</v>
      </c>
      <c r="B30" s="141">
        <v>59</v>
      </c>
      <c r="C30" s="140">
        <v>11.78</v>
      </c>
      <c r="D30" s="140">
        <v>35</v>
      </c>
      <c r="E30" s="146"/>
      <c r="F30" s="146"/>
      <c r="G30" s="146"/>
      <c r="H30" s="146"/>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142" t="s">
        <v>651</v>
      </c>
      <c r="B31" s="141">
        <v>13</v>
      </c>
      <c r="C31" s="140">
        <v>17.079999999999998</v>
      </c>
      <c r="D31" s="140">
        <v>64.540000000000006</v>
      </c>
      <c r="E31" s="146"/>
      <c r="F31" s="146"/>
      <c r="G31" s="146"/>
      <c r="H31" s="146"/>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142" t="s">
        <v>650</v>
      </c>
      <c r="B32" s="141">
        <v>146</v>
      </c>
      <c r="C32" s="140">
        <v>10.210000000000001</v>
      </c>
      <c r="D32" s="140">
        <v>18.420000000000002</v>
      </c>
      <c r="E32" s="146"/>
      <c r="F32" s="146"/>
      <c r="G32" s="146"/>
      <c r="H32" s="146"/>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143" t="s">
        <v>649</v>
      </c>
      <c r="B33" s="141">
        <v>32</v>
      </c>
      <c r="C33" s="140">
        <v>4.91</v>
      </c>
      <c r="D33" s="140">
        <v>9.9700000000000006</v>
      </c>
      <c r="E33" s="146"/>
      <c r="F33" s="146"/>
      <c r="G33" s="146"/>
      <c r="H33" s="146"/>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142" t="s">
        <v>648</v>
      </c>
      <c r="B34" s="141">
        <v>61</v>
      </c>
      <c r="C34" s="140">
        <v>50.8</v>
      </c>
      <c r="D34" s="140">
        <v>87.23</v>
      </c>
      <c r="E34" s="146"/>
      <c r="F34" s="146"/>
      <c r="G34" s="146"/>
      <c r="H34" s="146"/>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139" t="s">
        <v>647</v>
      </c>
      <c r="B35" s="138">
        <v>311</v>
      </c>
      <c r="C35" s="137">
        <v>18.21</v>
      </c>
      <c r="D35" s="137">
        <v>36.119999999999997</v>
      </c>
      <c r="E35" s="146"/>
      <c r="F35" s="146"/>
      <c r="G35" s="146"/>
      <c r="H35" s="146"/>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36" t="s">
        <v>666</v>
      </c>
      <c r="B37" s="136"/>
      <c r="C37" s="136"/>
      <c r="D37" s="136"/>
      <c r="E37" s="136"/>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36"/>
      <c r="B38" s="136"/>
      <c r="C38" s="136"/>
      <c r="D38" s="136"/>
      <c r="E38" s="136"/>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36"/>
      <c r="B39" s="136"/>
      <c r="C39" s="136"/>
      <c r="D39" s="136"/>
      <c r="E39" s="136"/>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79" t="s">
        <v>665</v>
      </c>
      <c r="B40" s="180"/>
      <c r="C40" s="180"/>
      <c r="D40" s="181"/>
      <c r="E40" s="136"/>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145" t="s">
        <v>656</v>
      </c>
      <c r="B41" s="144" t="s">
        <v>655</v>
      </c>
      <c r="C41" s="144" t="s">
        <v>654</v>
      </c>
      <c r="D41" s="144" t="s">
        <v>653</v>
      </c>
      <c r="E41" s="136"/>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142" t="s">
        <v>652</v>
      </c>
      <c r="B42" s="141">
        <v>96</v>
      </c>
      <c r="C42" s="140">
        <v>14.614583333333334</v>
      </c>
      <c r="D42" s="140">
        <v>32.385416666666664</v>
      </c>
      <c r="E42" s="136"/>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142" t="s">
        <v>651</v>
      </c>
      <c r="B43" s="141">
        <v>5</v>
      </c>
      <c r="C43" s="140">
        <v>29</v>
      </c>
      <c r="D43" s="140">
        <v>57.6</v>
      </c>
      <c r="E43" s="136"/>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142" t="s">
        <v>650</v>
      </c>
      <c r="B44" s="141">
        <v>200</v>
      </c>
      <c r="C44" s="140">
        <v>12.205</v>
      </c>
      <c r="D44" s="140">
        <v>17.045000000000002</v>
      </c>
      <c r="E44" s="136"/>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143" t="s">
        <v>649</v>
      </c>
      <c r="B45" s="141">
        <v>19</v>
      </c>
      <c r="C45" s="140">
        <v>4.1052631578947372</v>
      </c>
      <c r="D45" s="140">
        <v>26</v>
      </c>
      <c r="E45" s="136"/>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142" t="s">
        <v>648</v>
      </c>
      <c r="B46" s="141">
        <v>57</v>
      </c>
      <c r="C46" s="140">
        <v>43.210526315789473</v>
      </c>
      <c r="D46" s="140">
        <v>73.578947368421055</v>
      </c>
      <c r="E46" s="136"/>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139" t="s">
        <v>647</v>
      </c>
      <c r="B47" s="138">
        <v>377</v>
      </c>
      <c r="C47" s="137">
        <v>17.320954907161802</v>
      </c>
      <c r="D47" s="137">
        <v>30.488063660477454</v>
      </c>
      <c r="E47" s="136"/>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36"/>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36" t="s">
        <v>664</v>
      </c>
      <c r="B49" s="136"/>
      <c r="C49" s="136"/>
      <c r="D49" s="136"/>
      <c r="E49" s="136"/>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36"/>
      <c r="B50" s="136"/>
      <c r="C50" s="136"/>
      <c r="D50" s="136"/>
      <c r="E50" s="136"/>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36"/>
      <c r="B51" s="136"/>
      <c r="C51" s="136"/>
      <c r="D51" s="136"/>
      <c r="E51" s="136"/>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79" t="s">
        <v>663</v>
      </c>
      <c r="B52" s="180"/>
      <c r="C52" s="180"/>
      <c r="D52" s="181"/>
      <c r="E52" s="136"/>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145" t="s">
        <v>656</v>
      </c>
      <c r="B53" s="144" t="s">
        <v>655</v>
      </c>
      <c r="C53" s="144" t="s">
        <v>654</v>
      </c>
      <c r="D53" s="144" t="s">
        <v>653</v>
      </c>
      <c r="E53" s="136"/>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142" t="s">
        <v>652</v>
      </c>
      <c r="B54" s="141">
        <v>110</v>
      </c>
      <c r="C54" s="141">
        <v>14</v>
      </c>
      <c r="D54" s="140">
        <v>34.390909090909091</v>
      </c>
      <c r="E54" s="136"/>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142" t="s">
        <v>651</v>
      </c>
      <c r="B55" s="141">
        <v>13</v>
      </c>
      <c r="C55" s="140">
        <v>20.46153846153846</v>
      </c>
      <c r="D55" s="141">
        <v>31</v>
      </c>
      <c r="E55" s="136"/>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142" t="s">
        <v>650</v>
      </c>
      <c r="B56" s="141">
        <v>178</v>
      </c>
      <c r="C56" s="140">
        <v>10.258426966292134</v>
      </c>
      <c r="D56" s="140">
        <v>18.713483146067414</v>
      </c>
      <c r="E56" s="136"/>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143" t="s">
        <v>649</v>
      </c>
      <c r="B57" s="141">
        <v>17</v>
      </c>
      <c r="C57" s="140">
        <v>8.0588235294117645</v>
      </c>
      <c r="D57" s="140">
        <v>15.647058823529411</v>
      </c>
      <c r="E57" s="136"/>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142" t="s">
        <v>648</v>
      </c>
      <c r="B58" s="141">
        <v>55</v>
      </c>
      <c r="C58" s="140">
        <v>62.18181818181818</v>
      </c>
      <c r="D58" s="140">
        <v>90.618181818181824</v>
      </c>
      <c r="E58" s="136"/>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139" t="s">
        <v>647</v>
      </c>
      <c r="B59" s="138">
        <v>373</v>
      </c>
      <c r="C59" s="137">
        <v>19.273458445040216</v>
      </c>
      <c r="D59" s="137">
        <v>34.227882037533512</v>
      </c>
      <c r="E59" s="136"/>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36"/>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36" t="s">
        <v>662</v>
      </c>
      <c r="B61" s="136"/>
      <c r="C61" s="136"/>
      <c r="D61" s="136"/>
      <c r="E61" s="136"/>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36"/>
      <c r="B62" s="136"/>
      <c r="C62" s="136"/>
      <c r="D62" s="136"/>
      <c r="E62" s="136"/>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36"/>
      <c r="B63" s="136"/>
      <c r="C63" s="136"/>
      <c r="D63" s="136"/>
      <c r="E63" s="136"/>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79" t="s">
        <v>661</v>
      </c>
      <c r="B64" s="180"/>
      <c r="C64" s="180"/>
      <c r="D64" s="181"/>
      <c r="E64" s="136"/>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145" t="s">
        <v>656</v>
      </c>
      <c r="B65" s="144" t="s">
        <v>655</v>
      </c>
      <c r="C65" s="144" t="s">
        <v>654</v>
      </c>
      <c r="D65" s="144" t="s">
        <v>653</v>
      </c>
      <c r="E65" s="136"/>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142" t="s">
        <v>652</v>
      </c>
      <c r="B66" s="141">
        <v>125</v>
      </c>
      <c r="C66" s="140">
        <v>14.151999999999999</v>
      </c>
      <c r="D66" s="140">
        <v>37.479999999999997</v>
      </c>
      <c r="E66" s="136"/>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142" t="s">
        <v>651</v>
      </c>
      <c r="B67" s="141">
        <v>26</v>
      </c>
      <c r="C67" s="140">
        <v>15.76923076923077</v>
      </c>
      <c r="D67" s="140">
        <v>36.538461538461497</v>
      </c>
      <c r="E67" s="136"/>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142" t="s">
        <v>650</v>
      </c>
      <c r="B68" s="141">
        <v>184</v>
      </c>
      <c r="C68" s="140">
        <v>11.804347826086957</v>
      </c>
      <c r="D68" s="140">
        <v>17.815217391304348</v>
      </c>
      <c r="E68" s="136"/>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143" t="s">
        <v>649</v>
      </c>
      <c r="B69" s="141">
        <v>23</v>
      </c>
      <c r="C69" s="140">
        <v>14.478260869565217</v>
      </c>
      <c r="D69" s="140">
        <v>33.478260869565219</v>
      </c>
      <c r="E69" s="136"/>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142" t="s">
        <v>648</v>
      </c>
      <c r="B70" s="141">
        <v>60</v>
      </c>
      <c r="C70" s="140">
        <v>68.38333333333334</v>
      </c>
      <c r="D70" s="140">
        <v>118.1</v>
      </c>
      <c r="E70" s="136"/>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139" t="s">
        <v>647</v>
      </c>
      <c r="B71" s="138">
        <v>418</v>
      </c>
      <c r="C71" s="137">
        <v>21.02153110047847</v>
      </c>
      <c r="D71" s="137">
        <v>40.117224880382778</v>
      </c>
      <c r="E71" s="136"/>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36"/>
      <c r="B72" s="136"/>
      <c r="C72" s="136"/>
      <c r="D72" s="136"/>
      <c r="E72" s="136"/>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36" t="s">
        <v>660</v>
      </c>
      <c r="B73" s="136"/>
      <c r="C73" s="136"/>
      <c r="D73" s="136"/>
      <c r="E73" s="136"/>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36"/>
      <c r="B74" s="136"/>
      <c r="C74" s="136"/>
      <c r="D74" s="136"/>
      <c r="E74" s="13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136"/>
      <c r="B75" s="136"/>
      <c r="C75" s="136"/>
      <c r="D75" s="136"/>
      <c r="E75" s="13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179" t="s">
        <v>659</v>
      </c>
      <c r="B76" s="180"/>
      <c r="C76" s="180"/>
      <c r="D76" s="181"/>
      <c r="E76" s="13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145" t="s">
        <v>656</v>
      </c>
      <c r="B77" s="144" t="s">
        <v>655</v>
      </c>
      <c r="C77" s="144" t="s">
        <v>654</v>
      </c>
      <c r="D77" s="144" t="s">
        <v>653</v>
      </c>
      <c r="E77" s="136"/>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142" t="s">
        <v>652</v>
      </c>
      <c r="B78" s="141">
        <v>126</v>
      </c>
      <c r="C78" s="140">
        <v>13.365079365079366</v>
      </c>
      <c r="D78" s="140">
        <v>43.261904761904759</v>
      </c>
      <c r="E78" s="136"/>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142" t="s">
        <v>651</v>
      </c>
      <c r="B79" s="141">
        <v>12</v>
      </c>
      <c r="C79" s="140">
        <v>15.916666666666666</v>
      </c>
      <c r="D79" s="140">
        <v>19.416666666666668</v>
      </c>
      <c r="E79" s="136"/>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142" t="s">
        <v>650</v>
      </c>
      <c r="B80" s="141">
        <v>95</v>
      </c>
      <c r="C80" s="140">
        <v>14.684210526315789</v>
      </c>
      <c r="D80" s="140">
        <v>24.821052631578947</v>
      </c>
      <c r="E80" s="136"/>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143" t="s">
        <v>649</v>
      </c>
      <c r="B81" s="141">
        <v>40</v>
      </c>
      <c r="C81" s="140">
        <v>7.85</v>
      </c>
      <c r="D81" s="140">
        <v>44.274999999999999</v>
      </c>
      <c r="E81" s="136"/>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142" t="s">
        <v>648</v>
      </c>
      <c r="B82" s="141">
        <v>78</v>
      </c>
      <c r="C82" s="140">
        <v>53.756410256410255</v>
      </c>
      <c r="D82" s="140">
        <v>94.974358974358978</v>
      </c>
      <c r="E82" s="136"/>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139" t="s">
        <v>647</v>
      </c>
      <c r="B83" s="138">
        <v>351</v>
      </c>
      <c r="C83" s="137">
        <v>22.156695156695157</v>
      </c>
      <c r="D83" s="137">
        <v>49.06267806267806</v>
      </c>
      <c r="E83" s="136"/>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36"/>
      <c r="B84" s="136"/>
      <c r="C84" s="136"/>
      <c r="D84" s="136"/>
      <c r="E84" s="136"/>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36" t="s">
        <v>658</v>
      </c>
      <c r="B85" s="136"/>
      <c r="C85" s="136"/>
      <c r="D85" s="136"/>
      <c r="E85" s="136"/>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36"/>
      <c r="B86" s="136"/>
      <c r="C86" s="136"/>
      <c r="D86" s="136"/>
      <c r="E86" s="136"/>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136"/>
      <c r="B87" s="136"/>
      <c r="C87" s="136"/>
      <c r="D87" s="136"/>
      <c r="E87" s="136"/>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179" t="s">
        <v>657</v>
      </c>
      <c r="B88" s="180"/>
      <c r="C88" s="180"/>
      <c r="D88" s="181"/>
      <c r="E88" s="136"/>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145" t="s">
        <v>656</v>
      </c>
      <c r="B89" s="144" t="s">
        <v>655</v>
      </c>
      <c r="C89" s="144" t="s">
        <v>654</v>
      </c>
      <c r="D89" s="144" t="s">
        <v>653</v>
      </c>
      <c r="E89" s="136"/>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142" t="s">
        <v>652</v>
      </c>
      <c r="B90" s="141">
        <v>131</v>
      </c>
      <c r="C90" s="140">
        <v>13.557251908396946</v>
      </c>
      <c r="D90" s="140">
        <v>39.541984732824424</v>
      </c>
      <c r="E90" s="136"/>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142" t="s">
        <v>651</v>
      </c>
      <c r="B91" s="141">
        <v>9</v>
      </c>
      <c r="C91" s="140">
        <v>19.666666666666668</v>
      </c>
      <c r="D91" s="140">
        <v>45.555555555555557</v>
      </c>
      <c r="E91" s="136"/>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142" t="s">
        <v>650</v>
      </c>
      <c r="B92" s="141">
        <v>231</v>
      </c>
      <c r="C92" s="140">
        <v>11.103896103896103</v>
      </c>
      <c r="D92" s="140">
        <v>19.826839826839826</v>
      </c>
      <c r="E92" s="136"/>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143" t="s">
        <v>649</v>
      </c>
      <c r="B93" s="141">
        <v>46</v>
      </c>
      <c r="C93" s="140">
        <v>7.1956521739130439</v>
      </c>
      <c r="D93" s="140">
        <v>28.195652173913043</v>
      </c>
      <c r="E93" s="136"/>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142" t="s">
        <v>648</v>
      </c>
      <c r="B94" s="141">
        <v>80</v>
      </c>
      <c r="C94" s="140">
        <v>65.037499999999994</v>
      </c>
      <c r="D94" s="140">
        <v>105.7625</v>
      </c>
      <c r="E94" s="136"/>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139" t="s">
        <v>647</v>
      </c>
      <c r="B95" s="138">
        <v>497</v>
      </c>
      <c r="C95" s="137">
        <v>20.225352112676056</v>
      </c>
      <c r="D95" s="137">
        <v>40.096579476861166</v>
      </c>
      <c r="E95" s="136"/>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36"/>
      <c r="B96" s="136"/>
      <c r="C96" s="136"/>
      <c r="D96" s="136"/>
      <c r="E96" s="136"/>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36" t="s">
        <v>646</v>
      </c>
      <c r="B97" s="136"/>
      <c r="C97" s="136"/>
      <c r="D97" s="136"/>
      <c r="E97" s="136"/>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36"/>
      <c r="B98" s="136"/>
      <c r="C98" s="136"/>
      <c r="D98" s="136"/>
      <c r="E98" s="136"/>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36"/>
      <c r="B99" s="136"/>
      <c r="C99" s="136"/>
      <c r="D99" s="136"/>
      <c r="E99" s="136"/>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36"/>
      <c r="B100" s="136"/>
      <c r="D100" s="136"/>
      <c r="E100" s="136"/>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36"/>
      <c r="B101" s="136"/>
      <c r="C101" s="136"/>
      <c r="D101" s="136"/>
      <c r="E101" s="136"/>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82" t="s">
        <v>645</v>
      </c>
      <c r="B103" s="183"/>
      <c r="C103" s="183"/>
      <c r="D103" s="183"/>
      <c r="E103" s="183"/>
      <c r="F103" s="183"/>
      <c r="G103" s="183"/>
      <c r="H103" s="18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65" customHeight="1" x14ac:dyDescent="0.35">
      <c r="A104" s="184" t="s">
        <v>644</v>
      </c>
      <c r="B104" s="185"/>
      <c r="C104" s="185"/>
      <c r="D104" s="185"/>
      <c r="E104" s="185"/>
      <c r="F104" s="185"/>
      <c r="G104" s="185"/>
      <c r="H104" s="185"/>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82" t="s">
        <v>643</v>
      </c>
      <c r="B106" s="183"/>
      <c r="C106" s="183"/>
      <c r="D106" s="183"/>
      <c r="E106" s="183"/>
      <c r="F106" s="183"/>
      <c r="G106" s="183"/>
      <c r="H106" s="18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77" t="s">
        <v>642</v>
      </c>
      <c r="B107" s="178"/>
      <c r="C107" s="178"/>
      <c r="D107" s="178"/>
      <c r="E107" s="178"/>
      <c r="F107" s="178"/>
      <c r="G107" s="178"/>
      <c r="H107" s="178"/>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33"/>
      <c r="B108" s="133"/>
      <c r="C108" s="133"/>
      <c r="D108" s="133"/>
      <c r="E108" s="133"/>
      <c r="F108" s="133"/>
      <c r="G108" s="133"/>
      <c r="H108" s="13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33"/>
      <c r="B109" s="133"/>
      <c r="C109" s="133"/>
      <c r="D109" s="133"/>
      <c r="E109" s="133"/>
      <c r="F109" s="133"/>
      <c r="G109" s="133"/>
      <c r="H109" s="13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33"/>
      <c r="B110" s="133"/>
      <c r="C110" s="133"/>
      <c r="D110" s="133"/>
      <c r="E110" s="133"/>
      <c r="F110" s="133"/>
      <c r="G110" s="133"/>
      <c r="H110" s="13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12"/>
      <c r="B111" s="112"/>
      <c r="C111" s="112"/>
      <c r="D111" s="112"/>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12"/>
      <c r="B112" s="112"/>
      <c r="C112" s="112"/>
      <c r="D112" s="112"/>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12"/>
      <c r="B113" s="112"/>
      <c r="C113" s="112"/>
      <c r="D113" s="112"/>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12"/>
      <c r="B114" s="112"/>
      <c r="C114" s="112"/>
      <c r="D114" s="112"/>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12"/>
      <c r="B115" s="112"/>
      <c r="C115" s="112"/>
      <c r="D115" s="112"/>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12"/>
      <c r="B116" s="112"/>
      <c r="C116" s="112"/>
      <c r="D116" s="112"/>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12"/>
      <c r="B117" s="112"/>
      <c r="C117" s="112"/>
      <c r="D117" s="112"/>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12"/>
      <c r="B118" s="112"/>
      <c r="C118" s="112"/>
      <c r="D118" s="112"/>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12"/>
      <c r="B119" s="112"/>
      <c r="C119" s="112"/>
      <c r="D119" s="112"/>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12"/>
      <c r="B120" s="112"/>
      <c r="C120" s="112"/>
      <c r="D120" s="112"/>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12"/>
      <c r="B121" s="112"/>
      <c r="C121" s="112"/>
      <c r="D121" s="112"/>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12"/>
      <c r="B122" s="112"/>
      <c r="C122" s="112"/>
      <c r="D122" s="112"/>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12"/>
      <c r="B123" s="112"/>
      <c r="C123" s="112"/>
      <c r="D123" s="112"/>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12"/>
      <c r="B124" s="112"/>
      <c r="C124" s="112"/>
      <c r="D124" s="112"/>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12"/>
      <c r="B125" s="112"/>
      <c r="C125" s="112"/>
      <c r="D125" s="112"/>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12"/>
      <c r="B126" s="112"/>
      <c r="C126" s="112"/>
      <c r="D126" s="112"/>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12"/>
      <c r="B127" s="112"/>
      <c r="C127" s="112"/>
      <c r="D127" s="112"/>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12"/>
      <c r="B128" s="112"/>
      <c r="C128" s="112"/>
      <c r="D128" s="112"/>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12"/>
      <c r="B129" s="112"/>
      <c r="C129" s="112"/>
      <c r="D129" s="112"/>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12"/>
      <c r="B130" s="112"/>
      <c r="C130" s="112"/>
      <c r="D130" s="112"/>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12"/>
      <c r="B131" s="112"/>
      <c r="C131" s="112"/>
      <c r="D131" s="112"/>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12"/>
      <c r="B132" s="112"/>
      <c r="C132" s="112"/>
      <c r="D132" s="112"/>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12"/>
      <c r="B133" s="112"/>
      <c r="C133" s="112"/>
      <c r="D133" s="112"/>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12"/>
      <c r="B134" s="112"/>
      <c r="C134" s="112"/>
      <c r="D134" s="112"/>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12"/>
      <c r="B135" s="112"/>
      <c r="C135" s="112"/>
      <c r="D135" s="112"/>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12"/>
      <c r="B136" s="112"/>
      <c r="C136" s="112"/>
      <c r="D136" s="112"/>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12"/>
      <c r="B137" s="112"/>
      <c r="C137" s="112"/>
      <c r="D137" s="112"/>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12"/>
      <c r="B138" s="112"/>
      <c r="C138" s="112"/>
      <c r="D138" s="112"/>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12"/>
      <c r="B139" s="112"/>
      <c r="C139" s="112"/>
      <c r="D139" s="112"/>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12"/>
      <c r="B140" s="112"/>
      <c r="C140" s="112"/>
      <c r="D140" s="112"/>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12"/>
      <c r="B141" s="112"/>
      <c r="C141" s="112"/>
      <c r="D141" s="112"/>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12"/>
      <c r="B142" s="112"/>
      <c r="C142" s="112"/>
      <c r="D142" s="112"/>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12"/>
      <c r="B143" s="112"/>
      <c r="C143" s="112"/>
      <c r="D143" s="112"/>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12"/>
      <c r="B144" s="112"/>
      <c r="C144" s="112"/>
      <c r="D144" s="112"/>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12"/>
      <c r="B145" s="112"/>
      <c r="C145" s="112"/>
      <c r="D145" s="112"/>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12"/>
      <c r="B146" s="112"/>
      <c r="C146" s="112"/>
      <c r="D146" s="112"/>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12"/>
      <c r="B147" s="112"/>
      <c r="C147" s="112"/>
      <c r="D147" s="112"/>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12"/>
      <c r="B148" s="112"/>
      <c r="C148" s="112"/>
      <c r="D148" s="112"/>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12"/>
      <c r="B149" s="112"/>
      <c r="C149" s="112"/>
      <c r="D149" s="112"/>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12"/>
      <c r="B150" s="112"/>
      <c r="C150" s="112"/>
      <c r="D150" s="112"/>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12"/>
      <c r="B151" s="112"/>
      <c r="C151" s="112"/>
      <c r="D151" s="112"/>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12"/>
      <c r="B152" s="112"/>
      <c r="C152" s="112"/>
      <c r="D152" s="112"/>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12"/>
      <c r="B153" s="112"/>
      <c r="C153" s="112"/>
      <c r="D153" s="112"/>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12"/>
      <c r="B154" s="112"/>
      <c r="C154" s="112"/>
      <c r="D154" s="112"/>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12"/>
      <c r="B155" s="112"/>
      <c r="C155" s="112"/>
      <c r="D155" s="112"/>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12"/>
      <c r="B156" s="112"/>
      <c r="C156" s="112"/>
      <c r="D156" s="112"/>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12"/>
      <c r="B157" s="112"/>
      <c r="C157" s="112"/>
      <c r="D157" s="112"/>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12"/>
      <c r="B158" s="112"/>
      <c r="C158" s="112"/>
      <c r="D158" s="112"/>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12"/>
      <c r="B159" s="112"/>
      <c r="C159" s="112"/>
      <c r="D159" s="112"/>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12"/>
      <c r="B160" s="112"/>
      <c r="C160" s="112"/>
      <c r="D160" s="112"/>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12"/>
      <c r="B161" s="112"/>
      <c r="C161" s="112"/>
      <c r="D161" s="112"/>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12"/>
      <c r="B162" s="112"/>
      <c r="C162" s="112"/>
      <c r="D162" s="112"/>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12"/>
      <c r="B163" s="112"/>
      <c r="C163" s="112"/>
      <c r="D163" s="112"/>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12"/>
      <c r="B164" s="112"/>
      <c r="C164" s="112"/>
      <c r="D164" s="112"/>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12"/>
      <c r="B165" s="112"/>
      <c r="C165" s="112"/>
      <c r="D165" s="112"/>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12"/>
      <c r="B166" s="112"/>
      <c r="C166" s="112"/>
      <c r="D166" s="112"/>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12"/>
      <c r="B167" s="112"/>
      <c r="C167" s="112"/>
      <c r="D167" s="112"/>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12"/>
      <c r="B168" s="112"/>
      <c r="C168" s="112"/>
      <c r="D168" s="112"/>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12"/>
      <c r="B169" s="112"/>
      <c r="C169" s="112"/>
      <c r="D169" s="112"/>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12"/>
      <c r="B170" s="112"/>
      <c r="C170" s="112"/>
      <c r="D170" s="112"/>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12"/>
      <c r="B171" s="112"/>
      <c r="C171" s="112"/>
      <c r="D171" s="112"/>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12"/>
      <c r="B172" s="112"/>
      <c r="C172" s="112"/>
      <c r="D172" s="112"/>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12"/>
      <c r="B173" s="112"/>
      <c r="C173" s="112"/>
      <c r="D173" s="112"/>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12"/>
      <c r="B174" s="112"/>
      <c r="C174" s="112"/>
      <c r="D174" s="112"/>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12"/>
      <c r="B175" s="112"/>
      <c r="C175" s="112"/>
      <c r="D175" s="112"/>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12"/>
      <c r="B176" s="112"/>
      <c r="C176" s="112"/>
      <c r="D176" s="112"/>
      <c r="E176" s="3"/>
      <c r="F176" s="3"/>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12"/>
      <c r="B177" s="112"/>
      <c r="C177" s="112"/>
      <c r="D177" s="112"/>
      <c r="E177" s="3"/>
      <c r="F177" s="3"/>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12"/>
      <c r="B178" s="112"/>
      <c r="C178" s="112"/>
      <c r="D178" s="112"/>
      <c r="E178" s="3"/>
      <c r="F178" s="3"/>
      <c r="G178" s="3"/>
      <c r="H178" s="3"/>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12"/>
      <c r="B179" s="112"/>
      <c r="C179" s="112"/>
      <c r="D179" s="112"/>
      <c r="E179" s="3"/>
      <c r="F179" s="3"/>
      <c r="G179" s="3"/>
      <c r="H179" s="3"/>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12"/>
      <c r="B180" s="112"/>
      <c r="C180" s="112"/>
      <c r="D180" s="112"/>
      <c r="E180" s="3"/>
      <c r="F180" s="3"/>
      <c r="G180" s="3"/>
      <c r="H180" s="3"/>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12"/>
      <c r="B181" s="112"/>
      <c r="C181" s="112"/>
      <c r="D181" s="112"/>
      <c r="E181" s="3"/>
      <c r="F181" s="3"/>
      <c r="G181" s="3"/>
      <c r="H181" s="3"/>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12"/>
      <c r="B182" s="112"/>
      <c r="C182" s="112"/>
      <c r="D182" s="112"/>
      <c r="E182" s="3"/>
      <c r="F182" s="3"/>
      <c r="G182" s="3"/>
      <c r="H182" s="3"/>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12"/>
      <c r="B183" s="112"/>
      <c r="C183" s="112"/>
      <c r="D183" s="112"/>
      <c r="E183" s="3"/>
      <c r="F183" s="3"/>
      <c r="G183" s="3"/>
      <c r="H183" s="3"/>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12"/>
      <c r="B184" s="112"/>
      <c r="C184" s="112"/>
      <c r="D184" s="112"/>
      <c r="E184" s="3"/>
      <c r="F184" s="3"/>
      <c r="G184" s="3"/>
      <c r="H184" s="3"/>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12"/>
      <c r="B185" s="112"/>
      <c r="C185" s="112"/>
      <c r="D185" s="112"/>
      <c r="E185" s="3"/>
      <c r="F185" s="3"/>
      <c r="G185" s="3"/>
      <c r="H185" s="3"/>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12"/>
      <c r="B186" s="112"/>
      <c r="C186" s="112"/>
      <c r="D186" s="112"/>
      <c r="E186" s="3"/>
      <c r="F186" s="3"/>
      <c r="G186" s="3"/>
      <c r="H186" s="3"/>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12"/>
      <c r="B187" s="112"/>
      <c r="C187" s="112"/>
      <c r="D187" s="112"/>
      <c r="E187" s="3"/>
      <c r="F187" s="3"/>
      <c r="G187" s="3"/>
      <c r="H187" s="3"/>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12"/>
      <c r="B188" s="112"/>
      <c r="C188" s="112"/>
      <c r="D188" s="112"/>
      <c r="E188" s="3"/>
      <c r="F188" s="3"/>
      <c r="G188" s="3"/>
      <c r="H188" s="3"/>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12"/>
      <c r="B189" s="112"/>
      <c r="C189" s="112"/>
      <c r="D189" s="112"/>
      <c r="E189" s="3"/>
      <c r="F189" s="3"/>
      <c r="G189" s="3"/>
      <c r="H189" s="3"/>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12"/>
      <c r="B190" s="112"/>
      <c r="C190" s="112"/>
      <c r="D190" s="112"/>
      <c r="E190" s="3"/>
      <c r="F190" s="3"/>
      <c r="G190" s="3"/>
      <c r="H190" s="3"/>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12"/>
      <c r="B191" s="112"/>
      <c r="C191" s="112"/>
      <c r="D191" s="112"/>
      <c r="E191" s="3"/>
      <c r="F191" s="3"/>
      <c r="G191" s="3"/>
      <c r="H191" s="3"/>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12"/>
      <c r="B192" s="112"/>
      <c r="C192" s="112"/>
      <c r="D192" s="112"/>
      <c r="E192" s="3"/>
      <c r="F192" s="3"/>
      <c r="G192" s="3"/>
      <c r="H192" s="3"/>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12"/>
      <c r="B193" s="112"/>
      <c r="C193" s="112"/>
      <c r="D193" s="112"/>
      <c r="E193" s="3"/>
      <c r="F193" s="3"/>
      <c r="G193" s="3"/>
      <c r="H193" s="3"/>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12"/>
      <c r="B194" s="112"/>
      <c r="C194" s="112"/>
      <c r="D194" s="112"/>
      <c r="E194" s="3"/>
      <c r="F194" s="3"/>
      <c r="G194" s="3"/>
      <c r="H194" s="3"/>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12"/>
      <c r="B195" s="112"/>
      <c r="C195" s="112"/>
      <c r="D195" s="112"/>
      <c r="E195" s="3"/>
      <c r="F195" s="3"/>
      <c r="G195" s="3"/>
      <c r="H195" s="3"/>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12"/>
      <c r="B196" s="112"/>
      <c r="C196" s="112"/>
      <c r="D196" s="112"/>
      <c r="E196" s="3"/>
      <c r="F196" s="3"/>
      <c r="G196" s="3"/>
      <c r="H196" s="3"/>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12"/>
      <c r="B197" s="112"/>
      <c r="C197" s="112"/>
      <c r="D197" s="112"/>
      <c r="E197" s="3"/>
      <c r="F197" s="3"/>
      <c r="G197" s="3"/>
      <c r="H197" s="3"/>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12"/>
      <c r="B198" s="112"/>
      <c r="C198" s="112"/>
      <c r="D198" s="112"/>
      <c r="E198" s="3"/>
      <c r="F198" s="3"/>
      <c r="G198" s="3"/>
      <c r="H198" s="3"/>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12"/>
      <c r="B199" s="112"/>
      <c r="C199" s="112"/>
      <c r="D199" s="112"/>
      <c r="E199" s="3"/>
      <c r="F199" s="3"/>
      <c r="G199" s="3"/>
      <c r="H199" s="3"/>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12"/>
      <c r="B200" s="112"/>
      <c r="C200" s="112"/>
      <c r="D200" s="112"/>
      <c r="E200" s="3"/>
      <c r="F200" s="3"/>
      <c r="G200" s="3"/>
      <c r="H200" s="3"/>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12"/>
      <c r="B201" s="112"/>
      <c r="C201" s="112"/>
      <c r="D201" s="112"/>
      <c r="E201" s="3"/>
      <c r="F201" s="3"/>
      <c r="G201" s="3"/>
      <c r="H201" s="3"/>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12"/>
      <c r="B202" s="112"/>
      <c r="C202" s="112"/>
      <c r="D202" s="112"/>
      <c r="E202" s="3"/>
      <c r="F202" s="3"/>
      <c r="G202" s="3"/>
      <c r="H202" s="3"/>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12"/>
      <c r="B203" s="112"/>
      <c r="C203" s="112"/>
      <c r="D203" s="112"/>
      <c r="G203" s="3"/>
      <c r="H203" s="3"/>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12"/>
      <c r="B204" s="112"/>
      <c r="C204" s="112"/>
      <c r="D204" s="112"/>
      <c r="G204" s="3"/>
      <c r="H204" s="3"/>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12"/>
      <c r="B205" s="112"/>
      <c r="C205" s="112"/>
      <c r="D205" s="112"/>
      <c r="M205"/>
    </row>
    <row r="206" spans="1:56" x14ac:dyDescent="0.35">
      <c r="A206" s="112"/>
      <c r="B206" s="112"/>
      <c r="C206" s="112"/>
      <c r="D206" s="112"/>
      <c r="M206"/>
    </row>
    <row r="207" spans="1:56" x14ac:dyDescent="0.35">
      <c r="A207" s="112"/>
      <c r="B207" s="112"/>
      <c r="C207" s="112"/>
      <c r="D207" s="112"/>
    </row>
    <row r="208" spans="1:56" x14ac:dyDescent="0.35">
      <c r="A208" s="112"/>
      <c r="B208" s="112"/>
      <c r="C208" s="112"/>
      <c r="D208" s="112"/>
    </row>
    <row r="209" spans="1:4" x14ac:dyDescent="0.35">
      <c r="A209" s="112"/>
      <c r="B209" s="112"/>
      <c r="C209" s="112"/>
      <c r="D209" s="112"/>
    </row>
    <row r="210" spans="1:4" x14ac:dyDescent="0.35">
      <c r="A210" s="112"/>
      <c r="B210" s="112"/>
      <c r="C210" s="112"/>
      <c r="D210" s="112"/>
    </row>
    <row r="211" spans="1:4" x14ac:dyDescent="0.35">
      <c r="A211" s="112"/>
      <c r="B211" s="112"/>
      <c r="C211" s="112"/>
      <c r="D211" s="112"/>
    </row>
    <row r="212" spans="1:4" x14ac:dyDescent="0.35">
      <c r="A212" s="112"/>
      <c r="B212" s="112"/>
      <c r="C212" s="112"/>
      <c r="D212" s="112"/>
    </row>
    <row r="213" spans="1:4" x14ac:dyDescent="0.35">
      <c r="A213" s="112"/>
      <c r="B213" s="112"/>
      <c r="C213" s="112"/>
      <c r="D213" s="112"/>
    </row>
    <row r="214" spans="1:4" x14ac:dyDescent="0.35">
      <c r="A214" s="112"/>
      <c r="B214" s="112"/>
      <c r="C214" s="112"/>
      <c r="D214" s="112"/>
    </row>
    <row r="215" spans="1:4" x14ac:dyDescent="0.35">
      <c r="A215" s="112"/>
      <c r="B215" s="112"/>
      <c r="C215" s="112"/>
      <c r="D215" s="112"/>
    </row>
    <row r="216" spans="1:4" x14ac:dyDescent="0.35">
      <c r="A216" s="112"/>
      <c r="B216" s="112"/>
      <c r="C216" s="112"/>
      <c r="D216" s="112"/>
    </row>
    <row r="217" spans="1:4" x14ac:dyDescent="0.35">
      <c r="A217" s="112"/>
      <c r="B217" s="112"/>
      <c r="C217" s="112"/>
      <c r="D217" s="112"/>
    </row>
    <row r="218" spans="1:4" x14ac:dyDescent="0.35">
      <c r="A218" s="112"/>
      <c r="B218" s="112"/>
      <c r="C218" s="112"/>
      <c r="D218" s="112"/>
    </row>
    <row r="219" spans="1:4" x14ac:dyDescent="0.35">
      <c r="A219" s="112"/>
      <c r="B219" s="112"/>
      <c r="C219" s="112"/>
      <c r="D219" s="112"/>
    </row>
    <row r="220" spans="1:4" x14ac:dyDescent="0.35">
      <c r="A220" s="112"/>
      <c r="B220" s="112"/>
      <c r="C220" s="112"/>
      <c r="D220" s="112"/>
    </row>
    <row r="221" spans="1:4" x14ac:dyDescent="0.35">
      <c r="A221" s="112"/>
      <c r="B221" s="112"/>
      <c r="C221" s="112"/>
      <c r="D221" s="112"/>
    </row>
    <row r="222" spans="1:4" x14ac:dyDescent="0.35">
      <c r="A222" s="112"/>
      <c r="B222" s="112"/>
      <c r="C222" s="112"/>
      <c r="D222" s="112"/>
    </row>
    <row r="223" spans="1:4" x14ac:dyDescent="0.35">
      <c r="A223" s="112"/>
      <c r="B223" s="112"/>
      <c r="C223" s="112"/>
      <c r="D223" s="112"/>
    </row>
    <row r="224" spans="1:4" x14ac:dyDescent="0.35">
      <c r="A224" s="112"/>
      <c r="B224" s="112"/>
      <c r="C224" s="112"/>
      <c r="D224" s="112"/>
    </row>
    <row r="225" spans="1:4" x14ac:dyDescent="0.35">
      <c r="A225" s="112"/>
      <c r="B225" s="112"/>
      <c r="C225" s="112"/>
      <c r="D225" s="112"/>
    </row>
    <row r="226" spans="1:4" x14ac:dyDescent="0.35">
      <c r="A226" s="112"/>
      <c r="B226" s="112"/>
      <c r="C226" s="112"/>
      <c r="D226" s="112"/>
    </row>
    <row r="227" spans="1:4" x14ac:dyDescent="0.35">
      <c r="A227" s="112"/>
      <c r="B227" s="112"/>
      <c r="C227" s="112"/>
      <c r="D227" s="112"/>
    </row>
    <row r="228" spans="1:4" x14ac:dyDescent="0.35">
      <c r="A228" s="112"/>
      <c r="B228" s="112"/>
      <c r="C228" s="112"/>
      <c r="D228" s="112"/>
    </row>
    <row r="229" spans="1:4" x14ac:dyDescent="0.35">
      <c r="A229" s="112"/>
      <c r="B229" s="112"/>
      <c r="C229" s="112"/>
      <c r="D229" s="112"/>
    </row>
    <row r="230" spans="1:4" x14ac:dyDescent="0.35">
      <c r="A230" s="112"/>
      <c r="B230" s="112"/>
      <c r="C230" s="112"/>
      <c r="D230" s="112"/>
    </row>
    <row r="231" spans="1:4" x14ac:dyDescent="0.35">
      <c r="A231" s="112"/>
      <c r="B231" s="112"/>
      <c r="C231" s="112"/>
      <c r="D231" s="112"/>
    </row>
    <row r="232" spans="1:4" x14ac:dyDescent="0.35">
      <c r="A232" s="112"/>
      <c r="B232" s="112"/>
      <c r="C232" s="112"/>
      <c r="D232" s="112"/>
    </row>
    <row r="233" spans="1:4" x14ac:dyDescent="0.35">
      <c r="A233" s="112"/>
      <c r="B233" s="112"/>
      <c r="C233" s="112"/>
      <c r="D233" s="112"/>
    </row>
    <row r="234" spans="1:4" x14ac:dyDescent="0.35">
      <c r="A234" s="112"/>
      <c r="B234" s="112"/>
      <c r="C234" s="112"/>
      <c r="D234" s="112"/>
    </row>
    <row r="235" spans="1:4" x14ac:dyDescent="0.35">
      <c r="A235" s="112"/>
      <c r="B235" s="112"/>
      <c r="C235" s="112"/>
      <c r="D235" s="112"/>
    </row>
    <row r="236" spans="1:4" x14ac:dyDescent="0.35">
      <c r="A236" s="112"/>
      <c r="B236" s="112"/>
      <c r="C236" s="112"/>
      <c r="D236" s="112"/>
    </row>
    <row r="237" spans="1:4" x14ac:dyDescent="0.35">
      <c r="A237" s="112"/>
      <c r="B237" s="112"/>
      <c r="C237" s="112"/>
      <c r="D237" s="112"/>
    </row>
  </sheetData>
  <mergeCells count="16">
    <mergeCell ref="A1:D1"/>
    <mergeCell ref="A28:D28"/>
    <mergeCell ref="A2:H2"/>
    <mergeCell ref="A5:D5"/>
    <mergeCell ref="A14:H14"/>
    <mergeCell ref="A16:D16"/>
    <mergeCell ref="A25:H25"/>
    <mergeCell ref="A107:H107"/>
    <mergeCell ref="A40:D40"/>
    <mergeCell ref="A52:D52"/>
    <mergeCell ref="A64:D64"/>
    <mergeCell ref="A103:H103"/>
    <mergeCell ref="A104:H104"/>
    <mergeCell ref="A106:H106"/>
    <mergeCell ref="A76:D76"/>
    <mergeCell ref="A88:D8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5B7A-3309-44E3-9D10-2C7E90F552A3}">
  <dimension ref="A1:F116"/>
  <sheetViews>
    <sheetView zoomScaleNormal="100" workbookViewId="0">
      <selection activeCell="E9" sqref="E9"/>
    </sheetView>
  </sheetViews>
  <sheetFormatPr defaultRowHeight="14.5" x14ac:dyDescent="0.35"/>
  <cols>
    <col min="1" max="1" width="52.26953125" customWidth="1"/>
    <col min="2" max="2" width="16.1796875" customWidth="1"/>
  </cols>
  <sheetData>
    <row r="1" spans="1:6" ht="26" x14ac:dyDescent="0.35">
      <c r="A1" s="166" t="s">
        <v>42</v>
      </c>
      <c r="B1" s="166"/>
      <c r="C1" s="159"/>
      <c r="D1" s="159"/>
      <c r="E1" s="159"/>
      <c r="F1" s="159"/>
    </row>
    <row r="2" spans="1:6" ht="15" thickBot="1" x14ac:dyDescent="0.4">
      <c r="A2" s="192"/>
      <c r="B2" s="192"/>
    </row>
    <row r="3" spans="1:6" ht="77.5" customHeight="1" thickBot="1" x14ac:dyDescent="0.4">
      <c r="A3" s="190" t="s">
        <v>681</v>
      </c>
      <c r="B3" s="191"/>
    </row>
    <row r="4" spans="1:6" x14ac:dyDescent="0.35">
      <c r="A4" s="155" t="s">
        <v>677</v>
      </c>
      <c r="B4" s="154" t="s">
        <v>676</v>
      </c>
    </row>
    <row r="5" spans="1:6" x14ac:dyDescent="0.35">
      <c r="A5" s="153" t="s">
        <v>549</v>
      </c>
      <c r="B5" s="153">
        <v>139</v>
      </c>
    </row>
    <row r="6" spans="1:6" x14ac:dyDescent="0.35">
      <c r="A6" s="153" t="s">
        <v>550</v>
      </c>
      <c r="B6" s="153">
        <v>56</v>
      </c>
    </row>
    <row r="7" spans="1:6" ht="15" customHeight="1" x14ac:dyDescent="0.35">
      <c r="A7" s="153" t="s">
        <v>573</v>
      </c>
      <c r="B7" s="153">
        <v>31</v>
      </c>
      <c r="C7" s="122"/>
    </row>
    <row r="8" spans="1:6" x14ac:dyDescent="0.35">
      <c r="A8" s="153" t="s">
        <v>603</v>
      </c>
      <c r="B8" s="153">
        <v>27</v>
      </c>
    </row>
    <row r="9" spans="1:6" x14ac:dyDescent="0.35">
      <c r="A9" s="153" t="s">
        <v>600</v>
      </c>
      <c r="B9" s="153">
        <v>26</v>
      </c>
    </row>
    <row r="10" spans="1:6" x14ac:dyDescent="0.35">
      <c r="A10" s="153" t="s">
        <v>217</v>
      </c>
      <c r="B10" s="153">
        <v>22</v>
      </c>
    </row>
    <row r="11" spans="1:6" x14ac:dyDescent="0.35">
      <c r="A11" s="153" t="s">
        <v>262</v>
      </c>
      <c r="B11" s="153">
        <v>19</v>
      </c>
    </row>
    <row r="12" spans="1:6" x14ac:dyDescent="0.35">
      <c r="A12" s="153" t="s">
        <v>140</v>
      </c>
      <c r="B12" s="153">
        <v>17</v>
      </c>
    </row>
    <row r="13" spans="1:6" x14ac:dyDescent="0.35">
      <c r="A13" s="153" t="s">
        <v>171</v>
      </c>
      <c r="B13" s="153">
        <v>15</v>
      </c>
    </row>
    <row r="14" spans="1:6" x14ac:dyDescent="0.35">
      <c r="A14" s="153" t="s">
        <v>572</v>
      </c>
      <c r="B14" s="153">
        <v>15</v>
      </c>
    </row>
    <row r="15" spans="1:6" x14ac:dyDescent="0.35">
      <c r="A15" s="153" t="s">
        <v>562</v>
      </c>
      <c r="B15" s="153">
        <v>14</v>
      </c>
    </row>
    <row r="16" spans="1:6" x14ac:dyDescent="0.35">
      <c r="A16" s="153" t="s">
        <v>533</v>
      </c>
      <c r="B16" s="153">
        <v>14</v>
      </c>
    </row>
    <row r="17" spans="1:2" x14ac:dyDescent="0.35">
      <c r="A17" s="153" t="s">
        <v>205</v>
      </c>
      <c r="B17" s="153">
        <v>12</v>
      </c>
    </row>
    <row r="18" spans="1:2" x14ac:dyDescent="0.35">
      <c r="A18" s="153" t="s">
        <v>289</v>
      </c>
      <c r="B18" s="153">
        <v>11</v>
      </c>
    </row>
    <row r="19" spans="1:2" x14ac:dyDescent="0.35">
      <c r="A19" s="153" t="s">
        <v>578</v>
      </c>
      <c r="B19" s="153">
        <v>11</v>
      </c>
    </row>
    <row r="20" spans="1:2" x14ac:dyDescent="0.35">
      <c r="A20" s="153" t="s">
        <v>162</v>
      </c>
      <c r="B20" s="153">
        <v>11</v>
      </c>
    </row>
    <row r="21" spans="1:2" x14ac:dyDescent="0.35">
      <c r="A21" s="153" t="s">
        <v>151</v>
      </c>
      <c r="B21" s="153">
        <v>10</v>
      </c>
    </row>
    <row r="22" spans="1:2" x14ac:dyDescent="0.35">
      <c r="A22" s="153" t="s">
        <v>604</v>
      </c>
      <c r="B22" s="153">
        <v>10</v>
      </c>
    </row>
    <row r="23" spans="1:2" x14ac:dyDescent="0.35">
      <c r="A23" s="153" t="s">
        <v>15</v>
      </c>
      <c r="B23" s="153">
        <v>10</v>
      </c>
    </row>
    <row r="24" spans="1:2" x14ac:dyDescent="0.35">
      <c r="A24" s="153" t="s">
        <v>568</v>
      </c>
      <c r="B24" s="153">
        <v>9</v>
      </c>
    </row>
    <row r="25" spans="1:2" x14ac:dyDescent="0.35">
      <c r="A25" s="153" t="s">
        <v>574</v>
      </c>
      <c r="B25" s="153">
        <v>8</v>
      </c>
    </row>
    <row r="26" spans="1:2" x14ac:dyDescent="0.35">
      <c r="A26" s="153" t="s">
        <v>582</v>
      </c>
      <c r="B26" s="153">
        <v>8</v>
      </c>
    </row>
    <row r="27" spans="1:2" x14ac:dyDescent="0.35">
      <c r="A27" s="153" t="s">
        <v>27</v>
      </c>
      <c r="B27" s="153">
        <v>8</v>
      </c>
    </row>
    <row r="28" spans="1:2" x14ac:dyDescent="0.35">
      <c r="A28" s="153" t="s">
        <v>602</v>
      </c>
      <c r="B28" s="153">
        <v>8</v>
      </c>
    </row>
    <row r="29" spans="1:2" x14ac:dyDescent="0.35">
      <c r="A29" s="153" t="s">
        <v>532</v>
      </c>
      <c r="B29" s="153">
        <v>7</v>
      </c>
    </row>
    <row r="30" spans="1:2" x14ac:dyDescent="0.35">
      <c r="A30" s="153" t="s">
        <v>541</v>
      </c>
      <c r="B30" s="153">
        <v>6</v>
      </c>
    </row>
    <row r="31" spans="1:2" x14ac:dyDescent="0.35">
      <c r="A31" s="153" t="s">
        <v>542</v>
      </c>
      <c r="B31" s="153">
        <v>5</v>
      </c>
    </row>
    <row r="32" spans="1:2" x14ac:dyDescent="0.35">
      <c r="A32" s="153" t="s">
        <v>20</v>
      </c>
      <c r="B32" s="153">
        <v>4</v>
      </c>
    </row>
    <row r="33" spans="1:2" x14ac:dyDescent="0.35">
      <c r="A33" s="153" t="s">
        <v>518</v>
      </c>
      <c r="B33" s="153">
        <v>4</v>
      </c>
    </row>
    <row r="34" spans="1:2" x14ac:dyDescent="0.35">
      <c r="A34" s="153" t="s">
        <v>570</v>
      </c>
      <c r="B34" s="153">
        <v>3</v>
      </c>
    </row>
    <row r="35" spans="1:2" x14ac:dyDescent="0.35">
      <c r="A35" s="153" t="s">
        <v>292</v>
      </c>
      <c r="B35" s="153">
        <v>3</v>
      </c>
    </row>
    <row r="36" spans="1:2" x14ac:dyDescent="0.35">
      <c r="A36" s="153" t="s">
        <v>511</v>
      </c>
      <c r="B36" s="153">
        <v>3</v>
      </c>
    </row>
    <row r="37" spans="1:2" x14ac:dyDescent="0.35">
      <c r="A37" s="153" t="s">
        <v>33</v>
      </c>
      <c r="B37" s="153">
        <v>3</v>
      </c>
    </row>
    <row r="38" spans="1:2" x14ac:dyDescent="0.35">
      <c r="A38" s="153" t="s">
        <v>513</v>
      </c>
      <c r="B38" s="153">
        <v>3</v>
      </c>
    </row>
    <row r="39" spans="1:2" x14ac:dyDescent="0.35">
      <c r="A39" s="153" t="s">
        <v>197</v>
      </c>
      <c r="B39" s="153">
        <v>3</v>
      </c>
    </row>
    <row r="40" spans="1:2" x14ac:dyDescent="0.35">
      <c r="A40" s="153" t="s">
        <v>559</v>
      </c>
      <c r="B40" s="153">
        <v>2</v>
      </c>
    </row>
    <row r="41" spans="1:2" x14ac:dyDescent="0.35">
      <c r="A41" s="153" t="s">
        <v>13</v>
      </c>
      <c r="B41" s="153">
        <v>2</v>
      </c>
    </row>
    <row r="42" spans="1:2" x14ac:dyDescent="0.35">
      <c r="A42" s="153" t="s">
        <v>556</v>
      </c>
      <c r="B42" s="153">
        <v>2</v>
      </c>
    </row>
    <row r="43" spans="1:2" x14ac:dyDescent="0.35">
      <c r="A43" s="153" t="s">
        <v>220</v>
      </c>
      <c r="B43" s="153">
        <v>2</v>
      </c>
    </row>
    <row r="44" spans="1:2" x14ac:dyDescent="0.35">
      <c r="A44" s="153" t="s">
        <v>8</v>
      </c>
      <c r="B44" s="153">
        <v>2</v>
      </c>
    </row>
    <row r="45" spans="1:2" x14ac:dyDescent="0.35">
      <c r="A45" s="153" t="s">
        <v>536</v>
      </c>
      <c r="B45" s="153">
        <v>1</v>
      </c>
    </row>
    <row r="46" spans="1:2" x14ac:dyDescent="0.35">
      <c r="A46" s="153" t="s">
        <v>580</v>
      </c>
      <c r="B46" s="153">
        <v>1</v>
      </c>
    </row>
    <row r="47" spans="1:2" x14ac:dyDescent="0.35">
      <c r="A47" s="153" t="s">
        <v>17</v>
      </c>
      <c r="B47" s="153">
        <v>1</v>
      </c>
    </row>
    <row r="48" spans="1:2" x14ac:dyDescent="0.35">
      <c r="A48" s="153" t="s">
        <v>680</v>
      </c>
      <c r="B48" s="153">
        <v>1</v>
      </c>
    </row>
    <row r="49" spans="1:6" x14ac:dyDescent="0.35">
      <c r="A49" s="153" t="s">
        <v>285</v>
      </c>
      <c r="B49" s="153">
        <v>1</v>
      </c>
    </row>
    <row r="50" spans="1:6" x14ac:dyDescent="0.35">
      <c r="A50" s="153" t="s">
        <v>350</v>
      </c>
      <c r="B50" s="153">
        <v>1</v>
      </c>
    </row>
    <row r="51" spans="1:6" x14ac:dyDescent="0.35">
      <c r="A51" s="153" t="s">
        <v>599</v>
      </c>
      <c r="B51" s="153">
        <v>1</v>
      </c>
      <c r="F51" t="s">
        <v>675</v>
      </c>
    </row>
    <row r="52" spans="1:6" x14ac:dyDescent="0.35">
      <c r="A52" s="153" t="s">
        <v>679</v>
      </c>
      <c r="B52" s="153">
        <v>1</v>
      </c>
    </row>
    <row r="53" spans="1:6" x14ac:dyDescent="0.35">
      <c r="A53" s="153" t="s">
        <v>6</v>
      </c>
      <c r="B53" s="153">
        <v>1</v>
      </c>
    </row>
    <row r="54" spans="1:6" x14ac:dyDescent="0.35">
      <c r="A54" s="153" t="s">
        <v>41</v>
      </c>
      <c r="B54" s="153">
        <v>1</v>
      </c>
    </row>
    <row r="55" spans="1:6" x14ac:dyDescent="0.35">
      <c r="A55" s="153" t="s">
        <v>512</v>
      </c>
      <c r="B55" s="153">
        <v>1</v>
      </c>
    </row>
    <row r="56" spans="1:6" x14ac:dyDescent="0.35">
      <c r="A56" s="153" t="s">
        <v>592</v>
      </c>
      <c r="B56" s="153">
        <v>1</v>
      </c>
    </row>
    <row r="57" spans="1:6" x14ac:dyDescent="0.35">
      <c r="A57" s="153" t="s">
        <v>14</v>
      </c>
      <c r="B57" s="153">
        <v>1</v>
      </c>
    </row>
    <row r="58" spans="1:6" x14ac:dyDescent="0.35">
      <c r="A58" s="153" t="s">
        <v>591</v>
      </c>
      <c r="B58" s="153">
        <v>1</v>
      </c>
    </row>
    <row r="59" spans="1:6" x14ac:dyDescent="0.35">
      <c r="A59" s="153" t="s">
        <v>12</v>
      </c>
      <c r="B59" s="153">
        <v>1</v>
      </c>
    </row>
    <row r="60" spans="1:6" x14ac:dyDescent="0.35">
      <c r="A60" s="153" t="s">
        <v>530</v>
      </c>
      <c r="B60" s="153">
        <v>1</v>
      </c>
    </row>
    <row r="61" spans="1:6" ht="15" thickBot="1" x14ac:dyDescent="0.4">
      <c r="A61" s="158" t="s">
        <v>647</v>
      </c>
      <c r="B61" s="158">
        <v>581</v>
      </c>
    </row>
    <row r="62" spans="1:6" x14ac:dyDescent="0.35">
      <c r="A62" s="157"/>
      <c r="B62" s="157"/>
    </row>
    <row r="63" spans="1:6" ht="15" thickBot="1" x14ac:dyDescent="0.4">
      <c r="A63" s="156"/>
      <c r="B63" s="156"/>
    </row>
    <row r="64" spans="1:6" ht="15" thickBot="1" x14ac:dyDescent="0.4">
      <c r="A64" s="190" t="s">
        <v>678</v>
      </c>
      <c r="B64" s="191"/>
    </row>
    <row r="65" spans="1:3" x14ac:dyDescent="0.35">
      <c r="A65" s="155" t="s">
        <v>677</v>
      </c>
      <c r="B65" s="154" t="s">
        <v>676</v>
      </c>
    </row>
    <row r="66" spans="1:3" x14ac:dyDescent="0.35">
      <c r="A66" s="153" t="s">
        <v>549</v>
      </c>
      <c r="B66" s="153">
        <v>125</v>
      </c>
    </row>
    <row r="67" spans="1:3" x14ac:dyDescent="0.35">
      <c r="A67" s="153" t="s">
        <v>184</v>
      </c>
      <c r="B67" s="153">
        <v>51</v>
      </c>
    </row>
    <row r="68" spans="1:3" x14ac:dyDescent="0.35">
      <c r="A68" s="153" t="s">
        <v>603</v>
      </c>
      <c r="B68" s="153">
        <v>32</v>
      </c>
      <c r="C68" s="122"/>
    </row>
    <row r="69" spans="1:3" x14ac:dyDescent="0.35">
      <c r="A69" s="153" t="s">
        <v>217</v>
      </c>
      <c r="B69" s="153">
        <v>22</v>
      </c>
    </row>
    <row r="70" spans="1:3" x14ac:dyDescent="0.35">
      <c r="A70" s="153" t="s">
        <v>600</v>
      </c>
      <c r="B70" s="153">
        <v>18</v>
      </c>
    </row>
    <row r="71" spans="1:3" x14ac:dyDescent="0.35">
      <c r="A71" s="153" t="s">
        <v>572</v>
      </c>
      <c r="B71" s="153">
        <v>15</v>
      </c>
    </row>
    <row r="72" spans="1:3" x14ac:dyDescent="0.35">
      <c r="A72" s="153" t="s">
        <v>171</v>
      </c>
      <c r="B72" s="153">
        <v>15</v>
      </c>
    </row>
    <row r="73" spans="1:3" x14ac:dyDescent="0.35">
      <c r="A73" s="153" t="s">
        <v>573</v>
      </c>
      <c r="B73" s="153">
        <v>15</v>
      </c>
    </row>
    <row r="74" spans="1:3" x14ac:dyDescent="0.35">
      <c r="A74" s="153" t="s">
        <v>15</v>
      </c>
      <c r="B74" s="153">
        <v>14</v>
      </c>
    </row>
    <row r="75" spans="1:3" x14ac:dyDescent="0.35">
      <c r="A75" s="153" t="s">
        <v>262</v>
      </c>
      <c r="B75" s="153">
        <v>14</v>
      </c>
    </row>
    <row r="76" spans="1:3" x14ac:dyDescent="0.35">
      <c r="A76" s="153" t="s">
        <v>568</v>
      </c>
      <c r="B76" s="153">
        <v>14</v>
      </c>
    </row>
    <row r="77" spans="1:3" x14ac:dyDescent="0.35">
      <c r="A77" s="153" t="s">
        <v>602</v>
      </c>
      <c r="B77" s="153">
        <v>12</v>
      </c>
    </row>
    <row r="78" spans="1:3" x14ac:dyDescent="0.35">
      <c r="A78" s="153" t="s">
        <v>578</v>
      </c>
      <c r="B78" s="153">
        <v>12</v>
      </c>
    </row>
    <row r="79" spans="1:3" x14ac:dyDescent="0.35">
      <c r="A79" s="153" t="s">
        <v>151</v>
      </c>
      <c r="B79" s="153">
        <v>11</v>
      </c>
    </row>
    <row r="80" spans="1:3" x14ac:dyDescent="0.35">
      <c r="A80" s="153" t="s">
        <v>208</v>
      </c>
      <c r="B80" s="153">
        <v>10</v>
      </c>
    </row>
    <row r="81" spans="1:2" x14ac:dyDescent="0.35">
      <c r="A81" s="153" t="s">
        <v>162</v>
      </c>
      <c r="B81" s="153">
        <v>10</v>
      </c>
    </row>
    <row r="82" spans="1:2" x14ac:dyDescent="0.35">
      <c r="A82" s="153" t="s">
        <v>582</v>
      </c>
      <c r="B82" s="153">
        <v>9</v>
      </c>
    </row>
    <row r="83" spans="1:2" x14ac:dyDescent="0.35">
      <c r="A83" s="153" t="s">
        <v>27</v>
      </c>
      <c r="B83" s="153">
        <v>9</v>
      </c>
    </row>
    <row r="84" spans="1:2" x14ac:dyDescent="0.35">
      <c r="A84" s="153" t="s">
        <v>532</v>
      </c>
      <c r="B84" s="153">
        <v>8</v>
      </c>
    </row>
    <row r="85" spans="1:2" x14ac:dyDescent="0.35">
      <c r="A85" s="153" t="s">
        <v>265</v>
      </c>
      <c r="B85" s="153">
        <v>8</v>
      </c>
    </row>
    <row r="86" spans="1:2" x14ac:dyDescent="0.35">
      <c r="A86" s="153" t="s">
        <v>140</v>
      </c>
      <c r="B86" s="153">
        <v>8</v>
      </c>
    </row>
    <row r="87" spans="1:2" x14ac:dyDescent="0.35">
      <c r="A87" s="153" t="s">
        <v>205</v>
      </c>
      <c r="B87" s="153">
        <v>8</v>
      </c>
    </row>
    <row r="88" spans="1:2" x14ac:dyDescent="0.35">
      <c r="A88" s="153" t="s">
        <v>20</v>
      </c>
      <c r="B88" s="153">
        <v>8</v>
      </c>
    </row>
    <row r="89" spans="1:2" x14ac:dyDescent="0.35">
      <c r="A89" s="153" t="s">
        <v>574</v>
      </c>
      <c r="B89" s="153">
        <v>7</v>
      </c>
    </row>
    <row r="90" spans="1:2" x14ac:dyDescent="0.35">
      <c r="A90" s="153" t="s">
        <v>562</v>
      </c>
      <c r="B90" s="153">
        <v>7</v>
      </c>
    </row>
    <row r="91" spans="1:2" x14ac:dyDescent="0.35">
      <c r="A91" s="153" t="s">
        <v>276</v>
      </c>
      <c r="B91" s="153">
        <v>6</v>
      </c>
    </row>
    <row r="92" spans="1:2" x14ac:dyDescent="0.35">
      <c r="A92" s="153" t="s">
        <v>541</v>
      </c>
      <c r="B92" s="153">
        <v>5</v>
      </c>
    </row>
    <row r="93" spans="1:2" x14ac:dyDescent="0.35">
      <c r="A93" s="153" t="s">
        <v>331</v>
      </c>
      <c r="B93" s="153">
        <v>5</v>
      </c>
    </row>
    <row r="94" spans="1:2" x14ac:dyDescent="0.35">
      <c r="A94" s="153" t="s">
        <v>202</v>
      </c>
      <c r="B94" s="153">
        <v>4</v>
      </c>
    </row>
    <row r="95" spans="1:2" x14ac:dyDescent="0.35">
      <c r="A95" s="153" t="s">
        <v>11</v>
      </c>
      <c r="B95" s="153">
        <v>4</v>
      </c>
    </row>
    <row r="96" spans="1:2" x14ac:dyDescent="0.35">
      <c r="A96" s="153" t="s">
        <v>334</v>
      </c>
      <c r="B96" s="153">
        <v>4</v>
      </c>
    </row>
    <row r="97" spans="1:6" x14ac:dyDescent="0.35">
      <c r="A97" s="153" t="s">
        <v>13</v>
      </c>
      <c r="B97" s="153">
        <v>3</v>
      </c>
    </row>
    <row r="98" spans="1:6" x14ac:dyDescent="0.35">
      <c r="A98" s="153" t="s">
        <v>179</v>
      </c>
      <c r="B98" s="153">
        <v>3</v>
      </c>
    </row>
    <row r="99" spans="1:6" x14ac:dyDescent="0.35">
      <c r="A99" s="153" t="s">
        <v>33</v>
      </c>
      <c r="B99" s="153">
        <v>3</v>
      </c>
    </row>
    <row r="100" spans="1:6" x14ac:dyDescent="0.35">
      <c r="A100" s="153" t="s">
        <v>220</v>
      </c>
      <c r="B100" s="153">
        <v>2</v>
      </c>
    </row>
    <row r="101" spans="1:6" x14ac:dyDescent="0.35">
      <c r="A101" s="153" t="s">
        <v>8</v>
      </c>
      <c r="B101" s="153">
        <v>2</v>
      </c>
    </row>
    <row r="102" spans="1:6" x14ac:dyDescent="0.35">
      <c r="A102" s="153" t="s">
        <v>319</v>
      </c>
      <c r="B102" s="153">
        <v>2</v>
      </c>
    </row>
    <row r="103" spans="1:6" x14ac:dyDescent="0.35">
      <c r="A103" s="153" t="s">
        <v>350</v>
      </c>
      <c r="B103" s="153">
        <v>2</v>
      </c>
    </row>
    <row r="104" spans="1:6" x14ac:dyDescent="0.35">
      <c r="A104" s="153" t="s">
        <v>542</v>
      </c>
      <c r="B104" s="153">
        <v>2</v>
      </c>
    </row>
    <row r="105" spans="1:6" x14ac:dyDescent="0.35">
      <c r="A105" s="153" t="s">
        <v>292</v>
      </c>
      <c r="B105" s="153">
        <v>2</v>
      </c>
    </row>
    <row r="106" spans="1:6" x14ac:dyDescent="0.35">
      <c r="A106" s="153" t="s">
        <v>249</v>
      </c>
      <c r="B106" s="153">
        <v>2</v>
      </c>
    </row>
    <row r="107" spans="1:6" x14ac:dyDescent="0.35">
      <c r="A107" s="153" t="s">
        <v>197</v>
      </c>
      <c r="B107" s="153">
        <v>2</v>
      </c>
    </row>
    <row r="108" spans="1:6" x14ac:dyDescent="0.35">
      <c r="A108" s="153" t="s">
        <v>41</v>
      </c>
      <c r="B108" s="153">
        <v>1</v>
      </c>
    </row>
    <row r="109" spans="1:6" x14ac:dyDescent="0.35">
      <c r="A109" s="153" t="s">
        <v>289</v>
      </c>
      <c r="B109" s="153">
        <v>1</v>
      </c>
    </row>
    <row r="110" spans="1:6" x14ac:dyDescent="0.35">
      <c r="A110" s="153" t="s">
        <v>512</v>
      </c>
      <c r="B110" s="153">
        <v>1</v>
      </c>
    </row>
    <row r="111" spans="1:6" x14ac:dyDescent="0.35">
      <c r="A111" s="153" t="s">
        <v>296</v>
      </c>
      <c r="B111" s="153">
        <v>1</v>
      </c>
    </row>
    <row r="112" spans="1:6" x14ac:dyDescent="0.35">
      <c r="A112" s="153" t="s">
        <v>511</v>
      </c>
      <c r="B112" s="153">
        <v>1</v>
      </c>
      <c r="F112" t="s">
        <v>675</v>
      </c>
    </row>
    <row r="113" spans="1:2" x14ac:dyDescent="0.35">
      <c r="A113" s="153" t="s">
        <v>188</v>
      </c>
      <c r="B113" s="153">
        <v>1</v>
      </c>
    </row>
    <row r="114" spans="1:2" x14ac:dyDescent="0.35">
      <c r="A114" s="153" t="s">
        <v>12</v>
      </c>
      <c r="B114" s="153">
        <v>1</v>
      </c>
    </row>
    <row r="115" spans="1:2" x14ac:dyDescent="0.35">
      <c r="A115" s="153" t="s">
        <v>556</v>
      </c>
      <c r="B115" s="153">
        <v>1</v>
      </c>
    </row>
    <row r="116" spans="1:2" ht="15" thickBot="1" x14ac:dyDescent="0.4">
      <c r="A116" s="152" t="s">
        <v>647</v>
      </c>
      <c r="B116" s="152">
        <v>523</v>
      </c>
    </row>
  </sheetData>
  <mergeCells count="3">
    <mergeCell ref="A64:B64"/>
    <mergeCell ref="A1:B2"/>
    <mergeCell ref="A3:B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DE0B-E9C6-4B8E-B631-39A7DC53701E}">
  <sheetPr>
    <pageSetUpPr fitToPage="1"/>
  </sheetPr>
  <dimension ref="A1:D163"/>
  <sheetViews>
    <sheetView showGridLines="0" tabSelected="1" topLeftCell="A112" zoomScale="85" zoomScaleNormal="100" workbookViewId="0">
      <selection activeCell="B99" sqref="B99"/>
    </sheetView>
  </sheetViews>
  <sheetFormatPr defaultRowHeight="14.5" x14ac:dyDescent="0.35"/>
  <cols>
    <col min="1" max="1" width="26.54296875" style="1" customWidth="1"/>
    <col min="2" max="2" width="160.7265625" customWidth="1"/>
  </cols>
  <sheetData>
    <row r="1" spans="1:2" s="2" customFormat="1" ht="26" x14ac:dyDescent="0.35">
      <c r="A1" s="166" t="s">
        <v>42</v>
      </c>
      <c r="B1" s="166"/>
    </row>
    <row r="2" spans="1:2" s="2" customFormat="1" ht="74.25" customHeight="1" x14ac:dyDescent="0.35">
      <c r="A2" s="167" t="s">
        <v>43</v>
      </c>
      <c r="B2" s="167"/>
    </row>
    <row r="3" spans="1:2" s="2" customFormat="1" ht="48.65" customHeight="1" thickBot="1" x14ac:dyDescent="0.4">
      <c r="A3" s="10" t="s">
        <v>437</v>
      </c>
      <c r="B3" s="453"/>
    </row>
    <row r="4" spans="1:2" ht="18" x14ac:dyDescent="0.35">
      <c r="A4" s="14" t="s">
        <v>109</v>
      </c>
      <c r="B4" s="15" t="s">
        <v>110</v>
      </c>
    </row>
    <row r="5" spans="1:2" ht="15.5" x14ac:dyDescent="0.35">
      <c r="A5" s="16" t="s">
        <v>44</v>
      </c>
      <c r="B5" s="17" t="s">
        <v>45</v>
      </c>
    </row>
    <row r="6" spans="1:2" ht="15.5" x14ac:dyDescent="0.35">
      <c r="A6" s="16" t="s">
        <v>46</v>
      </c>
      <c r="B6" s="17" t="s">
        <v>47</v>
      </c>
    </row>
    <row r="7" spans="1:2" ht="15.5" x14ac:dyDescent="0.35">
      <c r="A7" s="16" t="s">
        <v>48</v>
      </c>
      <c r="B7" s="17" t="s">
        <v>49</v>
      </c>
    </row>
    <row r="8" spans="1:2" ht="15.5" x14ac:dyDescent="0.35">
      <c r="A8" s="16" t="s">
        <v>50</v>
      </c>
      <c r="B8" s="17" t="s">
        <v>51</v>
      </c>
    </row>
    <row r="9" spans="1:2" ht="15.5" x14ac:dyDescent="0.35">
      <c r="A9" s="16" t="s">
        <v>3</v>
      </c>
      <c r="B9" s="17" t="s">
        <v>52</v>
      </c>
    </row>
    <row r="10" spans="1:2" ht="15.5" x14ac:dyDescent="0.35">
      <c r="A10" s="16" t="s">
        <v>53</v>
      </c>
      <c r="B10" s="17" t="s">
        <v>54</v>
      </c>
    </row>
    <row r="11" spans="1:2" ht="15.5" x14ac:dyDescent="0.35">
      <c r="A11" s="16" t="s">
        <v>55</v>
      </c>
      <c r="B11" s="17" t="s">
        <v>56</v>
      </c>
    </row>
    <row r="12" spans="1:2" ht="15.5" x14ac:dyDescent="0.35">
      <c r="A12" s="16" t="s">
        <v>57</v>
      </c>
      <c r="B12" s="17" t="s">
        <v>58</v>
      </c>
    </row>
    <row r="13" spans="1:2" ht="46.5" x14ac:dyDescent="0.35">
      <c r="A13" s="16" t="s">
        <v>59</v>
      </c>
      <c r="B13" s="17" t="s">
        <v>60</v>
      </c>
    </row>
    <row r="14" spans="1:2" ht="46.5" x14ac:dyDescent="0.35">
      <c r="A14" s="16" t="s">
        <v>61</v>
      </c>
      <c r="B14" s="17" t="s">
        <v>62</v>
      </c>
    </row>
    <row r="15" spans="1:2" ht="15.5" x14ac:dyDescent="0.35">
      <c r="A15" s="16" t="s">
        <v>63</v>
      </c>
      <c r="B15" s="17" t="s">
        <v>64</v>
      </c>
    </row>
    <row r="16" spans="1:2" ht="47.25" customHeight="1" x14ac:dyDescent="0.35">
      <c r="A16" s="195" t="s">
        <v>65</v>
      </c>
      <c r="B16" s="17" t="s">
        <v>66</v>
      </c>
    </row>
    <row r="17" spans="1:2" ht="46.5" x14ac:dyDescent="0.35">
      <c r="A17" s="195"/>
      <c r="B17" s="17" t="s">
        <v>67</v>
      </c>
    </row>
    <row r="18" spans="1:2" ht="47.15" customHeight="1" x14ac:dyDescent="0.35">
      <c r="A18" s="195" t="s">
        <v>440</v>
      </c>
      <c r="B18" s="17" t="s">
        <v>441</v>
      </c>
    </row>
    <row r="19" spans="1:2" ht="46.5" x14ac:dyDescent="0.35">
      <c r="A19" s="195"/>
      <c r="B19" s="17" t="s">
        <v>442</v>
      </c>
    </row>
    <row r="20" spans="1:2" ht="31" x14ac:dyDescent="0.35">
      <c r="A20" s="16" t="s">
        <v>68</v>
      </c>
      <c r="B20" s="17" t="s">
        <v>832</v>
      </c>
    </row>
    <row r="21" spans="1:2" ht="15.5" x14ac:dyDescent="0.35">
      <c r="A21" s="16" t="s">
        <v>69</v>
      </c>
      <c r="B21" s="17" t="s">
        <v>70</v>
      </c>
    </row>
    <row r="22" spans="1:2" ht="15.5" x14ac:dyDescent="0.35">
      <c r="A22" s="16" t="s">
        <v>71</v>
      </c>
      <c r="B22" s="17" t="s">
        <v>72</v>
      </c>
    </row>
    <row r="23" spans="1:2" ht="15.5" x14ac:dyDescent="0.35">
      <c r="A23" s="16" t="s">
        <v>73</v>
      </c>
      <c r="B23" s="17" t="s">
        <v>74</v>
      </c>
    </row>
    <row r="24" spans="1:2" ht="31" x14ac:dyDescent="0.35">
      <c r="A24" s="16" t="s">
        <v>75</v>
      </c>
      <c r="B24" s="17" t="s">
        <v>76</v>
      </c>
    </row>
    <row r="25" spans="1:2" ht="31" x14ac:dyDescent="0.35">
      <c r="A25" s="16" t="s">
        <v>77</v>
      </c>
      <c r="B25" s="17" t="s">
        <v>78</v>
      </c>
    </row>
    <row r="26" spans="1:2" ht="15.5" x14ac:dyDescent="0.35">
      <c r="A26" s="16" t="s">
        <v>79</v>
      </c>
      <c r="B26" s="17" t="s">
        <v>80</v>
      </c>
    </row>
    <row r="27" spans="1:2" ht="15.5" x14ac:dyDescent="0.35">
      <c r="A27" s="16" t="s">
        <v>81</v>
      </c>
      <c r="B27" s="17" t="s">
        <v>82</v>
      </c>
    </row>
    <row r="28" spans="1:2" ht="15.5" x14ac:dyDescent="0.35">
      <c r="A28" s="16" t="s">
        <v>83</v>
      </c>
      <c r="B28" s="17" t="s">
        <v>84</v>
      </c>
    </row>
    <row r="29" spans="1:2" ht="15.5" x14ac:dyDescent="0.35">
      <c r="A29" s="16" t="s">
        <v>85</v>
      </c>
      <c r="B29" s="17" t="s">
        <v>86</v>
      </c>
    </row>
    <row r="30" spans="1:2" ht="15.5" x14ac:dyDescent="0.35">
      <c r="A30" s="16" t="s">
        <v>87</v>
      </c>
      <c r="B30" s="17" t="s">
        <v>88</v>
      </c>
    </row>
    <row r="31" spans="1:2" ht="15.5" x14ac:dyDescent="0.35">
      <c r="A31" s="16" t="s">
        <v>1</v>
      </c>
      <c r="B31" s="17" t="s">
        <v>89</v>
      </c>
    </row>
    <row r="32" spans="1:2" ht="31" x14ac:dyDescent="0.35">
      <c r="A32" s="16" t="s">
        <v>464</v>
      </c>
      <c r="B32" s="17" t="s">
        <v>90</v>
      </c>
    </row>
    <row r="33" spans="1:2" ht="15.5" x14ac:dyDescent="0.35">
      <c r="A33" s="16" t="s">
        <v>2</v>
      </c>
      <c r="B33" s="17" t="s">
        <v>91</v>
      </c>
    </row>
    <row r="34" spans="1:2" ht="31" x14ac:dyDescent="0.35">
      <c r="A34" s="16" t="s">
        <v>92</v>
      </c>
      <c r="B34" s="17" t="s">
        <v>93</v>
      </c>
    </row>
    <row r="35" spans="1:2" ht="15.5" x14ac:dyDescent="0.35">
      <c r="A35" s="16" t="s">
        <v>94</v>
      </c>
      <c r="B35" s="17" t="s">
        <v>95</v>
      </c>
    </row>
    <row r="36" spans="1:2" ht="31" x14ac:dyDescent="0.35">
      <c r="A36" s="16" t="s">
        <v>96</v>
      </c>
      <c r="B36" s="17" t="s">
        <v>97</v>
      </c>
    </row>
    <row r="37" spans="1:2" ht="15.5" x14ac:dyDescent="0.35">
      <c r="A37" s="16" t="s">
        <v>98</v>
      </c>
      <c r="B37" s="17" t="s">
        <v>443</v>
      </c>
    </row>
    <row r="38" spans="1:2" ht="15.5" x14ac:dyDescent="0.35">
      <c r="A38" s="16" t="s">
        <v>19</v>
      </c>
      <c r="B38" s="17" t="s">
        <v>444</v>
      </c>
    </row>
    <row r="39" spans="1:2" ht="15.5" x14ac:dyDescent="0.35">
      <c r="A39" s="195" t="s">
        <v>99</v>
      </c>
      <c r="B39" s="17" t="s">
        <v>100</v>
      </c>
    </row>
    <row r="40" spans="1:2" ht="15.5" x14ac:dyDescent="0.35">
      <c r="A40" s="195"/>
      <c r="B40" s="17" t="s">
        <v>101</v>
      </c>
    </row>
    <row r="41" spans="1:2" ht="46.5" x14ac:dyDescent="0.35">
      <c r="A41" s="195"/>
      <c r="B41" s="17" t="s">
        <v>102</v>
      </c>
    </row>
    <row r="42" spans="1:2" ht="46.5" x14ac:dyDescent="0.35">
      <c r="A42" s="195"/>
      <c r="B42" s="17" t="s">
        <v>103</v>
      </c>
    </row>
    <row r="43" spans="1:2" ht="15.5" x14ac:dyDescent="0.35">
      <c r="A43" s="195"/>
      <c r="B43" s="17" t="s">
        <v>104</v>
      </c>
    </row>
    <row r="44" spans="1:2" ht="15.5" x14ac:dyDescent="0.35">
      <c r="A44" s="195"/>
      <c r="B44" s="17" t="s">
        <v>105</v>
      </c>
    </row>
    <row r="45" spans="1:2" ht="15.5" x14ac:dyDescent="0.35">
      <c r="A45" s="195"/>
      <c r="B45" s="17" t="s">
        <v>106</v>
      </c>
    </row>
    <row r="46" spans="1:2" ht="15.5" x14ac:dyDescent="0.35">
      <c r="A46" s="16" t="s">
        <v>107</v>
      </c>
      <c r="B46" s="17" t="s">
        <v>108</v>
      </c>
    </row>
    <row r="47" spans="1:2" ht="31" x14ac:dyDescent="0.35">
      <c r="A47" s="195" t="s">
        <v>459</v>
      </c>
      <c r="B47" s="17" t="s">
        <v>445</v>
      </c>
    </row>
    <row r="48" spans="1:2" ht="15.5" x14ac:dyDescent="0.35">
      <c r="A48" s="195"/>
      <c r="B48" s="17" t="s">
        <v>446</v>
      </c>
    </row>
    <row r="49" spans="1:2" ht="15.5" x14ac:dyDescent="0.35">
      <c r="A49" s="195"/>
      <c r="B49" s="17" t="s">
        <v>447</v>
      </c>
    </row>
    <row r="50" spans="1:2" ht="15.75" customHeight="1" x14ac:dyDescent="0.35">
      <c r="A50" s="195" t="s">
        <v>833</v>
      </c>
      <c r="B50" s="454" t="s">
        <v>834</v>
      </c>
    </row>
    <row r="51" spans="1:2" ht="15.5" x14ac:dyDescent="0.35">
      <c r="A51" s="195"/>
      <c r="B51" s="17" t="s">
        <v>448</v>
      </c>
    </row>
    <row r="52" spans="1:2" ht="35.5" customHeight="1" x14ac:dyDescent="0.35">
      <c r="A52" s="195"/>
      <c r="B52" s="17" t="s">
        <v>449</v>
      </c>
    </row>
    <row r="53" spans="1:2" ht="86.25" customHeight="1" x14ac:dyDescent="0.35">
      <c r="A53" s="195"/>
      <c r="B53" s="17" t="s">
        <v>835</v>
      </c>
    </row>
    <row r="54" spans="1:2" ht="87.65" customHeight="1" x14ac:dyDescent="0.35">
      <c r="A54" s="195"/>
      <c r="B54" s="17" t="s">
        <v>462</v>
      </c>
    </row>
    <row r="55" spans="1:2" ht="31" x14ac:dyDescent="0.35">
      <c r="A55" s="195"/>
      <c r="B55" s="17" t="s">
        <v>450</v>
      </c>
    </row>
    <row r="56" spans="1:2" ht="77.5" x14ac:dyDescent="0.35">
      <c r="A56" s="195"/>
      <c r="B56" s="17" t="s">
        <v>460</v>
      </c>
    </row>
    <row r="57" spans="1:2" ht="15.5" x14ac:dyDescent="0.35">
      <c r="A57" s="195"/>
      <c r="B57" s="17" t="s">
        <v>451</v>
      </c>
    </row>
    <row r="58" spans="1:2" ht="31" x14ac:dyDescent="0.35">
      <c r="A58" s="195"/>
      <c r="B58" s="17" t="s">
        <v>836</v>
      </c>
    </row>
    <row r="59" spans="1:2" ht="15.5" x14ac:dyDescent="0.35">
      <c r="A59" s="195"/>
      <c r="B59" s="17" t="s">
        <v>837</v>
      </c>
    </row>
    <row r="60" spans="1:2" ht="15.5" x14ac:dyDescent="0.35">
      <c r="A60" s="193" t="s">
        <v>838</v>
      </c>
      <c r="B60" s="455" t="s">
        <v>839</v>
      </c>
    </row>
    <row r="61" spans="1:2" ht="15.5" x14ac:dyDescent="0.35">
      <c r="A61" s="194"/>
      <c r="B61" s="456" t="s">
        <v>840</v>
      </c>
    </row>
    <row r="62" spans="1:2" ht="51" customHeight="1" x14ac:dyDescent="0.35">
      <c r="A62" s="194"/>
      <c r="B62" s="457" t="s">
        <v>841</v>
      </c>
    </row>
    <row r="63" spans="1:2" ht="15.5" x14ac:dyDescent="0.35">
      <c r="A63" s="195" t="s">
        <v>842</v>
      </c>
      <c r="B63" s="458" t="s">
        <v>843</v>
      </c>
    </row>
    <row r="64" spans="1:2" ht="31" x14ac:dyDescent="0.35">
      <c r="A64" s="195"/>
      <c r="B64" s="17" t="s">
        <v>844</v>
      </c>
    </row>
    <row r="65" spans="1:2" ht="15.5" x14ac:dyDescent="0.35">
      <c r="A65" s="195"/>
      <c r="B65" s="17" t="s">
        <v>452</v>
      </c>
    </row>
    <row r="66" spans="1:2" ht="15.5" x14ac:dyDescent="0.35">
      <c r="A66" s="195"/>
      <c r="B66" s="17" t="s">
        <v>845</v>
      </c>
    </row>
    <row r="67" spans="1:2" ht="77.5" x14ac:dyDescent="0.35">
      <c r="A67" s="195"/>
      <c r="B67" s="17" t="s">
        <v>461</v>
      </c>
    </row>
    <row r="68" spans="1:2" ht="15.5" x14ac:dyDescent="0.35">
      <c r="A68" s="195"/>
      <c r="B68" s="17" t="s">
        <v>837</v>
      </c>
    </row>
    <row r="69" spans="1:2" ht="15.5" x14ac:dyDescent="0.35">
      <c r="A69" s="459" t="s">
        <v>846</v>
      </c>
      <c r="B69" s="454" t="s">
        <v>847</v>
      </c>
    </row>
    <row r="70" spans="1:2" ht="15.5" x14ac:dyDescent="0.35">
      <c r="A70" s="459"/>
      <c r="B70" s="17" t="s">
        <v>453</v>
      </c>
    </row>
    <row r="71" spans="1:2" ht="50.5" customHeight="1" x14ac:dyDescent="0.35">
      <c r="A71" s="459"/>
      <c r="B71" s="17" t="s">
        <v>848</v>
      </c>
    </row>
    <row r="72" spans="1:2" ht="46.5" x14ac:dyDescent="0.35">
      <c r="A72" s="459"/>
      <c r="B72" s="17" t="s">
        <v>849</v>
      </c>
    </row>
    <row r="73" spans="1:2" ht="31" x14ac:dyDescent="0.35">
      <c r="A73" s="459"/>
      <c r="B73" s="17" t="s">
        <v>832</v>
      </c>
    </row>
    <row r="74" spans="1:2" ht="15.5" x14ac:dyDescent="0.35">
      <c r="A74" s="459"/>
      <c r="B74" s="17" t="s">
        <v>850</v>
      </c>
    </row>
    <row r="75" spans="1:2" ht="15.5" x14ac:dyDescent="0.35">
      <c r="A75" s="459" t="s">
        <v>463</v>
      </c>
      <c r="B75" s="454" t="s">
        <v>851</v>
      </c>
    </row>
    <row r="76" spans="1:2" ht="15.5" x14ac:dyDescent="0.35">
      <c r="A76" s="459"/>
      <c r="B76" s="17" t="s">
        <v>454</v>
      </c>
    </row>
    <row r="77" spans="1:2" ht="83.5" customHeight="1" x14ac:dyDescent="0.35">
      <c r="A77" s="459"/>
      <c r="B77" s="17" t="s">
        <v>461</v>
      </c>
    </row>
    <row r="78" spans="1:2" ht="77.5" x14ac:dyDescent="0.35">
      <c r="A78" s="459"/>
      <c r="B78" s="18" t="s">
        <v>460</v>
      </c>
    </row>
    <row r="79" spans="1:2" ht="15.5" x14ac:dyDescent="0.35">
      <c r="A79" s="459"/>
      <c r="B79" s="17" t="s">
        <v>451</v>
      </c>
    </row>
    <row r="80" spans="1:2" ht="31" x14ac:dyDescent="0.35">
      <c r="A80" s="459"/>
      <c r="B80" s="17" t="s">
        <v>852</v>
      </c>
    </row>
    <row r="81" spans="1:2" ht="15.5" x14ac:dyDescent="0.35">
      <c r="A81" s="459"/>
      <c r="B81" s="17" t="s">
        <v>853</v>
      </c>
    </row>
    <row r="82" spans="1:2" ht="15.5" x14ac:dyDescent="0.35">
      <c r="A82" s="459"/>
      <c r="B82" s="17" t="s">
        <v>850</v>
      </c>
    </row>
    <row r="83" spans="1:2" ht="15.5" x14ac:dyDescent="0.35">
      <c r="A83" s="460" t="s">
        <v>854</v>
      </c>
      <c r="B83" s="454" t="s">
        <v>855</v>
      </c>
    </row>
    <row r="84" spans="1:2" ht="15.5" x14ac:dyDescent="0.35">
      <c r="A84" s="460"/>
      <c r="B84" s="17" t="s">
        <v>454</v>
      </c>
    </row>
    <row r="85" spans="1:2" ht="31" x14ac:dyDescent="0.35">
      <c r="A85" s="460"/>
      <c r="B85" s="17" t="s">
        <v>450</v>
      </c>
    </row>
    <row r="86" spans="1:2" ht="15.5" x14ac:dyDescent="0.35">
      <c r="A86" s="460"/>
      <c r="B86" s="17" t="s">
        <v>455</v>
      </c>
    </row>
    <row r="87" spans="1:2" ht="46.5" x14ac:dyDescent="0.35">
      <c r="A87" s="460"/>
      <c r="B87" s="17" t="s">
        <v>456</v>
      </c>
    </row>
    <row r="88" spans="1:2" ht="15.5" x14ac:dyDescent="0.35">
      <c r="A88" s="460"/>
      <c r="B88" s="17" t="s">
        <v>457</v>
      </c>
    </row>
    <row r="89" spans="1:2" ht="15.5" x14ac:dyDescent="0.35">
      <c r="A89" s="460"/>
      <c r="B89" s="17" t="s">
        <v>458</v>
      </c>
    </row>
    <row r="90" spans="1:2" ht="15.5" x14ac:dyDescent="0.35">
      <c r="A90" s="460"/>
      <c r="B90" s="17" t="s">
        <v>451</v>
      </c>
    </row>
    <row r="91" spans="1:2" ht="77.5" x14ac:dyDescent="0.35">
      <c r="A91" s="460"/>
      <c r="B91" s="17" t="s">
        <v>461</v>
      </c>
    </row>
    <row r="92" spans="1:2" ht="15.5" x14ac:dyDescent="0.35">
      <c r="A92" s="460"/>
      <c r="B92" s="17" t="s">
        <v>850</v>
      </c>
    </row>
    <row r="93" spans="1:2" ht="15.65" customHeight="1" x14ac:dyDescent="0.35">
      <c r="A93" s="461" t="s">
        <v>856</v>
      </c>
      <c r="B93" s="19" t="s">
        <v>857</v>
      </c>
    </row>
    <row r="94" spans="1:2" ht="15.5" x14ac:dyDescent="0.35">
      <c r="A94" s="461"/>
      <c r="B94" s="462" t="s">
        <v>858</v>
      </c>
    </row>
    <row r="95" spans="1:2" ht="15.5" x14ac:dyDescent="0.35">
      <c r="A95" s="461"/>
      <c r="B95" s="20" t="s">
        <v>454</v>
      </c>
    </row>
    <row r="96" spans="1:2" ht="15.5" x14ac:dyDescent="0.35">
      <c r="A96" s="461"/>
      <c r="B96" s="19" t="s">
        <v>859</v>
      </c>
    </row>
    <row r="97" spans="1:2" ht="62" x14ac:dyDescent="0.35">
      <c r="A97" s="461"/>
      <c r="B97" s="20" t="s">
        <v>860</v>
      </c>
    </row>
    <row r="98" spans="1:2" ht="31" x14ac:dyDescent="0.35">
      <c r="A98" s="461"/>
      <c r="B98" s="20" t="s">
        <v>861</v>
      </c>
    </row>
    <row r="99" spans="1:2" ht="49" customHeight="1" x14ac:dyDescent="0.35">
      <c r="A99" s="461"/>
      <c r="B99" s="19" t="s">
        <v>862</v>
      </c>
    </row>
    <row r="100" spans="1:2" ht="31" x14ac:dyDescent="0.35">
      <c r="A100" s="461"/>
      <c r="B100" s="20" t="s">
        <v>863</v>
      </c>
    </row>
    <row r="101" spans="1:2" ht="143.5" customHeight="1" x14ac:dyDescent="0.35">
      <c r="A101" s="461"/>
      <c r="B101" s="19" t="s">
        <v>864</v>
      </c>
    </row>
    <row r="102" spans="1:2" ht="66" customHeight="1" x14ac:dyDescent="0.35">
      <c r="A102" s="461"/>
      <c r="B102" s="20" t="s">
        <v>865</v>
      </c>
    </row>
    <row r="103" spans="1:2" ht="31" x14ac:dyDescent="0.35">
      <c r="A103" s="461" t="s">
        <v>866</v>
      </c>
      <c r="B103" s="20" t="s">
        <v>867</v>
      </c>
    </row>
    <row r="104" spans="1:2" ht="148" customHeight="1" x14ac:dyDescent="0.35">
      <c r="A104" s="461"/>
      <c r="B104" s="463" t="s">
        <v>868</v>
      </c>
    </row>
    <row r="105" spans="1:2" ht="15.65" customHeight="1" x14ac:dyDescent="0.35">
      <c r="A105" s="461"/>
      <c r="B105" s="20" t="s">
        <v>869</v>
      </c>
    </row>
    <row r="106" spans="1:2" ht="15.5" x14ac:dyDescent="0.35">
      <c r="A106" s="461"/>
      <c r="B106" s="464" t="s">
        <v>850</v>
      </c>
    </row>
    <row r="107" spans="1:2" ht="31" x14ac:dyDescent="0.35">
      <c r="A107" s="461"/>
      <c r="B107" s="465" t="s">
        <v>870</v>
      </c>
    </row>
    <row r="108" spans="1:2" ht="15.5" x14ac:dyDescent="0.35">
      <c r="A108" s="461"/>
      <c r="B108" s="20" t="s">
        <v>871</v>
      </c>
    </row>
    <row r="109" spans="1:2" ht="15.5" x14ac:dyDescent="0.35">
      <c r="A109" s="460" t="s">
        <v>872</v>
      </c>
      <c r="B109" s="20" t="s">
        <v>873</v>
      </c>
    </row>
    <row r="110" spans="1:2" ht="15.5" x14ac:dyDescent="0.35">
      <c r="A110" s="460"/>
      <c r="B110" s="458" t="s">
        <v>843</v>
      </c>
    </row>
    <row r="111" spans="1:2" ht="15.5" x14ac:dyDescent="0.35">
      <c r="A111" s="460"/>
      <c r="B111" s="456" t="s">
        <v>840</v>
      </c>
    </row>
    <row r="112" spans="1:2" ht="46.5" x14ac:dyDescent="0.35">
      <c r="A112" s="460"/>
      <c r="B112" s="457" t="s">
        <v>841</v>
      </c>
    </row>
    <row r="113" spans="1:2" ht="31" x14ac:dyDescent="0.35">
      <c r="A113" s="460"/>
      <c r="B113" s="17" t="s">
        <v>874</v>
      </c>
    </row>
    <row r="114" spans="1:2" ht="15.5" x14ac:dyDescent="0.35">
      <c r="A114" s="460"/>
      <c r="B114" s="17" t="s">
        <v>452</v>
      </c>
    </row>
    <row r="115" spans="1:2" ht="15.5" x14ac:dyDescent="0.35">
      <c r="A115" s="460"/>
      <c r="B115" s="17" t="s">
        <v>845</v>
      </c>
    </row>
    <row r="116" spans="1:2" ht="15.5" x14ac:dyDescent="0.35">
      <c r="A116" s="460"/>
      <c r="B116" s="20" t="s">
        <v>875</v>
      </c>
    </row>
    <row r="117" spans="1:2" ht="15.5" x14ac:dyDescent="0.35">
      <c r="A117" s="460"/>
      <c r="B117" s="20" t="s">
        <v>876</v>
      </c>
    </row>
    <row r="118" spans="1:2" ht="21" customHeight="1" x14ac:dyDescent="0.35">
      <c r="A118" s="460"/>
      <c r="B118" s="20" t="s">
        <v>877</v>
      </c>
    </row>
    <row r="119" spans="1:2" ht="31" x14ac:dyDescent="0.35">
      <c r="A119" s="460"/>
      <c r="B119" s="20" t="s">
        <v>878</v>
      </c>
    </row>
    <row r="120" spans="1:2" ht="31" x14ac:dyDescent="0.35">
      <c r="A120" s="460"/>
      <c r="B120" s="20" t="s">
        <v>879</v>
      </c>
    </row>
    <row r="121" spans="1:2" ht="15.65" customHeight="1" x14ac:dyDescent="0.35">
      <c r="A121" s="459" t="s">
        <v>880</v>
      </c>
      <c r="B121" s="18" t="s">
        <v>881</v>
      </c>
    </row>
    <row r="122" spans="1:2" ht="15.5" x14ac:dyDescent="0.35">
      <c r="A122" s="459"/>
      <c r="B122" s="19" t="s">
        <v>882</v>
      </c>
    </row>
    <row r="123" spans="1:2" ht="15.5" x14ac:dyDescent="0.35">
      <c r="A123" s="459"/>
      <c r="B123" s="19" t="s">
        <v>883</v>
      </c>
    </row>
    <row r="124" spans="1:2" ht="15.5" x14ac:dyDescent="0.35">
      <c r="A124" s="459"/>
      <c r="B124" s="19" t="s">
        <v>884</v>
      </c>
    </row>
    <row r="125" spans="1:2" ht="15.5" x14ac:dyDescent="0.35">
      <c r="A125" s="459"/>
      <c r="B125" s="19" t="s">
        <v>885</v>
      </c>
    </row>
    <row r="126" spans="1:2" ht="15.5" x14ac:dyDescent="0.35">
      <c r="A126" s="466" t="s">
        <v>886</v>
      </c>
      <c r="B126" s="19" t="s">
        <v>887</v>
      </c>
    </row>
    <row r="127" spans="1:2" ht="15.65" customHeight="1" x14ac:dyDescent="0.35">
      <c r="A127" s="467"/>
      <c r="B127" s="18" t="s">
        <v>888</v>
      </c>
    </row>
    <row r="128" spans="1:2" ht="15.5" x14ac:dyDescent="0.35">
      <c r="A128" s="467"/>
      <c r="B128" s="18" t="s">
        <v>889</v>
      </c>
    </row>
    <row r="129" spans="1:4" ht="16.5" customHeight="1" x14ac:dyDescent="0.35">
      <c r="A129" s="467"/>
      <c r="B129" s="18" t="s">
        <v>890</v>
      </c>
    </row>
    <row r="130" spans="1:4" ht="16.5" customHeight="1" x14ac:dyDescent="0.35">
      <c r="A130" s="467"/>
      <c r="B130" s="18" t="s">
        <v>891</v>
      </c>
    </row>
    <row r="131" spans="1:4" ht="16.5" customHeight="1" x14ac:dyDescent="0.35">
      <c r="A131" s="467"/>
      <c r="B131" s="19" t="s">
        <v>892</v>
      </c>
    </row>
    <row r="132" spans="1:4" ht="16.5" customHeight="1" x14ac:dyDescent="0.35">
      <c r="A132" s="467"/>
      <c r="B132" s="18" t="s">
        <v>888</v>
      </c>
    </row>
    <row r="133" spans="1:4" ht="16.5" customHeight="1" x14ac:dyDescent="0.35">
      <c r="A133" s="467"/>
      <c r="B133" s="18" t="s">
        <v>889</v>
      </c>
    </row>
    <row r="134" spans="1:4" ht="16.5" customHeight="1" x14ac:dyDescent="0.35">
      <c r="A134" s="467"/>
      <c r="B134" s="18" t="s">
        <v>890</v>
      </c>
    </row>
    <row r="135" spans="1:4" ht="16.5" customHeight="1" x14ac:dyDescent="0.35">
      <c r="A135" s="467"/>
      <c r="B135" s="18" t="s">
        <v>891</v>
      </c>
    </row>
    <row r="136" spans="1:4" ht="15.5" x14ac:dyDescent="0.35">
      <c r="A136" s="467"/>
      <c r="B136" s="19" t="s">
        <v>893</v>
      </c>
    </row>
    <row r="137" spans="1:4" ht="15.5" x14ac:dyDescent="0.35">
      <c r="A137" s="467"/>
      <c r="B137" s="18" t="s">
        <v>888</v>
      </c>
    </row>
    <row r="138" spans="1:4" ht="15.5" x14ac:dyDescent="0.35">
      <c r="A138" s="467"/>
      <c r="B138" s="18" t="s">
        <v>889</v>
      </c>
      <c r="D138" s="80"/>
    </row>
    <row r="139" spans="1:4" ht="15.5" x14ac:dyDescent="0.35">
      <c r="A139" s="467"/>
      <c r="B139" s="18" t="s">
        <v>890</v>
      </c>
    </row>
    <row r="140" spans="1:4" ht="15.5" x14ac:dyDescent="0.35">
      <c r="A140" s="467"/>
      <c r="B140" s="18" t="s">
        <v>891</v>
      </c>
    </row>
    <row r="141" spans="1:4" ht="15.5" x14ac:dyDescent="0.35">
      <c r="A141" s="467"/>
      <c r="B141" s="19" t="s">
        <v>894</v>
      </c>
    </row>
    <row r="142" spans="1:4" ht="15.5" x14ac:dyDescent="0.35">
      <c r="A142" s="467"/>
      <c r="B142" s="18" t="s">
        <v>888</v>
      </c>
    </row>
    <row r="143" spans="1:4" ht="15.5" x14ac:dyDescent="0.35">
      <c r="A143" s="467"/>
      <c r="B143" s="18" t="s">
        <v>889</v>
      </c>
    </row>
    <row r="144" spans="1:4" ht="15.5" x14ac:dyDescent="0.35">
      <c r="A144" s="467"/>
      <c r="B144" s="18" t="s">
        <v>890</v>
      </c>
    </row>
    <row r="145" spans="1:2" ht="15.5" x14ac:dyDescent="0.35">
      <c r="A145" s="467"/>
      <c r="B145" s="18" t="s">
        <v>891</v>
      </c>
    </row>
    <row r="146" spans="1:2" ht="15.5" x14ac:dyDescent="0.35">
      <c r="A146" s="467"/>
      <c r="B146" s="18" t="s">
        <v>895</v>
      </c>
    </row>
    <row r="147" spans="1:2" ht="15.5" x14ac:dyDescent="0.35">
      <c r="A147" s="467"/>
      <c r="B147" s="18" t="s">
        <v>896</v>
      </c>
    </row>
    <row r="148" spans="1:2" ht="54.65" customHeight="1" x14ac:dyDescent="0.35">
      <c r="A148" s="467"/>
      <c r="B148" s="18" t="s">
        <v>897</v>
      </c>
    </row>
    <row r="149" spans="1:2" ht="15.5" x14ac:dyDescent="0.35">
      <c r="A149" s="467"/>
      <c r="B149" s="18" t="s">
        <v>898</v>
      </c>
    </row>
    <row r="150" spans="1:2" ht="31" x14ac:dyDescent="0.35">
      <c r="A150" s="467"/>
      <c r="B150" s="18" t="s">
        <v>899</v>
      </c>
    </row>
    <row r="151" spans="1:2" ht="15.5" x14ac:dyDescent="0.35">
      <c r="A151" s="467"/>
      <c r="B151" s="18" t="s">
        <v>448</v>
      </c>
    </row>
    <row r="152" spans="1:2" ht="31" x14ac:dyDescent="0.35">
      <c r="A152" s="467"/>
      <c r="B152" s="18" t="s">
        <v>900</v>
      </c>
    </row>
    <row r="153" spans="1:2" ht="93" x14ac:dyDescent="0.35">
      <c r="A153" s="467"/>
      <c r="B153" s="18" t="s">
        <v>901</v>
      </c>
    </row>
    <row r="154" spans="1:2" ht="21.65" customHeight="1" x14ac:dyDescent="0.35">
      <c r="A154" s="467"/>
      <c r="B154" s="18" t="s">
        <v>902</v>
      </c>
    </row>
    <row r="155" spans="1:2" ht="54" customHeight="1" x14ac:dyDescent="0.35">
      <c r="A155" s="467"/>
      <c r="B155" s="468" t="s">
        <v>848</v>
      </c>
    </row>
    <row r="156" spans="1:2" ht="15.5" x14ac:dyDescent="0.35">
      <c r="A156" s="469"/>
      <c r="B156" s="468" t="s">
        <v>903</v>
      </c>
    </row>
    <row r="157" spans="1:2" ht="15.5" x14ac:dyDescent="0.35">
      <c r="A157" s="470" t="s">
        <v>904</v>
      </c>
      <c r="B157" s="18" t="s">
        <v>905</v>
      </c>
    </row>
    <row r="158" spans="1:2" ht="15.5" x14ac:dyDescent="0.35">
      <c r="A158" s="471"/>
      <c r="B158" s="18" t="s">
        <v>906</v>
      </c>
    </row>
    <row r="159" spans="1:2" ht="15.5" x14ac:dyDescent="0.35">
      <c r="A159" s="471"/>
      <c r="B159" s="18" t="s">
        <v>907</v>
      </c>
    </row>
    <row r="160" spans="1:2" ht="15.5" x14ac:dyDescent="0.35">
      <c r="A160" s="471"/>
      <c r="B160" s="18" t="s">
        <v>908</v>
      </c>
    </row>
    <row r="161" spans="1:2" ht="15.5" x14ac:dyDescent="0.35">
      <c r="A161" s="471"/>
      <c r="B161" s="18" t="s">
        <v>909</v>
      </c>
    </row>
    <row r="162" spans="1:2" ht="15.5" x14ac:dyDescent="0.35">
      <c r="A162" s="471"/>
      <c r="B162" s="18" t="s">
        <v>910</v>
      </c>
    </row>
    <row r="163" spans="1:2" ht="16" thickBot="1" x14ac:dyDescent="0.4">
      <c r="A163" s="472"/>
      <c r="B163" s="473" t="s">
        <v>911</v>
      </c>
    </row>
  </sheetData>
  <mergeCells count="18">
    <mergeCell ref="A93:A102"/>
    <mergeCell ref="A103:A108"/>
    <mergeCell ref="A109:A120"/>
    <mergeCell ref="A121:A125"/>
    <mergeCell ref="A126:A156"/>
    <mergeCell ref="A157:A163"/>
    <mergeCell ref="A50:A59"/>
    <mergeCell ref="A60:A62"/>
    <mergeCell ref="A63:A68"/>
    <mergeCell ref="A69:A74"/>
    <mergeCell ref="A75:A82"/>
    <mergeCell ref="A83:A92"/>
    <mergeCell ref="A1:B1"/>
    <mergeCell ref="A2:B2"/>
    <mergeCell ref="A16:A17"/>
    <mergeCell ref="A18:A19"/>
    <mergeCell ref="A39:A45"/>
    <mergeCell ref="A47:A49"/>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88"/>
  <sheetViews>
    <sheetView showGridLines="0" topLeftCell="A19" zoomScaleNormal="100" zoomScalePageLayoutView="110" workbookViewId="0">
      <selection activeCell="A29" sqref="A29:C29"/>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48" customWidth="1"/>
    <col min="7" max="7" width="15.81640625" style="54" customWidth="1"/>
    <col min="8" max="8" width="19.54296875" customWidth="1"/>
    <col min="9" max="9" width="15" customWidth="1"/>
    <col min="12" max="12" width="8.7265625" style="3"/>
  </cols>
  <sheetData>
    <row r="1" spans="1:55" ht="38.5" customHeight="1" x14ac:dyDescent="0.35">
      <c r="A1" s="166" t="s">
        <v>42</v>
      </c>
      <c r="B1" s="166"/>
      <c r="C1" s="166"/>
      <c r="D1" s="166"/>
      <c r="E1" s="166"/>
      <c r="F1" s="166"/>
      <c r="G1" s="16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7" t="s">
        <v>43</v>
      </c>
      <c r="B2" s="167"/>
      <c r="C2" s="167"/>
      <c r="D2" s="167"/>
      <c r="E2" s="167"/>
      <c r="F2" s="167"/>
      <c r="G2" s="16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7"/>
      <c r="B3" s="167"/>
      <c r="C3" s="167"/>
      <c r="D3" s="167"/>
      <c r="E3" s="167"/>
      <c r="F3" s="167"/>
      <c r="G3" s="16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8" t="s">
        <v>486</v>
      </c>
      <c r="B4" s="168"/>
      <c r="C4" s="168"/>
      <c r="D4" s="168"/>
      <c r="E4" s="168"/>
      <c r="F4" s="168"/>
      <c r="G4" s="168"/>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1" t="s">
        <v>470</v>
      </c>
      <c r="B7" s="161"/>
      <c r="C7" s="161"/>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468</v>
      </c>
      <c r="B8" s="21" t="s">
        <v>407</v>
      </c>
      <c r="C8" s="21" t="s">
        <v>469</v>
      </c>
      <c r="D8" s="3"/>
      <c r="E8" s="169" t="s">
        <v>499</v>
      </c>
      <c r="F8" s="169"/>
      <c r="G8" s="169"/>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409</v>
      </c>
      <c r="B9" s="37">
        <v>153421</v>
      </c>
      <c r="C9" s="38">
        <v>147284.16000024762</v>
      </c>
      <c r="D9" s="3"/>
      <c r="E9" s="35" t="s">
        <v>474</v>
      </c>
      <c r="F9" s="41" t="s">
        <v>407</v>
      </c>
      <c r="G9" s="50" t="s">
        <v>475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497</v>
      </c>
      <c r="B10" s="6">
        <v>19998</v>
      </c>
      <c r="C10" s="22">
        <v>54794.519999992059</v>
      </c>
      <c r="D10" s="3"/>
      <c r="E10" s="36" t="s">
        <v>476</v>
      </c>
      <c r="F10" s="42">
        <v>53968</v>
      </c>
      <c r="G10" s="34">
        <v>0.98640152069015941</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498</v>
      </c>
      <c r="B11" s="37">
        <v>4164</v>
      </c>
      <c r="C11" s="38">
        <v>18738</v>
      </c>
      <c r="D11" s="3"/>
      <c r="E11" s="36" t="s">
        <v>477</v>
      </c>
      <c r="F11" s="43">
        <v>744</v>
      </c>
      <c r="G11" s="39">
        <v>1.359847930984062E-2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472</v>
      </c>
      <c r="B12" s="37">
        <v>2826</v>
      </c>
      <c r="C12" s="38">
        <v>508.68000000001672</v>
      </c>
      <c r="D12" s="3"/>
      <c r="E12" s="5" t="s">
        <v>0</v>
      </c>
      <c r="F12" s="44">
        <v>54712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484</v>
      </c>
      <c r="B13" s="37">
        <v>1076</v>
      </c>
      <c r="C13" s="38">
        <v>3981.1999999999225</v>
      </c>
      <c r="D13" s="58"/>
      <c r="E13" s="59" t="s">
        <v>495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473</v>
      </c>
      <c r="B14" s="6">
        <v>14</v>
      </c>
      <c r="C14" s="22">
        <v>0</v>
      </c>
      <c r="D14" s="3"/>
      <c r="E14" s="164" t="s">
        <v>478</v>
      </c>
      <c r="F14" s="164"/>
      <c r="G14" s="16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181499</v>
      </c>
      <c r="C15" s="23">
        <v>225306.55999976359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160" t="s">
        <v>501</v>
      </c>
      <c r="B16" s="160"/>
      <c r="C16" s="160"/>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60" t="s">
        <v>480</v>
      </c>
      <c r="B17" s="160"/>
      <c r="C17" s="160"/>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4"/>
      <c r="F18" s="164"/>
      <c r="G18" s="16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1" t="s">
        <v>487</v>
      </c>
      <c r="B19" s="161"/>
      <c r="C19" s="161"/>
      <c r="D19" s="3"/>
      <c r="E19" s="162" t="s">
        <v>500</v>
      </c>
      <c r="F19" s="163"/>
      <c r="G19" s="163"/>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406</v>
      </c>
      <c r="B20" s="21" t="s">
        <v>407</v>
      </c>
      <c r="C20" s="21" t="s">
        <v>46</v>
      </c>
      <c r="D20" s="3"/>
      <c r="E20" s="35" t="s">
        <v>474</v>
      </c>
      <c r="F20" s="45" t="s">
        <v>407</v>
      </c>
      <c r="G20" s="52" t="s">
        <v>475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408</v>
      </c>
      <c r="B21" s="6">
        <v>85716</v>
      </c>
      <c r="C21" s="62">
        <v>561.86738765224698</v>
      </c>
      <c r="D21" s="3"/>
      <c r="E21" s="36" t="s">
        <v>476</v>
      </c>
      <c r="F21" s="42">
        <v>7499</v>
      </c>
      <c r="G21" s="34">
        <v>0.90974159893242756</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435</v>
      </c>
      <c r="B22" s="6">
        <v>20</v>
      </c>
      <c r="C22" s="62">
        <v>459.15</v>
      </c>
      <c r="D22" s="3"/>
      <c r="E22" s="36" t="s">
        <v>477</v>
      </c>
      <c r="F22" s="42">
        <v>744</v>
      </c>
      <c r="G22" s="34">
        <v>9.0258401067572491E-2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434</v>
      </c>
      <c r="B23" s="37">
        <v>95751</v>
      </c>
      <c r="C23" s="63">
        <v>544.67388330147992</v>
      </c>
      <c r="D23" s="3"/>
      <c r="E23" s="5" t="s">
        <v>0</v>
      </c>
      <c r="F23" s="44">
        <v>8243</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436</v>
      </c>
      <c r="B24">
        <v>12</v>
      </c>
      <c r="C24" s="63">
        <v>924</v>
      </c>
      <c r="D24" s="3"/>
      <c r="E24" s="164" t="s">
        <v>496</v>
      </c>
      <c r="F24" s="164"/>
      <c r="G24" s="164"/>
      <c r="H24" s="3"/>
      <c r="I24" s="65"/>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5" t="s">
        <v>0</v>
      </c>
      <c r="B25" s="7">
        <v>181499</v>
      </c>
      <c r="C25" s="64">
        <v>552.80946451495606</v>
      </c>
      <c r="D25" s="3"/>
      <c r="E25" s="164" t="s">
        <v>478</v>
      </c>
      <c r="F25" s="164"/>
      <c r="G25" s="164"/>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0" t="str">
        <f>A16</f>
        <v>Data from BI Inc. Participants Report, 06.15.2024</v>
      </c>
      <c r="B26" s="160"/>
      <c r="C26" s="160"/>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0" t="s">
        <v>502</v>
      </c>
      <c r="B27" s="160"/>
      <c r="C27" s="160"/>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5"/>
      <c r="B28" s="165"/>
      <c r="C28" s="165"/>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5"/>
      <c r="B29" s="165"/>
      <c r="C29" s="165"/>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165" t="s">
        <v>503</v>
      </c>
      <c r="B30" s="165"/>
      <c r="C30" s="165"/>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438</v>
      </c>
      <c r="B31" s="24" t="s">
        <v>407</v>
      </c>
      <c r="C31" s="24" t="s">
        <v>439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181499</v>
      </c>
      <c r="C32" s="27">
        <v>552.80946451495606</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410</v>
      </c>
      <c r="B33" s="32">
        <v>4857</v>
      </c>
      <c r="C33" s="33">
        <v>604.18427012559198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409</v>
      </c>
      <c r="B34" s="29">
        <v>4312</v>
      </c>
      <c r="C34" s="30">
        <v>609.11618738404457</v>
      </c>
      <c r="E34" s="61"/>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472</v>
      </c>
      <c r="B35" s="29">
        <v>78</v>
      </c>
      <c r="C35" s="30">
        <v>2076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484</v>
      </c>
      <c r="B36" s="29">
        <v>40</v>
      </c>
      <c r="C36" s="30">
        <v>22.2</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497</v>
      </c>
      <c r="B37" s="29">
        <v>386</v>
      </c>
      <c r="C37" s="30">
        <v>361.60362694300517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8" t="s">
        <v>498</v>
      </c>
      <c r="B38" s="29">
        <v>41</v>
      </c>
      <c r="C38" s="30">
        <v>137.04878048780489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1" t="s">
        <v>411</v>
      </c>
      <c r="B39" s="32">
        <v>3530</v>
      </c>
      <c r="C39" s="33">
        <v>482.84334277620394</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409</v>
      </c>
      <c r="B40" s="29">
        <v>3139</v>
      </c>
      <c r="C40" s="30">
        <v>509.80089200382287</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472</v>
      </c>
      <c r="B41" s="29">
        <v>4</v>
      </c>
      <c r="C41" s="30">
        <v>1627.25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484</v>
      </c>
      <c r="B42" s="29">
        <v>46</v>
      </c>
      <c r="C42" s="30">
        <v>30.347826086956523</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497</v>
      </c>
      <c r="B43" s="29">
        <v>254</v>
      </c>
      <c r="C43" s="30">
        <v>233.75590551181102</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8" t="s">
        <v>498</v>
      </c>
      <c r="B44" s="29">
        <v>87</v>
      </c>
      <c r="C44" s="30">
        <v>424.05747126436779</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1" t="s">
        <v>412</v>
      </c>
      <c r="B45" s="75">
        <v>6684</v>
      </c>
      <c r="C45" s="76">
        <v>600.43192698982648</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409</v>
      </c>
      <c r="B46" s="29">
        <v>6070</v>
      </c>
      <c r="C46" s="30">
        <v>634.42141680395389</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472</v>
      </c>
      <c r="B47" s="29">
        <v>2</v>
      </c>
      <c r="C47" s="30">
        <v>1226</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484</v>
      </c>
      <c r="B48" s="29">
        <v>85</v>
      </c>
      <c r="C48" s="30">
        <v>39.44705882352941</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8" t="s">
        <v>497</v>
      </c>
      <c r="B49" s="29">
        <v>181</v>
      </c>
      <c r="C49" s="30">
        <v>509.03314917127074</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498</v>
      </c>
      <c r="B50" s="29">
        <v>346</v>
      </c>
      <c r="C50" s="30">
        <v>186.15317919075144</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31" t="s">
        <v>413</v>
      </c>
      <c r="B51" s="32">
        <v>800</v>
      </c>
      <c r="C51" s="33">
        <v>777.39499999999998</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409</v>
      </c>
      <c r="B52" s="29">
        <v>496</v>
      </c>
      <c r="C52" s="30">
        <v>415.87903225806451</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8" t="s">
        <v>472</v>
      </c>
      <c r="B53" s="29">
        <v>192</v>
      </c>
      <c r="C53" s="30">
        <v>2134.578125</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484</v>
      </c>
      <c r="B54" s="29">
        <v>2</v>
      </c>
      <c r="C54" s="30">
        <v>30.5</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497</v>
      </c>
      <c r="B55" s="29">
        <v>101</v>
      </c>
      <c r="C55" s="30">
        <v>54.138613861386141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498</v>
      </c>
      <c r="B56" s="29">
        <v>9</v>
      </c>
      <c r="C56" s="30">
        <v>30.222222222222221</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31" t="s">
        <v>414</v>
      </c>
      <c r="B57" s="70">
        <v>18119</v>
      </c>
      <c r="C57" s="71">
        <v>649.36806667034602</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77" t="s">
        <v>409</v>
      </c>
      <c r="B58" s="68">
        <v>15028</v>
      </c>
      <c r="C58" s="69">
        <v>669.08936651583713</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8" t="s">
        <v>473</v>
      </c>
      <c r="B59" s="29">
        <v>1</v>
      </c>
      <c r="C59" s="30">
        <v>207</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472</v>
      </c>
      <c r="B60" s="29">
        <v>461</v>
      </c>
      <c r="C60" s="30">
        <v>2672.1409978308025</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484</v>
      </c>
      <c r="B61" s="29">
        <v>128</v>
      </c>
      <c r="C61" s="30">
        <v>35.3671875</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497</v>
      </c>
      <c r="B62" s="29">
        <v>2426</v>
      </c>
      <c r="C62" s="30">
        <v>193.23742786479801</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498</v>
      </c>
      <c r="B63" s="29">
        <v>75</v>
      </c>
      <c r="C63" s="30">
        <v>72.533333333333331</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31" t="s">
        <v>415</v>
      </c>
      <c r="B64" s="32">
        <v>2609</v>
      </c>
      <c r="C64" s="33">
        <v>407.82981985435032</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28" t="s">
        <v>409</v>
      </c>
      <c r="B65" s="29">
        <v>1792</v>
      </c>
      <c r="C65" s="30">
        <v>536.05859375</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472</v>
      </c>
      <c r="B66" s="29">
        <v>2</v>
      </c>
      <c r="C66" s="30">
        <v>1939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484</v>
      </c>
      <c r="B67" s="29">
        <v>43</v>
      </c>
      <c r="C67" s="30">
        <v>20.837209302325583</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497</v>
      </c>
      <c r="B68" s="29">
        <v>644</v>
      </c>
      <c r="C68" s="30">
        <v>118.6055900621118</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498</v>
      </c>
      <c r="B69" s="29">
        <v>128</v>
      </c>
      <c r="C69" s="30">
        <v>173.8671875</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5.5" thickBot="1" x14ac:dyDescent="0.4">
      <c r="A70" s="31" t="s">
        <v>416</v>
      </c>
      <c r="B70" s="32">
        <v>3414</v>
      </c>
      <c r="C70" s="33">
        <v>520.65641476274163</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8" t="s">
        <v>409</v>
      </c>
      <c r="B71" s="29">
        <v>3191</v>
      </c>
      <c r="C71" s="30">
        <v>527.7696646819179</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472</v>
      </c>
      <c r="B72" s="29">
        <v>22</v>
      </c>
      <c r="C72" s="30">
        <v>2412.2272727272725</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484</v>
      </c>
      <c r="B73" s="29">
        <v>46</v>
      </c>
      <c r="C73" s="30">
        <v>111.78260869565217</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497</v>
      </c>
      <c r="B74" s="29">
        <v>67</v>
      </c>
      <c r="C74" s="30">
        <v>189.23880597014926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8" t="s">
        <v>498</v>
      </c>
      <c r="B75" s="29">
        <v>88</v>
      </c>
      <c r="C75" s="30">
        <v>255.88636363636363</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31" t="s">
        <v>479</v>
      </c>
      <c r="B76" s="70">
        <v>8377</v>
      </c>
      <c r="C76" s="71">
        <v>828.38366957144558</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409</v>
      </c>
      <c r="B77" s="29">
        <v>8043</v>
      </c>
      <c r="C77" s="30">
        <v>809.32077582991417</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472</v>
      </c>
      <c r="B78" s="29">
        <v>131</v>
      </c>
      <c r="C78" s="30">
        <v>2716.5190839694656</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484</v>
      </c>
      <c r="B79" s="29">
        <v>13</v>
      </c>
      <c r="C79" s="30">
        <v>29.615384615384617</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8" t="s">
        <v>497</v>
      </c>
      <c r="B80" s="29">
        <v>182</v>
      </c>
      <c r="C80" s="30">
        <v>392.75824175824175</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498</v>
      </c>
      <c r="B81" s="68">
        <v>8</v>
      </c>
      <c r="C81" s="69">
        <v>284</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74" t="s">
        <v>417</v>
      </c>
      <c r="B82" s="32">
        <v>7727</v>
      </c>
      <c r="C82" s="33">
        <v>110.48116992364436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409</v>
      </c>
      <c r="B83" s="29">
        <v>2145</v>
      </c>
      <c r="C83" s="30">
        <v>240.54405594405594</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472</v>
      </c>
      <c r="B84" s="29">
        <v>42</v>
      </c>
      <c r="C84" s="30">
        <v>1461.1666666666667</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484</v>
      </c>
      <c r="B85" s="29">
        <v>3</v>
      </c>
      <c r="C85" s="30">
        <v>6.666666666666667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8" t="s">
        <v>497</v>
      </c>
      <c r="B86" s="29">
        <v>5225</v>
      </c>
      <c r="C86" s="30">
        <v>49.184114832535883</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77" t="s">
        <v>498</v>
      </c>
      <c r="B87" s="68">
        <v>312</v>
      </c>
      <c r="C87" s="69">
        <v>62.003205128205131</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73" t="s">
        <v>467</v>
      </c>
      <c r="B88" s="70">
        <v>5668</v>
      </c>
      <c r="C88" s="71">
        <v>358.37826393789697</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409</v>
      </c>
      <c r="B89" s="29">
        <v>3992</v>
      </c>
      <c r="C89" s="30">
        <v>463.91508016032066</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8" t="s">
        <v>484</v>
      </c>
      <c r="B90" s="29">
        <v>21</v>
      </c>
      <c r="C90" s="30">
        <v>37.80952380952381</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497</v>
      </c>
      <c r="B91" s="29">
        <v>1134</v>
      </c>
      <c r="C91" s="30">
        <v>141.8068783068783</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77" t="s">
        <v>498</v>
      </c>
      <c r="B92" s="68">
        <v>521</v>
      </c>
      <c r="C92" s="69">
        <v>34.04222648752399</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73" t="s">
        <v>418</v>
      </c>
      <c r="B93" s="70">
        <v>3394</v>
      </c>
      <c r="C93" s="71">
        <v>316.84590453741896</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409</v>
      </c>
      <c r="B94" s="29">
        <v>2716</v>
      </c>
      <c r="C94" s="30">
        <v>325.02650957290132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473</v>
      </c>
      <c r="B95" s="29">
        <v>1</v>
      </c>
      <c r="C95" s="30">
        <v>24</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8" t="s">
        <v>484</v>
      </c>
      <c r="B96" s="29">
        <v>75</v>
      </c>
      <c r="C96" s="30">
        <v>38.840000000000003</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497</v>
      </c>
      <c r="B97" s="29">
        <v>546</v>
      </c>
      <c r="C97" s="30">
        <v>336.7838827838828</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77" t="s">
        <v>498</v>
      </c>
      <c r="B98" s="68">
        <v>56</v>
      </c>
      <c r="C98" s="69">
        <v>103.25</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73" t="s">
        <v>419</v>
      </c>
      <c r="B99" s="70">
        <v>14538</v>
      </c>
      <c r="C99" s="71">
        <v>449.89042509286008</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409</v>
      </c>
      <c r="B100" s="29">
        <v>12705</v>
      </c>
      <c r="C100" s="30">
        <v>417.29027941755214</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473</v>
      </c>
      <c r="B101" s="29">
        <v>1</v>
      </c>
      <c r="C101" s="30">
        <v>582</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28" t="s">
        <v>472</v>
      </c>
      <c r="B102" s="29">
        <v>484</v>
      </c>
      <c r="C102" s="30">
        <v>1902.4607438016528</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484</v>
      </c>
      <c r="B103" s="29">
        <v>62</v>
      </c>
      <c r="C103" s="30">
        <v>19.129032258064516</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497</v>
      </c>
      <c r="B104" s="29">
        <v>811</v>
      </c>
      <c r="C104" s="30">
        <v>246.45376078914919</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77" t="s">
        <v>498</v>
      </c>
      <c r="B105" s="68">
        <v>475</v>
      </c>
      <c r="C105" s="69">
        <v>245.05473684210526</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73" t="s">
        <v>420</v>
      </c>
      <c r="B106" s="70">
        <v>13991</v>
      </c>
      <c r="C106" s="71">
        <v>450.48638410406693</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28" t="s">
        <v>409</v>
      </c>
      <c r="B107" s="29">
        <v>12864</v>
      </c>
      <c r="C107" s="30">
        <v>467.00380907960198</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473</v>
      </c>
      <c r="B108" s="29">
        <v>1</v>
      </c>
      <c r="C108" s="30">
        <v>26</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472</v>
      </c>
      <c r="B109" s="29">
        <v>1</v>
      </c>
      <c r="C109" s="30">
        <v>1459</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484</v>
      </c>
      <c r="B110" s="29">
        <v>55</v>
      </c>
      <c r="C110" s="30">
        <v>27.127272727272729</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497</v>
      </c>
      <c r="B111" s="29">
        <v>942</v>
      </c>
      <c r="C111" s="30">
        <v>284.45435244161359</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8" t="s">
        <v>498</v>
      </c>
      <c r="B112" s="29">
        <v>128</v>
      </c>
      <c r="C112" s="30">
        <v>189.7265625</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5.5" thickBot="1" x14ac:dyDescent="0.4">
      <c r="A113" s="31" t="s">
        <v>421</v>
      </c>
      <c r="B113" s="32">
        <v>5537</v>
      </c>
      <c r="C113" s="33">
        <v>544.50605020769365</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409</v>
      </c>
      <c r="B114" s="29">
        <v>4851</v>
      </c>
      <c r="C114" s="30">
        <v>584.66996495567923</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472</v>
      </c>
      <c r="B115" s="29">
        <v>22</v>
      </c>
      <c r="C115" s="30">
        <v>2245.2727272727275</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484</v>
      </c>
      <c r="B116" s="29">
        <v>23</v>
      </c>
      <c r="C116" s="30">
        <v>21.304347826086957</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497</v>
      </c>
      <c r="B117" s="29">
        <v>567</v>
      </c>
      <c r="C117" s="30">
        <v>215.58377425044091</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77" t="s">
        <v>498</v>
      </c>
      <c r="B118" s="68">
        <v>74</v>
      </c>
      <c r="C118" s="69">
        <v>88.837837837837839</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73" t="s">
        <v>422</v>
      </c>
      <c r="B119" s="70">
        <v>8385</v>
      </c>
      <c r="C119" s="71">
        <v>576.17912939773407</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409</v>
      </c>
      <c r="B120" s="29">
        <v>7204</v>
      </c>
      <c r="C120" s="30">
        <v>580.1464464186563</v>
      </c>
      <c r="E120" s="61"/>
      <c r="F120" s="40"/>
      <c r="G120" s="49"/>
      <c r="L120"/>
    </row>
    <row r="121" spans="1:55" ht="16" thickBot="1" x14ac:dyDescent="0.4">
      <c r="A121" s="28" t="s">
        <v>473</v>
      </c>
      <c r="B121" s="29">
        <v>2</v>
      </c>
      <c r="C121" s="30">
        <v>569</v>
      </c>
      <c r="E121" s="61"/>
      <c r="F121" s="40"/>
      <c r="G121" s="49"/>
    </row>
    <row r="122" spans="1:55" ht="16" thickBot="1" x14ac:dyDescent="0.4">
      <c r="A122" s="28" t="s">
        <v>472</v>
      </c>
      <c r="B122" s="29">
        <v>130</v>
      </c>
      <c r="C122" s="30">
        <v>2424.9692307692308</v>
      </c>
      <c r="E122" s="61"/>
      <c r="F122" s="40"/>
    </row>
    <row r="123" spans="1:55" ht="16" thickBot="1" x14ac:dyDescent="0.4">
      <c r="A123" s="28" t="s">
        <v>484</v>
      </c>
      <c r="B123" s="29">
        <v>1</v>
      </c>
      <c r="C123" s="30">
        <v>87</v>
      </c>
      <c r="E123" s="61"/>
      <c r="F123" s="40"/>
    </row>
    <row r="124" spans="1:55" ht="16" thickBot="1" x14ac:dyDescent="0.4">
      <c r="A124" s="28" t="s">
        <v>497</v>
      </c>
      <c r="B124" s="29">
        <v>812</v>
      </c>
      <c r="C124" s="30">
        <v>320.78817733990149</v>
      </c>
      <c r="E124" s="61"/>
      <c r="F124" s="40"/>
    </row>
    <row r="125" spans="1:55" ht="16" thickBot="1" x14ac:dyDescent="0.4">
      <c r="A125" s="77" t="s">
        <v>498</v>
      </c>
      <c r="B125" s="68">
        <v>236</v>
      </c>
      <c r="C125" s="69">
        <v>317.52542372881356</v>
      </c>
      <c r="E125" s="61"/>
      <c r="F125" s="40"/>
    </row>
    <row r="126" spans="1:55" ht="16" thickBot="1" x14ac:dyDescent="0.4">
      <c r="A126" s="73" t="s">
        <v>423</v>
      </c>
      <c r="B126" s="70">
        <v>12561</v>
      </c>
      <c r="C126" s="71">
        <v>849.0216543268848</v>
      </c>
      <c r="E126" s="61"/>
      <c r="F126" s="40"/>
    </row>
    <row r="127" spans="1:55" ht="16" thickBot="1" x14ac:dyDescent="0.4">
      <c r="A127" s="28" t="s">
        <v>409</v>
      </c>
      <c r="B127" s="29">
        <v>11484</v>
      </c>
      <c r="C127" s="30">
        <v>764.99059561128524</v>
      </c>
      <c r="E127" s="61"/>
      <c r="F127" s="40"/>
    </row>
    <row r="128" spans="1:55" ht="16" thickBot="1" x14ac:dyDescent="0.4">
      <c r="A128" s="28" t="s">
        <v>472</v>
      </c>
      <c r="B128" s="29">
        <v>660</v>
      </c>
      <c r="C128" s="30">
        <v>2619.6772727272728</v>
      </c>
      <c r="E128" s="61"/>
      <c r="F128" s="40"/>
    </row>
    <row r="129" spans="1:12" ht="16" thickBot="1" x14ac:dyDescent="0.4">
      <c r="A129" s="28" t="s">
        <v>484</v>
      </c>
      <c r="B129" s="29">
        <v>53</v>
      </c>
      <c r="C129" s="30">
        <v>23.490566037735849</v>
      </c>
      <c r="E129" s="61"/>
      <c r="F129" s="40"/>
    </row>
    <row r="130" spans="1:12" ht="16" thickBot="1" x14ac:dyDescent="0.4">
      <c r="A130" s="28" t="s">
        <v>497</v>
      </c>
      <c r="B130" s="29">
        <v>301</v>
      </c>
      <c r="C130" s="30">
        <v>434.71760797342193</v>
      </c>
      <c r="E130" s="61"/>
      <c r="F130" s="40"/>
    </row>
    <row r="131" spans="1:12" ht="16" thickBot="1" x14ac:dyDescent="0.4">
      <c r="A131" s="77" t="s">
        <v>498</v>
      </c>
      <c r="B131" s="68">
        <v>63</v>
      </c>
      <c r="C131" s="69">
        <v>290.90476190476193</v>
      </c>
      <c r="E131" s="61"/>
      <c r="F131" s="40"/>
    </row>
    <row r="132" spans="1:12" ht="16" thickBot="1" x14ac:dyDescent="0.4">
      <c r="A132" s="73" t="s">
        <v>424</v>
      </c>
      <c r="B132" s="70">
        <v>6643</v>
      </c>
      <c r="C132" s="71">
        <v>553.99939786241157</v>
      </c>
      <c r="E132" s="61"/>
      <c r="F132" s="40"/>
    </row>
    <row r="133" spans="1:12" ht="16" thickBot="1" x14ac:dyDescent="0.4">
      <c r="A133" s="28" t="s">
        <v>409</v>
      </c>
      <c r="B133" s="29">
        <v>6176</v>
      </c>
      <c r="C133" s="30">
        <v>585.69575777202067</v>
      </c>
      <c r="E133" s="61"/>
      <c r="F133" s="40"/>
    </row>
    <row r="134" spans="1:12" ht="16" thickBot="1" x14ac:dyDescent="0.4">
      <c r="A134" s="28" t="s">
        <v>472</v>
      </c>
      <c r="B134" s="29">
        <v>6</v>
      </c>
      <c r="C134" s="30">
        <v>1969.1666666666667</v>
      </c>
      <c r="E134" s="61"/>
      <c r="F134" s="40"/>
    </row>
    <row r="135" spans="1:12" ht="16" thickBot="1" x14ac:dyDescent="0.4">
      <c r="A135" s="28" t="s">
        <v>484</v>
      </c>
      <c r="B135" s="29">
        <v>19</v>
      </c>
      <c r="C135" s="30">
        <v>23.842105263157894</v>
      </c>
      <c r="E135" s="61"/>
      <c r="F135" s="40"/>
    </row>
    <row r="136" spans="1:12" ht="16" thickBot="1" x14ac:dyDescent="0.4">
      <c r="A136" s="28" t="s">
        <v>497</v>
      </c>
      <c r="B136" s="29">
        <v>74</v>
      </c>
      <c r="C136" s="30">
        <v>203.37837837837839</v>
      </c>
      <c r="E136" s="61"/>
      <c r="F136" s="40"/>
    </row>
    <row r="137" spans="1:12" ht="16" thickBot="1" x14ac:dyDescent="0.4">
      <c r="A137" s="77" t="s">
        <v>498</v>
      </c>
      <c r="B137" s="68">
        <v>368</v>
      </c>
      <c r="C137" s="69">
        <v>96.855978260869563</v>
      </c>
      <c r="E137" s="61"/>
      <c r="F137" s="40"/>
    </row>
    <row r="138" spans="1:12" ht="16" thickBot="1" x14ac:dyDescent="0.4">
      <c r="A138" s="73" t="s">
        <v>425</v>
      </c>
      <c r="B138" s="70">
        <v>4355</v>
      </c>
      <c r="C138" s="71">
        <v>234.8865671641791</v>
      </c>
      <c r="E138" s="61"/>
    </row>
    <row r="139" spans="1:12" ht="16" thickBot="1" x14ac:dyDescent="0.4">
      <c r="A139" s="28" t="s">
        <v>409</v>
      </c>
      <c r="B139" s="29">
        <v>3659</v>
      </c>
      <c r="C139" s="30">
        <v>265.80568461328232</v>
      </c>
      <c r="E139" s="61"/>
    </row>
    <row r="140" spans="1:12" ht="16" thickBot="1" x14ac:dyDescent="0.4">
      <c r="A140" s="28" t="s">
        <v>473</v>
      </c>
      <c r="B140" s="29">
        <v>2</v>
      </c>
      <c r="C140" s="30">
        <v>36</v>
      </c>
      <c r="E140" s="61"/>
    </row>
    <row r="141" spans="1:12" ht="16" thickBot="1" x14ac:dyDescent="0.4">
      <c r="A141" s="28" t="s">
        <v>484</v>
      </c>
      <c r="B141" s="29">
        <v>94</v>
      </c>
      <c r="C141" s="30">
        <v>13.159574468085106</v>
      </c>
      <c r="E141" s="61"/>
      <c r="J141" s="3"/>
      <c r="L141"/>
    </row>
    <row r="142" spans="1:12" ht="16" thickBot="1" x14ac:dyDescent="0.4">
      <c r="A142" s="28" t="s">
        <v>497</v>
      </c>
      <c r="B142" s="29">
        <v>597</v>
      </c>
      <c r="C142" s="30">
        <v>82.01340033500837</v>
      </c>
      <c r="E142" s="61"/>
      <c r="J142" s="3"/>
      <c r="L142"/>
    </row>
    <row r="143" spans="1:12" ht="16" thickBot="1" x14ac:dyDescent="0.4">
      <c r="A143" s="77" t="s">
        <v>498</v>
      </c>
      <c r="B143" s="68">
        <v>3</v>
      </c>
      <c r="C143" s="69">
        <v>25.666666666666668</v>
      </c>
      <c r="E143" s="61"/>
      <c r="G143"/>
      <c r="J143" s="3"/>
      <c r="L143"/>
    </row>
    <row r="144" spans="1:12" ht="16" thickBot="1" x14ac:dyDescent="0.4">
      <c r="A144" s="73" t="s">
        <v>426</v>
      </c>
      <c r="B144" s="70">
        <v>7114</v>
      </c>
      <c r="C144" s="71">
        <v>641.48285071689622</v>
      </c>
      <c r="E144" s="61"/>
      <c r="G144"/>
      <c r="J144" s="3"/>
      <c r="L144"/>
    </row>
    <row r="145" spans="1:7" ht="16" thickBot="1" x14ac:dyDescent="0.4">
      <c r="A145" s="28" t="s">
        <v>409</v>
      </c>
      <c r="B145" s="29">
        <v>6837</v>
      </c>
      <c r="C145" s="30">
        <v>648.99546584759401</v>
      </c>
      <c r="E145" s="61"/>
      <c r="G145"/>
    </row>
    <row r="146" spans="1:7" ht="16" thickBot="1" x14ac:dyDescent="0.4">
      <c r="A146" s="28" t="s">
        <v>472</v>
      </c>
      <c r="B146" s="29">
        <v>34</v>
      </c>
      <c r="C146" s="30">
        <v>2518.9705882352941</v>
      </c>
      <c r="E146" s="61"/>
      <c r="G146"/>
    </row>
    <row r="147" spans="1:7" ht="16" thickBot="1" x14ac:dyDescent="0.4">
      <c r="A147" s="28" t="s">
        <v>484</v>
      </c>
      <c r="B147" s="29">
        <v>22</v>
      </c>
      <c r="C147" s="30">
        <v>40.090909090909093</v>
      </c>
      <c r="E147" s="61"/>
    </row>
    <row r="148" spans="1:7" ht="16" thickBot="1" x14ac:dyDescent="0.4">
      <c r="A148" s="77" t="s">
        <v>497</v>
      </c>
      <c r="B148" s="68">
        <v>186</v>
      </c>
      <c r="C148" s="69">
        <v>184.6021505376344</v>
      </c>
      <c r="E148" s="61"/>
    </row>
    <row r="149" spans="1:7" ht="16" thickBot="1" x14ac:dyDescent="0.4">
      <c r="A149" s="28" t="s">
        <v>498</v>
      </c>
      <c r="B149" s="29">
        <v>35</v>
      </c>
      <c r="C149" s="30">
        <v>156.11428571428573</v>
      </c>
      <c r="E149" s="61"/>
    </row>
    <row r="150" spans="1:7" ht="16" thickBot="1" x14ac:dyDescent="0.4">
      <c r="A150" s="73" t="s">
        <v>427</v>
      </c>
      <c r="B150" s="70">
        <v>6217</v>
      </c>
      <c r="C150" s="71">
        <v>266.21859417725591</v>
      </c>
      <c r="D150" s="48"/>
      <c r="E150" s="61"/>
    </row>
    <row r="151" spans="1:7" ht="16" thickBot="1" x14ac:dyDescent="0.4">
      <c r="A151" s="28" t="s">
        <v>409</v>
      </c>
      <c r="B151" s="29">
        <v>4039</v>
      </c>
      <c r="C151" s="30">
        <v>355.53404307997027</v>
      </c>
      <c r="D151" s="48"/>
      <c r="E151" s="61"/>
    </row>
    <row r="152" spans="1:7" ht="16" thickBot="1" x14ac:dyDescent="0.4">
      <c r="A152" s="28" t="s">
        <v>473</v>
      </c>
      <c r="B152" s="29">
        <v>1</v>
      </c>
      <c r="C152" s="30">
        <v>22</v>
      </c>
      <c r="D152" s="48"/>
      <c r="E152" s="54"/>
      <c r="F152"/>
    </row>
    <row r="153" spans="1:7" ht="16" thickBot="1" x14ac:dyDescent="0.4">
      <c r="A153" s="28" t="s">
        <v>472</v>
      </c>
      <c r="B153" s="29">
        <v>3</v>
      </c>
      <c r="C153" s="30">
        <v>834.66666666666663</v>
      </c>
      <c r="D153" s="48"/>
      <c r="E153" s="54"/>
      <c r="F153"/>
    </row>
    <row r="154" spans="1:7" ht="16" thickBot="1" x14ac:dyDescent="0.4">
      <c r="A154" s="28" t="s">
        <v>484</v>
      </c>
      <c r="B154" s="29">
        <v>103</v>
      </c>
      <c r="C154" s="30">
        <v>12.902912621359222</v>
      </c>
      <c r="E154" s="54"/>
      <c r="F154"/>
    </row>
    <row r="155" spans="1:7" ht="16" thickBot="1" x14ac:dyDescent="0.4">
      <c r="A155" s="77" t="s">
        <v>497</v>
      </c>
      <c r="B155" s="68">
        <v>1742</v>
      </c>
      <c r="C155" s="69">
        <v>116.29161882893226</v>
      </c>
      <c r="E155" s="54"/>
      <c r="F155"/>
    </row>
    <row r="156" spans="1:7" ht="16" thickBot="1" x14ac:dyDescent="0.4">
      <c r="A156" s="28" t="s">
        <v>498</v>
      </c>
      <c r="B156" s="29">
        <v>329</v>
      </c>
      <c r="C156" s="30">
        <v>38.431610942249243</v>
      </c>
    </row>
    <row r="157" spans="1:7" ht="16" thickBot="1" x14ac:dyDescent="0.4">
      <c r="A157" s="73" t="s">
        <v>428</v>
      </c>
      <c r="B157" s="70">
        <v>2051</v>
      </c>
      <c r="C157" s="71">
        <v>561.27352510970263</v>
      </c>
    </row>
    <row r="158" spans="1:7" ht="16" thickBot="1" x14ac:dyDescent="0.4">
      <c r="A158" s="28" t="s">
        <v>409</v>
      </c>
      <c r="B158" s="29">
        <v>1375</v>
      </c>
      <c r="C158" s="30">
        <v>702.29600000000005</v>
      </c>
    </row>
    <row r="159" spans="1:7" ht="16" thickBot="1" x14ac:dyDescent="0.4">
      <c r="A159" s="28" t="s">
        <v>473</v>
      </c>
      <c r="B159" s="29">
        <v>3</v>
      </c>
      <c r="C159" s="30">
        <v>663</v>
      </c>
    </row>
    <row r="160" spans="1:7" ht="16" thickBot="1" x14ac:dyDescent="0.4">
      <c r="A160" s="28" t="s">
        <v>472</v>
      </c>
      <c r="B160" s="29">
        <v>31</v>
      </c>
      <c r="C160" s="30">
        <v>2279.6774193548385</v>
      </c>
    </row>
    <row r="161" spans="1:3" ht="16" thickBot="1" x14ac:dyDescent="0.4">
      <c r="A161" s="28" t="s">
        <v>484</v>
      </c>
      <c r="B161" s="29">
        <v>25</v>
      </c>
      <c r="C161" s="30">
        <v>8.1199999999999992</v>
      </c>
    </row>
    <row r="162" spans="1:3" ht="16" thickBot="1" x14ac:dyDescent="0.4">
      <c r="A162" s="77" t="s">
        <v>497</v>
      </c>
      <c r="B162" s="68">
        <v>595</v>
      </c>
      <c r="C162" s="69">
        <v>189.19663865546218</v>
      </c>
    </row>
    <row r="163" spans="1:3" ht="16" thickBot="1" x14ac:dyDescent="0.4">
      <c r="A163" s="28" t="s">
        <v>498</v>
      </c>
      <c r="B163" s="29">
        <v>22</v>
      </c>
      <c r="C163" s="30">
        <v>3.6818181818181817</v>
      </c>
    </row>
    <row r="164" spans="1:3" ht="16" thickBot="1" x14ac:dyDescent="0.4">
      <c r="A164" s="73" t="s">
        <v>429</v>
      </c>
      <c r="B164" s="70">
        <v>18337</v>
      </c>
      <c r="C164" s="71">
        <v>618.11833996836992</v>
      </c>
    </row>
    <row r="165" spans="1:3" ht="16" thickBot="1" x14ac:dyDescent="0.4">
      <c r="A165" s="28" t="s">
        <v>409</v>
      </c>
      <c r="B165" s="29">
        <v>17128</v>
      </c>
      <c r="C165" s="30">
        <v>613.06702475478744</v>
      </c>
    </row>
    <row r="166" spans="1:3" ht="16" thickBot="1" x14ac:dyDescent="0.4">
      <c r="A166" s="28" t="s">
        <v>472</v>
      </c>
      <c r="B166" s="29">
        <v>226</v>
      </c>
      <c r="C166" s="30">
        <v>2285.3893805309735</v>
      </c>
    </row>
    <row r="167" spans="1:3" ht="16" thickBot="1" x14ac:dyDescent="0.4">
      <c r="A167" s="28" t="s">
        <v>484</v>
      </c>
      <c r="B167" s="29">
        <v>37</v>
      </c>
      <c r="C167" s="30">
        <v>14.810810810810811</v>
      </c>
    </row>
    <row r="168" spans="1:3" ht="16" thickBot="1" x14ac:dyDescent="0.4">
      <c r="A168" s="28" t="s">
        <v>497</v>
      </c>
      <c r="B168" s="29">
        <v>731</v>
      </c>
      <c r="C168" s="30">
        <v>384.67989056087549</v>
      </c>
    </row>
    <row r="169" spans="1:3" ht="16" thickBot="1" x14ac:dyDescent="0.4">
      <c r="A169" s="77" t="s">
        <v>498</v>
      </c>
      <c r="B169" s="68">
        <v>215</v>
      </c>
      <c r="C169" s="69">
        <v>165.47441860465116</v>
      </c>
    </row>
    <row r="170" spans="1:3" ht="16" thickBot="1" x14ac:dyDescent="0.4">
      <c r="A170" s="73" t="s">
        <v>430</v>
      </c>
      <c r="B170" s="70">
        <v>9338</v>
      </c>
      <c r="C170" s="71">
        <v>665.09873634611267</v>
      </c>
    </row>
    <row r="171" spans="1:3" ht="16" thickBot="1" x14ac:dyDescent="0.4">
      <c r="A171" s="28" t="s">
        <v>409</v>
      </c>
      <c r="B171" s="29">
        <v>8001</v>
      </c>
      <c r="C171" s="30">
        <v>662.50931133608299</v>
      </c>
    </row>
    <row r="172" spans="1:3" ht="16" thickBot="1" x14ac:dyDescent="0.4">
      <c r="A172" s="28" t="s">
        <v>472</v>
      </c>
      <c r="B172" s="29">
        <v>205</v>
      </c>
      <c r="C172" s="30">
        <v>2545.2926829268295</v>
      </c>
    </row>
    <row r="173" spans="1:3" ht="16" thickBot="1" x14ac:dyDescent="0.4">
      <c r="A173" s="28" t="s">
        <v>484</v>
      </c>
      <c r="B173" s="29">
        <v>16</v>
      </c>
      <c r="C173" s="30">
        <v>19.6875</v>
      </c>
    </row>
    <row r="174" spans="1:3" ht="16" thickBot="1" x14ac:dyDescent="0.4">
      <c r="A174" s="28" t="s">
        <v>497</v>
      </c>
      <c r="B174" s="29">
        <v>645</v>
      </c>
      <c r="C174" s="30">
        <v>283.45116279069765</v>
      </c>
    </row>
    <row r="175" spans="1:3" ht="16" thickBot="1" x14ac:dyDescent="0.4">
      <c r="A175" s="77" t="s">
        <v>498</v>
      </c>
      <c r="B175" s="68">
        <v>471</v>
      </c>
      <c r="C175" s="69">
        <v>435.30573248407643</v>
      </c>
    </row>
    <row r="176" spans="1:3" ht="16" thickBot="1" x14ac:dyDescent="0.4">
      <c r="A176" s="73" t="s">
        <v>431</v>
      </c>
      <c r="B176" s="70">
        <v>4163</v>
      </c>
      <c r="C176" s="71">
        <v>771.36464088397793</v>
      </c>
    </row>
    <row r="177" spans="1:3" ht="16" thickBot="1" x14ac:dyDescent="0.4">
      <c r="A177" s="28" t="s">
        <v>409</v>
      </c>
      <c r="B177" s="29">
        <v>3670</v>
      </c>
      <c r="C177" s="30">
        <v>773.35531335149869</v>
      </c>
    </row>
    <row r="178" spans="1:3" ht="16" thickBot="1" x14ac:dyDescent="0.4">
      <c r="A178" s="28" t="s">
        <v>473</v>
      </c>
      <c r="B178" s="29">
        <v>1</v>
      </c>
      <c r="C178" s="30">
        <v>14</v>
      </c>
    </row>
    <row r="179" spans="1:3" ht="16" thickBot="1" x14ac:dyDescent="0.4">
      <c r="A179" s="28" t="s">
        <v>472</v>
      </c>
      <c r="B179" s="29">
        <v>90</v>
      </c>
      <c r="C179" s="30">
        <v>2749.8</v>
      </c>
    </row>
    <row r="180" spans="1:3" ht="16" thickBot="1" x14ac:dyDescent="0.4">
      <c r="A180" s="28" t="s">
        <v>484</v>
      </c>
      <c r="B180" s="29">
        <v>23</v>
      </c>
      <c r="C180" s="30">
        <v>21.826086956521738</v>
      </c>
    </row>
    <row r="181" spans="1:3" ht="16" thickBot="1" x14ac:dyDescent="0.4">
      <c r="A181" s="28" t="s">
        <v>497</v>
      </c>
      <c r="B181" s="29">
        <v>350</v>
      </c>
      <c r="C181" s="30">
        <v>353.94285714285712</v>
      </c>
    </row>
    <row r="182" spans="1:3" ht="16" thickBot="1" x14ac:dyDescent="0.4">
      <c r="A182" s="28" t="s">
        <v>498</v>
      </c>
      <c r="B182" s="29">
        <v>29</v>
      </c>
      <c r="C182" s="30">
        <v>37.896551724137929</v>
      </c>
    </row>
    <row r="183" spans="1:3" ht="16" thickBot="1" x14ac:dyDescent="0.4">
      <c r="A183" s="73" t="s">
        <v>465</v>
      </c>
      <c r="B183" s="70">
        <v>3090</v>
      </c>
      <c r="C183" s="71">
        <v>443.29676375404529</v>
      </c>
    </row>
    <row r="184" spans="1:3" ht="16" thickBot="1" x14ac:dyDescent="0.4">
      <c r="A184" s="28" t="s">
        <v>409</v>
      </c>
      <c r="B184" s="78">
        <v>2504</v>
      </c>
      <c r="C184" s="79">
        <v>503.52196485623006</v>
      </c>
    </row>
    <row r="185" spans="1:3" ht="16" thickBot="1" x14ac:dyDescent="0.4">
      <c r="A185" s="28" t="s">
        <v>473</v>
      </c>
      <c r="B185" s="78">
        <v>1</v>
      </c>
      <c r="C185" s="79">
        <v>13</v>
      </c>
    </row>
    <row r="186" spans="1:3" ht="16" thickBot="1" x14ac:dyDescent="0.4">
      <c r="A186" s="28" t="s">
        <v>484</v>
      </c>
      <c r="B186" s="78">
        <v>41</v>
      </c>
      <c r="C186" s="79">
        <v>68.390243902439025</v>
      </c>
    </row>
    <row r="187" spans="1:3" ht="16" thickBot="1" x14ac:dyDescent="0.4">
      <c r="A187" s="28" t="s">
        <v>497</v>
      </c>
      <c r="B187" s="78">
        <v>499</v>
      </c>
      <c r="C187" s="79">
        <v>195.00801603206412</v>
      </c>
    </row>
    <row r="188" spans="1:3" ht="16" thickBot="1" x14ac:dyDescent="0.4">
      <c r="A188" s="28" t="s">
        <v>498</v>
      </c>
      <c r="B188" s="78">
        <v>45</v>
      </c>
      <c r="C188" s="79">
        <v>196.48888888888888</v>
      </c>
    </row>
  </sheetData>
  <mergeCells count="18">
    <mergeCell ref="A7:C7"/>
    <mergeCell ref="A16:C16"/>
    <mergeCell ref="A1:G1"/>
    <mergeCell ref="A2:G3"/>
    <mergeCell ref="A4:G4"/>
    <mergeCell ref="E8:G8"/>
    <mergeCell ref="E14:G14"/>
    <mergeCell ref="A17:C17"/>
    <mergeCell ref="A19:C19"/>
    <mergeCell ref="E19:G19"/>
    <mergeCell ref="E25:G25"/>
    <mergeCell ref="A30:C30"/>
    <mergeCell ref="E24:G24"/>
    <mergeCell ref="A29:C29"/>
    <mergeCell ref="A28:C28"/>
    <mergeCell ref="A26:C26"/>
    <mergeCell ref="A27:C27"/>
    <mergeCell ref="E18:G18"/>
  </mergeCells>
  <phoneticPr fontId="2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4" sqref="A4:G4"/>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48" customWidth="1"/>
    <col min="7" max="7" width="15.81640625" style="54" customWidth="1"/>
    <col min="8" max="8" width="19.54296875" customWidth="1"/>
    <col min="9" max="9" width="15" customWidth="1"/>
    <col min="12" max="12" width="8.7265625" style="3"/>
  </cols>
  <sheetData>
    <row r="1" spans="1:55" ht="38.5" customHeight="1" x14ac:dyDescent="0.35">
      <c r="A1" s="166" t="s">
        <v>42</v>
      </c>
      <c r="B1" s="166"/>
      <c r="C1" s="166"/>
      <c r="D1" s="166"/>
      <c r="E1" s="166"/>
      <c r="F1" s="166"/>
      <c r="G1" s="166"/>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67" t="s">
        <v>43</v>
      </c>
      <c r="B2" s="167"/>
      <c r="C2" s="167"/>
      <c r="D2" s="167"/>
      <c r="E2" s="167"/>
      <c r="F2" s="167"/>
      <c r="G2" s="167"/>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67"/>
      <c r="B3" s="167"/>
      <c r="C3" s="167"/>
      <c r="D3" s="167"/>
      <c r="E3" s="167"/>
      <c r="F3" s="167"/>
      <c r="G3" s="167"/>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68" t="s">
        <v>492</v>
      </c>
      <c r="B4" s="168"/>
      <c r="C4" s="168"/>
      <c r="D4" s="168"/>
      <c r="E4" s="168"/>
      <c r="F4" s="168"/>
      <c r="G4" s="168"/>
      <c r="H4" s="5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5"/>
      <c r="B5" s="55"/>
      <c r="C5" s="55"/>
      <c r="D5" s="55"/>
      <c r="E5" s="55"/>
      <c r="F5" s="55"/>
      <c r="G5" s="55"/>
      <c r="H5" s="5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57"/>
      <c r="B6" s="57"/>
      <c r="C6" s="57"/>
      <c r="D6" s="3"/>
      <c r="E6" s="3"/>
      <c r="F6" s="40"/>
      <c r="G6" s="49"/>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1" t="s">
        <v>470</v>
      </c>
      <c r="B7" s="161"/>
      <c r="C7" s="161"/>
      <c r="D7" s="58"/>
      <c r="E7" s="3"/>
      <c r="F7" s="40"/>
      <c r="G7" s="49"/>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468</v>
      </c>
      <c r="B8" s="21" t="s">
        <v>407</v>
      </c>
      <c r="C8" s="21" t="s">
        <v>469</v>
      </c>
      <c r="D8" s="3"/>
      <c r="E8" s="163" t="s">
        <v>494</v>
      </c>
      <c r="F8" s="163"/>
      <c r="G8" s="163"/>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69</v>
      </c>
      <c r="B9" s="37">
        <v>12576</v>
      </c>
      <c r="C9" s="38">
        <v>34458.240000007179</v>
      </c>
      <c r="D9" s="3"/>
      <c r="E9" s="35" t="s">
        <v>474</v>
      </c>
      <c r="F9" s="41" t="s">
        <v>407</v>
      </c>
      <c r="G9" s="50" t="s">
        <v>475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409</v>
      </c>
      <c r="B10" s="6">
        <v>173590</v>
      </c>
      <c r="C10" s="22">
        <v>166646.40000008326</v>
      </c>
      <c r="D10" s="3"/>
      <c r="E10" s="36" t="s">
        <v>476</v>
      </c>
      <c r="F10" s="42">
        <v>78716</v>
      </c>
      <c r="G10" s="34">
        <v>0.99099999999999999</v>
      </c>
      <c r="H10" s="3"/>
      <c r="I10" s="65"/>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472</v>
      </c>
      <c r="B11" s="37">
        <v>7320</v>
      </c>
      <c r="C11" s="38">
        <v>1317.5999999999785</v>
      </c>
      <c r="D11" s="3"/>
      <c r="E11" s="36" t="s">
        <v>477</v>
      </c>
      <c r="F11" s="43">
        <v>736</v>
      </c>
      <c r="G11" s="39">
        <v>8.9999999999999993E-3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481</v>
      </c>
      <c r="B12" s="37">
        <v>42</v>
      </c>
      <c r="C12" s="38">
        <v>189</v>
      </c>
      <c r="D12" s="3"/>
      <c r="E12" s="5" t="s">
        <v>0</v>
      </c>
      <c r="F12" s="44">
        <v>79452</v>
      </c>
      <c r="G12" s="51">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471</v>
      </c>
      <c r="B13" s="37">
        <v>386</v>
      </c>
      <c r="C13" s="38">
        <v>0</v>
      </c>
      <c r="D13" s="58"/>
      <c r="E13" s="59" t="s">
        <v>485</v>
      </c>
      <c r="F13" s="59"/>
      <c r="G13" s="59"/>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4" t="s">
        <v>483</v>
      </c>
      <c r="B14" s="6">
        <v>513</v>
      </c>
      <c r="C14" s="22">
        <v>1898.1000000000158</v>
      </c>
      <c r="D14" s="3"/>
      <c r="E14" s="164" t="s">
        <v>478</v>
      </c>
      <c r="F14" s="164"/>
      <c r="G14" s="164"/>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5" t="s">
        <v>0</v>
      </c>
      <c r="B15" s="7">
        <v>194427</v>
      </c>
      <c r="C15" s="23">
        <v>204509.33999977639</v>
      </c>
      <c r="D15" s="3"/>
      <c r="E15" s="59"/>
      <c r="F15" s="59"/>
      <c r="G15" s="59"/>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160" t="s">
        <v>491</v>
      </c>
      <c r="B16" s="160"/>
      <c r="C16" s="160"/>
      <c r="D16" s="3"/>
      <c r="E16" s="59"/>
      <c r="F16" s="59"/>
      <c r="G16" s="59"/>
      <c r="H16" s="3"/>
      <c r="I16" s="65"/>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60" t="s">
        <v>480</v>
      </c>
      <c r="B17" s="160"/>
      <c r="C17" s="160"/>
      <c r="D17" s="3"/>
      <c r="E17" s="59"/>
      <c r="F17" s="59"/>
      <c r="G17" s="59"/>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60"/>
      <c r="B18" s="60"/>
      <c r="C18" s="60"/>
      <c r="D18" s="3"/>
      <c r="E18" s="164"/>
      <c r="F18" s="164"/>
      <c r="G18" s="164"/>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61" t="s">
        <v>490</v>
      </c>
      <c r="B19" s="161"/>
      <c r="C19" s="161"/>
      <c r="D19" s="3"/>
      <c r="E19" s="163" t="s">
        <v>493</v>
      </c>
      <c r="F19" s="163"/>
      <c r="G19" s="163"/>
      <c r="H19" s="65"/>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21" t="s">
        <v>406</v>
      </c>
      <c r="B20" s="21" t="s">
        <v>407</v>
      </c>
      <c r="C20" s="21" t="s">
        <v>46</v>
      </c>
      <c r="D20" s="3"/>
      <c r="E20" s="35" t="s">
        <v>474</v>
      </c>
      <c r="F20" s="45" t="s">
        <v>407</v>
      </c>
      <c r="G20" s="52" t="s">
        <v>475</v>
      </c>
      <c r="H20" s="3"/>
      <c r="I20" s="65"/>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408</v>
      </c>
      <c r="B21" s="6">
        <v>85009</v>
      </c>
      <c r="C21" s="62">
        <v>568.94445294027696</v>
      </c>
      <c r="D21" s="3"/>
      <c r="E21" s="36" t="s">
        <v>476</v>
      </c>
      <c r="F21" s="42">
        <v>10679</v>
      </c>
      <c r="G21" s="34">
        <v>0.93600000000000005</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435</v>
      </c>
      <c r="B22" s="6">
        <v>57</v>
      </c>
      <c r="C22" s="62">
        <v>970.15789473684208</v>
      </c>
      <c r="D22" s="3"/>
      <c r="E22" s="36" t="s">
        <v>477</v>
      </c>
      <c r="F22" s="42">
        <v>736</v>
      </c>
      <c r="G22" s="34">
        <v>6.4000000000000001E-2</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434</v>
      </c>
      <c r="B23" s="37">
        <v>109297</v>
      </c>
      <c r="C23" s="63">
        <v>532.26144358948557</v>
      </c>
      <c r="D23" s="3"/>
      <c r="E23" s="5" t="s">
        <v>0</v>
      </c>
      <c r="F23" s="44">
        <v>11415</v>
      </c>
      <c r="G23" s="51">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4" t="s">
        <v>436</v>
      </c>
      <c r="B24">
        <v>64</v>
      </c>
      <c r="C24" s="63">
        <v>1006.453125</v>
      </c>
      <c r="D24" s="3"/>
      <c r="E24" s="164" t="s">
        <v>485</v>
      </c>
      <c r="F24" s="164"/>
      <c r="G24" s="164"/>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27.65" customHeight="1" x14ac:dyDescent="0.35">
      <c r="A25" s="5" t="s">
        <v>0</v>
      </c>
      <c r="B25" s="7">
        <v>194427</v>
      </c>
      <c r="C25" s="64">
        <v>548.58476446172597</v>
      </c>
      <c r="D25" s="3"/>
      <c r="E25" s="164" t="s">
        <v>478</v>
      </c>
      <c r="F25" s="164"/>
      <c r="G25" s="164"/>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0" t="str">
        <f>A16</f>
        <v>Data from BI Inc. Participants Report, 9.30.2023</v>
      </c>
      <c r="B26" s="160"/>
      <c r="C26" s="160"/>
      <c r="D26" s="65"/>
      <c r="E26" s="57"/>
      <c r="F26" s="46"/>
      <c r="G26" s="49"/>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0" t="s">
        <v>489</v>
      </c>
      <c r="B27" s="160"/>
      <c r="C27" s="160"/>
      <c r="D27" s="65"/>
      <c r="F27" s="47"/>
      <c r="G27" s="53"/>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5"/>
      <c r="B28" s="165"/>
      <c r="C28" s="165"/>
      <c r="D28" s="3"/>
      <c r="E28" s="3"/>
      <c r="F28" s="40"/>
      <c r="G28" s="49"/>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10.5" customHeight="1" x14ac:dyDescent="0.35">
      <c r="A29" s="165"/>
      <c r="B29" s="165"/>
      <c r="C29" s="165"/>
      <c r="D29" s="3"/>
      <c r="E29" s="3"/>
      <c r="F29" s="40"/>
      <c r="G29" s="49"/>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6.65" customHeight="1" thickBot="1" x14ac:dyDescent="0.4">
      <c r="A30" s="165" t="s">
        <v>488</v>
      </c>
      <c r="B30" s="165"/>
      <c r="C30" s="165"/>
      <c r="D30" s="3"/>
      <c r="E30" s="3"/>
      <c r="F30" s="40"/>
      <c r="G30" s="49"/>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30.5" thickBot="1" x14ac:dyDescent="0.4">
      <c r="A31" s="24" t="s">
        <v>438</v>
      </c>
      <c r="B31" s="24" t="s">
        <v>407</v>
      </c>
      <c r="C31" s="24" t="s">
        <v>439</v>
      </c>
      <c r="D31" s="3"/>
      <c r="E31" s="3"/>
      <c r="F31" s="40"/>
      <c r="G31" s="49"/>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5" t="s">
        <v>0</v>
      </c>
      <c r="B32" s="26">
        <v>194427</v>
      </c>
      <c r="C32" s="27">
        <v>548.58476446172597</v>
      </c>
      <c r="D32" s="13"/>
      <c r="E32" s="3"/>
      <c r="F32" s="40"/>
      <c r="G32" s="49"/>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5.5" thickBot="1" x14ac:dyDescent="0.4">
      <c r="A33" s="31" t="s">
        <v>410</v>
      </c>
      <c r="B33" s="32">
        <v>5244</v>
      </c>
      <c r="C33" s="33">
        <v>654.05949656750568</v>
      </c>
      <c r="E33" s="3"/>
      <c r="F33" s="40"/>
      <c r="G33" s="49"/>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8" t="s">
        <v>69</v>
      </c>
      <c r="B34" s="29">
        <v>309</v>
      </c>
      <c r="C34" s="30">
        <v>485.43042071197414</v>
      </c>
      <c r="E34" s="3"/>
      <c r="F34" s="40"/>
      <c r="G34" s="49"/>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28" t="s">
        <v>409</v>
      </c>
      <c r="B35" s="29">
        <v>4633</v>
      </c>
      <c r="C35" s="30">
        <v>575.50960500755446</v>
      </c>
      <c r="E35" s="61"/>
      <c r="F35" s="40"/>
      <c r="G35" s="49"/>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8" t="s">
        <v>472</v>
      </c>
      <c r="B36" s="29">
        <v>285</v>
      </c>
      <c r="C36" s="30">
        <v>2151.6666666666665</v>
      </c>
      <c r="E36" s="61"/>
      <c r="F36" s="40"/>
      <c r="G36" s="49"/>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8" t="s">
        <v>484</v>
      </c>
      <c r="B37" s="29">
        <v>17</v>
      </c>
      <c r="C37" s="30">
        <v>19.352941176470587</v>
      </c>
      <c r="E37" s="61"/>
      <c r="F37" s="40"/>
      <c r="G37" s="49"/>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5.5" thickBot="1" x14ac:dyDescent="0.4">
      <c r="A38" s="31" t="s">
        <v>411</v>
      </c>
      <c r="B38" s="32">
        <v>3551</v>
      </c>
      <c r="C38" s="33">
        <v>564.00478738383549</v>
      </c>
      <c r="E38" s="61"/>
      <c r="F38" s="40"/>
      <c r="G38" s="49"/>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28" t="s">
        <v>69</v>
      </c>
      <c r="B39" s="29">
        <v>124</v>
      </c>
      <c r="C39" s="30">
        <v>292.16935483870969</v>
      </c>
      <c r="E39" s="61"/>
      <c r="F39" s="40"/>
      <c r="G39" s="49"/>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8" t="s">
        <v>409</v>
      </c>
      <c r="B40" s="29">
        <v>3361</v>
      </c>
      <c r="C40" s="30">
        <v>571.9485272240405</v>
      </c>
      <c r="E40" s="61"/>
      <c r="F40" s="40"/>
      <c r="G40" s="49"/>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8" t="s">
        <v>473</v>
      </c>
      <c r="B41" s="29">
        <v>1</v>
      </c>
      <c r="C41" s="30">
        <v>35</v>
      </c>
      <c r="D41" s="13"/>
      <c r="E41" s="61"/>
      <c r="F41" s="40"/>
      <c r="G41" s="49"/>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8" t="s">
        <v>472</v>
      </c>
      <c r="B42" s="29">
        <v>27</v>
      </c>
      <c r="C42" s="30">
        <v>1595.4814814814815</v>
      </c>
      <c r="E42" s="61"/>
      <c r="F42" s="40"/>
      <c r="G42" s="49"/>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28" t="s">
        <v>484</v>
      </c>
      <c r="B43" s="29">
        <v>38</v>
      </c>
      <c r="C43" s="30">
        <v>29.473684210526315</v>
      </c>
      <c r="E43" s="61"/>
      <c r="F43" s="40"/>
      <c r="G43" s="49"/>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1" t="s">
        <v>412</v>
      </c>
      <c r="B44" s="32">
        <v>7048</v>
      </c>
      <c r="C44" s="33">
        <v>482.88351305334845</v>
      </c>
      <c r="E44" s="61"/>
      <c r="F44" s="40"/>
      <c r="G44" s="49"/>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8" t="s">
        <v>69</v>
      </c>
      <c r="B45" s="29">
        <v>113</v>
      </c>
      <c r="C45" s="30">
        <v>409.69026548672565</v>
      </c>
      <c r="E45" s="61"/>
      <c r="F45" s="40"/>
      <c r="G45" s="49"/>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28" t="s">
        <v>409</v>
      </c>
      <c r="B46" s="29">
        <v>6905</v>
      </c>
      <c r="C46" s="30">
        <v>485.80318609703113</v>
      </c>
      <c r="E46" s="61"/>
      <c r="F46" s="40"/>
      <c r="G46" s="49"/>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8" t="s">
        <v>472</v>
      </c>
      <c r="B47" s="29">
        <v>2</v>
      </c>
      <c r="C47" s="30">
        <v>967</v>
      </c>
      <c r="E47" s="61"/>
      <c r="F47" s="40"/>
      <c r="G47" s="49"/>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8" t="s">
        <v>484</v>
      </c>
      <c r="B48" s="29">
        <v>28</v>
      </c>
      <c r="C48" s="30">
        <v>23.678571428571427</v>
      </c>
      <c r="E48" s="61"/>
      <c r="F48" s="40"/>
      <c r="G48" s="49"/>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5.5" thickBot="1" x14ac:dyDescent="0.4">
      <c r="A49" s="31" t="s">
        <v>413</v>
      </c>
      <c r="B49" s="32">
        <v>602</v>
      </c>
      <c r="C49" s="33">
        <v>947.98172757475083</v>
      </c>
      <c r="E49" s="61"/>
      <c r="F49" s="40"/>
      <c r="G49" s="49"/>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8" t="s">
        <v>69</v>
      </c>
      <c r="B50" s="29">
        <v>9</v>
      </c>
      <c r="C50" s="30">
        <v>147</v>
      </c>
      <c r="E50" s="61"/>
      <c r="F50" s="40"/>
      <c r="G50" s="49"/>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28" t="s">
        <v>409</v>
      </c>
      <c r="B51" s="29">
        <v>340</v>
      </c>
      <c r="C51" s="30">
        <v>355.90588235294115</v>
      </c>
      <c r="E51" s="61"/>
      <c r="F51" s="40"/>
      <c r="G51" s="49"/>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8" t="s">
        <v>472</v>
      </c>
      <c r="B52" s="29">
        <v>253</v>
      </c>
      <c r="C52" s="30">
        <v>1772.1501976284585</v>
      </c>
      <c r="E52" s="61"/>
      <c r="F52" s="40"/>
      <c r="G52" s="49"/>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1" t="s">
        <v>414</v>
      </c>
      <c r="B53" s="32">
        <v>13882</v>
      </c>
      <c r="C53" s="33">
        <v>695.04372568794122</v>
      </c>
      <c r="E53" s="61"/>
      <c r="F53" s="40"/>
      <c r="G53" s="49"/>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8" t="s">
        <v>69</v>
      </c>
      <c r="B54" s="29">
        <v>430</v>
      </c>
      <c r="C54" s="30">
        <v>306.57674418604654</v>
      </c>
      <c r="D54" s="13"/>
      <c r="E54" s="61"/>
      <c r="F54" s="40"/>
      <c r="G54" s="49"/>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28" t="s">
        <v>409</v>
      </c>
      <c r="B55" s="29">
        <v>12698</v>
      </c>
      <c r="C55" s="30">
        <v>620.19459757442121</v>
      </c>
      <c r="E55" s="61"/>
      <c r="F55" s="40"/>
      <c r="G55" s="49"/>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8" t="s">
        <v>473</v>
      </c>
      <c r="B56" s="29">
        <v>3</v>
      </c>
      <c r="C56" s="30">
        <v>277</v>
      </c>
      <c r="E56" s="61"/>
      <c r="F56" s="40"/>
      <c r="G56" s="49"/>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8" t="s">
        <v>472</v>
      </c>
      <c r="B57" s="29">
        <v>708</v>
      </c>
      <c r="C57" s="30">
        <v>2316.0395480225989</v>
      </c>
      <c r="E57" s="61"/>
      <c r="F57" s="40"/>
      <c r="G57" s="49"/>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8" t="s">
        <v>484</v>
      </c>
      <c r="B58" s="29">
        <v>43</v>
      </c>
      <c r="C58" s="30">
        <v>22.11627906976744</v>
      </c>
      <c r="E58" s="61"/>
      <c r="F58" s="40"/>
      <c r="G58" s="49"/>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5.5" thickBot="1" x14ac:dyDescent="0.4">
      <c r="A59" s="31" t="s">
        <v>415</v>
      </c>
      <c r="B59" s="32">
        <v>2358</v>
      </c>
      <c r="C59" s="33">
        <v>471.02417302798983</v>
      </c>
      <c r="E59" s="61"/>
      <c r="F59" s="40"/>
      <c r="G59" s="49"/>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28" t="s">
        <v>69</v>
      </c>
      <c r="B60" s="29">
        <v>156</v>
      </c>
      <c r="C60" s="30">
        <v>192.23717948717947</v>
      </c>
      <c r="E60" s="61"/>
      <c r="F60" s="40"/>
      <c r="G60" s="49"/>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8" t="s">
        <v>409</v>
      </c>
      <c r="B61" s="29">
        <v>2191</v>
      </c>
      <c r="C61" s="30">
        <v>491.06298493838432</v>
      </c>
      <c r="E61" s="61"/>
      <c r="F61" s="40"/>
      <c r="G61" s="49"/>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8" t="s">
        <v>473</v>
      </c>
      <c r="B62" s="29">
        <v>1</v>
      </c>
      <c r="C62" s="30">
        <v>59</v>
      </c>
      <c r="E62" s="61"/>
      <c r="F62" s="40"/>
      <c r="G62" s="49"/>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8" t="s">
        <v>472</v>
      </c>
      <c r="B63" s="29">
        <v>3</v>
      </c>
      <c r="C63" s="30">
        <v>1554.3333333333333</v>
      </c>
      <c r="E63" s="61"/>
      <c r="F63" s="40"/>
      <c r="G63" s="49"/>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8" t="s">
        <v>484</v>
      </c>
      <c r="B64" s="29">
        <v>7</v>
      </c>
      <c r="C64" s="30">
        <v>6.4285714285714288</v>
      </c>
      <c r="E64" s="61"/>
      <c r="F64" s="40"/>
      <c r="G64" s="49"/>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1" t="s">
        <v>416</v>
      </c>
      <c r="B65" s="32">
        <v>2924</v>
      </c>
      <c r="C65" s="33">
        <v>511.68125854993161</v>
      </c>
      <c r="E65" s="61"/>
      <c r="F65" s="40"/>
      <c r="G65" s="49"/>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8" t="s">
        <v>69</v>
      </c>
      <c r="B66" s="29">
        <v>26</v>
      </c>
      <c r="C66" s="30">
        <v>306.07692307692309</v>
      </c>
      <c r="E66" s="61"/>
      <c r="F66" s="40"/>
      <c r="G66" s="49"/>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8" t="s">
        <v>409</v>
      </c>
      <c r="B67" s="29">
        <v>2797</v>
      </c>
      <c r="C67" s="30">
        <v>478.07293528780838</v>
      </c>
      <c r="E67" s="61"/>
      <c r="F67" s="40"/>
      <c r="G67" s="49"/>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8" t="s">
        <v>482</v>
      </c>
      <c r="B68" s="29">
        <v>17</v>
      </c>
      <c r="C68" s="30">
        <v>920.76470588235293</v>
      </c>
      <c r="E68" s="61"/>
      <c r="F68" s="40"/>
      <c r="G68" s="49"/>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28" t="s">
        <v>472</v>
      </c>
      <c r="B69" s="29">
        <v>61</v>
      </c>
      <c r="C69" s="30">
        <v>2204.7213114754099</v>
      </c>
      <c r="E69" s="61"/>
      <c r="F69" s="40"/>
      <c r="G69" s="49"/>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8" t="s">
        <v>484</v>
      </c>
      <c r="B70" s="68">
        <v>23</v>
      </c>
      <c r="C70" s="69">
        <v>38.565217391304351</v>
      </c>
      <c r="E70" s="61"/>
      <c r="F70" s="40"/>
      <c r="G70" s="49"/>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31" t="s">
        <v>479</v>
      </c>
      <c r="B71" s="70">
        <v>10017</v>
      </c>
      <c r="C71" s="71">
        <v>833.78147149845267</v>
      </c>
      <c r="E71" s="61"/>
      <c r="F71" s="40"/>
      <c r="G71" s="49"/>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8" t="s">
        <v>69</v>
      </c>
      <c r="B72" s="29">
        <v>94</v>
      </c>
      <c r="C72" s="30">
        <v>487.39361702127661</v>
      </c>
      <c r="E72" s="61"/>
      <c r="F72" s="40"/>
      <c r="G72" s="49"/>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28" t="s">
        <v>409</v>
      </c>
      <c r="B73" s="29">
        <v>9343</v>
      </c>
      <c r="C73" s="30">
        <v>732.12126725891039</v>
      </c>
      <c r="E73" s="61"/>
      <c r="F73" s="40"/>
      <c r="G73" s="49"/>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8" t="s">
        <v>472</v>
      </c>
      <c r="B74" s="29">
        <v>580</v>
      </c>
      <c r="C74" s="30">
        <v>2527.5258620689656</v>
      </c>
      <c r="E74" s="61"/>
      <c r="F74" s="40"/>
      <c r="G74" s="49"/>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5.5" thickBot="1" x14ac:dyDescent="0.4">
      <c r="A75" s="31" t="s">
        <v>417</v>
      </c>
      <c r="B75" s="32">
        <v>2935</v>
      </c>
      <c r="C75" s="33">
        <v>263.14344122657582</v>
      </c>
      <c r="E75" s="61"/>
      <c r="F75" s="40"/>
      <c r="G75" s="49"/>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8" t="s">
        <v>69</v>
      </c>
      <c r="B76" s="29">
        <v>1183</v>
      </c>
      <c r="C76" s="30">
        <v>51.449704142011832</v>
      </c>
      <c r="E76" s="61"/>
      <c r="F76" s="40"/>
      <c r="G76" s="49"/>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28" t="s">
        <v>409</v>
      </c>
      <c r="B77" s="29">
        <v>1558</v>
      </c>
      <c r="C77" s="30">
        <v>280.13414634146341</v>
      </c>
      <c r="E77" s="61"/>
      <c r="F77" s="40"/>
      <c r="G77" s="49"/>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8" t="s">
        <v>472</v>
      </c>
      <c r="B78" s="29">
        <v>192</v>
      </c>
      <c r="C78" s="30">
        <v>1431.8072916666667</v>
      </c>
      <c r="D78" s="13"/>
      <c r="E78" s="61"/>
      <c r="F78" s="40"/>
      <c r="G78" s="49"/>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8" t="s">
        <v>484</v>
      </c>
      <c r="B79" s="29">
        <v>2</v>
      </c>
      <c r="C79" s="30">
        <v>52.5</v>
      </c>
      <c r="E79" s="61"/>
      <c r="F79" s="40"/>
      <c r="G79" s="49"/>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5.5" thickBot="1" x14ac:dyDescent="0.4">
      <c r="A80" s="31" t="s">
        <v>467</v>
      </c>
      <c r="B80" s="32">
        <v>13995</v>
      </c>
      <c r="C80" s="33">
        <v>212.84194355126832</v>
      </c>
      <c r="E80" s="61"/>
      <c r="F80" s="40"/>
      <c r="G80" s="49"/>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8" t="s">
        <v>69</v>
      </c>
      <c r="B81" s="29">
        <v>2814</v>
      </c>
      <c r="C81" s="30">
        <v>33.760483297796732</v>
      </c>
      <c r="E81" s="61"/>
      <c r="F81" s="40"/>
      <c r="G81" s="49"/>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28" t="s">
        <v>409</v>
      </c>
      <c r="B82" s="29">
        <v>11025</v>
      </c>
      <c r="C82" s="30">
        <v>257.81396825396826</v>
      </c>
      <c r="E82" s="61"/>
      <c r="F82" s="40"/>
      <c r="G82" s="49"/>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8" t="s">
        <v>473</v>
      </c>
      <c r="B83" s="29">
        <v>122</v>
      </c>
      <c r="C83" s="30">
        <v>331.13934426229508</v>
      </c>
      <c r="E83" s="61"/>
      <c r="F83" s="40"/>
      <c r="G83" s="49"/>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8" t="s">
        <v>472</v>
      </c>
      <c r="B84" s="29">
        <v>1</v>
      </c>
      <c r="C84" s="30">
        <v>638</v>
      </c>
      <c r="E84" s="61"/>
      <c r="F84" s="40"/>
      <c r="G84" s="49"/>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8" t="s">
        <v>484</v>
      </c>
      <c r="B85" s="29">
        <v>33</v>
      </c>
      <c r="C85" s="30">
        <v>8.6363636363636367</v>
      </c>
      <c r="E85" s="61"/>
      <c r="F85" s="40"/>
      <c r="G85" s="49"/>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5.5" thickBot="1" x14ac:dyDescent="0.4">
      <c r="A86" s="31" t="s">
        <v>418</v>
      </c>
      <c r="B86" s="32">
        <v>2727</v>
      </c>
      <c r="C86" s="33">
        <v>363.58635863586358</v>
      </c>
      <c r="E86" s="61"/>
      <c r="F86" s="40"/>
      <c r="G86" s="49"/>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28" t="s">
        <v>69</v>
      </c>
      <c r="B87" s="29">
        <v>354</v>
      </c>
      <c r="C87" s="30">
        <v>389.16101694915255</v>
      </c>
      <c r="E87" s="61"/>
      <c r="F87" s="40"/>
      <c r="G87" s="49"/>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8" t="s">
        <v>409</v>
      </c>
      <c r="B88" s="29">
        <v>2365</v>
      </c>
      <c r="C88" s="30">
        <v>360.93023255813955</v>
      </c>
      <c r="E88" s="61"/>
      <c r="F88" s="40"/>
      <c r="G88" s="49"/>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8" t="s">
        <v>484</v>
      </c>
      <c r="B89" s="29">
        <v>8</v>
      </c>
      <c r="C89" s="30">
        <v>17.125</v>
      </c>
      <c r="E89" s="61"/>
      <c r="F89" s="40"/>
      <c r="G89" s="49"/>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5.5" thickBot="1" x14ac:dyDescent="0.4">
      <c r="A90" s="31" t="s">
        <v>419</v>
      </c>
      <c r="B90" s="32">
        <v>11440</v>
      </c>
      <c r="C90" s="33">
        <v>509.98505244755245</v>
      </c>
      <c r="E90" s="61"/>
      <c r="F90" s="40"/>
      <c r="G90" s="49"/>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8" t="s">
        <v>69</v>
      </c>
      <c r="B91" s="29">
        <v>605</v>
      </c>
      <c r="C91" s="30">
        <v>262.33719008264461</v>
      </c>
      <c r="E91" s="61"/>
      <c r="F91" s="40"/>
      <c r="G91" s="49"/>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28" t="s">
        <v>409</v>
      </c>
      <c r="B92" s="29">
        <v>9834</v>
      </c>
      <c r="C92" s="30">
        <v>414.74577994712223</v>
      </c>
      <c r="E92" s="61"/>
      <c r="F92" s="40"/>
      <c r="G92" s="49"/>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8" t="s">
        <v>482</v>
      </c>
      <c r="B93" s="29">
        <v>25</v>
      </c>
      <c r="C93" s="30">
        <v>584.44000000000005</v>
      </c>
      <c r="E93" s="61"/>
      <c r="F93" s="40"/>
      <c r="G93" s="49"/>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8" t="s">
        <v>472</v>
      </c>
      <c r="B94" s="29">
        <v>935</v>
      </c>
      <c r="C94" s="30">
        <v>1691.614973262032</v>
      </c>
      <c r="E94" s="61"/>
      <c r="F94" s="40"/>
      <c r="G94" s="49"/>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8" t="s">
        <v>484</v>
      </c>
      <c r="B95" s="29">
        <v>41</v>
      </c>
      <c r="C95" s="30">
        <v>15.463414634146341</v>
      </c>
      <c r="E95" s="61"/>
      <c r="F95" s="40"/>
      <c r="G95" s="49"/>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5.5" thickBot="1" x14ac:dyDescent="0.4">
      <c r="A96" s="31" t="s">
        <v>420</v>
      </c>
      <c r="B96" s="32">
        <v>18321</v>
      </c>
      <c r="C96" s="33">
        <v>437.57595109437256</v>
      </c>
      <c r="E96" s="61"/>
      <c r="F96" s="40"/>
      <c r="G96" s="49"/>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28" t="s">
        <v>69</v>
      </c>
      <c r="B97" s="29">
        <v>433</v>
      </c>
      <c r="C97" s="30">
        <v>325.32332563510391</v>
      </c>
      <c r="E97" s="61"/>
      <c r="F97" s="40"/>
      <c r="G97" s="49"/>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8" t="s">
        <v>409</v>
      </c>
      <c r="B98" s="29">
        <v>17856</v>
      </c>
      <c r="C98" s="30">
        <v>439.99036738351253</v>
      </c>
      <c r="E98" s="61"/>
      <c r="F98" s="40"/>
      <c r="G98" s="49"/>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8" t="s">
        <v>473</v>
      </c>
      <c r="B99" s="29">
        <v>1</v>
      </c>
      <c r="C99" s="30">
        <v>297</v>
      </c>
      <c r="E99" s="61"/>
      <c r="F99" s="40"/>
      <c r="G99" s="49"/>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8" t="s">
        <v>472</v>
      </c>
      <c r="B100" s="29">
        <v>15</v>
      </c>
      <c r="C100" s="30">
        <v>1270.0666666666666</v>
      </c>
      <c r="E100" s="61"/>
      <c r="F100" s="40"/>
      <c r="G100" s="49"/>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8" t="s">
        <v>484</v>
      </c>
      <c r="B101" s="29">
        <v>16</v>
      </c>
      <c r="C101" s="30">
        <v>9.25</v>
      </c>
      <c r="E101" s="61"/>
      <c r="F101" s="40"/>
      <c r="G101" s="49"/>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1" t="s">
        <v>421</v>
      </c>
      <c r="B102" s="32">
        <v>4817</v>
      </c>
      <c r="C102" s="33">
        <v>553.03383848868589</v>
      </c>
      <c r="E102" s="61"/>
      <c r="F102" s="40"/>
      <c r="G102" s="49"/>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8" t="s">
        <v>69</v>
      </c>
      <c r="B103" s="29">
        <v>215</v>
      </c>
      <c r="C103" s="30">
        <v>263.2</v>
      </c>
      <c r="E103" s="61"/>
      <c r="F103" s="40"/>
      <c r="G103" s="49"/>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8" t="s">
        <v>409</v>
      </c>
      <c r="B104" s="29">
        <v>4532</v>
      </c>
      <c r="C104" s="30">
        <v>561.24183583406887</v>
      </c>
      <c r="E104" s="61"/>
      <c r="F104" s="40"/>
      <c r="G104" s="49"/>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8" t="s">
        <v>472</v>
      </c>
      <c r="B105" s="29">
        <v>35</v>
      </c>
      <c r="C105" s="30">
        <v>1799.9428571428571</v>
      </c>
      <c r="E105" s="61"/>
      <c r="F105" s="40"/>
      <c r="G105" s="49"/>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8" t="s">
        <v>484</v>
      </c>
      <c r="B106" s="29">
        <v>35</v>
      </c>
      <c r="C106" s="30">
        <v>23.714285714285715</v>
      </c>
      <c r="E106" s="61"/>
      <c r="F106" s="40"/>
      <c r="G106" s="49"/>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1" t="s">
        <v>422</v>
      </c>
      <c r="B107" s="32">
        <v>8818</v>
      </c>
      <c r="C107" s="33">
        <v>557.04184622363346</v>
      </c>
      <c r="E107" s="61"/>
      <c r="F107" s="40"/>
      <c r="G107" s="49"/>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8" t="s">
        <v>69</v>
      </c>
      <c r="B108" s="29">
        <v>362</v>
      </c>
      <c r="C108" s="30">
        <v>525.07182320441984</v>
      </c>
      <c r="E108" s="61"/>
      <c r="F108" s="40"/>
      <c r="G108" s="49"/>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8" t="s">
        <v>409</v>
      </c>
      <c r="B109" s="29">
        <v>8279</v>
      </c>
      <c r="C109" s="30">
        <v>525.00555622659738</v>
      </c>
      <c r="E109" s="61"/>
      <c r="F109" s="40"/>
      <c r="G109" s="49"/>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28" t="s">
        <v>473</v>
      </c>
      <c r="B110" s="29">
        <v>2</v>
      </c>
      <c r="C110" s="30">
        <v>483.5</v>
      </c>
      <c r="E110" s="61"/>
      <c r="F110" s="40"/>
      <c r="G110" s="49"/>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8" t="s">
        <v>472</v>
      </c>
      <c r="B111" s="29">
        <v>175</v>
      </c>
      <c r="C111" s="30">
        <v>2139.6057142857144</v>
      </c>
      <c r="E111" s="61"/>
      <c r="F111" s="40"/>
      <c r="G111" s="49"/>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1" t="s">
        <v>423</v>
      </c>
      <c r="B112" s="32">
        <v>14081</v>
      </c>
      <c r="C112" s="33">
        <v>813.29365812087212</v>
      </c>
      <c r="E112" s="61"/>
      <c r="F112" s="40"/>
      <c r="G112" s="49"/>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8" t="s">
        <v>69</v>
      </c>
      <c r="B113" s="29">
        <v>244</v>
      </c>
      <c r="C113" s="30">
        <v>422.28278688524591</v>
      </c>
      <c r="E113" s="61"/>
      <c r="F113" s="40"/>
      <c r="G113" s="49"/>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8" t="s">
        <v>409</v>
      </c>
      <c r="B114" s="29">
        <v>12587</v>
      </c>
      <c r="C114" s="30">
        <v>669.79820449670297</v>
      </c>
      <c r="E114" s="61"/>
      <c r="F114" s="40"/>
      <c r="G114" s="49"/>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28" t="s">
        <v>473</v>
      </c>
      <c r="B115" s="29">
        <v>6</v>
      </c>
      <c r="C115" s="30">
        <v>1111.8333333333333</v>
      </c>
      <c r="E115" s="61"/>
      <c r="F115" s="40"/>
      <c r="G115" s="49"/>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8" t="s">
        <v>472</v>
      </c>
      <c r="B116" s="29">
        <v>1177</v>
      </c>
      <c r="C116" s="30">
        <v>2472.1971112999149</v>
      </c>
      <c r="E116" s="61"/>
      <c r="F116" s="40"/>
      <c r="G116" s="49"/>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8" t="s">
        <v>484</v>
      </c>
      <c r="B117" s="29">
        <v>67</v>
      </c>
      <c r="C117" s="30">
        <v>26.17910447761194</v>
      </c>
      <c r="E117" s="61"/>
      <c r="F117" s="40"/>
      <c r="G117" s="49"/>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5.5" thickBot="1" x14ac:dyDescent="0.4">
      <c r="A118" s="31" t="s">
        <v>424</v>
      </c>
      <c r="B118" s="32">
        <v>8413</v>
      </c>
      <c r="C118" s="33">
        <v>499.55877808154048</v>
      </c>
      <c r="E118" s="61"/>
      <c r="F118" s="40"/>
      <c r="G118" s="49"/>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28" t="s">
        <v>69</v>
      </c>
      <c r="B119" s="29">
        <v>22</v>
      </c>
      <c r="C119" s="30">
        <v>507.54545454545456</v>
      </c>
      <c r="E119" s="61"/>
      <c r="F119" s="40"/>
      <c r="G119" s="49"/>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8" t="s">
        <v>409</v>
      </c>
      <c r="B120" s="29">
        <v>8370</v>
      </c>
      <c r="C120" s="30">
        <v>496.88972520908004</v>
      </c>
      <c r="E120" s="61"/>
      <c r="F120" s="40"/>
      <c r="G120" s="49"/>
      <c r="L120"/>
    </row>
    <row r="121" spans="1:55" ht="16" thickBot="1" x14ac:dyDescent="0.4">
      <c r="A121" s="28" t="s">
        <v>472</v>
      </c>
      <c r="B121" s="29">
        <v>18</v>
      </c>
      <c r="C121" s="30">
        <v>1811.6111111111111</v>
      </c>
      <c r="E121" s="61"/>
      <c r="F121" s="40"/>
      <c r="G121" s="49"/>
    </row>
    <row r="122" spans="1:55" ht="16" thickBot="1" x14ac:dyDescent="0.4">
      <c r="A122" s="28" t="s">
        <v>484</v>
      </c>
      <c r="B122" s="29">
        <v>3</v>
      </c>
      <c r="C122" s="30">
        <v>15.333333333333334</v>
      </c>
      <c r="E122" s="61"/>
      <c r="F122" s="40"/>
      <c r="G122" s="49"/>
    </row>
    <row r="123" spans="1:55" ht="15.5" thickBot="1" x14ac:dyDescent="0.4">
      <c r="A123" s="31" t="s">
        <v>425</v>
      </c>
      <c r="B123" s="32">
        <v>6172</v>
      </c>
      <c r="C123" s="33">
        <v>163.50826312378484</v>
      </c>
      <c r="E123" s="61"/>
      <c r="F123" s="40"/>
    </row>
    <row r="124" spans="1:55" ht="16" thickBot="1" x14ac:dyDescent="0.4">
      <c r="A124" s="28" t="s">
        <v>69</v>
      </c>
      <c r="B124" s="29">
        <v>112</v>
      </c>
      <c r="C124" s="30">
        <v>138.26785714285714</v>
      </c>
      <c r="E124" s="61"/>
      <c r="F124" s="40"/>
    </row>
    <row r="125" spans="1:55" ht="16" thickBot="1" x14ac:dyDescent="0.4">
      <c r="A125" s="28" t="s">
        <v>409</v>
      </c>
      <c r="B125" s="29">
        <v>5957</v>
      </c>
      <c r="C125" s="30">
        <v>165.27060600973644</v>
      </c>
      <c r="E125" s="61"/>
      <c r="F125" s="40"/>
    </row>
    <row r="126" spans="1:55" ht="16" thickBot="1" x14ac:dyDescent="0.4">
      <c r="A126" s="28" t="s">
        <v>473</v>
      </c>
      <c r="B126" s="29">
        <v>28</v>
      </c>
      <c r="C126" s="30">
        <v>309.10714285714283</v>
      </c>
      <c r="E126" s="61"/>
      <c r="F126" s="40"/>
    </row>
    <row r="127" spans="1:55" ht="16" thickBot="1" x14ac:dyDescent="0.4">
      <c r="A127" s="28" t="s">
        <v>484</v>
      </c>
      <c r="B127" s="29">
        <v>75</v>
      </c>
      <c r="C127" s="30">
        <v>6.8666666666666663</v>
      </c>
      <c r="E127" s="61"/>
      <c r="F127" s="40"/>
    </row>
    <row r="128" spans="1:55" ht="15.5" thickBot="1" x14ac:dyDescent="0.4">
      <c r="A128" s="31" t="s">
        <v>426</v>
      </c>
      <c r="B128" s="32">
        <v>7152</v>
      </c>
      <c r="C128" s="33">
        <v>623.78159955257274</v>
      </c>
      <c r="E128" s="61"/>
      <c r="F128" s="40"/>
    </row>
    <row r="129" spans="1:12" ht="16" thickBot="1" x14ac:dyDescent="0.4">
      <c r="A129" s="28" t="s">
        <v>69</v>
      </c>
      <c r="B129" s="29">
        <v>76</v>
      </c>
      <c r="C129" s="30">
        <v>591.77631578947364</v>
      </c>
      <c r="E129" s="61"/>
      <c r="F129" s="40"/>
    </row>
    <row r="130" spans="1:12" ht="16" thickBot="1" x14ac:dyDescent="0.4">
      <c r="A130" s="28" t="s">
        <v>409</v>
      </c>
      <c r="B130" s="29">
        <v>6975</v>
      </c>
      <c r="C130" s="30">
        <v>606.56888888888886</v>
      </c>
      <c r="E130" s="61"/>
      <c r="F130" s="40"/>
    </row>
    <row r="131" spans="1:12" ht="16" thickBot="1" x14ac:dyDescent="0.4">
      <c r="A131" s="28" t="s">
        <v>472</v>
      </c>
      <c r="B131" s="29">
        <v>94</v>
      </c>
      <c r="C131" s="30">
        <v>1972.1914893617022</v>
      </c>
      <c r="E131" s="61"/>
      <c r="F131" s="40"/>
    </row>
    <row r="132" spans="1:12" ht="16" thickBot="1" x14ac:dyDescent="0.4">
      <c r="A132" s="28" t="s">
        <v>484</v>
      </c>
      <c r="B132" s="29">
        <v>7</v>
      </c>
      <c r="C132" s="30">
        <v>15.285714285714286</v>
      </c>
      <c r="E132" s="61"/>
      <c r="F132" s="40"/>
    </row>
    <row r="133" spans="1:12" ht="15.5" thickBot="1" x14ac:dyDescent="0.4">
      <c r="A133" s="31" t="s">
        <v>427</v>
      </c>
      <c r="B133" s="32">
        <v>13088</v>
      </c>
      <c r="C133" s="33">
        <v>183.99258863080684</v>
      </c>
      <c r="E133" s="61"/>
      <c r="F133" s="40"/>
    </row>
    <row r="134" spans="1:12" ht="16" thickBot="1" x14ac:dyDescent="0.4">
      <c r="A134" s="28" t="s">
        <v>69</v>
      </c>
      <c r="B134" s="29">
        <v>3417</v>
      </c>
      <c r="C134" s="30">
        <v>29.441322797775825</v>
      </c>
      <c r="E134" s="61"/>
      <c r="F134" s="40"/>
    </row>
    <row r="135" spans="1:12" ht="16" thickBot="1" x14ac:dyDescent="0.4">
      <c r="A135" s="28" t="s">
        <v>409</v>
      </c>
      <c r="B135" s="29">
        <v>9412</v>
      </c>
      <c r="C135" s="30">
        <v>234.84360390990224</v>
      </c>
      <c r="E135" s="61"/>
      <c r="F135" s="40"/>
    </row>
    <row r="136" spans="1:12" ht="16" thickBot="1" x14ac:dyDescent="0.4">
      <c r="A136" s="28" t="s">
        <v>473</v>
      </c>
      <c r="B136" s="29">
        <v>214</v>
      </c>
      <c r="C136" s="30">
        <v>350.24299065420558</v>
      </c>
      <c r="E136" s="61"/>
      <c r="F136" s="40"/>
    </row>
    <row r="137" spans="1:12" ht="16" thickBot="1" x14ac:dyDescent="0.4">
      <c r="A137" s="28" t="s">
        <v>472</v>
      </c>
      <c r="B137" s="29">
        <v>33</v>
      </c>
      <c r="C137" s="30">
        <v>663.78787878787875</v>
      </c>
      <c r="E137" s="61"/>
      <c r="F137" s="40"/>
    </row>
    <row r="138" spans="1:12" ht="16" thickBot="1" x14ac:dyDescent="0.4">
      <c r="A138" s="28" t="s">
        <v>484</v>
      </c>
      <c r="B138" s="29">
        <v>12</v>
      </c>
      <c r="C138" s="30">
        <v>24.083333333333332</v>
      </c>
      <c r="E138" s="61"/>
      <c r="F138" s="40"/>
    </row>
    <row r="139" spans="1:12" ht="15.5" thickBot="1" x14ac:dyDescent="0.4">
      <c r="A139" s="31" t="s">
        <v>428</v>
      </c>
      <c r="B139" s="32">
        <v>3314</v>
      </c>
      <c r="C139" s="33">
        <v>515.30687990343995</v>
      </c>
      <c r="E139" s="61"/>
    </row>
    <row r="140" spans="1:12" ht="16" thickBot="1" x14ac:dyDescent="0.4">
      <c r="A140" s="28" t="s">
        <v>69</v>
      </c>
      <c r="B140" s="29">
        <v>227</v>
      </c>
      <c r="C140" s="30">
        <v>540.75770925110135</v>
      </c>
      <c r="E140" s="61"/>
    </row>
    <row r="141" spans="1:12" ht="16" thickBot="1" x14ac:dyDescent="0.4">
      <c r="A141" s="28" t="s">
        <v>409</v>
      </c>
      <c r="B141" s="29">
        <v>2997</v>
      </c>
      <c r="C141" s="30">
        <v>466.96162829496166</v>
      </c>
      <c r="E141" s="61"/>
      <c r="J141" s="3"/>
      <c r="L141"/>
    </row>
    <row r="142" spans="1:12" ht="16" thickBot="1" x14ac:dyDescent="0.4">
      <c r="A142" s="28" t="s">
        <v>473</v>
      </c>
      <c r="B142" s="29">
        <v>5</v>
      </c>
      <c r="C142" s="30">
        <v>2113</v>
      </c>
      <c r="E142" s="61"/>
      <c r="J142" s="3"/>
      <c r="L142"/>
    </row>
    <row r="143" spans="1:12" ht="16" thickBot="1" x14ac:dyDescent="0.4">
      <c r="A143" s="28" t="s">
        <v>472</v>
      </c>
      <c r="B143" s="29">
        <v>80</v>
      </c>
      <c r="C143" s="30">
        <v>2185.4499999999998</v>
      </c>
      <c r="E143" s="61"/>
      <c r="J143" s="3"/>
      <c r="L143"/>
    </row>
    <row r="144" spans="1:12" ht="16" thickBot="1" x14ac:dyDescent="0.4">
      <c r="A144" s="28" t="s">
        <v>484</v>
      </c>
      <c r="B144" s="29">
        <v>5</v>
      </c>
      <c r="C144" s="30">
        <v>18</v>
      </c>
      <c r="E144" s="61"/>
      <c r="G144"/>
      <c r="J144" s="3"/>
      <c r="L144"/>
    </row>
    <row r="145" spans="1:7" ht="15.5" thickBot="1" x14ac:dyDescent="0.4">
      <c r="A145" s="31" t="s">
        <v>429</v>
      </c>
      <c r="B145" s="32">
        <v>18765</v>
      </c>
      <c r="C145" s="33">
        <v>762.87370103916862</v>
      </c>
      <c r="E145" s="61"/>
      <c r="G145"/>
    </row>
    <row r="146" spans="1:7" ht="16" thickBot="1" x14ac:dyDescent="0.4">
      <c r="A146" s="28" t="s">
        <v>69</v>
      </c>
      <c r="B146" s="29">
        <v>670</v>
      </c>
      <c r="C146" s="30">
        <v>465.14477611940299</v>
      </c>
      <c r="E146" s="61"/>
      <c r="G146"/>
    </row>
    <row r="147" spans="1:7" ht="16" thickBot="1" x14ac:dyDescent="0.4">
      <c r="A147" s="28" t="s">
        <v>409</v>
      </c>
      <c r="B147" s="29">
        <v>16005</v>
      </c>
      <c r="C147" s="30">
        <v>591.54364261168382</v>
      </c>
      <c r="E147" s="61"/>
      <c r="G147"/>
    </row>
    <row r="148" spans="1:7" ht="16" thickBot="1" x14ac:dyDescent="0.4">
      <c r="A148" s="28" t="s">
        <v>473</v>
      </c>
      <c r="B148" s="29">
        <v>1</v>
      </c>
      <c r="C148" s="30">
        <v>298</v>
      </c>
      <c r="E148" s="61"/>
    </row>
    <row r="149" spans="1:7" ht="16" thickBot="1" x14ac:dyDescent="0.4">
      <c r="A149" s="28" t="s">
        <v>472</v>
      </c>
      <c r="B149" s="29">
        <v>2074</v>
      </c>
      <c r="C149" s="30">
        <v>2186.8297974927677</v>
      </c>
      <c r="E149" s="61"/>
    </row>
    <row r="150" spans="1:7" ht="16" thickBot="1" x14ac:dyDescent="0.4">
      <c r="A150" s="28" t="s">
        <v>484</v>
      </c>
      <c r="B150" s="29">
        <v>15</v>
      </c>
      <c r="C150" s="30">
        <v>15.933333333333334</v>
      </c>
      <c r="D150" s="48"/>
      <c r="E150" s="61"/>
    </row>
    <row r="151" spans="1:7" ht="15.5" thickBot="1" x14ac:dyDescent="0.4">
      <c r="A151" s="31" t="s">
        <v>430</v>
      </c>
      <c r="B151" s="32">
        <v>7216</v>
      </c>
      <c r="C151" s="33">
        <v>739.68472838137473</v>
      </c>
      <c r="D151" s="48"/>
      <c r="E151" s="61"/>
    </row>
    <row r="152" spans="1:7" ht="16" thickBot="1" x14ac:dyDescent="0.4">
      <c r="A152" s="28" t="s">
        <v>69</v>
      </c>
      <c r="B152" s="29">
        <v>129</v>
      </c>
      <c r="C152" s="30">
        <v>279.82945736434107</v>
      </c>
      <c r="D152" s="48"/>
      <c r="E152" s="61"/>
    </row>
    <row r="153" spans="1:7" ht="16" thickBot="1" x14ac:dyDescent="0.4">
      <c r="A153" s="28" t="s">
        <v>409</v>
      </c>
      <c r="B153" s="29">
        <v>6756</v>
      </c>
      <c r="C153" s="30">
        <v>672.70293072824154</v>
      </c>
      <c r="D153" s="48"/>
      <c r="E153" s="54"/>
      <c r="F153"/>
    </row>
    <row r="154" spans="1:7" ht="16" thickBot="1" x14ac:dyDescent="0.4">
      <c r="A154" s="28" t="s">
        <v>472</v>
      </c>
      <c r="B154" s="29">
        <v>322</v>
      </c>
      <c r="C154" s="30">
        <v>2349.6863354037268</v>
      </c>
      <c r="E154" s="54"/>
      <c r="F154"/>
    </row>
    <row r="155" spans="1:7" ht="16" thickBot="1" x14ac:dyDescent="0.4">
      <c r="A155" s="28" t="s">
        <v>484</v>
      </c>
      <c r="B155" s="29">
        <v>9</v>
      </c>
      <c r="C155" s="30">
        <v>9.6666666666666661</v>
      </c>
      <c r="E155" s="54"/>
      <c r="F155"/>
    </row>
    <row r="156" spans="1:7" ht="15.5" thickBot="1" x14ac:dyDescent="0.4">
      <c r="A156" s="31" t="s">
        <v>431</v>
      </c>
      <c r="B156" s="32">
        <v>3467</v>
      </c>
      <c r="C156" s="33">
        <v>926.72050764349581</v>
      </c>
      <c r="E156" s="54"/>
      <c r="F156"/>
    </row>
    <row r="157" spans="1:7" ht="16" thickBot="1" x14ac:dyDescent="0.4">
      <c r="A157" s="28" t="s">
        <v>69</v>
      </c>
      <c r="B157" s="29">
        <v>124</v>
      </c>
      <c r="C157" s="30">
        <v>638.04032258064512</v>
      </c>
    </row>
    <row r="158" spans="1:7" ht="16" thickBot="1" x14ac:dyDescent="0.4">
      <c r="A158" s="28" t="s">
        <v>409</v>
      </c>
      <c r="B158" s="29">
        <v>3094</v>
      </c>
      <c r="C158" s="30">
        <v>813.13510019392368</v>
      </c>
    </row>
    <row r="159" spans="1:7" ht="16" thickBot="1" x14ac:dyDescent="0.4">
      <c r="A159" s="28" t="s">
        <v>472</v>
      </c>
      <c r="B159" s="29">
        <v>242</v>
      </c>
      <c r="C159" s="30">
        <v>2552.7190082644629</v>
      </c>
    </row>
    <row r="160" spans="1:7" ht="16" thickBot="1" x14ac:dyDescent="0.4">
      <c r="A160" s="28" t="s">
        <v>484</v>
      </c>
      <c r="B160" s="29">
        <v>7</v>
      </c>
      <c r="C160" s="30">
        <v>32.142857142857146</v>
      </c>
    </row>
    <row r="161" spans="1:3" ht="15.5" thickBot="1" x14ac:dyDescent="0.4">
      <c r="A161" s="31" t="s">
        <v>465</v>
      </c>
      <c r="B161" s="32">
        <v>4080</v>
      </c>
      <c r="C161" s="33">
        <v>580.66250000000002</v>
      </c>
    </row>
    <row r="162" spans="1:3" ht="16" thickBot="1" x14ac:dyDescent="0.4">
      <c r="A162" s="28" t="s">
        <v>69</v>
      </c>
      <c r="B162" s="29">
        <v>328</v>
      </c>
      <c r="C162" s="30">
        <v>516.29878048780483</v>
      </c>
    </row>
    <row r="163" spans="1:3" ht="16" thickBot="1" x14ac:dyDescent="0.4">
      <c r="A163" s="28" t="s">
        <v>409</v>
      </c>
      <c r="B163" s="29">
        <v>3720</v>
      </c>
      <c r="C163" s="30">
        <v>586.78655913978491</v>
      </c>
    </row>
    <row r="164" spans="1:3" ht="16" thickBot="1" x14ac:dyDescent="0.4">
      <c r="A164" s="28" t="s">
        <v>473</v>
      </c>
      <c r="B164" s="29">
        <v>2</v>
      </c>
      <c r="C164" s="30">
        <v>1803</v>
      </c>
    </row>
    <row r="165" spans="1:3" ht="16" thickBot="1" x14ac:dyDescent="0.4">
      <c r="A165" s="28" t="s">
        <v>472</v>
      </c>
      <c r="B165" s="29">
        <v>8</v>
      </c>
      <c r="C165" s="30">
        <v>1584.75</v>
      </c>
    </row>
    <row r="166" spans="1:3" ht="16" thickBot="1" x14ac:dyDescent="0.4">
      <c r="A166" s="72" t="s">
        <v>484</v>
      </c>
      <c r="B166" s="66">
        <v>22</v>
      </c>
      <c r="C166" s="67">
        <v>28.5</v>
      </c>
    </row>
    <row r="167" spans="1:3" x14ac:dyDescent="0.35">
      <c r="C167" s="61"/>
    </row>
    <row r="168" spans="1:3" x14ac:dyDescent="0.35">
      <c r="C168" s="61"/>
    </row>
    <row r="169" spans="1:3" x14ac:dyDescent="0.35">
      <c r="C169" s="61"/>
    </row>
  </sheetData>
  <mergeCells count="18">
    <mergeCell ref="A7:C7"/>
    <mergeCell ref="A16:C16"/>
    <mergeCell ref="A1:G1"/>
    <mergeCell ref="A2:G3"/>
    <mergeCell ref="A4:G4"/>
    <mergeCell ref="E8:G8"/>
    <mergeCell ref="E14:G14"/>
    <mergeCell ref="A30:C30"/>
    <mergeCell ref="E24:G24"/>
    <mergeCell ref="A29:C29"/>
    <mergeCell ref="A28:C28"/>
    <mergeCell ref="A26:C26"/>
    <mergeCell ref="A27:C27"/>
    <mergeCell ref="E18:G18"/>
    <mergeCell ref="A17:C17"/>
    <mergeCell ref="A19:C19"/>
    <mergeCell ref="E19:G19"/>
    <mergeCell ref="E25:G2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28D6-0865-49F5-83EB-4B71D7204805}">
  <dimension ref="A1:AX167"/>
  <sheetViews>
    <sheetView showGridLines="0" topLeftCell="A147" zoomScaleNormal="100" zoomScaleSheetLayoutView="70" zoomScalePageLayoutView="90" workbookViewId="0">
      <selection activeCell="E159" sqref="E159"/>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7" customFormat="1" ht="27.75" customHeight="1" x14ac:dyDescent="0.3">
      <c r="A1" s="175" t="s">
        <v>42</v>
      </c>
      <c r="B1" s="175"/>
      <c r="C1" s="175"/>
      <c r="D1" s="175"/>
    </row>
    <row r="2" spans="1:50" s="199" customFormat="1" ht="45.75" customHeight="1" x14ac:dyDescent="0.3">
      <c r="A2" s="196" t="s">
        <v>43</v>
      </c>
      <c r="B2" s="196"/>
      <c r="C2" s="196"/>
      <c r="D2" s="196"/>
      <c r="E2" s="196"/>
      <c r="F2" s="196"/>
      <c r="G2" s="196"/>
      <c r="H2" s="196"/>
      <c r="I2" s="196"/>
      <c r="J2" s="196"/>
      <c r="K2" s="196"/>
      <c r="L2" s="196"/>
      <c r="M2" s="196"/>
      <c r="N2" s="196"/>
      <c r="O2" s="196"/>
      <c r="P2" s="196"/>
      <c r="Q2" s="198"/>
      <c r="R2" s="198"/>
      <c r="S2" s="198"/>
      <c r="T2" s="198"/>
      <c r="U2" s="198"/>
      <c r="V2" s="198"/>
    </row>
    <row r="3" spans="1:50" ht="31.5" customHeight="1" x14ac:dyDescent="0.35">
      <c r="A3" s="200" t="s">
        <v>682</v>
      </c>
      <c r="B3" s="200"/>
      <c r="C3" s="200"/>
      <c r="D3" s="200"/>
      <c r="E3" s="201"/>
      <c r="F3" s="201"/>
      <c r="G3" s="201"/>
      <c r="H3" s="201"/>
      <c r="I3" s="201"/>
      <c r="J3" s="201"/>
      <c r="K3" s="201"/>
      <c r="L3" s="201"/>
      <c r="M3" s="201"/>
      <c r="N3" s="201"/>
      <c r="O3" s="201"/>
      <c r="P3" s="201"/>
      <c r="Q3" s="201"/>
      <c r="R3" s="201"/>
      <c r="S3" s="201"/>
      <c r="T3" s="201"/>
      <c r="U3" s="201"/>
      <c r="V3" s="201"/>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7" customFormat="1" ht="30.75" customHeight="1" x14ac:dyDescent="0.3">
      <c r="A4" s="202"/>
      <c r="B4" s="202"/>
      <c r="C4" s="202"/>
      <c r="D4" s="202"/>
      <c r="E4" s="202"/>
      <c r="F4" s="202"/>
      <c r="G4" s="202"/>
      <c r="H4" s="202"/>
      <c r="I4" s="202"/>
      <c r="J4" s="202"/>
      <c r="K4" s="202"/>
      <c r="L4" s="202"/>
      <c r="M4" s="202"/>
      <c r="N4" s="202"/>
      <c r="O4" s="202"/>
      <c r="P4" s="202"/>
      <c r="Q4" s="202"/>
      <c r="R4" s="202"/>
      <c r="S4" s="202"/>
      <c r="T4" s="202"/>
      <c r="U4" s="202"/>
      <c r="V4" s="202"/>
      <c r="W4" s="203"/>
      <c r="X4" s="203"/>
      <c r="Y4" s="203"/>
      <c r="Z4" s="203"/>
    </row>
    <row r="5" spans="1:50" s="199" customFormat="1" ht="7.5" customHeight="1" thickBot="1" x14ac:dyDescent="0.35">
      <c r="A5" s="204"/>
      <c r="B5" s="204"/>
      <c r="C5" s="204"/>
      <c r="D5" s="204"/>
      <c r="E5" s="204"/>
      <c r="F5" s="204"/>
      <c r="G5" s="204"/>
      <c r="H5" s="204"/>
      <c r="I5" s="204"/>
      <c r="J5" s="204"/>
      <c r="K5" s="204"/>
      <c r="L5" s="204"/>
      <c r="M5" s="204"/>
      <c r="N5" s="204"/>
      <c r="O5" s="204"/>
      <c r="P5" s="204"/>
      <c r="Q5" s="204"/>
      <c r="R5" s="204"/>
      <c r="S5" s="204"/>
      <c r="T5" s="204"/>
      <c r="U5" s="204"/>
      <c r="V5" s="204"/>
      <c r="W5" s="205"/>
      <c r="X5" s="205"/>
      <c r="Y5" s="205"/>
      <c r="Z5" s="205"/>
    </row>
    <row r="6" spans="1:50" s="199" customFormat="1" ht="16.5" customHeight="1" x14ac:dyDescent="0.3">
      <c r="A6" s="206"/>
      <c r="B6" s="207"/>
      <c r="C6" s="207"/>
      <c r="D6" s="207"/>
      <c r="E6" s="207"/>
      <c r="F6" s="207"/>
      <c r="G6" s="207"/>
      <c r="H6" s="207"/>
      <c r="I6" s="207"/>
      <c r="J6" s="207"/>
      <c r="K6" s="207"/>
      <c r="L6" s="207"/>
      <c r="M6" s="207"/>
      <c r="N6" s="207"/>
      <c r="O6" s="207"/>
      <c r="P6" s="207"/>
      <c r="Q6" s="207"/>
      <c r="R6" s="207"/>
      <c r="S6" s="207"/>
      <c r="T6" s="207"/>
      <c r="U6" s="207"/>
      <c r="V6" s="208"/>
      <c r="W6" s="205"/>
      <c r="X6" s="205"/>
      <c r="Y6" s="205"/>
      <c r="Z6" s="205"/>
    </row>
    <row r="7" spans="1:50" s="197" customFormat="1" ht="16.5" customHeight="1" x14ac:dyDescent="0.3">
      <c r="A7" s="209"/>
      <c r="B7" s="210"/>
      <c r="C7" s="210"/>
      <c r="D7" s="210"/>
      <c r="E7" s="210"/>
      <c r="F7" s="210"/>
      <c r="G7" s="210"/>
      <c r="H7" s="210"/>
      <c r="J7" s="211"/>
      <c r="K7" s="211"/>
      <c r="L7" s="211"/>
      <c r="N7" s="210"/>
      <c r="O7" s="210"/>
      <c r="P7" s="210"/>
      <c r="Q7" s="210"/>
      <c r="R7" s="210"/>
      <c r="S7" s="210"/>
      <c r="T7" s="210"/>
      <c r="U7" s="210"/>
      <c r="V7" s="212"/>
      <c r="W7" s="213"/>
      <c r="X7" s="213"/>
      <c r="Y7" s="213"/>
      <c r="Z7" s="213"/>
    </row>
    <row r="8" spans="1:50" s="216" customFormat="1" ht="30.65" customHeight="1" x14ac:dyDescent="0.3">
      <c r="A8" s="214" t="s">
        <v>683</v>
      </c>
      <c r="B8" s="215"/>
      <c r="C8" s="215"/>
      <c r="D8" s="215"/>
      <c r="E8" s="11"/>
      <c r="F8" s="11"/>
      <c r="G8" s="215" t="s">
        <v>684</v>
      </c>
      <c r="H8" s="215"/>
      <c r="I8" s="215"/>
      <c r="J8" s="215"/>
      <c r="K8" s="215"/>
      <c r="M8" s="215" t="s">
        <v>685</v>
      </c>
      <c r="N8" s="215"/>
      <c r="O8" s="215"/>
      <c r="P8" s="215"/>
      <c r="Q8" s="215"/>
      <c r="T8" s="217"/>
      <c r="U8" s="217"/>
      <c r="V8" s="218"/>
      <c r="W8" s="219"/>
      <c r="X8" s="219"/>
      <c r="Y8" s="219"/>
      <c r="Z8" s="219"/>
      <c r="AB8" s="220"/>
      <c r="AC8" s="220"/>
    </row>
    <row r="9" spans="1:50" s="197" customFormat="1" ht="28.4" customHeight="1" x14ac:dyDescent="0.3">
      <c r="A9" s="221" t="s">
        <v>686</v>
      </c>
      <c r="B9" s="222" t="s">
        <v>687</v>
      </c>
      <c r="C9" s="222" t="s">
        <v>0</v>
      </c>
      <c r="D9" s="210"/>
      <c r="E9" s="210"/>
      <c r="F9" s="210"/>
      <c r="G9" s="223" t="s">
        <v>688</v>
      </c>
      <c r="H9" s="224"/>
      <c r="I9" s="225" t="s">
        <v>687</v>
      </c>
      <c r="J9" s="225" t="s">
        <v>0</v>
      </c>
      <c r="K9" s="226"/>
      <c r="L9" s="226"/>
      <c r="M9" s="223" t="s">
        <v>689</v>
      </c>
      <c r="N9" s="224"/>
      <c r="O9" s="227" t="s">
        <v>690</v>
      </c>
      <c r="P9" s="210"/>
      <c r="Q9" s="210"/>
      <c r="R9" s="210"/>
      <c r="S9" s="210"/>
      <c r="T9" s="210"/>
      <c r="U9" s="213"/>
      <c r="V9" s="218"/>
      <c r="W9" s="213"/>
      <c r="X9" s="213"/>
      <c r="Y9" s="213"/>
      <c r="Z9" s="213"/>
      <c r="AA9" s="213"/>
      <c r="AB9" s="228"/>
      <c r="AC9" s="228"/>
    </row>
    <row r="10" spans="1:50" s="197" customFormat="1" ht="16.5" customHeight="1" thickBot="1" x14ac:dyDescent="0.35">
      <c r="A10" s="229" t="s">
        <v>0</v>
      </c>
      <c r="B10" s="230">
        <f>SUM(B11:B14)</f>
        <v>38525</v>
      </c>
      <c r="C10" s="230">
        <f>SUM(C11:C14)</f>
        <v>38525</v>
      </c>
      <c r="D10" s="210"/>
      <c r="E10" s="210"/>
      <c r="F10" s="210"/>
      <c r="G10" s="231" t="s">
        <v>691</v>
      </c>
      <c r="H10" s="231"/>
      <c r="I10" s="232">
        <v>44.866923194796797</v>
      </c>
      <c r="J10" s="232">
        <v>44.866923194796797</v>
      </c>
      <c r="K10" s="233"/>
      <c r="L10" s="233"/>
      <c r="M10" s="234" t="s">
        <v>0</v>
      </c>
      <c r="N10" s="235"/>
      <c r="O10" s="236">
        <f>SUM(O11)</f>
        <v>2146</v>
      </c>
      <c r="P10" s="210"/>
      <c r="Q10" s="210"/>
      <c r="R10" s="210"/>
      <c r="S10" s="210"/>
      <c r="T10" s="210"/>
      <c r="U10" s="237"/>
      <c r="V10" s="218"/>
      <c r="W10" s="213"/>
      <c r="X10" s="213"/>
      <c r="Y10" s="213"/>
      <c r="Z10" s="213"/>
      <c r="AA10" s="213"/>
      <c r="AB10" s="228"/>
      <c r="AC10" s="228"/>
    </row>
    <row r="11" spans="1:50" s="197" customFormat="1" ht="13.4" customHeight="1" thickTop="1" x14ac:dyDescent="0.3">
      <c r="A11" s="238" t="s">
        <v>692</v>
      </c>
      <c r="B11" s="239">
        <v>18412</v>
      </c>
      <c r="C11" s="240">
        <f>SUM(B11)</f>
        <v>18412</v>
      </c>
      <c r="D11" s="210"/>
      <c r="E11" s="210"/>
      <c r="F11" s="241"/>
      <c r="G11" s="242"/>
      <c r="H11" s="243"/>
      <c r="I11" s="243"/>
      <c r="J11" s="243"/>
      <c r="K11" s="243"/>
      <c r="M11" s="244" t="s">
        <v>687</v>
      </c>
      <c r="N11" s="245"/>
      <c r="O11" s="246">
        <v>2146</v>
      </c>
      <c r="P11" s="210"/>
      <c r="Q11" s="210"/>
      <c r="R11" s="237"/>
      <c r="S11" s="237"/>
      <c r="T11" s="237"/>
      <c r="U11" s="213"/>
      <c r="V11" s="218"/>
      <c r="W11" s="213"/>
      <c r="X11" s="213"/>
      <c r="Y11" s="228"/>
      <c r="Z11" s="228"/>
    </row>
    <row r="12" spans="1:50" s="197" customFormat="1" ht="13.4" customHeight="1" x14ac:dyDescent="0.3">
      <c r="A12" s="247" t="s">
        <v>693</v>
      </c>
      <c r="B12" s="239">
        <v>10989</v>
      </c>
      <c r="C12" s="240">
        <f t="shared" ref="C12:C14" si="0">SUM(B12)</f>
        <v>10989</v>
      </c>
      <c r="D12" s="210"/>
      <c r="E12" s="210"/>
      <c r="M12" s="248"/>
      <c r="N12" s="248"/>
      <c r="O12" s="249"/>
      <c r="P12" s="210"/>
      <c r="Q12" s="210"/>
      <c r="R12" s="210"/>
      <c r="S12" s="210"/>
      <c r="T12" s="210"/>
      <c r="U12" s="237"/>
      <c r="V12" s="218"/>
      <c r="W12" s="250"/>
      <c r="X12" s="213"/>
      <c r="Y12" s="213"/>
      <c r="Z12" s="213"/>
      <c r="AA12" s="213"/>
      <c r="AB12" s="228"/>
      <c r="AC12" s="228"/>
    </row>
    <row r="13" spans="1:50" s="197" customFormat="1" ht="13.4" customHeight="1" x14ac:dyDescent="0.3">
      <c r="A13" s="247" t="s">
        <v>694</v>
      </c>
      <c r="B13" s="239">
        <v>4491</v>
      </c>
      <c r="C13" s="240">
        <f t="shared" si="0"/>
        <v>4491</v>
      </c>
      <c r="D13" s="210"/>
      <c r="E13" s="210"/>
      <c r="F13" s="210"/>
      <c r="G13" s="210"/>
      <c r="H13" s="210"/>
      <c r="I13" s="210"/>
      <c r="J13" s="210"/>
      <c r="Q13" s="210"/>
      <c r="R13" s="210"/>
      <c r="S13" s="210"/>
      <c r="T13" s="237"/>
      <c r="U13" s="210"/>
      <c r="V13" s="218"/>
      <c r="W13" s="251"/>
      <c r="X13" s="213"/>
      <c r="Y13" s="213"/>
      <c r="Z13" s="213"/>
      <c r="AA13" s="228"/>
      <c r="AB13" s="228"/>
    </row>
    <row r="14" spans="1:50" s="197" customFormat="1" ht="13.4" customHeight="1" x14ac:dyDescent="0.3">
      <c r="A14" s="247" t="s">
        <v>695</v>
      </c>
      <c r="B14" s="239">
        <v>4633</v>
      </c>
      <c r="C14" s="240">
        <f t="shared" si="0"/>
        <v>4633</v>
      </c>
      <c r="D14" s="210"/>
      <c r="E14" s="210"/>
      <c r="F14" s="210"/>
      <c r="G14" s="210"/>
      <c r="H14" s="210"/>
      <c r="I14" s="210"/>
      <c r="J14" s="210"/>
      <c r="K14" s="210"/>
      <c r="L14" s="210"/>
      <c r="M14" s="210"/>
      <c r="N14" s="210"/>
      <c r="O14" s="210"/>
      <c r="P14" s="210"/>
      <c r="Q14" s="210"/>
      <c r="R14" s="210"/>
      <c r="S14" s="210"/>
      <c r="T14" s="237"/>
      <c r="U14" s="210"/>
      <c r="V14" s="218"/>
      <c r="W14" s="251"/>
      <c r="X14" s="213"/>
      <c r="Y14" s="213"/>
      <c r="Z14" s="213"/>
      <c r="AA14" s="228"/>
      <c r="AB14" s="228"/>
    </row>
    <row r="15" spans="1:50" s="197" customFormat="1" ht="16.5" customHeight="1" x14ac:dyDescent="0.3">
      <c r="A15" s="252"/>
      <c r="B15" s="253"/>
      <c r="C15" s="253"/>
      <c r="D15" s="253"/>
      <c r="E15" s="253"/>
      <c r="F15" s="253"/>
      <c r="G15" s="210"/>
      <c r="H15" s="210"/>
      <c r="I15" s="210"/>
      <c r="J15" s="210"/>
      <c r="K15" s="210"/>
      <c r="L15" s="210"/>
      <c r="M15" s="210"/>
      <c r="N15" s="210"/>
      <c r="O15" s="210"/>
      <c r="P15" s="210"/>
      <c r="Q15" s="210"/>
      <c r="R15" s="210"/>
      <c r="S15" s="210"/>
      <c r="T15" s="210"/>
      <c r="U15" s="210"/>
      <c r="V15" s="218"/>
      <c r="W15" s="251"/>
      <c r="X15" s="213"/>
      <c r="Y15" s="213"/>
      <c r="Z15" s="213"/>
      <c r="AA15" s="213"/>
      <c r="AB15" s="228"/>
      <c r="AC15" s="228"/>
      <c r="AK15" s="228"/>
      <c r="AL15" s="228"/>
    </row>
    <row r="16" spans="1:50" s="197" customFormat="1" ht="16.5" customHeight="1" x14ac:dyDescent="0.3">
      <c r="A16" s="254"/>
      <c r="B16" s="255"/>
      <c r="C16" s="255"/>
      <c r="D16" s="255"/>
      <c r="E16" s="255"/>
      <c r="F16" s="255"/>
      <c r="G16" s="255"/>
      <c r="H16" s="255"/>
      <c r="I16" s="255"/>
      <c r="J16" s="255"/>
      <c r="K16" s="255"/>
      <c r="L16" s="255"/>
      <c r="M16" s="255"/>
      <c r="N16" s="255"/>
      <c r="O16" s="255"/>
      <c r="P16" s="255"/>
      <c r="Q16" s="255"/>
      <c r="R16" s="255"/>
      <c r="S16" s="255"/>
      <c r="T16" s="255"/>
      <c r="U16" s="255"/>
      <c r="V16" s="255"/>
      <c r="W16" s="251"/>
      <c r="X16" s="228"/>
      <c r="Y16" s="213"/>
      <c r="Z16" s="213"/>
      <c r="AK16" s="228"/>
    </row>
    <row r="17" spans="1:38" s="197" customFormat="1" ht="16.5" customHeight="1" x14ac:dyDescent="0.3">
      <c r="A17" s="209"/>
      <c r="B17" s="210"/>
      <c r="C17" s="210"/>
      <c r="D17" s="210"/>
      <c r="E17" s="210"/>
      <c r="F17" s="210"/>
      <c r="G17" s="210"/>
      <c r="H17" s="210"/>
      <c r="I17" s="210"/>
      <c r="J17" s="210"/>
      <c r="K17" s="210"/>
      <c r="L17" s="210"/>
      <c r="M17" s="210"/>
      <c r="N17" s="210"/>
      <c r="O17" s="210"/>
      <c r="P17" s="210"/>
      <c r="Q17" s="210"/>
      <c r="R17" s="210"/>
      <c r="S17" s="210"/>
      <c r="T17" s="210"/>
      <c r="U17" s="210"/>
      <c r="V17" s="212"/>
      <c r="W17" s="213"/>
      <c r="X17" s="213"/>
      <c r="Y17" s="213"/>
      <c r="Z17" s="213"/>
      <c r="AF17" s="228"/>
      <c r="AK17" s="228"/>
    </row>
    <row r="18" spans="1:38" s="258" customFormat="1" ht="27.65" customHeight="1" x14ac:dyDescent="0.3">
      <c r="A18" s="256" t="s">
        <v>696</v>
      </c>
      <c r="B18" s="257"/>
      <c r="C18" s="257"/>
      <c r="D18" s="257"/>
      <c r="E18" s="257"/>
      <c r="F18" s="257"/>
      <c r="I18" s="259" t="s">
        <v>697</v>
      </c>
      <c r="J18" s="259"/>
      <c r="K18" s="259"/>
      <c r="L18" s="259"/>
      <c r="M18" s="259"/>
      <c r="N18" s="259"/>
      <c r="O18" s="259"/>
      <c r="P18" s="259"/>
      <c r="Q18" s="259"/>
      <c r="R18" s="259"/>
      <c r="S18" s="259"/>
      <c r="T18" s="259"/>
      <c r="U18" s="259"/>
      <c r="V18" s="260"/>
      <c r="W18" s="261"/>
      <c r="X18" s="261"/>
      <c r="Y18" s="261"/>
      <c r="AE18" s="197"/>
      <c r="AF18" s="228"/>
      <c r="AG18" s="197"/>
      <c r="AH18" s="197"/>
      <c r="AI18" s="197"/>
      <c r="AJ18" s="197"/>
      <c r="AK18" s="197"/>
      <c r="AL18" s="228"/>
    </row>
    <row r="19" spans="1:38" s="199" customFormat="1" ht="28.75" customHeight="1" x14ac:dyDescent="0.3">
      <c r="A19" s="222" t="s">
        <v>698</v>
      </c>
      <c r="B19" s="222" t="s">
        <v>73</v>
      </c>
      <c r="C19" s="222" t="s">
        <v>699</v>
      </c>
      <c r="D19" s="222" t="s">
        <v>57</v>
      </c>
      <c r="E19" s="222" t="s">
        <v>700</v>
      </c>
      <c r="F19" s="222" t="s">
        <v>0</v>
      </c>
      <c r="I19" s="222" t="s">
        <v>701</v>
      </c>
      <c r="J19" s="222" t="s">
        <v>702</v>
      </c>
      <c r="K19" s="222" t="s">
        <v>703</v>
      </c>
      <c r="L19" s="222" t="s">
        <v>704</v>
      </c>
      <c r="M19" s="222" t="s">
        <v>705</v>
      </c>
      <c r="N19" s="222" t="s">
        <v>706</v>
      </c>
      <c r="O19" s="222" t="s">
        <v>707</v>
      </c>
      <c r="P19" s="222" t="s">
        <v>708</v>
      </c>
      <c r="Q19" s="222" t="s">
        <v>709</v>
      </c>
      <c r="R19" s="222" t="s">
        <v>710</v>
      </c>
      <c r="S19" s="222" t="s">
        <v>711</v>
      </c>
      <c r="T19" s="222" t="s">
        <v>712</v>
      </c>
      <c r="U19" s="222" t="s">
        <v>713</v>
      </c>
      <c r="V19" s="222" t="s">
        <v>0</v>
      </c>
      <c r="W19" s="262"/>
      <c r="X19" s="263"/>
      <c r="Y19" s="263"/>
      <c r="Z19" s="264"/>
      <c r="AA19" s="265"/>
      <c r="AB19" s="266"/>
      <c r="AC19" s="266"/>
      <c r="AD19" s="266"/>
      <c r="AE19" s="267"/>
      <c r="AF19" s="266"/>
      <c r="AG19" s="266"/>
      <c r="AH19" s="266"/>
      <c r="AI19" s="266"/>
      <c r="AJ19" s="266"/>
      <c r="AK19" s="266"/>
    </row>
    <row r="20" spans="1:38" s="199" customFormat="1" ht="18" customHeight="1" thickBot="1" x14ac:dyDescent="0.35">
      <c r="A20" s="229" t="s">
        <v>0</v>
      </c>
      <c r="B20" s="230">
        <f>SUM(B21:B23)</f>
        <v>12841</v>
      </c>
      <c r="C20" s="268">
        <f>IF(ISERROR(B20/F20),0,B20/F20)</f>
        <v>0.33331602855288772</v>
      </c>
      <c r="D20" s="230">
        <f>SUM(D21:D23)</f>
        <v>25684</v>
      </c>
      <c r="E20" s="268">
        <f>IF(ISERROR(D20/F20),0,D20/F20)</f>
        <v>0.66668397144711222</v>
      </c>
      <c r="F20" s="230">
        <f>B20+D20</f>
        <v>38525</v>
      </c>
      <c r="I20" s="269" t="s">
        <v>0</v>
      </c>
      <c r="J20" s="270">
        <f t="shared" ref="J20:U20" si="1">SUM(J21:J22)</f>
        <v>24113</v>
      </c>
      <c r="K20" s="271">
        <f t="shared" si="1"/>
        <v>17691</v>
      </c>
      <c r="L20" s="270">
        <f t="shared" si="1"/>
        <v>21085</v>
      </c>
      <c r="M20" s="270">
        <f t="shared" si="1"/>
        <v>20535</v>
      </c>
      <c r="N20" s="270">
        <f t="shared" si="1"/>
        <v>24433</v>
      </c>
      <c r="O20" s="270">
        <f t="shared" si="1"/>
        <v>22103</v>
      </c>
      <c r="P20" s="270">
        <f t="shared" si="1"/>
        <v>23972</v>
      </c>
      <c r="Q20" s="270">
        <f t="shared" si="1"/>
        <v>28513</v>
      </c>
      <c r="R20" s="270">
        <f t="shared" si="1"/>
        <v>12697</v>
      </c>
      <c r="S20" s="270">
        <f t="shared" si="1"/>
        <v>0</v>
      </c>
      <c r="T20" s="270">
        <f t="shared" si="1"/>
        <v>0</v>
      </c>
      <c r="U20" s="270">
        <f t="shared" si="1"/>
        <v>0</v>
      </c>
      <c r="V20" s="272">
        <f>SUM(J20:U20)</f>
        <v>195142</v>
      </c>
      <c r="W20" s="262"/>
      <c r="X20" s="262"/>
      <c r="Y20" s="263"/>
      <c r="Z20" s="263"/>
      <c r="AA20" s="266"/>
      <c r="AB20" s="266"/>
      <c r="AC20" s="266"/>
      <c r="AD20" s="266"/>
      <c r="AE20" s="267"/>
      <c r="AF20" s="266"/>
      <c r="AG20" s="266"/>
    </row>
    <row r="21" spans="1:38" s="199" customFormat="1" ht="15" customHeight="1" thickTop="1" x14ac:dyDescent="0.3">
      <c r="A21" s="238" t="s">
        <v>714</v>
      </c>
      <c r="B21" s="273">
        <v>8550</v>
      </c>
      <c r="C21" s="274">
        <f>IF(ISERROR(B21/F21),0,B21/F21)</f>
        <v>0.84170112226816307</v>
      </c>
      <c r="D21" s="273">
        <v>1608</v>
      </c>
      <c r="E21" s="274">
        <f>IF(ISERROR(D21/F21),0,D21/F21)</f>
        <v>0.15829887773183698</v>
      </c>
      <c r="F21" s="275">
        <f>B21+D21</f>
        <v>10158</v>
      </c>
      <c r="I21" s="275" t="s">
        <v>57</v>
      </c>
      <c r="J21" s="276">
        <v>17273</v>
      </c>
      <c r="K21" s="276">
        <v>10921</v>
      </c>
      <c r="L21" s="276">
        <v>13349</v>
      </c>
      <c r="M21" s="276">
        <v>13997</v>
      </c>
      <c r="N21" s="276">
        <v>17047</v>
      </c>
      <c r="O21" s="276">
        <v>14555</v>
      </c>
      <c r="P21" s="276">
        <v>15532</v>
      </c>
      <c r="Q21" s="276">
        <v>20061</v>
      </c>
      <c r="R21" s="276">
        <v>8879</v>
      </c>
      <c r="S21" s="276">
        <v>0</v>
      </c>
      <c r="T21" s="276">
        <v>0</v>
      </c>
      <c r="U21" s="276">
        <v>0</v>
      </c>
      <c r="V21" s="277">
        <f>SUM(J21:U21)</f>
        <v>131614</v>
      </c>
      <c r="W21" s="262"/>
      <c r="X21" s="278"/>
      <c r="Y21" s="278"/>
      <c r="Z21" s="263"/>
      <c r="AA21" s="266"/>
      <c r="AB21" s="267"/>
      <c r="AC21" s="267"/>
      <c r="AD21" s="267"/>
      <c r="AE21" s="267"/>
      <c r="AF21" s="267"/>
      <c r="AG21" s="267"/>
      <c r="AH21" s="267"/>
      <c r="AI21" s="267"/>
      <c r="AJ21" s="267"/>
      <c r="AK21" s="267"/>
      <c r="AL21" s="267"/>
    </row>
    <row r="22" spans="1:38" s="199" customFormat="1" ht="15" customHeight="1" x14ac:dyDescent="0.3">
      <c r="A22" s="247" t="s">
        <v>715</v>
      </c>
      <c r="B22" s="279">
        <v>3534</v>
      </c>
      <c r="C22" s="280">
        <f>IF(ISERROR(B22/F22),0,B22/F22)</f>
        <v>0.79380053908355797</v>
      </c>
      <c r="D22" s="279">
        <v>918</v>
      </c>
      <c r="E22" s="280">
        <f>IF(ISERROR(D22/F22),0,D22/F22)</f>
        <v>0.20619946091644206</v>
      </c>
      <c r="F22" s="281">
        <f>B22+D22</f>
        <v>4452</v>
      </c>
      <c r="I22" s="281" t="s">
        <v>716</v>
      </c>
      <c r="J22" s="282">
        <v>6840</v>
      </c>
      <c r="K22" s="276">
        <v>6770</v>
      </c>
      <c r="L22" s="276">
        <v>7736</v>
      </c>
      <c r="M22" s="276">
        <v>6538</v>
      </c>
      <c r="N22" s="276">
        <v>7386</v>
      </c>
      <c r="O22" s="276">
        <v>7548</v>
      </c>
      <c r="P22" s="276">
        <v>8440</v>
      </c>
      <c r="Q22" s="276">
        <v>8452</v>
      </c>
      <c r="R22" s="276">
        <v>3818</v>
      </c>
      <c r="S22" s="276">
        <v>0</v>
      </c>
      <c r="T22" s="276">
        <v>0</v>
      </c>
      <c r="U22" s="276">
        <v>0</v>
      </c>
      <c r="V22" s="283">
        <f>SUM(J22:U22)</f>
        <v>63528</v>
      </c>
      <c r="W22" s="262"/>
      <c r="X22" s="278"/>
      <c r="Y22" s="278"/>
      <c r="Z22" s="278"/>
      <c r="AA22" s="267"/>
      <c r="AB22" s="267"/>
      <c r="AC22" s="267"/>
      <c r="AD22" s="267"/>
      <c r="AE22" s="267"/>
      <c r="AF22" s="267"/>
      <c r="AG22" s="267"/>
      <c r="AH22" s="267"/>
      <c r="AI22" s="267"/>
      <c r="AJ22" s="267"/>
      <c r="AK22" s="267"/>
      <c r="AL22" s="267"/>
    </row>
    <row r="23" spans="1:38" s="199" customFormat="1" ht="15" customHeight="1" x14ac:dyDescent="0.3">
      <c r="A23" s="247" t="s">
        <v>717</v>
      </c>
      <c r="B23" s="279">
        <v>757</v>
      </c>
      <c r="C23" s="280">
        <f>IF(ISERROR(B23/F23),0,B23/F23)</f>
        <v>3.1653773782145095E-2</v>
      </c>
      <c r="D23" s="279">
        <v>23158</v>
      </c>
      <c r="E23" s="280">
        <f>IF(ISERROR(D23/F23),0,D23/F23)</f>
        <v>0.96834622621785493</v>
      </c>
      <c r="F23" s="281">
        <f>B23+D23</f>
        <v>23915</v>
      </c>
      <c r="T23" s="213"/>
      <c r="U23" s="213"/>
      <c r="V23" s="284"/>
      <c r="W23" s="262"/>
      <c r="X23" s="278"/>
      <c r="Y23" s="278"/>
      <c r="Z23" s="278"/>
      <c r="AA23" s="267"/>
      <c r="AB23" s="267"/>
      <c r="AC23" s="267"/>
      <c r="AD23" s="267"/>
      <c r="AE23" s="267"/>
      <c r="AF23" s="267"/>
      <c r="AG23" s="267"/>
      <c r="AH23" s="267"/>
      <c r="AI23" s="267"/>
      <c r="AJ23" s="267"/>
      <c r="AK23" s="267"/>
      <c r="AL23" s="267"/>
    </row>
    <row r="24" spans="1:38" s="199" customFormat="1" ht="12" x14ac:dyDescent="0.3">
      <c r="A24" s="285"/>
      <c r="T24" s="213"/>
      <c r="U24" s="213"/>
      <c r="V24" s="284"/>
      <c r="W24" s="262"/>
      <c r="X24" s="262"/>
      <c r="Y24" s="278"/>
      <c r="Z24" s="278"/>
      <c r="AA24" s="267"/>
      <c r="AB24" s="267"/>
      <c r="AC24" s="267"/>
      <c r="AD24" s="267"/>
      <c r="AE24" s="267"/>
      <c r="AF24" s="267"/>
      <c r="AG24" s="267"/>
      <c r="AH24" s="267"/>
      <c r="AK24" s="267"/>
      <c r="AL24" s="267"/>
    </row>
    <row r="25" spans="1:38" s="197" customFormat="1" ht="16.5" customHeight="1" x14ac:dyDescent="0.3">
      <c r="A25" s="254"/>
      <c r="B25" s="255"/>
      <c r="C25" s="255"/>
      <c r="D25" s="255"/>
      <c r="E25" s="255"/>
      <c r="F25" s="255"/>
      <c r="G25" s="255"/>
      <c r="H25" s="255"/>
      <c r="I25" s="255"/>
      <c r="J25" s="255"/>
      <c r="K25" s="255"/>
      <c r="L25" s="255"/>
      <c r="M25" s="255"/>
      <c r="N25" s="255"/>
      <c r="O25" s="255"/>
      <c r="P25" s="255"/>
      <c r="Q25" s="255"/>
      <c r="R25" s="255"/>
      <c r="S25" s="255"/>
      <c r="T25" s="255"/>
      <c r="U25" s="255"/>
      <c r="V25" s="286"/>
      <c r="W25" s="213"/>
      <c r="X25" s="213"/>
      <c r="Y25" s="213"/>
      <c r="Z25" s="237"/>
      <c r="AA25" s="228"/>
      <c r="AB25" s="228"/>
      <c r="AC25" s="228"/>
      <c r="AD25" s="228"/>
      <c r="AE25" s="228"/>
      <c r="AF25" s="228"/>
      <c r="AG25" s="228"/>
    </row>
    <row r="26" spans="1:38" s="199" customFormat="1" ht="12" x14ac:dyDescent="0.3">
      <c r="A26" s="285"/>
      <c r="T26" s="213"/>
      <c r="U26" s="213"/>
      <c r="V26" s="284"/>
      <c r="W26" s="262"/>
      <c r="X26" s="262"/>
      <c r="Y26" s="262"/>
      <c r="Z26" s="278"/>
      <c r="AA26" s="267"/>
      <c r="AB26" s="267"/>
      <c r="AC26" s="267"/>
      <c r="AG26" s="267"/>
    </row>
    <row r="27" spans="1:38" s="197" customFormat="1" ht="21.65" customHeight="1" x14ac:dyDescent="0.3">
      <c r="A27" s="287" t="s">
        <v>718</v>
      </c>
      <c r="B27" s="288"/>
      <c r="C27" s="288"/>
      <c r="D27" s="288"/>
      <c r="E27" s="288"/>
      <c r="F27" s="289"/>
      <c r="H27" s="288" t="s">
        <v>719</v>
      </c>
      <c r="I27" s="288"/>
      <c r="J27" s="288"/>
      <c r="K27" s="288"/>
      <c r="L27" s="288"/>
      <c r="M27" s="289"/>
      <c r="N27" s="290" t="s">
        <v>720</v>
      </c>
      <c r="O27" s="290"/>
      <c r="P27" s="290"/>
      <c r="Q27" s="290"/>
      <c r="R27" s="290"/>
      <c r="S27" s="289"/>
      <c r="V27" s="291"/>
      <c r="W27" s="292"/>
      <c r="X27" s="293"/>
      <c r="Y27" s="293"/>
      <c r="Z27" s="293"/>
      <c r="AA27" s="294"/>
      <c r="AB27" s="294"/>
      <c r="AC27" s="294"/>
      <c r="AD27" s="294"/>
      <c r="AE27" s="228"/>
      <c r="AF27" s="228"/>
      <c r="AG27" s="228"/>
      <c r="AH27" s="294"/>
      <c r="AI27" s="294"/>
    </row>
    <row r="28" spans="1:38" s="199" customFormat="1" ht="37.5" customHeight="1" x14ac:dyDescent="0.3">
      <c r="A28" s="222" t="s">
        <v>721</v>
      </c>
      <c r="B28" s="222" t="s">
        <v>714</v>
      </c>
      <c r="C28" s="222" t="s">
        <v>715</v>
      </c>
      <c r="D28" s="222" t="s">
        <v>717</v>
      </c>
      <c r="E28" s="222" t="s">
        <v>0</v>
      </c>
      <c r="H28" s="295" t="s">
        <v>721</v>
      </c>
      <c r="I28" s="295"/>
      <c r="J28" s="227" t="s">
        <v>0</v>
      </c>
      <c r="K28" s="213"/>
      <c r="L28" s="213"/>
      <c r="M28" s="213"/>
      <c r="N28" s="296" t="s">
        <v>722</v>
      </c>
      <c r="O28" s="297"/>
      <c r="P28" s="298" t="s">
        <v>0</v>
      </c>
      <c r="U28" s="213"/>
      <c r="V28" s="299"/>
      <c r="W28" s="262"/>
      <c r="X28" s="262"/>
      <c r="Y28" s="262"/>
      <c r="Z28" s="267"/>
      <c r="AD28" s="267"/>
      <c r="AE28" s="267"/>
      <c r="AF28" s="267"/>
      <c r="AG28" s="267"/>
    </row>
    <row r="29" spans="1:38" s="199" customFormat="1" ht="15" customHeight="1" thickBot="1" x14ac:dyDescent="0.35">
      <c r="A29" s="229" t="s">
        <v>0</v>
      </c>
      <c r="B29" s="230">
        <f>SUM(B30:B30)</f>
        <v>47906</v>
      </c>
      <c r="C29" s="230">
        <f>SUM(C30:C30)</f>
        <v>18145</v>
      </c>
      <c r="D29" s="230">
        <f>SUM(D30:D30)</f>
        <v>129091</v>
      </c>
      <c r="E29" s="271">
        <f>SUM(B29:D29)</f>
        <v>195142</v>
      </c>
      <c r="H29" s="300" t="s">
        <v>0</v>
      </c>
      <c r="I29" s="300"/>
      <c r="J29" s="301">
        <f>SUM(J30:J30)</f>
        <v>186981</v>
      </c>
      <c r="K29" s="213"/>
      <c r="L29" s="213"/>
      <c r="M29" s="213"/>
      <c r="N29" s="302" t="s">
        <v>0</v>
      </c>
      <c r="O29" s="303"/>
      <c r="P29" s="304">
        <v>186373</v>
      </c>
      <c r="U29" s="237"/>
      <c r="V29" s="305"/>
      <c r="W29" s="262"/>
      <c r="X29" s="278"/>
      <c r="Y29" s="278"/>
      <c r="Z29" s="267"/>
      <c r="AA29" s="267"/>
      <c r="AB29" s="267"/>
      <c r="AC29" s="267"/>
      <c r="AD29" s="267"/>
      <c r="AE29" s="267"/>
      <c r="AF29" s="267"/>
      <c r="AG29" s="267"/>
      <c r="AH29" s="267"/>
      <c r="AI29" s="267"/>
      <c r="AJ29" s="267"/>
    </row>
    <row r="30" spans="1:38" s="199" customFormat="1" ht="14.5" customHeight="1" thickTop="1" x14ac:dyDescent="0.3">
      <c r="A30" s="247" t="s">
        <v>687</v>
      </c>
      <c r="B30" s="279">
        <v>47906</v>
      </c>
      <c r="C30" s="279">
        <v>18145</v>
      </c>
      <c r="D30" s="279">
        <v>129091</v>
      </c>
      <c r="E30" s="275">
        <f>SUM(B30:D30)</f>
        <v>195142</v>
      </c>
      <c r="F30" s="197"/>
      <c r="G30" s="197"/>
      <c r="H30" s="306" t="s">
        <v>687</v>
      </c>
      <c r="I30" s="306"/>
      <c r="J30" s="307">
        <v>186981</v>
      </c>
      <c r="K30" s="213"/>
      <c r="L30" s="213"/>
      <c r="M30" s="213"/>
      <c r="N30" s="306" t="s">
        <v>723</v>
      </c>
      <c r="O30" s="306"/>
      <c r="P30" s="307">
        <v>39151</v>
      </c>
      <c r="Q30" s="213"/>
      <c r="R30" s="213"/>
      <c r="U30" s="237"/>
      <c r="V30" s="305"/>
      <c r="W30" s="262"/>
      <c r="X30" s="278"/>
      <c r="Y30" s="278"/>
      <c r="Z30" s="267"/>
      <c r="AA30" s="267"/>
      <c r="AB30" s="267"/>
      <c r="AC30" s="267"/>
      <c r="AD30" s="267"/>
      <c r="AE30" s="267"/>
      <c r="AF30" s="267"/>
      <c r="AG30" s="267"/>
      <c r="AH30" s="267"/>
      <c r="AI30" s="267"/>
      <c r="AJ30" s="267"/>
    </row>
    <row r="31" spans="1:38" s="199" customFormat="1" ht="12" x14ac:dyDescent="0.3">
      <c r="A31" s="285"/>
      <c r="F31" s="197"/>
      <c r="G31" s="197"/>
      <c r="H31" s="197"/>
      <c r="K31" s="197"/>
      <c r="L31" s="213"/>
      <c r="M31" s="213"/>
      <c r="N31" s="213"/>
      <c r="O31" s="213"/>
      <c r="P31" s="213"/>
      <c r="Q31" s="213"/>
      <c r="R31" s="213"/>
      <c r="S31" s="213"/>
      <c r="T31" s="213"/>
      <c r="U31" s="237"/>
      <c r="V31" s="284"/>
      <c r="W31" s="262"/>
      <c r="X31" s="278"/>
      <c r="Y31" s="278"/>
      <c r="Z31" s="278"/>
      <c r="AA31" s="267"/>
      <c r="AB31" s="267"/>
      <c r="AC31" s="267"/>
      <c r="AD31" s="267"/>
      <c r="AE31" s="267"/>
      <c r="AF31" s="267"/>
      <c r="AG31" s="267"/>
    </row>
    <row r="32" spans="1:38" s="197" customFormat="1" ht="16.5" customHeight="1" x14ac:dyDescent="0.3">
      <c r="A32" s="254"/>
      <c r="B32" s="255"/>
      <c r="C32" s="255"/>
      <c r="D32" s="255"/>
      <c r="E32" s="255"/>
      <c r="F32" s="255"/>
      <c r="G32" s="255"/>
      <c r="H32" s="255"/>
      <c r="I32" s="255"/>
      <c r="J32" s="255"/>
      <c r="K32" s="255"/>
      <c r="L32" s="255"/>
      <c r="M32" s="255"/>
      <c r="N32" s="255"/>
      <c r="O32" s="255"/>
      <c r="P32" s="255"/>
      <c r="Q32" s="255"/>
      <c r="R32" s="255"/>
      <c r="S32" s="255"/>
      <c r="T32" s="255"/>
      <c r="U32" s="255"/>
      <c r="V32" s="286"/>
      <c r="W32" s="213"/>
      <c r="X32" s="213"/>
      <c r="Y32" s="213"/>
      <c r="Z32" s="237"/>
      <c r="AA32" s="228"/>
      <c r="AB32" s="228"/>
      <c r="AC32" s="228"/>
      <c r="AD32" s="228"/>
      <c r="AE32" s="228"/>
      <c r="AF32" s="228"/>
      <c r="AG32" s="228"/>
    </row>
    <row r="33" spans="1:45" s="199" customFormat="1" ht="12" x14ac:dyDescent="0.3">
      <c r="A33" s="285"/>
      <c r="F33" s="197"/>
      <c r="G33" s="197"/>
      <c r="H33" s="197"/>
      <c r="I33" s="267"/>
      <c r="K33" s="197"/>
      <c r="L33" s="213"/>
      <c r="M33" s="213"/>
      <c r="N33" s="213"/>
      <c r="O33" s="213"/>
      <c r="P33" s="213"/>
      <c r="Q33" s="213"/>
      <c r="R33" s="213"/>
      <c r="S33" s="213"/>
      <c r="T33" s="213"/>
      <c r="U33" s="213"/>
      <c r="V33" s="308"/>
      <c r="W33" s="262"/>
      <c r="X33" s="262"/>
      <c r="Y33" s="262"/>
      <c r="Z33" s="278"/>
      <c r="AA33" s="267"/>
      <c r="AB33" s="267"/>
      <c r="AC33" s="267"/>
      <c r="AD33" s="267"/>
      <c r="AE33" s="267"/>
    </row>
    <row r="34" spans="1:45" s="199" customFormat="1" ht="12" x14ac:dyDescent="0.3">
      <c r="A34" s="285"/>
      <c r="F34" s="197"/>
      <c r="G34" s="197"/>
      <c r="H34" s="197"/>
      <c r="I34" s="266"/>
      <c r="J34" s="266"/>
      <c r="K34" s="294"/>
      <c r="L34" s="309"/>
      <c r="M34" s="309"/>
      <c r="N34" s="309"/>
      <c r="O34" s="309"/>
      <c r="P34" s="309"/>
      <c r="Q34" s="309"/>
      <c r="R34" s="309"/>
      <c r="S34" s="309"/>
      <c r="T34" s="213"/>
      <c r="U34" s="213"/>
      <c r="V34" s="284"/>
      <c r="W34" s="262"/>
      <c r="X34" s="262"/>
      <c r="Y34" s="262"/>
      <c r="Z34" s="278"/>
      <c r="AB34" s="267"/>
      <c r="AC34" s="267"/>
      <c r="AE34" s="267"/>
    </row>
    <row r="35" spans="1:45" s="199" customFormat="1" ht="22.5" customHeight="1" x14ac:dyDescent="0.3">
      <c r="A35" s="214" t="s">
        <v>724</v>
      </c>
      <c r="B35" s="215"/>
      <c r="C35" s="215"/>
      <c r="D35" s="215"/>
      <c r="E35" s="215"/>
      <c r="F35" s="289"/>
      <c r="G35" s="197"/>
      <c r="H35" s="197"/>
      <c r="I35" s="197"/>
      <c r="J35" s="197"/>
      <c r="K35" s="197"/>
      <c r="L35" s="197"/>
      <c r="M35" s="197"/>
      <c r="N35" s="197"/>
      <c r="O35" s="197"/>
      <c r="P35" s="197"/>
      <c r="Q35" s="197"/>
      <c r="R35" s="228"/>
      <c r="S35" s="197"/>
      <c r="T35" s="197"/>
      <c r="U35" s="197"/>
      <c r="V35" s="310"/>
      <c r="W35" s="262"/>
      <c r="X35" s="262"/>
      <c r="Y35" s="262"/>
      <c r="Z35" s="278"/>
      <c r="AB35" s="267"/>
      <c r="AC35" s="267"/>
      <c r="AE35" s="267"/>
    </row>
    <row r="36" spans="1:45" s="199" customFormat="1" ht="38.5" customHeight="1" x14ac:dyDescent="0.3">
      <c r="A36" s="311" t="s">
        <v>725</v>
      </c>
      <c r="B36" s="222" t="s">
        <v>698</v>
      </c>
      <c r="C36" s="222" t="s">
        <v>702</v>
      </c>
      <c r="D36" s="222" t="s">
        <v>703</v>
      </c>
      <c r="E36" s="222" t="s">
        <v>704</v>
      </c>
      <c r="F36" s="222" t="s">
        <v>705</v>
      </c>
      <c r="G36" s="222" t="s">
        <v>706</v>
      </c>
      <c r="H36" s="222" t="s">
        <v>707</v>
      </c>
      <c r="I36" s="222" t="s">
        <v>708</v>
      </c>
      <c r="J36" s="222" t="s">
        <v>709</v>
      </c>
      <c r="K36" s="222" t="s">
        <v>710</v>
      </c>
      <c r="L36" s="222" t="s">
        <v>711</v>
      </c>
      <c r="M36" s="222" t="s">
        <v>712</v>
      </c>
      <c r="N36" s="222" t="s">
        <v>713</v>
      </c>
      <c r="O36" s="222" t="s">
        <v>0</v>
      </c>
      <c r="P36" s="197"/>
      <c r="Q36" s="197"/>
      <c r="R36" s="228"/>
      <c r="S36" s="197"/>
      <c r="T36" s="197"/>
      <c r="U36" s="197"/>
      <c r="V36" s="310"/>
      <c r="W36" s="197"/>
      <c r="X36" s="197"/>
      <c r="Y36" s="197"/>
      <c r="Z36" s="197"/>
      <c r="AA36" s="197"/>
      <c r="AB36" s="197"/>
      <c r="AC36" s="197"/>
      <c r="AD36" s="262"/>
      <c r="AE36" s="262"/>
      <c r="AI36" s="267"/>
      <c r="AJ36" s="267"/>
      <c r="AL36" s="267"/>
    </row>
    <row r="37" spans="1:45" s="199" customFormat="1" ht="15.75" customHeight="1" thickBot="1" x14ac:dyDescent="0.35">
      <c r="A37" s="312" t="s">
        <v>0</v>
      </c>
      <c r="B37" s="230"/>
      <c r="C37" s="313">
        <f t="shared" ref="C37:D37" si="2">SUM(C38,C50,C54,C58,C62,C66,C70,C74,C78,C82)</f>
        <v>20381</v>
      </c>
      <c r="D37" s="313">
        <f t="shared" si="2"/>
        <v>19637</v>
      </c>
      <c r="E37" s="313">
        <f>SUM(E38,E50,E54,E58,E62,E66,E70,E74,E78,E82)</f>
        <v>20286</v>
      </c>
      <c r="F37" s="313">
        <f>SUM(F38,F50,F54,F58,F62,F66,F70,F74,F78,F82)</f>
        <v>19292</v>
      </c>
      <c r="G37" s="313">
        <f t="shared" ref="G37:N37" si="3">SUM(G38,G50,G54,G58,G62,G66,G70,G74,G78,G82)</f>
        <v>22135</v>
      </c>
      <c r="H37" s="313">
        <f t="shared" si="3"/>
        <v>24401</v>
      </c>
      <c r="I37" s="313">
        <f t="shared" si="3"/>
        <v>23645</v>
      </c>
      <c r="J37" s="313">
        <f t="shared" si="3"/>
        <v>25900</v>
      </c>
      <c r="K37" s="313">
        <f t="shared" si="3"/>
        <v>11304</v>
      </c>
      <c r="L37" s="313">
        <f t="shared" si="3"/>
        <v>0</v>
      </c>
      <c r="M37" s="313">
        <f t="shared" si="3"/>
        <v>0</v>
      </c>
      <c r="N37" s="313">
        <f t="shared" si="3"/>
        <v>0</v>
      </c>
      <c r="O37" s="314">
        <f>SUM(C37:N37)</f>
        <v>186981</v>
      </c>
      <c r="P37" s="197"/>
      <c r="Q37" s="197"/>
      <c r="R37" s="228"/>
      <c r="S37" s="197"/>
      <c r="T37" s="197"/>
      <c r="U37" s="228"/>
      <c r="V37" s="315"/>
      <c r="W37" s="228"/>
      <c r="X37" s="228"/>
      <c r="Y37" s="228"/>
      <c r="Z37" s="228"/>
      <c r="AA37" s="228"/>
      <c r="AB37" s="228"/>
      <c r="AC37" s="228"/>
      <c r="AD37" s="278"/>
      <c r="AE37" s="278"/>
      <c r="AF37" s="267"/>
      <c r="AG37" s="267"/>
      <c r="AH37" s="267"/>
      <c r="AI37" s="267"/>
      <c r="AJ37" s="267"/>
      <c r="AL37" s="267"/>
      <c r="AP37" s="267"/>
      <c r="AQ37" s="267"/>
      <c r="AR37" s="267"/>
      <c r="AS37" s="267"/>
    </row>
    <row r="38" spans="1:45" s="199" customFormat="1" ht="15" customHeight="1" thickTop="1" x14ac:dyDescent="0.3">
      <c r="A38" s="316" t="s">
        <v>726</v>
      </c>
      <c r="B38" s="316" t="s">
        <v>0</v>
      </c>
      <c r="C38" s="317">
        <f t="shared" ref="C38:N38" si="4">SUM(C39:C41)</f>
        <v>941</v>
      </c>
      <c r="D38" s="317">
        <f t="shared" si="4"/>
        <v>940</v>
      </c>
      <c r="E38" s="317">
        <f t="shared" si="4"/>
        <v>981</v>
      </c>
      <c r="F38" s="317">
        <f t="shared" si="4"/>
        <v>690</v>
      </c>
      <c r="G38" s="317">
        <f t="shared" si="4"/>
        <v>852</v>
      </c>
      <c r="H38" s="317">
        <f t="shared" si="4"/>
        <v>1085</v>
      </c>
      <c r="I38" s="317">
        <f t="shared" si="4"/>
        <v>1084</v>
      </c>
      <c r="J38" s="317">
        <f t="shared" si="4"/>
        <v>1021</v>
      </c>
      <c r="K38" s="317">
        <f t="shared" si="4"/>
        <v>456</v>
      </c>
      <c r="L38" s="317">
        <f t="shared" si="4"/>
        <v>0</v>
      </c>
      <c r="M38" s="317">
        <f t="shared" si="4"/>
        <v>0</v>
      </c>
      <c r="N38" s="317">
        <f t="shared" si="4"/>
        <v>0</v>
      </c>
      <c r="O38" s="317">
        <f>SUM(C38:N38)</f>
        <v>8050</v>
      </c>
      <c r="P38" s="318"/>
      <c r="Q38" s="318"/>
      <c r="R38" s="228"/>
      <c r="S38" s="228"/>
      <c r="T38" s="228"/>
      <c r="U38" s="228"/>
      <c r="V38" s="315"/>
      <c r="W38" s="228"/>
      <c r="X38" s="228"/>
      <c r="Y38" s="228"/>
      <c r="Z38" s="228"/>
      <c r="AA38" s="228"/>
      <c r="AB38" s="228"/>
      <c r="AC38" s="228"/>
      <c r="AD38" s="278"/>
      <c r="AE38" s="278"/>
      <c r="AF38" s="267"/>
      <c r="AG38" s="267"/>
      <c r="AH38" s="267"/>
      <c r="AI38" s="267"/>
      <c r="AS38" s="267"/>
    </row>
    <row r="39" spans="1:45" s="199" customFormat="1" ht="15" customHeight="1" x14ac:dyDescent="0.3">
      <c r="A39" s="281"/>
      <c r="B39" s="281" t="s">
        <v>714</v>
      </c>
      <c r="C39" s="319">
        <v>185</v>
      </c>
      <c r="D39" s="319">
        <v>170</v>
      </c>
      <c r="E39" s="319">
        <v>188</v>
      </c>
      <c r="F39" s="319">
        <v>157</v>
      </c>
      <c r="G39" s="319">
        <v>176</v>
      </c>
      <c r="H39" s="319">
        <v>207</v>
      </c>
      <c r="I39" s="319">
        <v>220</v>
      </c>
      <c r="J39" s="319">
        <v>230</v>
      </c>
      <c r="K39" s="319">
        <v>115</v>
      </c>
      <c r="L39" s="320">
        <v>0</v>
      </c>
      <c r="M39" s="320">
        <v>0</v>
      </c>
      <c r="N39" s="320">
        <v>0</v>
      </c>
      <c r="O39" s="321">
        <f>O43+O47</f>
        <v>1648</v>
      </c>
      <c r="P39" s="197"/>
      <c r="Q39" s="197"/>
      <c r="R39" s="228"/>
      <c r="S39" s="197"/>
      <c r="T39" s="197"/>
      <c r="U39" s="228"/>
      <c r="V39" s="315"/>
      <c r="W39" s="197"/>
      <c r="X39" s="197"/>
      <c r="Y39" s="197"/>
      <c r="Z39" s="197"/>
      <c r="AA39" s="228"/>
      <c r="AB39" s="228"/>
      <c r="AC39" s="228"/>
      <c r="AD39" s="278"/>
      <c r="AE39" s="278"/>
      <c r="AF39" s="267"/>
      <c r="AG39" s="267"/>
      <c r="AH39" s="267"/>
      <c r="AI39" s="267"/>
      <c r="AS39" s="267"/>
    </row>
    <row r="40" spans="1:45" s="199" customFormat="1" ht="15" customHeight="1" x14ac:dyDescent="0.3">
      <c r="A40" s="281"/>
      <c r="B40" s="281" t="s">
        <v>715</v>
      </c>
      <c r="C40" s="319">
        <v>224</v>
      </c>
      <c r="D40" s="319">
        <v>218</v>
      </c>
      <c r="E40" s="319">
        <v>218</v>
      </c>
      <c r="F40" s="319">
        <v>195</v>
      </c>
      <c r="G40" s="319">
        <v>192</v>
      </c>
      <c r="H40" s="319">
        <v>276</v>
      </c>
      <c r="I40" s="319">
        <v>301</v>
      </c>
      <c r="J40" s="319">
        <v>282</v>
      </c>
      <c r="K40" s="319">
        <v>138</v>
      </c>
      <c r="L40" s="320">
        <v>0</v>
      </c>
      <c r="M40" s="320">
        <v>0</v>
      </c>
      <c r="N40" s="320">
        <v>0</v>
      </c>
      <c r="O40" s="321">
        <f>O44+O48</f>
        <v>2044</v>
      </c>
      <c r="P40" s="197"/>
      <c r="Q40" s="197"/>
      <c r="R40" s="197"/>
      <c r="S40" s="228"/>
      <c r="T40" s="228"/>
      <c r="U40" s="228"/>
      <c r="V40" s="315"/>
      <c r="W40" s="197"/>
      <c r="X40" s="197"/>
      <c r="Y40" s="197"/>
      <c r="Z40" s="197"/>
      <c r="AA40" s="197"/>
      <c r="AB40" s="228"/>
      <c r="AC40" s="197"/>
      <c r="AD40" s="278"/>
      <c r="AE40" s="262"/>
      <c r="AF40" s="267"/>
      <c r="AH40" s="267"/>
      <c r="AS40" s="267"/>
    </row>
    <row r="41" spans="1:45" s="199" customFormat="1" ht="15" customHeight="1" x14ac:dyDescent="0.3">
      <c r="A41" s="281"/>
      <c r="B41" s="281" t="s">
        <v>717</v>
      </c>
      <c r="C41" s="319">
        <v>532</v>
      </c>
      <c r="D41" s="319">
        <v>552</v>
      </c>
      <c r="E41" s="319">
        <v>575</v>
      </c>
      <c r="F41" s="319">
        <v>338</v>
      </c>
      <c r="G41" s="319">
        <v>484</v>
      </c>
      <c r="H41" s="319">
        <v>602</v>
      </c>
      <c r="I41" s="319">
        <v>563</v>
      </c>
      <c r="J41" s="319">
        <v>509</v>
      </c>
      <c r="K41" s="319">
        <v>203</v>
      </c>
      <c r="L41" s="320">
        <v>0</v>
      </c>
      <c r="M41" s="320">
        <v>0</v>
      </c>
      <c r="N41" s="320">
        <v>0</v>
      </c>
      <c r="O41" s="321">
        <f>O45+O49</f>
        <v>4358</v>
      </c>
      <c r="P41" s="197"/>
      <c r="Q41" s="197"/>
      <c r="R41" s="197"/>
      <c r="S41" s="197"/>
      <c r="T41" s="197"/>
      <c r="U41" s="228"/>
      <c r="V41" s="310"/>
      <c r="W41" s="197"/>
      <c r="X41" s="197"/>
      <c r="Y41" s="197"/>
      <c r="Z41" s="197"/>
      <c r="AA41" s="197"/>
      <c r="AB41" s="228"/>
      <c r="AC41" s="197"/>
      <c r="AD41" s="262"/>
      <c r="AE41" s="262"/>
      <c r="AS41" s="267"/>
    </row>
    <row r="42" spans="1:45" s="199" customFormat="1" ht="14.5" customHeight="1" x14ac:dyDescent="0.3">
      <c r="A42" s="322" t="s">
        <v>727</v>
      </c>
      <c r="B42" s="323" t="s">
        <v>0</v>
      </c>
      <c r="C42" s="324">
        <f t="shared" ref="C42:N42" si="5">SUM(C43:C45)</f>
        <v>294</v>
      </c>
      <c r="D42" s="324">
        <f t="shared" si="5"/>
        <v>363</v>
      </c>
      <c r="E42" s="324">
        <f t="shared" si="5"/>
        <v>360</v>
      </c>
      <c r="F42" s="324">
        <f t="shared" si="5"/>
        <v>125</v>
      </c>
      <c r="G42" s="324">
        <f t="shared" si="5"/>
        <v>203</v>
      </c>
      <c r="H42" s="324">
        <f t="shared" si="5"/>
        <v>314</v>
      </c>
      <c r="I42" s="324">
        <f t="shared" si="5"/>
        <v>321</v>
      </c>
      <c r="J42" s="324">
        <f t="shared" si="5"/>
        <v>334</v>
      </c>
      <c r="K42" s="324">
        <f t="shared" si="5"/>
        <v>93</v>
      </c>
      <c r="L42" s="324">
        <f t="shared" si="5"/>
        <v>0</v>
      </c>
      <c r="M42" s="324">
        <f t="shared" si="5"/>
        <v>0</v>
      </c>
      <c r="N42" s="324">
        <f t="shared" si="5"/>
        <v>0</v>
      </c>
      <c r="O42" s="324">
        <f t="shared" ref="O42:O85" si="6">SUM(C42:N42)</f>
        <v>2407</v>
      </c>
      <c r="P42" s="318"/>
      <c r="Q42" s="197"/>
      <c r="R42" s="197"/>
      <c r="S42" s="197"/>
      <c r="T42" s="197"/>
      <c r="U42" s="197"/>
      <c r="V42" s="310"/>
      <c r="W42" s="197"/>
      <c r="X42" s="197"/>
      <c r="Y42" s="197"/>
      <c r="Z42" s="197"/>
      <c r="AA42" s="197"/>
      <c r="AB42" s="228"/>
      <c r="AC42" s="197"/>
      <c r="AD42" s="262"/>
      <c r="AE42" s="262"/>
      <c r="AF42" s="267"/>
      <c r="AG42" s="267"/>
      <c r="AH42" s="267"/>
      <c r="AQ42" s="267"/>
      <c r="AR42" s="267"/>
      <c r="AS42" s="267"/>
    </row>
    <row r="43" spans="1:45" s="199" customFormat="1" ht="14.5" customHeight="1" x14ac:dyDescent="0.3">
      <c r="A43" s="325"/>
      <c r="B43" s="281" t="s">
        <v>714</v>
      </c>
      <c r="C43" s="319">
        <v>43</v>
      </c>
      <c r="D43" s="319">
        <v>42</v>
      </c>
      <c r="E43" s="319">
        <v>30</v>
      </c>
      <c r="F43" s="319">
        <v>9</v>
      </c>
      <c r="G43" s="319">
        <v>23</v>
      </c>
      <c r="H43" s="319">
        <v>28</v>
      </c>
      <c r="I43" s="319">
        <v>41</v>
      </c>
      <c r="J43" s="319">
        <v>47</v>
      </c>
      <c r="K43" s="319">
        <v>16</v>
      </c>
      <c r="L43" s="320">
        <v>0</v>
      </c>
      <c r="M43" s="320">
        <v>0</v>
      </c>
      <c r="N43" s="320">
        <v>0</v>
      </c>
      <c r="O43" s="326">
        <f t="shared" si="6"/>
        <v>279</v>
      </c>
      <c r="P43" s="318"/>
      <c r="Q43" s="197"/>
      <c r="R43" s="197"/>
      <c r="S43" s="197"/>
      <c r="T43" s="197"/>
      <c r="U43" s="197"/>
      <c r="V43" s="310"/>
      <c r="W43" s="197"/>
      <c r="X43" s="197"/>
      <c r="Y43" s="197"/>
      <c r="Z43" s="197"/>
      <c r="AA43" s="197"/>
      <c r="AB43" s="228"/>
      <c r="AC43" s="228"/>
      <c r="AD43" s="262"/>
      <c r="AE43" s="278"/>
      <c r="AF43" s="267"/>
      <c r="AG43" s="267"/>
      <c r="AH43" s="267"/>
      <c r="AI43" s="267"/>
      <c r="AQ43" s="267"/>
      <c r="AR43" s="267"/>
      <c r="AS43" s="267"/>
    </row>
    <row r="44" spans="1:45" s="199" customFormat="1" ht="14.5" customHeight="1" x14ac:dyDescent="0.3">
      <c r="A44" s="325"/>
      <c r="B44" s="281" t="s">
        <v>715</v>
      </c>
      <c r="C44" s="319">
        <v>52</v>
      </c>
      <c r="D44" s="319">
        <v>39</v>
      </c>
      <c r="E44" s="319">
        <v>57</v>
      </c>
      <c r="F44" s="319">
        <v>34</v>
      </c>
      <c r="G44" s="319">
        <v>35</v>
      </c>
      <c r="H44" s="319">
        <v>42</v>
      </c>
      <c r="I44" s="319">
        <v>47</v>
      </c>
      <c r="J44" s="319">
        <v>61</v>
      </c>
      <c r="K44" s="319">
        <v>23</v>
      </c>
      <c r="L44" s="320">
        <v>0</v>
      </c>
      <c r="M44" s="320">
        <v>0</v>
      </c>
      <c r="N44" s="320">
        <v>0</v>
      </c>
      <c r="O44" s="326">
        <f t="shared" si="6"/>
        <v>390</v>
      </c>
      <c r="P44" s="197"/>
      <c r="Q44" s="197"/>
      <c r="R44" s="197"/>
      <c r="S44" s="197"/>
      <c r="T44" s="197"/>
      <c r="U44" s="197"/>
      <c r="V44" s="310"/>
      <c r="W44" s="197"/>
      <c r="X44" s="197"/>
      <c r="Y44" s="197"/>
      <c r="Z44" s="197"/>
      <c r="AA44" s="197"/>
      <c r="AB44" s="228"/>
      <c r="AC44" s="197"/>
      <c r="AD44" s="278"/>
      <c r="AE44" s="262"/>
      <c r="AF44" s="267"/>
      <c r="AG44" s="267"/>
      <c r="AH44" s="267"/>
      <c r="AI44" s="267"/>
      <c r="AQ44" s="267"/>
      <c r="AR44" s="267"/>
      <c r="AS44" s="267"/>
    </row>
    <row r="45" spans="1:45" s="199" customFormat="1" ht="14.5" customHeight="1" x14ac:dyDescent="0.3">
      <c r="A45" s="325"/>
      <c r="B45" s="281" t="s">
        <v>717</v>
      </c>
      <c r="C45" s="319">
        <v>199</v>
      </c>
      <c r="D45" s="319">
        <v>282</v>
      </c>
      <c r="E45" s="319">
        <v>273</v>
      </c>
      <c r="F45" s="319">
        <v>82</v>
      </c>
      <c r="G45" s="319">
        <v>145</v>
      </c>
      <c r="H45" s="319">
        <v>244</v>
      </c>
      <c r="I45" s="319">
        <v>233</v>
      </c>
      <c r="J45" s="319">
        <v>226</v>
      </c>
      <c r="K45" s="319">
        <v>54</v>
      </c>
      <c r="L45" s="320">
        <v>0</v>
      </c>
      <c r="M45" s="320">
        <v>0</v>
      </c>
      <c r="N45" s="320">
        <v>0</v>
      </c>
      <c r="O45" s="326">
        <f t="shared" si="6"/>
        <v>1738</v>
      </c>
      <c r="P45" s="197"/>
      <c r="Q45" s="197"/>
      <c r="R45" s="197"/>
      <c r="S45" s="197"/>
      <c r="T45" s="197"/>
      <c r="U45" s="197"/>
      <c r="V45" s="310"/>
      <c r="W45" s="197"/>
      <c r="X45" s="197"/>
      <c r="Y45" s="197"/>
      <c r="Z45" s="197"/>
      <c r="AA45" s="197"/>
      <c r="AB45" s="228"/>
      <c r="AC45" s="197"/>
      <c r="AD45" s="278"/>
      <c r="AE45" s="262"/>
      <c r="AF45" s="267"/>
      <c r="AG45" s="267"/>
      <c r="AH45" s="267"/>
      <c r="AI45" s="267"/>
      <c r="AQ45" s="267"/>
      <c r="AR45" s="267"/>
      <c r="AS45" s="267"/>
    </row>
    <row r="46" spans="1:45" s="199" customFormat="1" ht="14.5" customHeight="1" x14ac:dyDescent="0.3">
      <c r="A46" s="322" t="s">
        <v>728</v>
      </c>
      <c r="B46" s="323" t="s">
        <v>0</v>
      </c>
      <c r="C46" s="324">
        <f t="shared" ref="C46:N46" si="7">SUM(C47:C49)</f>
        <v>647</v>
      </c>
      <c r="D46" s="324">
        <f t="shared" si="7"/>
        <v>577</v>
      </c>
      <c r="E46" s="324">
        <f t="shared" si="7"/>
        <v>621</v>
      </c>
      <c r="F46" s="324">
        <f t="shared" si="7"/>
        <v>565</v>
      </c>
      <c r="G46" s="324">
        <f t="shared" si="7"/>
        <v>649</v>
      </c>
      <c r="H46" s="324">
        <f t="shared" si="7"/>
        <v>771</v>
      </c>
      <c r="I46" s="324">
        <f t="shared" si="7"/>
        <v>763</v>
      </c>
      <c r="J46" s="324">
        <f t="shared" si="7"/>
        <v>687</v>
      </c>
      <c r="K46" s="324">
        <f t="shared" si="7"/>
        <v>363</v>
      </c>
      <c r="L46" s="324">
        <f t="shared" si="7"/>
        <v>0</v>
      </c>
      <c r="M46" s="324">
        <f t="shared" si="7"/>
        <v>0</v>
      </c>
      <c r="N46" s="324">
        <f t="shared" si="7"/>
        <v>0</v>
      </c>
      <c r="O46" s="324">
        <f t="shared" si="6"/>
        <v>5643</v>
      </c>
      <c r="P46" s="197"/>
      <c r="Q46" s="197"/>
      <c r="R46" s="197"/>
      <c r="S46" s="197"/>
      <c r="T46" s="197"/>
      <c r="U46" s="197"/>
      <c r="V46" s="310"/>
      <c r="W46" s="197"/>
      <c r="X46" s="197"/>
      <c r="Y46" s="197"/>
      <c r="Z46" s="197"/>
      <c r="AA46" s="197"/>
      <c r="AB46" s="228"/>
      <c r="AC46" s="197"/>
      <c r="AD46" s="278"/>
      <c r="AE46" s="262"/>
      <c r="AF46" s="267"/>
      <c r="AG46" s="267"/>
      <c r="AH46" s="267"/>
      <c r="AI46" s="267"/>
      <c r="AP46" s="267"/>
      <c r="AQ46" s="267"/>
      <c r="AR46" s="267"/>
      <c r="AS46" s="267"/>
    </row>
    <row r="47" spans="1:45" s="199" customFormat="1" ht="14.5" customHeight="1" x14ac:dyDescent="0.3">
      <c r="A47" s="325"/>
      <c r="B47" s="281" t="s">
        <v>714</v>
      </c>
      <c r="C47" s="319">
        <v>142</v>
      </c>
      <c r="D47" s="319">
        <v>128</v>
      </c>
      <c r="E47" s="319">
        <v>158</v>
      </c>
      <c r="F47" s="319">
        <v>148</v>
      </c>
      <c r="G47" s="319">
        <v>153</v>
      </c>
      <c r="H47" s="319">
        <v>179</v>
      </c>
      <c r="I47" s="319">
        <v>179</v>
      </c>
      <c r="J47" s="319">
        <v>183</v>
      </c>
      <c r="K47" s="319">
        <v>99</v>
      </c>
      <c r="L47" s="320">
        <v>0</v>
      </c>
      <c r="M47" s="320">
        <v>0</v>
      </c>
      <c r="N47" s="320">
        <v>0</v>
      </c>
      <c r="O47" s="326">
        <f t="shared" si="6"/>
        <v>1369</v>
      </c>
      <c r="P47" s="197"/>
      <c r="Q47" s="197"/>
      <c r="R47" s="197"/>
      <c r="S47" s="197"/>
      <c r="T47" s="197"/>
      <c r="U47" s="197"/>
      <c r="V47" s="315"/>
      <c r="W47" s="228"/>
      <c r="X47" s="228"/>
      <c r="Y47" s="228"/>
      <c r="Z47" s="228"/>
      <c r="AA47" s="228"/>
      <c r="AB47" s="228"/>
      <c r="AC47" s="228"/>
      <c r="AD47" s="278"/>
      <c r="AE47" s="278"/>
      <c r="AF47" s="267"/>
      <c r="AG47" s="267"/>
      <c r="AH47" s="267"/>
      <c r="AI47" s="267"/>
      <c r="AP47" s="267"/>
      <c r="AQ47" s="267"/>
      <c r="AR47" s="267"/>
      <c r="AS47" s="267"/>
    </row>
    <row r="48" spans="1:45" s="199" customFormat="1" ht="14.5" customHeight="1" x14ac:dyDescent="0.3">
      <c r="A48" s="325"/>
      <c r="B48" s="281" t="s">
        <v>715</v>
      </c>
      <c r="C48" s="319">
        <v>172</v>
      </c>
      <c r="D48" s="319">
        <v>179</v>
      </c>
      <c r="E48" s="319">
        <v>161</v>
      </c>
      <c r="F48" s="319">
        <v>161</v>
      </c>
      <c r="G48" s="319">
        <v>157</v>
      </c>
      <c r="H48" s="319">
        <v>234</v>
      </c>
      <c r="I48" s="319">
        <v>254</v>
      </c>
      <c r="J48" s="319">
        <v>221</v>
      </c>
      <c r="K48" s="319">
        <v>115</v>
      </c>
      <c r="L48" s="320">
        <v>0</v>
      </c>
      <c r="M48" s="320">
        <v>0</v>
      </c>
      <c r="N48" s="320">
        <v>0</v>
      </c>
      <c r="O48" s="326">
        <f t="shared" si="6"/>
        <v>1654</v>
      </c>
      <c r="P48" s="197"/>
      <c r="Q48" s="197"/>
      <c r="R48" s="197"/>
      <c r="S48" s="197"/>
      <c r="T48" s="197"/>
      <c r="U48" s="228"/>
      <c r="V48" s="315"/>
      <c r="W48" s="228"/>
      <c r="X48" s="228"/>
      <c r="Y48" s="228"/>
      <c r="Z48" s="228"/>
      <c r="AA48" s="228"/>
      <c r="AB48" s="228"/>
      <c r="AC48" s="228"/>
      <c r="AD48" s="278"/>
      <c r="AE48" s="278"/>
      <c r="AF48" s="267"/>
      <c r="AG48" s="267"/>
      <c r="AH48" s="267"/>
      <c r="AI48" s="267"/>
      <c r="AL48" s="267"/>
      <c r="AM48" s="267"/>
      <c r="AN48" s="267"/>
      <c r="AO48" s="267"/>
      <c r="AP48" s="267"/>
      <c r="AQ48" s="267"/>
      <c r="AR48" s="267"/>
      <c r="AS48" s="267"/>
    </row>
    <row r="49" spans="1:45" s="199" customFormat="1" ht="14.5" customHeight="1" x14ac:dyDescent="0.3">
      <c r="A49" s="325"/>
      <c r="B49" s="281" t="s">
        <v>717</v>
      </c>
      <c r="C49" s="319">
        <v>333</v>
      </c>
      <c r="D49" s="319">
        <v>270</v>
      </c>
      <c r="E49" s="319">
        <v>302</v>
      </c>
      <c r="F49" s="319">
        <v>256</v>
      </c>
      <c r="G49" s="319">
        <v>339</v>
      </c>
      <c r="H49" s="319">
        <v>358</v>
      </c>
      <c r="I49" s="319">
        <v>330</v>
      </c>
      <c r="J49" s="319">
        <v>283</v>
      </c>
      <c r="K49" s="319">
        <v>149</v>
      </c>
      <c r="L49" s="320">
        <v>0</v>
      </c>
      <c r="M49" s="320">
        <v>0</v>
      </c>
      <c r="N49" s="320">
        <v>0</v>
      </c>
      <c r="O49" s="326">
        <f t="shared" si="6"/>
        <v>2620</v>
      </c>
      <c r="P49" s="197"/>
      <c r="Q49" s="197"/>
      <c r="R49" s="197"/>
      <c r="S49" s="197"/>
      <c r="T49" s="197"/>
      <c r="U49" s="197"/>
      <c r="V49" s="310"/>
      <c r="W49" s="197"/>
      <c r="X49" s="197"/>
      <c r="Y49" s="197"/>
      <c r="Z49" s="197"/>
      <c r="AA49" s="197"/>
      <c r="AB49" s="197"/>
      <c r="AC49" s="197"/>
      <c r="AD49" s="278"/>
      <c r="AE49" s="262"/>
      <c r="AF49" s="267"/>
      <c r="AG49" s="267"/>
      <c r="AH49" s="267"/>
      <c r="AI49" s="267"/>
      <c r="AP49" s="267"/>
      <c r="AQ49" s="267"/>
      <c r="AR49" s="267"/>
      <c r="AS49" s="267"/>
    </row>
    <row r="50" spans="1:45" s="199" customFormat="1" ht="14.5" customHeight="1" x14ac:dyDescent="0.3">
      <c r="A50" s="323" t="s">
        <v>1</v>
      </c>
      <c r="B50" s="323" t="s">
        <v>0</v>
      </c>
      <c r="C50" s="324">
        <f t="shared" ref="C50:N50" si="8">SUM(C51:C53)</f>
        <v>2918</v>
      </c>
      <c r="D50" s="324">
        <f t="shared" si="8"/>
        <v>3062</v>
      </c>
      <c r="E50" s="324">
        <f t="shared" si="8"/>
        <v>4452</v>
      </c>
      <c r="F50" s="324">
        <f t="shared" si="8"/>
        <v>1936</v>
      </c>
      <c r="G50" s="324">
        <f t="shared" si="8"/>
        <v>2272</v>
      </c>
      <c r="H50" s="324">
        <f t="shared" si="8"/>
        <v>2415</v>
      </c>
      <c r="I50" s="324">
        <f t="shared" si="8"/>
        <v>1505</v>
      </c>
      <c r="J50" s="324">
        <f t="shared" si="8"/>
        <v>1746</v>
      </c>
      <c r="K50" s="324">
        <f t="shared" si="8"/>
        <v>932</v>
      </c>
      <c r="L50" s="324">
        <f t="shared" si="8"/>
        <v>0</v>
      </c>
      <c r="M50" s="324">
        <f t="shared" si="8"/>
        <v>0</v>
      </c>
      <c r="N50" s="324">
        <f t="shared" si="8"/>
        <v>0</v>
      </c>
      <c r="O50" s="324">
        <f t="shared" si="6"/>
        <v>21238</v>
      </c>
      <c r="P50" s="197"/>
      <c r="Q50" s="197"/>
      <c r="R50" s="197"/>
      <c r="S50" s="197"/>
      <c r="T50" s="197"/>
      <c r="U50" s="228"/>
      <c r="V50" s="315"/>
      <c r="W50" s="228"/>
      <c r="X50" s="228"/>
      <c r="Y50" s="228"/>
      <c r="Z50" s="228"/>
      <c r="AA50" s="228"/>
      <c r="AB50" s="228"/>
      <c r="AC50" s="228"/>
      <c r="AD50" s="278"/>
      <c r="AE50" s="278"/>
      <c r="AF50" s="267"/>
      <c r="AG50" s="267"/>
      <c r="AH50" s="267"/>
      <c r="AI50" s="267"/>
      <c r="AP50" s="267"/>
      <c r="AQ50" s="267"/>
      <c r="AR50" s="267"/>
      <c r="AS50" s="267"/>
    </row>
    <row r="51" spans="1:45" s="199" customFormat="1" ht="14.5" customHeight="1" x14ac:dyDescent="0.3">
      <c r="A51" s="281"/>
      <c r="B51" s="281" t="s">
        <v>714</v>
      </c>
      <c r="C51" s="319">
        <v>190</v>
      </c>
      <c r="D51" s="319">
        <v>183</v>
      </c>
      <c r="E51" s="319">
        <v>179</v>
      </c>
      <c r="F51" s="319">
        <v>93</v>
      </c>
      <c r="G51" s="319">
        <v>232</v>
      </c>
      <c r="H51" s="319">
        <v>297</v>
      </c>
      <c r="I51" s="319">
        <v>171</v>
      </c>
      <c r="J51" s="319">
        <v>172</v>
      </c>
      <c r="K51" s="319">
        <v>78</v>
      </c>
      <c r="L51" s="320">
        <v>0</v>
      </c>
      <c r="M51" s="320">
        <v>0</v>
      </c>
      <c r="N51" s="320">
        <v>0</v>
      </c>
      <c r="O51" s="326">
        <f t="shared" si="6"/>
        <v>1595</v>
      </c>
      <c r="P51" s="197"/>
      <c r="Q51" s="197"/>
      <c r="R51" s="197"/>
      <c r="S51" s="197"/>
      <c r="T51" s="197"/>
      <c r="U51" s="197"/>
      <c r="V51" s="310"/>
      <c r="W51" s="197"/>
      <c r="X51" s="228"/>
      <c r="Y51" s="228"/>
      <c r="Z51" s="228"/>
      <c r="AA51" s="228"/>
      <c r="AB51" s="228"/>
      <c r="AC51" s="228"/>
      <c r="AD51" s="278"/>
      <c r="AE51" s="278"/>
      <c r="AF51" s="267"/>
      <c r="AG51" s="267"/>
      <c r="AH51" s="267"/>
      <c r="AI51" s="267"/>
      <c r="AO51" s="267"/>
      <c r="AP51" s="267"/>
      <c r="AQ51" s="267"/>
      <c r="AR51" s="267"/>
      <c r="AS51" s="267"/>
    </row>
    <row r="52" spans="1:45" s="199" customFormat="1" ht="14.5" customHeight="1" x14ac:dyDescent="0.3">
      <c r="A52" s="281"/>
      <c r="B52" s="281" t="s">
        <v>715</v>
      </c>
      <c r="C52" s="319">
        <v>234</v>
      </c>
      <c r="D52" s="319">
        <v>211</v>
      </c>
      <c r="E52" s="319">
        <v>251</v>
      </c>
      <c r="F52" s="319">
        <v>191</v>
      </c>
      <c r="G52" s="319">
        <v>261</v>
      </c>
      <c r="H52" s="319">
        <v>355</v>
      </c>
      <c r="I52" s="319">
        <v>240</v>
      </c>
      <c r="J52" s="319">
        <v>366</v>
      </c>
      <c r="K52" s="319">
        <v>183</v>
      </c>
      <c r="L52" s="320">
        <v>0</v>
      </c>
      <c r="M52" s="320">
        <v>0</v>
      </c>
      <c r="N52" s="320">
        <v>0</v>
      </c>
      <c r="O52" s="326">
        <f t="shared" si="6"/>
        <v>2292</v>
      </c>
      <c r="P52" s="197"/>
      <c r="Q52" s="197"/>
      <c r="R52" s="197"/>
      <c r="S52" s="197"/>
      <c r="T52" s="197"/>
      <c r="U52" s="197"/>
      <c r="V52" s="310"/>
      <c r="W52" s="197"/>
      <c r="X52" s="197"/>
      <c r="Y52" s="228"/>
      <c r="Z52" s="228"/>
      <c r="AA52" s="228"/>
      <c r="AB52" s="228"/>
      <c r="AC52" s="197"/>
      <c r="AD52" s="278"/>
      <c r="AE52" s="262"/>
      <c r="AF52" s="267"/>
      <c r="AG52" s="267"/>
      <c r="AH52" s="267"/>
      <c r="AI52" s="267"/>
      <c r="AP52" s="267"/>
      <c r="AQ52" s="267"/>
      <c r="AR52" s="267"/>
      <c r="AS52" s="267"/>
    </row>
    <row r="53" spans="1:45" s="199" customFormat="1" ht="14.5" customHeight="1" x14ac:dyDescent="0.3">
      <c r="A53" s="281"/>
      <c r="B53" s="281" t="s">
        <v>717</v>
      </c>
      <c r="C53" s="319">
        <v>2494</v>
      </c>
      <c r="D53" s="319">
        <v>2668</v>
      </c>
      <c r="E53" s="319">
        <v>4022</v>
      </c>
      <c r="F53" s="319">
        <v>1652</v>
      </c>
      <c r="G53" s="319">
        <v>1779</v>
      </c>
      <c r="H53" s="319">
        <v>1763</v>
      </c>
      <c r="I53" s="319">
        <v>1094</v>
      </c>
      <c r="J53" s="319">
        <v>1208</v>
      </c>
      <c r="K53" s="319">
        <v>671</v>
      </c>
      <c r="L53" s="320">
        <v>0</v>
      </c>
      <c r="M53" s="320">
        <v>0</v>
      </c>
      <c r="N53" s="320">
        <v>0</v>
      </c>
      <c r="O53" s="326">
        <f t="shared" si="6"/>
        <v>17351</v>
      </c>
      <c r="P53" s="197"/>
      <c r="Q53" s="197"/>
      <c r="R53" s="197"/>
      <c r="S53" s="197"/>
      <c r="T53" s="197"/>
      <c r="U53" s="197"/>
      <c r="V53" s="310"/>
      <c r="W53" s="197"/>
      <c r="X53" s="228"/>
      <c r="Y53" s="228"/>
      <c r="Z53" s="228"/>
      <c r="AA53" s="228"/>
      <c r="AB53" s="228"/>
      <c r="AC53" s="228"/>
      <c r="AD53" s="278"/>
      <c r="AE53" s="278"/>
      <c r="AF53" s="267"/>
      <c r="AG53" s="267"/>
      <c r="AH53" s="267"/>
      <c r="AI53" s="267"/>
      <c r="AP53" s="267"/>
      <c r="AQ53" s="267"/>
      <c r="AR53" s="267"/>
      <c r="AS53" s="267"/>
    </row>
    <row r="54" spans="1:45" s="199" customFormat="1" ht="14.5" customHeight="1" x14ac:dyDescent="0.3">
      <c r="A54" s="323" t="s">
        <v>2</v>
      </c>
      <c r="B54" s="323" t="s">
        <v>0</v>
      </c>
      <c r="C54" s="324">
        <f t="shared" ref="C54:N54" si="9">SUM(C55:C57)</f>
        <v>551</v>
      </c>
      <c r="D54" s="324">
        <f t="shared" si="9"/>
        <v>391</v>
      </c>
      <c r="E54" s="324">
        <f t="shared" si="9"/>
        <v>409</v>
      </c>
      <c r="F54" s="324">
        <f t="shared" si="9"/>
        <v>478</v>
      </c>
      <c r="G54" s="324">
        <f t="shared" si="9"/>
        <v>357</v>
      </c>
      <c r="H54" s="324">
        <f t="shared" si="9"/>
        <v>987</v>
      </c>
      <c r="I54" s="324">
        <f t="shared" si="9"/>
        <v>1152</v>
      </c>
      <c r="J54" s="324">
        <f t="shared" si="9"/>
        <v>1060</v>
      </c>
      <c r="K54" s="324">
        <f t="shared" si="9"/>
        <v>456</v>
      </c>
      <c r="L54" s="324">
        <f t="shared" si="9"/>
        <v>0</v>
      </c>
      <c r="M54" s="324">
        <f t="shared" si="9"/>
        <v>0</v>
      </c>
      <c r="N54" s="324">
        <f t="shared" si="9"/>
        <v>0</v>
      </c>
      <c r="O54" s="324">
        <f t="shared" si="6"/>
        <v>5841</v>
      </c>
      <c r="P54" s="197"/>
      <c r="Q54" s="197"/>
      <c r="R54" s="197"/>
      <c r="S54" s="197"/>
      <c r="T54" s="197"/>
      <c r="U54" s="197"/>
      <c r="V54" s="310"/>
      <c r="W54" s="197"/>
      <c r="X54" s="197"/>
      <c r="Y54" s="228"/>
      <c r="Z54" s="228"/>
      <c r="AA54" s="197"/>
      <c r="AB54" s="228"/>
      <c r="AC54" s="197"/>
      <c r="AD54" s="262"/>
      <c r="AE54" s="262"/>
      <c r="AF54" s="267"/>
      <c r="AG54" s="267"/>
      <c r="AH54" s="267"/>
      <c r="AI54" s="267"/>
      <c r="AP54" s="267"/>
      <c r="AQ54" s="267"/>
      <c r="AR54" s="267"/>
      <c r="AS54" s="267"/>
    </row>
    <row r="55" spans="1:45" s="199" customFormat="1" ht="14.5" customHeight="1" x14ac:dyDescent="0.3">
      <c r="A55" s="281"/>
      <c r="B55" s="281" t="s">
        <v>714</v>
      </c>
      <c r="C55" s="319">
        <v>162</v>
      </c>
      <c r="D55" s="319">
        <v>167</v>
      </c>
      <c r="E55" s="319">
        <v>187</v>
      </c>
      <c r="F55" s="319">
        <v>165</v>
      </c>
      <c r="G55" s="319">
        <v>149</v>
      </c>
      <c r="H55" s="319">
        <v>179</v>
      </c>
      <c r="I55" s="319">
        <v>190</v>
      </c>
      <c r="J55" s="319">
        <v>226</v>
      </c>
      <c r="K55" s="319">
        <v>79</v>
      </c>
      <c r="L55" s="320">
        <v>0</v>
      </c>
      <c r="M55" s="320">
        <v>0</v>
      </c>
      <c r="N55" s="320">
        <v>0</v>
      </c>
      <c r="O55" s="326">
        <f t="shared" si="6"/>
        <v>1504</v>
      </c>
      <c r="P55" s="197"/>
      <c r="Q55" s="197"/>
      <c r="R55" s="197"/>
      <c r="S55" s="197"/>
      <c r="T55" s="197"/>
      <c r="U55" s="197"/>
      <c r="V55" s="310"/>
      <c r="W55" s="197"/>
      <c r="X55" s="197"/>
      <c r="Y55" s="197"/>
      <c r="Z55" s="228"/>
      <c r="AA55" s="228"/>
      <c r="AB55" s="228"/>
      <c r="AC55" s="228"/>
      <c r="AD55" s="278"/>
      <c r="AE55" s="278"/>
      <c r="AF55" s="267"/>
      <c r="AG55" s="267"/>
      <c r="AH55" s="267"/>
      <c r="AP55" s="267"/>
      <c r="AQ55" s="267"/>
      <c r="AR55" s="267"/>
      <c r="AS55" s="267"/>
    </row>
    <row r="56" spans="1:45" s="199" customFormat="1" ht="14.5" customHeight="1" x14ac:dyDescent="0.3">
      <c r="A56" s="281"/>
      <c r="B56" s="281" t="s">
        <v>715</v>
      </c>
      <c r="C56" s="319">
        <v>50</v>
      </c>
      <c r="D56" s="319">
        <v>52</v>
      </c>
      <c r="E56" s="319">
        <v>31</v>
      </c>
      <c r="F56" s="319">
        <v>43</v>
      </c>
      <c r="G56" s="319">
        <v>45</v>
      </c>
      <c r="H56" s="319">
        <v>79</v>
      </c>
      <c r="I56" s="319">
        <v>99</v>
      </c>
      <c r="J56" s="319">
        <v>123</v>
      </c>
      <c r="K56" s="319">
        <v>58</v>
      </c>
      <c r="L56" s="320">
        <v>0</v>
      </c>
      <c r="M56" s="320">
        <v>0</v>
      </c>
      <c r="N56" s="320">
        <v>0</v>
      </c>
      <c r="O56" s="326">
        <f t="shared" si="6"/>
        <v>580</v>
      </c>
      <c r="P56" s="197"/>
      <c r="Q56" s="197"/>
      <c r="R56" s="197"/>
      <c r="S56" s="197"/>
      <c r="T56" s="197"/>
      <c r="U56" s="197"/>
      <c r="V56" s="315"/>
      <c r="W56" s="228"/>
      <c r="X56" s="228"/>
      <c r="Y56" s="228"/>
      <c r="Z56" s="228"/>
      <c r="AA56" s="228"/>
      <c r="AB56" s="228"/>
      <c r="AC56" s="228"/>
      <c r="AD56" s="278"/>
      <c r="AE56" s="278"/>
      <c r="AF56" s="267"/>
      <c r="AG56" s="267"/>
      <c r="AH56" s="267"/>
      <c r="AI56" s="267"/>
      <c r="AP56" s="267"/>
      <c r="AQ56" s="267"/>
      <c r="AR56" s="267"/>
      <c r="AS56" s="267"/>
    </row>
    <row r="57" spans="1:45" s="199" customFormat="1" ht="14.5" customHeight="1" x14ac:dyDescent="0.3">
      <c r="A57" s="281"/>
      <c r="B57" s="281" t="s">
        <v>717</v>
      </c>
      <c r="C57" s="319">
        <v>339</v>
      </c>
      <c r="D57" s="319">
        <v>172</v>
      </c>
      <c r="E57" s="319">
        <v>191</v>
      </c>
      <c r="F57" s="319">
        <v>270</v>
      </c>
      <c r="G57" s="319">
        <v>163</v>
      </c>
      <c r="H57" s="319">
        <v>729</v>
      </c>
      <c r="I57" s="319">
        <v>863</v>
      </c>
      <c r="J57" s="319">
        <v>711</v>
      </c>
      <c r="K57" s="319">
        <v>319</v>
      </c>
      <c r="L57" s="320">
        <v>0</v>
      </c>
      <c r="M57" s="320">
        <v>0</v>
      </c>
      <c r="N57" s="320">
        <v>0</v>
      </c>
      <c r="O57" s="326">
        <f t="shared" si="6"/>
        <v>3757</v>
      </c>
      <c r="P57" s="197"/>
      <c r="Q57" s="197"/>
      <c r="R57" s="197"/>
      <c r="S57" s="197"/>
      <c r="T57" s="197"/>
      <c r="U57" s="197"/>
      <c r="V57" s="315"/>
      <c r="W57" s="228"/>
      <c r="X57" s="228"/>
      <c r="Y57" s="228"/>
      <c r="Z57" s="228"/>
      <c r="AA57" s="228"/>
      <c r="AB57" s="228"/>
      <c r="AC57" s="197"/>
      <c r="AD57" s="262"/>
      <c r="AE57" s="262"/>
      <c r="AF57" s="267"/>
      <c r="AG57" s="267"/>
      <c r="AI57" s="267"/>
      <c r="AP57" s="267"/>
      <c r="AQ57" s="267"/>
      <c r="AR57" s="267"/>
      <c r="AS57" s="267"/>
    </row>
    <row r="58" spans="1:45" s="199" customFormat="1" ht="14.5" customHeight="1" x14ac:dyDescent="0.3">
      <c r="A58" s="323" t="s">
        <v>729</v>
      </c>
      <c r="B58" s="323" t="s">
        <v>0</v>
      </c>
      <c r="C58" s="324">
        <f t="shared" ref="C58:N58" si="10">SUM(C59:C61)</f>
        <v>5626</v>
      </c>
      <c r="D58" s="324">
        <f t="shared" si="10"/>
        <v>5630</v>
      </c>
      <c r="E58" s="324">
        <f t="shared" si="10"/>
        <v>5130</v>
      </c>
      <c r="F58" s="324">
        <f t="shared" si="10"/>
        <v>4732</v>
      </c>
      <c r="G58" s="324">
        <f t="shared" si="10"/>
        <v>5259</v>
      </c>
      <c r="H58" s="324">
        <f t="shared" si="10"/>
        <v>6015</v>
      </c>
      <c r="I58" s="324">
        <f t="shared" si="10"/>
        <v>5346</v>
      </c>
      <c r="J58" s="324">
        <f t="shared" si="10"/>
        <v>4785</v>
      </c>
      <c r="K58" s="324">
        <f t="shared" si="10"/>
        <v>2379</v>
      </c>
      <c r="L58" s="324">
        <f t="shared" si="10"/>
        <v>0</v>
      </c>
      <c r="M58" s="324">
        <f t="shared" si="10"/>
        <v>0</v>
      </c>
      <c r="N58" s="324">
        <f t="shared" si="10"/>
        <v>0</v>
      </c>
      <c r="O58" s="324">
        <f t="shared" si="6"/>
        <v>44902</v>
      </c>
      <c r="P58" s="197"/>
      <c r="Q58" s="197"/>
      <c r="R58" s="197"/>
      <c r="S58" s="197"/>
      <c r="T58" s="197"/>
      <c r="U58" s="197"/>
      <c r="V58" s="310"/>
      <c r="W58" s="197"/>
      <c r="X58" s="197"/>
      <c r="Y58" s="228"/>
      <c r="Z58" s="228"/>
      <c r="AA58" s="228"/>
      <c r="AB58" s="228"/>
      <c r="AC58" s="228"/>
      <c r="AD58" s="278"/>
      <c r="AE58" s="278"/>
      <c r="AF58" s="267"/>
      <c r="AG58" s="267"/>
      <c r="AH58" s="267"/>
      <c r="AI58" s="267"/>
      <c r="AP58" s="267"/>
      <c r="AQ58" s="267"/>
      <c r="AR58" s="267"/>
      <c r="AS58" s="267"/>
    </row>
    <row r="59" spans="1:45" s="199" customFormat="1" ht="14.5" customHeight="1" x14ac:dyDescent="0.3">
      <c r="A59" s="281"/>
      <c r="B59" s="281" t="s">
        <v>714</v>
      </c>
      <c r="C59" s="319">
        <v>103</v>
      </c>
      <c r="D59" s="319">
        <v>54</v>
      </c>
      <c r="E59" s="319">
        <v>57</v>
      </c>
      <c r="F59" s="319">
        <v>74</v>
      </c>
      <c r="G59" s="319">
        <v>45</v>
      </c>
      <c r="H59" s="319">
        <v>41</v>
      </c>
      <c r="I59" s="319">
        <v>66</v>
      </c>
      <c r="J59" s="319">
        <v>23</v>
      </c>
      <c r="K59" s="319">
        <v>12</v>
      </c>
      <c r="L59" s="320">
        <v>0</v>
      </c>
      <c r="M59" s="320">
        <v>0</v>
      </c>
      <c r="N59" s="320">
        <v>0</v>
      </c>
      <c r="O59" s="326">
        <f t="shared" si="6"/>
        <v>475</v>
      </c>
      <c r="P59" s="197"/>
      <c r="Q59" s="197"/>
      <c r="R59" s="197"/>
      <c r="S59" s="197"/>
      <c r="T59" s="197"/>
      <c r="U59" s="197"/>
      <c r="V59" s="310"/>
      <c r="W59" s="197"/>
      <c r="X59" s="197"/>
      <c r="Y59" s="228"/>
      <c r="Z59" s="228"/>
      <c r="AA59" s="228"/>
      <c r="AB59" s="228"/>
      <c r="AC59" s="228"/>
      <c r="AD59" s="278"/>
      <c r="AE59" s="278"/>
      <c r="AF59" s="267"/>
      <c r="AG59" s="267"/>
      <c r="AH59" s="267"/>
      <c r="AP59" s="267"/>
      <c r="AQ59" s="267"/>
      <c r="AR59" s="267"/>
      <c r="AS59" s="267"/>
    </row>
    <row r="60" spans="1:45" s="199" customFormat="1" ht="14.5" customHeight="1" x14ac:dyDescent="0.3">
      <c r="A60" s="281"/>
      <c r="B60" s="281" t="s">
        <v>715</v>
      </c>
      <c r="C60" s="319">
        <v>93</v>
      </c>
      <c r="D60" s="319">
        <v>78</v>
      </c>
      <c r="E60" s="319">
        <v>65</v>
      </c>
      <c r="F60" s="319">
        <v>46</v>
      </c>
      <c r="G60" s="319">
        <v>51</v>
      </c>
      <c r="H60" s="319">
        <v>61</v>
      </c>
      <c r="I60" s="319">
        <v>60</v>
      </c>
      <c r="J60" s="319">
        <v>72</v>
      </c>
      <c r="K60" s="319">
        <v>39</v>
      </c>
      <c r="L60" s="320">
        <v>0</v>
      </c>
      <c r="M60" s="320">
        <v>0</v>
      </c>
      <c r="N60" s="320">
        <v>0</v>
      </c>
      <c r="O60" s="326">
        <f t="shared" si="6"/>
        <v>565</v>
      </c>
      <c r="P60" s="197"/>
      <c r="Q60" s="197"/>
      <c r="R60" s="197"/>
      <c r="S60" s="197"/>
      <c r="T60" s="197"/>
      <c r="U60" s="197"/>
      <c r="V60" s="310"/>
      <c r="W60" s="197"/>
      <c r="X60" s="197"/>
      <c r="Y60" s="228"/>
      <c r="Z60" s="228"/>
      <c r="AA60" s="228"/>
      <c r="AB60" s="228"/>
      <c r="AC60" s="228"/>
      <c r="AD60" s="278"/>
      <c r="AE60" s="278"/>
      <c r="AF60" s="267"/>
      <c r="AG60" s="267"/>
      <c r="AH60" s="267"/>
      <c r="AK60" s="267"/>
      <c r="AL60" s="267"/>
      <c r="AM60" s="267"/>
      <c r="AN60" s="267"/>
      <c r="AO60" s="267"/>
      <c r="AP60" s="267"/>
      <c r="AQ60" s="267"/>
      <c r="AR60" s="267"/>
      <c r="AS60" s="267"/>
    </row>
    <row r="61" spans="1:45" s="199" customFormat="1" ht="14.5" customHeight="1" x14ac:dyDescent="0.3">
      <c r="A61" s="281"/>
      <c r="B61" s="281" t="s">
        <v>717</v>
      </c>
      <c r="C61" s="319">
        <v>5430</v>
      </c>
      <c r="D61" s="319">
        <v>5498</v>
      </c>
      <c r="E61" s="319">
        <v>5008</v>
      </c>
      <c r="F61" s="319">
        <v>4612</v>
      </c>
      <c r="G61" s="319">
        <v>5163</v>
      </c>
      <c r="H61" s="319">
        <v>5913</v>
      </c>
      <c r="I61" s="319">
        <v>5220</v>
      </c>
      <c r="J61" s="319">
        <v>4690</v>
      </c>
      <c r="K61" s="319">
        <v>2328</v>
      </c>
      <c r="L61" s="320">
        <v>0</v>
      </c>
      <c r="M61" s="320">
        <v>0</v>
      </c>
      <c r="N61" s="320">
        <v>0</v>
      </c>
      <c r="O61" s="326">
        <f t="shared" si="6"/>
        <v>43862</v>
      </c>
      <c r="P61" s="197"/>
      <c r="Q61" s="197"/>
      <c r="R61" s="197"/>
      <c r="S61" s="197"/>
      <c r="T61" s="197"/>
      <c r="U61" s="197"/>
      <c r="V61" s="310"/>
      <c r="W61" s="197"/>
      <c r="X61" s="197"/>
      <c r="Y61" s="228"/>
      <c r="Z61" s="228"/>
      <c r="AA61" s="228"/>
      <c r="AB61" s="228"/>
      <c r="AC61" s="228"/>
      <c r="AD61" s="278"/>
      <c r="AE61" s="278"/>
      <c r="AF61" s="267"/>
      <c r="AG61" s="267"/>
      <c r="AI61" s="267"/>
      <c r="AP61" s="267"/>
      <c r="AQ61" s="267"/>
      <c r="AR61" s="267"/>
      <c r="AS61" s="267"/>
    </row>
    <row r="62" spans="1:45" s="199" customFormat="1" ht="14.5" customHeight="1" x14ac:dyDescent="0.3">
      <c r="A62" s="323" t="s">
        <v>730</v>
      </c>
      <c r="B62" s="323" t="s">
        <v>0</v>
      </c>
      <c r="C62" s="324">
        <f t="shared" ref="C62:N62" si="11">SUM(C63:C65)</f>
        <v>67</v>
      </c>
      <c r="D62" s="324">
        <f t="shared" si="11"/>
        <v>78</v>
      </c>
      <c r="E62" s="324">
        <f t="shared" si="11"/>
        <v>63</v>
      </c>
      <c r="F62" s="324">
        <f t="shared" si="11"/>
        <v>77</v>
      </c>
      <c r="G62" s="324">
        <f t="shared" si="11"/>
        <v>128</v>
      </c>
      <c r="H62" s="324">
        <f t="shared" si="11"/>
        <v>100</v>
      </c>
      <c r="I62" s="324">
        <f t="shared" si="11"/>
        <v>97</v>
      </c>
      <c r="J62" s="324">
        <f t="shared" si="11"/>
        <v>191</v>
      </c>
      <c r="K62" s="324">
        <f t="shared" si="11"/>
        <v>105</v>
      </c>
      <c r="L62" s="324">
        <f t="shared" si="11"/>
        <v>0</v>
      </c>
      <c r="M62" s="324">
        <f t="shared" si="11"/>
        <v>0</v>
      </c>
      <c r="N62" s="324">
        <f t="shared" si="11"/>
        <v>0</v>
      </c>
      <c r="O62" s="324">
        <f t="shared" si="6"/>
        <v>906</v>
      </c>
      <c r="P62" s="197"/>
      <c r="Q62" s="197"/>
      <c r="R62" s="197"/>
      <c r="S62" s="197"/>
      <c r="T62" s="197"/>
      <c r="U62" s="197"/>
      <c r="V62" s="310"/>
      <c r="W62" s="197"/>
      <c r="X62" s="197"/>
      <c r="Y62" s="228"/>
      <c r="Z62" s="228"/>
      <c r="AA62" s="228"/>
      <c r="AB62" s="228"/>
      <c r="AC62" s="228"/>
      <c r="AD62" s="278"/>
      <c r="AE62" s="278"/>
      <c r="AF62" s="267"/>
      <c r="AG62" s="267"/>
      <c r="AI62" s="267"/>
      <c r="AP62" s="267"/>
      <c r="AQ62" s="267"/>
      <c r="AR62" s="267"/>
      <c r="AS62" s="267"/>
    </row>
    <row r="63" spans="1:45" s="199" customFormat="1" ht="14.5" customHeight="1" x14ac:dyDescent="0.3">
      <c r="A63" s="281"/>
      <c r="B63" s="281" t="s">
        <v>714</v>
      </c>
      <c r="C63" s="319">
        <v>33</v>
      </c>
      <c r="D63" s="319">
        <v>31</v>
      </c>
      <c r="E63" s="319">
        <v>20</v>
      </c>
      <c r="F63" s="319">
        <v>20</v>
      </c>
      <c r="G63" s="319">
        <v>27</v>
      </c>
      <c r="H63" s="319">
        <v>25</v>
      </c>
      <c r="I63" s="319">
        <v>23</v>
      </c>
      <c r="J63" s="319">
        <v>37</v>
      </c>
      <c r="K63" s="319">
        <v>11</v>
      </c>
      <c r="L63" s="320">
        <v>0</v>
      </c>
      <c r="M63" s="320">
        <v>0</v>
      </c>
      <c r="N63" s="320">
        <v>0</v>
      </c>
      <c r="O63" s="326">
        <f t="shared" si="6"/>
        <v>227</v>
      </c>
      <c r="P63" s="197"/>
      <c r="Q63" s="197"/>
      <c r="R63" s="197"/>
      <c r="S63" s="197"/>
      <c r="T63" s="197"/>
      <c r="U63" s="197"/>
      <c r="V63" s="310"/>
      <c r="W63" s="197"/>
      <c r="X63" s="197"/>
      <c r="Y63" s="228"/>
      <c r="Z63" s="228"/>
      <c r="AA63" s="228"/>
      <c r="AB63" s="228"/>
      <c r="AC63" s="228"/>
      <c r="AD63" s="278"/>
      <c r="AE63" s="278"/>
      <c r="AF63" s="267"/>
      <c r="AG63" s="267"/>
      <c r="AI63" s="267"/>
      <c r="AP63" s="267"/>
      <c r="AQ63" s="267"/>
      <c r="AR63" s="267"/>
      <c r="AS63" s="267"/>
    </row>
    <row r="64" spans="1:45" s="199" customFormat="1" ht="14.5" customHeight="1" x14ac:dyDescent="0.3">
      <c r="A64" s="281"/>
      <c r="B64" s="281" t="s">
        <v>715</v>
      </c>
      <c r="C64" s="319">
        <v>11</v>
      </c>
      <c r="D64" s="319">
        <v>5</v>
      </c>
      <c r="E64" s="319">
        <v>12</v>
      </c>
      <c r="F64" s="319">
        <v>5</v>
      </c>
      <c r="G64" s="319">
        <v>9</v>
      </c>
      <c r="H64" s="319">
        <v>10</v>
      </c>
      <c r="I64" s="319">
        <v>10</v>
      </c>
      <c r="J64" s="319">
        <v>18</v>
      </c>
      <c r="K64" s="319">
        <v>7</v>
      </c>
      <c r="L64" s="320">
        <v>0</v>
      </c>
      <c r="M64" s="320">
        <v>0</v>
      </c>
      <c r="N64" s="320">
        <v>0</v>
      </c>
      <c r="O64" s="326">
        <f t="shared" si="6"/>
        <v>87</v>
      </c>
      <c r="P64" s="197"/>
      <c r="Q64" s="197"/>
      <c r="R64" s="197"/>
      <c r="S64" s="197"/>
      <c r="T64" s="197"/>
      <c r="U64" s="197"/>
      <c r="V64" s="310"/>
      <c r="W64" s="197"/>
      <c r="X64" s="197"/>
      <c r="Y64" s="228"/>
      <c r="Z64" s="228"/>
      <c r="AA64" s="228"/>
      <c r="AB64" s="228"/>
      <c r="AC64" s="228"/>
      <c r="AD64" s="278"/>
      <c r="AE64" s="278"/>
      <c r="AF64" s="267"/>
      <c r="AG64" s="267"/>
      <c r="AI64" s="267"/>
      <c r="AP64" s="267"/>
      <c r="AQ64" s="267"/>
      <c r="AR64" s="267"/>
      <c r="AS64" s="267"/>
    </row>
    <row r="65" spans="1:45" s="199" customFormat="1" ht="14.5" customHeight="1" x14ac:dyDescent="0.3">
      <c r="A65" s="281"/>
      <c r="B65" s="281" t="s">
        <v>717</v>
      </c>
      <c r="C65" s="319">
        <v>23</v>
      </c>
      <c r="D65" s="319">
        <v>42</v>
      </c>
      <c r="E65" s="319">
        <v>31</v>
      </c>
      <c r="F65" s="319">
        <v>52</v>
      </c>
      <c r="G65" s="319">
        <v>92</v>
      </c>
      <c r="H65" s="319">
        <v>65</v>
      </c>
      <c r="I65" s="319">
        <v>64</v>
      </c>
      <c r="J65" s="319">
        <v>136</v>
      </c>
      <c r="K65" s="319">
        <v>87</v>
      </c>
      <c r="L65" s="320">
        <v>0</v>
      </c>
      <c r="M65" s="320">
        <v>0</v>
      </c>
      <c r="N65" s="320">
        <v>0</v>
      </c>
      <c r="O65" s="326">
        <f t="shared" si="6"/>
        <v>592</v>
      </c>
      <c r="P65" s="197"/>
      <c r="Q65" s="197"/>
      <c r="R65" s="197"/>
      <c r="S65" s="197"/>
      <c r="T65" s="197"/>
      <c r="U65" s="197"/>
      <c r="V65" s="310"/>
      <c r="W65" s="197"/>
      <c r="X65" s="197"/>
      <c r="Y65" s="228"/>
      <c r="Z65" s="228"/>
      <c r="AA65" s="228"/>
      <c r="AB65" s="228"/>
      <c r="AC65" s="228"/>
      <c r="AD65" s="278"/>
      <c r="AE65" s="278"/>
      <c r="AF65" s="267"/>
      <c r="AG65" s="267"/>
      <c r="AI65" s="267"/>
      <c r="AP65" s="267"/>
      <c r="AQ65" s="267"/>
      <c r="AR65" s="267"/>
      <c r="AS65" s="267"/>
    </row>
    <row r="66" spans="1:45" s="199" customFormat="1" ht="14.5" customHeight="1" x14ac:dyDescent="0.3">
      <c r="A66" s="323" t="s">
        <v>731</v>
      </c>
      <c r="B66" s="323" t="s">
        <v>0</v>
      </c>
      <c r="C66" s="324">
        <f t="shared" ref="C66:N66" si="12">SUM(C67:C69)</f>
        <v>9732</v>
      </c>
      <c r="D66" s="324">
        <f t="shared" si="12"/>
        <v>9023</v>
      </c>
      <c r="E66" s="324">
        <f t="shared" si="12"/>
        <v>8786</v>
      </c>
      <c r="F66" s="324">
        <f t="shared" si="12"/>
        <v>10804</v>
      </c>
      <c r="G66" s="324">
        <f t="shared" si="12"/>
        <v>12634</v>
      </c>
      <c r="H66" s="324">
        <f t="shared" si="12"/>
        <v>12988</v>
      </c>
      <c r="I66" s="324">
        <f t="shared" si="12"/>
        <v>13720</v>
      </c>
      <c r="J66" s="324">
        <f t="shared" si="12"/>
        <v>16255</v>
      </c>
      <c r="K66" s="324">
        <f t="shared" si="12"/>
        <v>6596</v>
      </c>
      <c r="L66" s="324">
        <f t="shared" si="12"/>
        <v>0</v>
      </c>
      <c r="M66" s="324">
        <f t="shared" si="12"/>
        <v>0</v>
      </c>
      <c r="N66" s="324">
        <f t="shared" si="12"/>
        <v>0</v>
      </c>
      <c r="O66" s="324">
        <f t="shared" si="6"/>
        <v>100538</v>
      </c>
      <c r="P66" s="197"/>
      <c r="Q66" s="197"/>
      <c r="R66" s="197"/>
      <c r="S66" s="197"/>
      <c r="T66" s="197"/>
      <c r="U66" s="197"/>
      <c r="V66" s="310"/>
      <c r="W66" s="197"/>
      <c r="X66" s="197"/>
      <c r="Y66" s="228"/>
      <c r="Z66" s="228"/>
      <c r="AA66" s="228"/>
      <c r="AB66" s="228"/>
      <c r="AC66" s="228"/>
      <c r="AD66" s="278"/>
      <c r="AE66" s="278"/>
      <c r="AF66" s="267"/>
      <c r="AG66" s="267"/>
      <c r="AI66" s="267"/>
      <c r="AP66" s="267"/>
      <c r="AQ66" s="267"/>
      <c r="AR66" s="267"/>
      <c r="AS66" s="267"/>
    </row>
    <row r="67" spans="1:45" s="199" customFormat="1" ht="14.5" customHeight="1" x14ac:dyDescent="0.3">
      <c r="A67" s="281"/>
      <c r="B67" s="281" t="s">
        <v>714</v>
      </c>
      <c r="C67" s="319">
        <v>4128</v>
      </c>
      <c r="D67" s="319">
        <v>3996</v>
      </c>
      <c r="E67" s="319">
        <v>3922</v>
      </c>
      <c r="F67" s="319">
        <v>4421</v>
      </c>
      <c r="G67" s="319">
        <v>4488</v>
      </c>
      <c r="H67" s="319">
        <v>4518</v>
      </c>
      <c r="I67" s="319">
        <v>4857</v>
      </c>
      <c r="J67" s="319">
        <v>5022</v>
      </c>
      <c r="K67" s="319">
        <v>2132</v>
      </c>
      <c r="L67" s="320">
        <v>0</v>
      </c>
      <c r="M67" s="320">
        <v>0</v>
      </c>
      <c r="N67" s="320">
        <v>0</v>
      </c>
      <c r="O67" s="326">
        <f t="shared" si="6"/>
        <v>37484</v>
      </c>
      <c r="P67" s="197"/>
      <c r="Q67" s="197"/>
      <c r="R67" s="197"/>
      <c r="S67" s="197"/>
      <c r="T67" s="197"/>
      <c r="U67" s="197"/>
      <c r="V67" s="310"/>
      <c r="W67" s="197"/>
      <c r="X67" s="197"/>
      <c r="Y67" s="228"/>
      <c r="Z67" s="228"/>
      <c r="AA67" s="228"/>
      <c r="AB67" s="228"/>
      <c r="AC67" s="228"/>
      <c r="AD67" s="278"/>
      <c r="AE67" s="278"/>
      <c r="AF67" s="267"/>
      <c r="AG67" s="267"/>
      <c r="AI67" s="267"/>
      <c r="AP67" s="267"/>
      <c r="AQ67" s="267"/>
      <c r="AR67" s="267"/>
      <c r="AS67" s="267"/>
    </row>
    <row r="68" spans="1:45" s="199" customFormat="1" ht="14.5" customHeight="1" x14ac:dyDescent="0.3">
      <c r="A68" s="281"/>
      <c r="B68" s="281" t="s">
        <v>715</v>
      </c>
      <c r="C68" s="319">
        <v>1054</v>
      </c>
      <c r="D68" s="319">
        <v>1009</v>
      </c>
      <c r="E68" s="319">
        <v>992</v>
      </c>
      <c r="F68" s="319">
        <v>1175</v>
      </c>
      <c r="G68" s="319">
        <v>1097</v>
      </c>
      <c r="H68" s="319">
        <v>1183</v>
      </c>
      <c r="I68" s="319">
        <v>1323</v>
      </c>
      <c r="J68" s="319">
        <v>1465</v>
      </c>
      <c r="K68" s="319">
        <v>648</v>
      </c>
      <c r="L68" s="320">
        <v>0</v>
      </c>
      <c r="M68" s="320">
        <v>0</v>
      </c>
      <c r="N68" s="320">
        <v>0</v>
      </c>
      <c r="O68" s="326">
        <f t="shared" si="6"/>
        <v>9946</v>
      </c>
      <c r="P68" s="197"/>
      <c r="Q68" s="197"/>
      <c r="R68" s="197"/>
      <c r="S68" s="197"/>
      <c r="T68" s="197"/>
      <c r="U68" s="197"/>
      <c r="V68" s="310"/>
      <c r="W68" s="197"/>
      <c r="X68" s="197"/>
      <c r="Y68" s="228"/>
      <c r="Z68" s="228"/>
      <c r="AA68" s="228"/>
      <c r="AB68" s="228"/>
      <c r="AC68" s="228"/>
      <c r="AD68" s="278"/>
      <c r="AE68" s="278"/>
      <c r="AF68" s="267"/>
      <c r="AG68" s="267"/>
      <c r="AI68" s="267"/>
      <c r="AP68" s="267"/>
      <c r="AQ68" s="267"/>
      <c r="AR68" s="267"/>
      <c r="AS68" s="267"/>
    </row>
    <row r="69" spans="1:45" s="199" customFormat="1" ht="14.5" customHeight="1" x14ac:dyDescent="0.3">
      <c r="A69" s="281"/>
      <c r="B69" s="281" t="s">
        <v>717</v>
      </c>
      <c r="C69" s="319">
        <v>4550</v>
      </c>
      <c r="D69" s="319">
        <v>4018</v>
      </c>
      <c r="E69" s="319">
        <v>3872</v>
      </c>
      <c r="F69" s="319">
        <v>5208</v>
      </c>
      <c r="G69" s="319">
        <v>7049</v>
      </c>
      <c r="H69" s="319">
        <v>7287</v>
      </c>
      <c r="I69" s="319">
        <v>7540</v>
      </c>
      <c r="J69" s="319">
        <v>9768</v>
      </c>
      <c r="K69" s="319">
        <v>3816</v>
      </c>
      <c r="L69" s="320">
        <v>0</v>
      </c>
      <c r="M69" s="320">
        <v>0</v>
      </c>
      <c r="N69" s="320">
        <v>0</v>
      </c>
      <c r="O69" s="326">
        <f t="shared" si="6"/>
        <v>53108</v>
      </c>
      <c r="P69" s="197"/>
      <c r="Q69" s="197"/>
      <c r="R69" s="197"/>
      <c r="S69" s="197"/>
      <c r="T69" s="197"/>
      <c r="U69" s="197"/>
      <c r="V69" s="310"/>
      <c r="W69" s="197"/>
      <c r="X69" s="197"/>
      <c r="Y69" s="228"/>
      <c r="Z69" s="228"/>
      <c r="AA69" s="228"/>
      <c r="AB69" s="228"/>
      <c r="AC69" s="228"/>
      <c r="AD69" s="278"/>
      <c r="AE69" s="278"/>
      <c r="AF69" s="267"/>
      <c r="AG69" s="267"/>
      <c r="AI69" s="267"/>
      <c r="AP69" s="267"/>
      <c r="AQ69" s="267"/>
      <c r="AR69" s="267"/>
      <c r="AS69" s="267"/>
    </row>
    <row r="70" spans="1:45" s="199" customFormat="1" ht="14.5" customHeight="1" x14ac:dyDescent="0.3">
      <c r="A70" s="323" t="s">
        <v>732</v>
      </c>
      <c r="B70" s="323" t="s">
        <v>0</v>
      </c>
      <c r="C70" s="324">
        <f t="shared" ref="C70:N70" si="13">SUM(C71:C73)</f>
        <v>99</v>
      </c>
      <c r="D70" s="324">
        <f t="shared" si="13"/>
        <v>82</v>
      </c>
      <c r="E70" s="324">
        <f t="shared" si="13"/>
        <v>84</v>
      </c>
      <c r="F70" s="324">
        <f t="shared" si="13"/>
        <v>102</v>
      </c>
      <c r="G70" s="324">
        <f t="shared" si="13"/>
        <v>84</v>
      </c>
      <c r="H70" s="324">
        <f t="shared" si="13"/>
        <v>112</v>
      </c>
      <c r="I70" s="324">
        <f t="shared" si="13"/>
        <v>118</v>
      </c>
      <c r="J70" s="324">
        <f t="shared" si="13"/>
        <v>141</v>
      </c>
      <c r="K70" s="324">
        <f t="shared" si="13"/>
        <v>55</v>
      </c>
      <c r="L70" s="324">
        <f t="shared" si="13"/>
        <v>0</v>
      </c>
      <c r="M70" s="324">
        <f t="shared" si="13"/>
        <v>0</v>
      </c>
      <c r="N70" s="324">
        <f t="shared" si="13"/>
        <v>0</v>
      </c>
      <c r="O70" s="324">
        <f t="shared" si="6"/>
        <v>877</v>
      </c>
      <c r="P70" s="197"/>
      <c r="Q70" s="197"/>
      <c r="R70" s="197"/>
      <c r="S70" s="197"/>
      <c r="T70" s="197"/>
      <c r="U70" s="197"/>
      <c r="V70" s="310"/>
      <c r="W70" s="197"/>
      <c r="X70" s="197"/>
      <c r="Y70" s="228"/>
      <c r="Z70" s="228"/>
      <c r="AA70" s="228"/>
      <c r="AB70" s="228"/>
      <c r="AC70" s="228"/>
      <c r="AD70" s="278"/>
      <c r="AE70" s="278"/>
      <c r="AF70" s="267"/>
      <c r="AG70" s="267"/>
      <c r="AI70" s="267"/>
      <c r="AP70" s="267"/>
      <c r="AQ70" s="267"/>
      <c r="AR70" s="267"/>
      <c r="AS70" s="267"/>
    </row>
    <row r="71" spans="1:45" s="199" customFormat="1" ht="14.5" customHeight="1" x14ac:dyDescent="0.3">
      <c r="A71" s="281"/>
      <c r="B71" s="281" t="s">
        <v>714</v>
      </c>
      <c r="C71" s="319">
        <v>46</v>
      </c>
      <c r="D71" s="319">
        <v>44</v>
      </c>
      <c r="E71" s="319">
        <v>43</v>
      </c>
      <c r="F71" s="319">
        <v>57</v>
      </c>
      <c r="G71" s="319">
        <v>33</v>
      </c>
      <c r="H71" s="319">
        <v>35</v>
      </c>
      <c r="I71" s="319">
        <v>43</v>
      </c>
      <c r="J71" s="319">
        <v>49</v>
      </c>
      <c r="K71" s="319">
        <v>15</v>
      </c>
      <c r="L71" s="320">
        <v>0</v>
      </c>
      <c r="M71" s="320">
        <v>0</v>
      </c>
      <c r="N71" s="320">
        <v>0</v>
      </c>
      <c r="O71" s="326">
        <f t="shared" si="6"/>
        <v>365</v>
      </c>
      <c r="P71" s="197"/>
      <c r="Q71" s="197"/>
      <c r="R71" s="197"/>
      <c r="S71" s="197"/>
      <c r="T71" s="197"/>
      <c r="U71" s="197"/>
      <c r="V71" s="310"/>
      <c r="W71" s="197"/>
      <c r="X71" s="197"/>
      <c r="Y71" s="228"/>
      <c r="Z71" s="228"/>
      <c r="AA71" s="228"/>
      <c r="AB71" s="228"/>
      <c r="AC71" s="228"/>
      <c r="AD71" s="278"/>
      <c r="AE71" s="278"/>
      <c r="AF71" s="267"/>
      <c r="AG71" s="267"/>
      <c r="AI71" s="267"/>
      <c r="AP71" s="267"/>
      <c r="AQ71" s="267"/>
      <c r="AR71" s="267"/>
      <c r="AS71" s="267"/>
    </row>
    <row r="72" spans="1:45" s="199" customFormat="1" ht="14.5" customHeight="1" x14ac:dyDescent="0.3">
      <c r="A72" s="281"/>
      <c r="B72" s="281" t="s">
        <v>715</v>
      </c>
      <c r="C72" s="319">
        <v>15</v>
      </c>
      <c r="D72" s="319">
        <v>10</v>
      </c>
      <c r="E72" s="319">
        <v>13</v>
      </c>
      <c r="F72" s="319">
        <v>11</v>
      </c>
      <c r="G72" s="319">
        <v>8</v>
      </c>
      <c r="H72" s="319">
        <v>12</v>
      </c>
      <c r="I72" s="319">
        <v>10</v>
      </c>
      <c r="J72" s="319">
        <v>14</v>
      </c>
      <c r="K72" s="319">
        <v>9</v>
      </c>
      <c r="L72" s="320">
        <v>0</v>
      </c>
      <c r="M72" s="320">
        <v>0</v>
      </c>
      <c r="N72" s="320">
        <v>0</v>
      </c>
      <c r="O72" s="326">
        <f t="shared" si="6"/>
        <v>102</v>
      </c>
      <c r="P72" s="197"/>
      <c r="Q72" s="197"/>
      <c r="R72" s="197"/>
      <c r="S72" s="197"/>
      <c r="T72" s="197"/>
      <c r="U72" s="197"/>
      <c r="V72" s="310"/>
      <c r="W72" s="197"/>
      <c r="X72" s="197"/>
      <c r="Y72" s="228"/>
      <c r="Z72" s="228"/>
      <c r="AA72" s="228"/>
      <c r="AB72" s="228"/>
      <c r="AC72" s="228"/>
      <c r="AD72" s="278"/>
      <c r="AE72" s="278"/>
      <c r="AF72" s="267"/>
      <c r="AG72" s="267"/>
      <c r="AI72" s="267"/>
      <c r="AP72" s="267"/>
      <c r="AQ72" s="267"/>
      <c r="AR72" s="267"/>
      <c r="AS72" s="267"/>
    </row>
    <row r="73" spans="1:45" s="199" customFormat="1" ht="14.5" customHeight="1" x14ac:dyDescent="0.3">
      <c r="A73" s="281"/>
      <c r="B73" s="281" t="s">
        <v>717</v>
      </c>
      <c r="C73" s="319">
        <v>38</v>
      </c>
      <c r="D73" s="319">
        <v>28</v>
      </c>
      <c r="E73" s="319">
        <v>28</v>
      </c>
      <c r="F73" s="319">
        <v>34</v>
      </c>
      <c r="G73" s="319">
        <v>43</v>
      </c>
      <c r="H73" s="319">
        <v>65</v>
      </c>
      <c r="I73" s="319">
        <v>65</v>
      </c>
      <c r="J73" s="319">
        <v>78</v>
      </c>
      <c r="K73" s="319">
        <v>31</v>
      </c>
      <c r="L73" s="320">
        <v>0</v>
      </c>
      <c r="M73" s="320">
        <v>0</v>
      </c>
      <c r="N73" s="320">
        <v>0</v>
      </c>
      <c r="O73" s="326">
        <f t="shared" si="6"/>
        <v>410</v>
      </c>
      <c r="P73" s="197"/>
      <c r="Q73" s="197"/>
      <c r="R73" s="197"/>
      <c r="S73" s="197"/>
      <c r="T73" s="197"/>
      <c r="U73" s="197"/>
      <c r="V73" s="310"/>
      <c r="W73" s="197"/>
      <c r="X73" s="197"/>
      <c r="Y73" s="228"/>
      <c r="Z73" s="228"/>
      <c r="AA73" s="228"/>
      <c r="AB73" s="228"/>
      <c r="AC73" s="228"/>
      <c r="AD73" s="278"/>
      <c r="AE73" s="278"/>
      <c r="AF73" s="267"/>
      <c r="AG73" s="267"/>
      <c r="AI73" s="267"/>
      <c r="AP73" s="267"/>
      <c r="AQ73" s="267"/>
      <c r="AR73" s="267"/>
      <c r="AS73" s="267"/>
    </row>
    <row r="74" spans="1:45" s="199" customFormat="1" ht="14.5" customHeight="1" x14ac:dyDescent="0.3">
      <c r="A74" s="323" t="s">
        <v>733</v>
      </c>
      <c r="B74" s="323" t="s">
        <v>0</v>
      </c>
      <c r="C74" s="324">
        <f t="shared" ref="C74:N74" si="14">SUM(C75:C77)</f>
        <v>424</v>
      </c>
      <c r="D74" s="324">
        <f t="shared" si="14"/>
        <v>384</v>
      </c>
      <c r="E74" s="324">
        <f t="shared" si="14"/>
        <v>344</v>
      </c>
      <c r="F74" s="324">
        <f t="shared" si="14"/>
        <v>443</v>
      </c>
      <c r="G74" s="324">
        <f t="shared" si="14"/>
        <v>526</v>
      </c>
      <c r="H74" s="324">
        <f t="shared" si="14"/>
        <v>617</v>
      </c>
      <c r="I74" s="324">
        <f t="shared" si="14"/>
        <v>588</v>
      </c>
      <c r="J74" s="324">
        <f t="shared" si="14"/>
        <v>633</v>
      </c>
      <c r="K74" s="324">
        <f t="shared" si="14"/>
        <v>219</v>
      </c>
      <c r="L74" s="324">
        <f t="shared" si="14"/>
        <v>0</v>
      </c>
      <c r="M74" s="324">
        <f t="shared" si="14"/>
        <v>0</v>
      </c>
      <c r="N74" s="324">
        <f t="shared" si="14"/>
        <v>0</v>
      </c>
      <c r="O74" s="324">
        <f t="shared" si="6"/>
        <v>4178</v>
      </c>
      <c r="P74" s="197"/>
      <c r="Q74" s="197"/>
      <c r="R74" s="197"/>
      <c r="S74" s="197"/>
      <c r="T74" s="197"/>
      <c r="U74" s="197"/>
      <c r="V74" s="310"/>
      <c r="W74" s="197"/>
      <c r="X74" s="197"/>
      <c r="Y74" s="228"/>
      <c r="Z74" s="228"/>
      <c r="AA74" s="228"/>
      <c r="AB74" s="228"/>
      <c r="AC74" s="228"/>
      <c r="AD74" s="278"/>
      <c r="AE74" s="278"/>
      <c r="AF74" s="267"/>
      <c r="AG74" s="267"/>
      <c r="AI74" s="267"/>
      <c r="AP74" s="267"/>
      <c r="AQ74" s="267"/>
      <c r="AR74" s="267"/>
      <c r="AS74" s="267"/>
    </row>
    <row r="75" spans="1:45" s="199" customFormat="1" ht="14.5" customHeight="1" x14ac:dyDescent="0.3">
      <c r="A75" s="281"/>
      <c r="B75" s="281" t="s">
        <v>714</v>
      </c>
      <c r="C75" s="319">
        <v>296</v>
      </c>
      <c r="D75" s="319">
        <v>262</v>
      </c>
      <c r="E75" s="319">
        <v>242</v>
      </c>
      <c r="F75" s="319">
        <v>283</v>
      </c>
      <c r="G75" s="319">
        <v>280</v>
      </c>
      <c r="H75" s="319">
        <v>313</v>
      </c>
      <c r="I75" s="319">
        <v>354</v>
      </c>
      <c r="J75" s="319">
        <v>326</v>
      </c>
      <c r="K75" s="319">
        <v>140</v>
      </c>
      <c r="L75" s="320">
        <v>0</v>
      </c>
      <c r="M75" s="320">
        <v>0</v>
      </c>
      <c r="N75" s="320">
        <v>0</v>
      </c>
      <c r="O75" s="326">
        <f t="shared" si="6"/>
        <v>2496</v>
      </c>
      <c r="P75" s="197"/>
      <c r="Q75" s="197"/>
      <c r="R75" s="197"/>
      <c r="S75" s="197"/>
      <c r="T75" s="197"/>
      <c r="U75" s="197"/>
      <c r="V75" s="310"/>
      <c r="W75" s="197"/>
      <c r="X75" s="197"/>
      <c r="Y75" s="228"/>
      <c r="Z75" s="228"/>
      <c r="AA75" s="228"/>
      <c r="AB75" s="228"/>
      <c r="AC75" s="228"/>
      <c r="AD75" s="278"/>
      <c r="AE75" s="278"/>
      <c r="AF75" s="267"/>
      <c r="AG75" s="267"/>
      <c r="AI75" s="267"/>
      <c r="AP75" s="267"/>
      <c r="AQ75" s="267"/>
      <c r="AR75" s="267"/>
      <c r="AS75" s="267"/>
    </row>
    <row r="76" spans="1:45" s="199" customFormat="1" ht="14.5" customHeight="1" x14ac:dyDescent="0.3">
      <c r="A76" s="281"/>
      <c r="B76" s="281" t="s">
        <v>715</v>
      </c>
      <c r="C76" s="319">
        <v>83</v>
      </c>
      <c r="D76" s="319">
        <v>109</v>
      </c>
      <c r="E76" s="319">
        <v>83</v>
      </c>
      <c r="F76" s="319">
        <v>88</v>
      </c>
      <c r="G76" s="319">
        <v>102</v>
      </c>
      <c r="H76" s="319">
        <v>155</v>
      </c>
      <c r="I76" s="319">
        <v>131</v>
      </c>
      <c r="J76" s="319">
        <v>225</v>
      </c>
      <c r="K76" s="319">
        <v>49</v>
      </c>
      <c r="L76" s="320">
        <v>0</v>
      </c>
      <c r="M76" s="320">
        <v>0</v>
      </c>
      <c r="N76" s="320">
        <v>0</v>
      </c>
      <c r="O76" s="326">
        <f t="shared" si="6"/>
        <v>1025</v>
      </c>
      <c r="P76" s="197"/>
      <c r="Q76" s="197"/>
      <c r="R76" s="197"/>
      <c r="S76" s="197"/>
      <c r="T76" s="197"/>
      <c r="U76" s="197"/>
      <c r="V76" s="310"/>
      <c r="W76" s="197"/>
      <c r="X76" s="197"/>
      <c r="Y76" s="228"/>
      <c r="Z76" s="228"/>
      <c r="AA76" s="228"/>
      <c r="AB76" s="228"/>
      <c r="AC76" s="228"/>
      <c r="AD76" s="278"/>
      <c r="AE76" s="278"/>
      <c r="AF76" s="267"/>
      <c r="AG76" s="267"/>
      <c r="AI76" s="267"/>
      <c r="AP76" s="267"/>
      <c r="AQ76" s="267"/>
      <c r="AR76" s="267"/>
      <c r="AS76" s="267"/>
    </row>
    <row r="77" spans="1:45" s="199" customFormat="1" ht="14.5" customHeight="1" x14ac:dyDescent="0.3">
      <c r="A77" s="281"/>
      <c r="B77" s="281" t="s">
        <v>717</v>
      </c>
      <c r="C77" s="319">
        <v>45</v>
      </c>
      <c r="D77" s="319">
        <v>13</v>
      </c>
      <c r="E77" s="319">
        <v>19</v>
      </c>
      <c r="F77" s="319">
        <v>72</v>
      </c>
      <c r="G77" s="319">
        <v>144</v>
      </c>
      <c r="H77" s="319">
        <v>149</v>
      </c>
      <c r="I77" s="319">
        <v>103</v>
      </c>
      <c r="J77" s="319">
        <v>82</v>
      </c>
      <c r="K77" s="319">
        <v>30</v>
      </c>
      <c r="L77" s="320">
        <v>0</v>
      </c>
      <c r="M77" s="320">
        <v>0</v>
      </c>
      <c r="N77" s="320">
        <v>0</v>
      </c>
      <c r="O77" s="326">
        <f t="shared" si="6"/>
        <v>657</v>
      </c>
      <c r="P77" s="197"/>
      <c r="Q77" s="197"/>
      <c r="R77" s="197"/>
      <c r="S77" s="197"/>
      <c r="T77" s="197"/>
      <c r="U77" s="197"/>
      <c r="V77" s="310"/>
      <c r="W77" s="197"/>
      <c r="X77" s="197"/>
      <c r="Y77" s="228"/>
      <c r="Z77" s="228"/>
      <c r="AA77" s="228"/>
      <c r="AB77" s="228"/>
      <c r="AC77" s="228"/>
      <c r="AD77" s="278"/>
      <c r="AE77" s="278"/>
      <c r="AF77" s="267"/>
      <c r="AG77" s="267"/>
      <c r="AI77" s="267"/>
      <c r="AP77" s="267"/>
      <c r="AQ77" s="267"/>
      <c r="AR77" s="267"/>
      <c r="AS77" s="267"/>
    </row>
    <row r="78" spans="1:45" s="199" customFormat="1" ht="14.5" customHeight="1" x14ac:dyDescent="0.3">
      <c r="A78" s="323" t="s">
        <v>734</v>
      </c>
      <c r="B78" s="323" t="s">
        <v>0</v>
      </c>
      <c r="C78" s="324">
        <f t="shared" ref="C78:N78" si="15">SUM(C79:C81)</f>
        <v>20</v>
      </c>
      <c r="D78" s="324">
        <f t="shared" si="15"/>
        <v>45</v>
      </c>
      <c r="E78" s="324">
        <f t="shared" si="15"/>
        <v>33</v>
      </c>
      <c r="F78" s="324">
        <f t="shared" si="15"/>
        <v>29</v>
      </c>
      <c r="G78" s="324">
        <f t="shared" si="15"/>
        <v>20</v>
      </c>
      <c r="H78" s="324">
        <f t="shared" si="15"/>
        <v>78</v>
      </c>
      <c r="I78" s="324">
        <f t="shared" si="15"/>
        <v>33</v>
      </c>
      <c r="J78" s="324">
        <f t="shared" si="15"/>
        <v>62</v>
      </c>
      <c r="K78" s="324">
        <f t="shared" si="15"/>
        <v>104</v>
      </c>
      <c r="L78" s="324">
        <f t="shared" si="15"/>
        <v>0</v>
      </c>
      <c r="M78" s="324">
        <f t="shared" si="15"/>
        <v>0</v>
      </c>
      <c r="N78" s="324">
        <f t="shared" si="15"/>
        <v>0</v>
      </c>
      <c r="O78" s="324">
        <f t="shared" si="6"/>
        <v>424</v>
      </c>
      <c r="P78" s="197"/>
      <c r="Q78" s="197"/>
      <c r="R78" s="197"/>
      <c r="S78" s="197"/>
      <c r="T78" s="197"/>
      <c r="U78" s="197"/>
      <c r="V78" s="310"/>
      <c r="W78" s="197"/>
      <c r="X78" s="197"/>
      <c r="Y78" s="228"/>
      <c r="Z78" s="228"/>
      <c r="AA78" s="228"/>
      <c r="AB78" s="228"/>
      <c r="AC78" s="228"/>
      <c r="AD78" s="278"/>
      <c r="AE78" s="278"/>
      <c r="AF78" s="267"/>
      <c r="AG78" s="267"/>
      <c r="AI78" s="267"/>
      <c r="AP78" s="267"/>
      <c r="AQ78" s="267"/>
      <c r="AR78" s="267"/>
      <c r="AS78" s="267"/>
    </row>
    <row r="79" spans="1:45" s="199" customFormat="1" ht="14.5" customHeight="1" x14ac:dyDescent="0.3">
      <c r="A79" s="281"/>
      <c r="B79" s="281" t="s">
        <v>714</v>
      </c>
      <c r="C79" s="319">
        <v>6</v>
      </c>
      <c r="D79" s="319">
        <v>15</v>
      </c>
      <c r="E79" s="319">
        <v>19</v>
      </c>
      <c r="F79" s="319">
        <v>3</v>
      </c>
      <c r="G79" s="319">
        <v>11</v>
      </c>
      <c r="H79" s="319">
        <v>30</v>
      </c>
      <c r="I79" s="319">
        <v>9</v>
      </c>
      <c r="J79" s="319">
        <v>13</v>
      </c>
      <c r="K79" s="319">
        <v>55</v>
      </c>
      <c r="L79" s="320">
        <v>0</v>
      </c>
      <c r="M79" s="320">
        <v>0</v>
      </c>
      <c r="N79" s="320">
        <v>0</v>
      </c>
      <c r="O79" s="326">
        <f t="shared" si="6"/>
        <v>161</v>
      </c>
      <c r="P79" s="197"/>
      <c r="Q79" s="197"/>
      <c r="R79" s="197"/>
      <c r="S79" s="197"/>
      <c r="T79" s="197"/>
      <c r="U79" s="197"/>
      <c r="V79" s="310"/>
      <c r="W79" s="197"/>
      <c r="X79" s="197"/>
      <c r="Y79" s="228"/>
      <c r="Z79" s="228"/>
      <c r="AA79" s="228"/>
      <c r="AB79" s="228"/>
      <c r="AC79" s="228"/>
      <c r="AD79" s="278"/>
      <c r="AE79" s="278"/>
      <c r="AF79" s="267"/>
      <c r="AG79" s="267"/>
      <c r="AI79" s="267"/>
      <c r="AP79" s="267"/>
      <c r="AQ79" s="267"/>
      <c r="AR79" s="267"/>
      <c r="AS79" s="267"/>
    </row>
    <row r="80" spans="1:45" s="199" customFormat="1" ht="14.5" customHeight="1" x14ac:dyDescent="0.3">
      <c r="A80" s="281"/>
      <c r="B80" s="281" t="s">
        <v>715</v>
      </c>
      <c r="C80" s="319">
        <v>7</v>
      </c>
      <c r="D80" s="319">
        <v>8</v>
      </c>
      <c r="E80" s="319">
        <v>2</v>
      </c>
      <c r="F80" s="319">
        <v>4</v>
      </c>
      <c r="G80" s="319">
        <v>0</v>
      </c>
      <c r="H80" s="319">
        <v>27</v>
      </c>
      <c r="I80" s="319">
        <v>5</v>
      </c>
      <c r="J80" s="319">
        <v>21</v>
      </c>
      <c r="K80" s="319">
        <v>14</v>
      </c>
      <c r="L80" s="320">
        <v>0</v>
      </c>
      <c r="M80" s="320">
        <v>0</v>
      </c>
      <c r="N80" s="320">
        <v>0</v>
      </c>
      <c r="O80" s="326">
        <f t="shared" si="6"/>
        <v>88</v>
      </c>
      <c r="P80" s="197"/>
      <c r="Q80" s="197"/>
      <c r="R80" s="197"/>
      <c r="S80" s="197"/>
      <c r="T80" s="197"/>
      <c r="U80" s="197"/>
      <c r="V80" s="310"/>
      <c r="W80" s="197"/>
      <c r="X80" s="197"/>
      <c r="Y80" s="228"/>
      <c r="Z80" s="228"/>
      <c r="AA80" s="228"/>
      <c r="AB80" s="228"/>
      <c r="AC80" s="228"/>
      <c r="AD80" s="278"/>
      <c r="AE80" s="278"/>
      <c r="AF80" s="267"/>
      <c r="AG80" s="267"/>
      <c r="AI80" s="267"/>
      <c r="AP80" s="267"/>
      <c r="AQ80" s="267"/>
      <c r="AR80" s="267"/>
      <c r="AS80" s="267"/>
    </row>
    <row r="81" spans="1:45" s="199" customFormat="1" ht="14.5" customHeight="1" x14ac:dyDescent="0.3">
      <c r="A81" s="281"/>
      <c r="B81" s="281" t="s">
        <v>717</v>
      </c>
      <c r="C81" s="319">
        <v>7</v>
      </c>
      <c r="D81" s="319">
        <v>22</v>
      </c>
      <c r="E81" s="319">
        <v>12</v>
      </c>
      <c r="F81" s="319">
        <v>22</v>
      </c>
      <c r="G81" s="319">
        <v>9</v>
      </c>
      <c r="H81" s="319">
        <v>21</v>
      </c>
      <c r="I81" s="319">
        <v>19</v>
      </c>
      <c r="J81" s="319">
        <v>28</v>
      </c>
      <c r="K81" s="319">
        <v>35</v>
      </c>
      <c r="L81" s="320">
        <v>0</v>
      </c>
      <c r="M81" s="320">
        <v>0</v>
      </c>
      <c r="N81" s="320">
        <v>0</v>
      </c>
      <c r="O81" s="326">
        <f t="shared" si="6"/>
        <v>175</v>
      </c>
      <c r="P81" s="197"/>
      <c r="Q81" s="197"/>
      <c r="R81" s="197"/>
      <c r="S81" s="197"/>
      <c r="T81" s="197"/>
      <c r="U81" s="197"/>
      <c r="V81" s="310"/>
      <c r="W81" s="197"/>
      <c r="X81" s="197"/>
      <c r="Y81" s="228"/>
      <c r="Z81" s="228"/>
      <c r="AA81" s="228"/>
      <c r="AB81" s="228"/>
      <c r="AC81" s="228"/>
      <c r="AD81" s="278"/>
      <c r="AE81" s="278"/>
      <c r="AF81" s="267"/>
      <c r="AG81" s="267"/>
      <c r="AI81" s="267"/>
      <c r="AP81" s="267"/>
      <c r="AQ81" s="267"/>
      <c r="AR81" s="267"/>
      <c r="AS81" s="267"/>
    </row>
    <row r="82" spans="1:45" s="199" customFormat="1" ht="14.5" customHeight="1" x14ac:dyDescent="0.3">
      <c r="A82" s="323" t="s">
        <v>695</v>
      </c>
      <c r="B82" s="323" t="s">
        <v>0</v>
      </c>
      <c r="C82" s="324">
        <f t="shared" ref="C82:N82" si="16">SUM(C83:C85)</f>
        <v>3</v>
      </c>
      <c r="D82" s="324">
        <f t="shared" si="16"/>
        <v>2</v>
      </c>
      <c r="E82" s="324">
        <f t="shared" si="16"/>
        <v>4</v>
      </c>
      <c r="F82" s="324">
        <f t="shared" si="16"/>
        <v>1</v>
      </c>
      <c r="G82" s="324">
        <f t="shared" si="16"/>
        <v>3</v>
      </c>
      <c r="H82" s="324">
        <f t="shared" si="16"/>
        <v>4</v>
      </c>
      <c r="I82" s="324">
        <f t="shared" si="16"/>
        <v>2</v>
      </c>
      <c r="J82" s="324">
        <f t="shared" si="16"/>
        <v>6</v>
      </c>
      <c r="K82" s="324">
        <f t="shared" si="16"/>
        <v>2</v>
      </c>
      <c r="L82" s="324">
        <f t="shared" si="16"/>
        <v>0</v>
      </c>
      <c r="M82" s="324">
        <f t="shared" si="16"/>
        <v>0</v>
      </c>
      <c r="N82" s="324">
        <f t="shared" si="16"/>
        <v>0</v>
      </c>
      <c r="O82" s="324">
        <f t="shared" si="6"/>
        <v>27</v>
      </c>
      <c r="P82" s="197"/>
      <c r="Q82" s="197"/>
      <c r="R82" s="197"/>
      <c r="S82" s="197"/>
      <c r="T82" s="197"/>
      <c r="U82" s="197"/>
      <c r="V82" s="310"/>
      <c r="W82" s="197"/>
      <c r="X82" s="197"/>
      <c r="Y82" s="228"/>
      <c r="Z82" s="228"/>
      <c r="AA82" s="228"/>
      <c r="AB82" s="228"/>
      <c r="AC82" s="228"/>
      <c r="AD82" s="278"/>
      <c r="AE82" s="278"/>
      <c r="AF82" s="267"/>
      <c r="AG82" s="267"/>
      <c r="AI82" s="267"/>
      <c r="AP82" s="267"/>
      <c r="AQ82" s="267"/>
      <c r="AR82" s="267"/>
      <c r="AS82" s="267"/>
    </row>
    <row r="83" spans="1:45" s="199" customFormat="1" ht="14.5" customHeight="1" x14ac:dyDescent="0.3">
      <c r="A83" s="281"/>
      <c r="B83" s="281" t="s">
        <v>714</v>
      </c>
      <c r="C83" s="319">
        <v>0</v>
      </c>
      <c r="D83" s="319">
        <v>0</v>
      </c>
      <c r="E83" s="319">
        <v>2</v>
      </c>
      <c r="F83" s="319">
        <v>0</v>
      </c>
      <c r="G83" s="319">
        <v>0</v>
      </c>
      <c r="H83" s="319">
        <v>2</v>
      </c>
      <c r="I83" s="319">
        <v>0</v>
      </c>
      <c r="J83" s="319">
        <v>2</v>
      </c>
      <c r="K83" s="319">
        <v>1</v>
      </c>
      <c r="L83" s="320">
        <v>0</v>
      </c>
      <c r="M83" s="320">
        <v>0</v>
      </c>
      <c r="N83" s="320">
        <v>0</v>
      </c>
      <c r="O83" s="326">
        <f t="shared" si="6"/>
        <v>7</v>
      </c>
      <c r="P83" s="197"/>
      <c r="Q83" s="197"/>
      <c r="R83" s="197"/>
      <c r="S83" s="197"/>
      <c r="T83" s="197"/>
      <c r="U83" s="197"/>
      <c r="V83" s="310"/>
      <c r="W83" s="197"/>
      <c r="X83" s="197"/>
      <c r="Y83" s="228"/>
      <c r="Z83" s="228"/>
      <c r="AA83" s="228"/>
      <c r="AB83" s="228"/>
      <c r="AC83" s="228"/>
      <c r="AD83" s="278"/>
      <c r="AE83" s="278"/>
      <c r="AF83" s="267"/>
      <c r="AG83" s="267"/>
      <c r="AI83" s="267"/>
      <c r="AP83" s="267"/>
      <c r="AQ83" s="267"/>
      <c r="AR83" s="267"/>
      <c r="AS83" s="267"/>
    </row>
    <row r="84" spans="1:45" s="199" customFormat="1" ht="14.5" customHeight="1" x14ac:dyDescent="0.3">
      <c r="A84" s="281"/>
      <c r="B84" s="281" t="s">
        <v>715</v>
      </c>
      <c r="C84" s="319">
        <v>0</v>
      </c>
      <c r="D84" s="319">
        <v>0</v>
      </c>
      <c r="E84" s="319">
        <v>0</v>
      </c>
      <c r="F84" s="319">
        <v>0</v>
      </c>
      <c r="G84" s="319">
        <v>2</v>
      </c>
      <c r="H84" s="319">
        <v>0</v>
      </c>
      <c r="I84" s="319">
        <v>0</v>
      </c>
      <c r="J84" s="319">
        <v>3</v>
      </c>
      <c r="K84" s="319">
        <v>0</v>
      </c>
      <c r="L84" s="320">
        <v>0</v>
      </c>
      <c r="M84" s="320">
        <v>0</v>
      </c>
      <c r="N84" s="320">
        <v>0</v>
      </c>
      <c r="O84" s="326">
        <f t="shared" si="6"/>
        <v>5</v>
      </c>
      <c r="P84" s="197"/>
      <c r="Q84" s="197"/>
      <c r="R84" s="197"/>
      <c r="S84" s="197"/>
      <c r="T84" s="197"/>
      <c r="U84" s="197"/>
      <c r="V84" s="310"/>
      <c r="W84" s="197"/>
      <c r="X84" s="197"/>
      <c r="Y84" s="228"/>
      <c r="Z84" s="228"/>
      <c r="AA84" s="228"/>
      <c r="AB84" s="228"/>
      <c r="AC84" s="228"/>
      <c r="AD84" s="278"/>
      <c r="AE84" s="278"/>
      <c r="AF84" s="267"/>
      <c r="AG84" s="267"/>
      <c r="AI84" s="267"/>
      <c r="AP84" s="267"/>
      <c r="AQ84" s="267"/>
      <c r="AR84" s="267"/>
      <c r="AS84" s="267"/>
    </row>
    <row r="85" spans="1:45" s="199" customFormat="1" ht="14.5" customHeight="1" x14ac:dyDescent="0.3">
      <c r="A85" s="281"/>
      <c r="B85" s="281" t="s">
        <v>717</v>
      </c>
      <c r="C85" s="319">
        <v>3</v>
      </c>
      <c r="D85" s="319">
        <v>2</v>
      </c>
      <c r="E85" s="319">
        <v>2</v>
      </c>
      <c r="F85" s="319">
        <v>1</v>
      </c>
      <c r="G85" s="319">
        <v>1</v>
      </c>
      <c r="H85" s="319">
        <v>2</v>
      </c>
      <c r="I85" s="319">
        <v>2</v>
      </c>
      <c r="J85" s="319">
        <v>1</v>
      </c>
      <c r="K85" s="319">
        <v>1</v>
      </c>
      <c r="L85" s="320">
        <v>0</v>
      </c>
      <c r="M85" s="320">
        <v>0</v>
      </c>
      <c r="N85" s="320">
        <v>0</v>
      </c>
      <c r="O85" s="326">
        <f t="shared" si="6"/>
        <v>15</v>
      </c>
      <c r="P85" s="197"/>
      <c r="Q85" s="197"/>
      <c r="R85" s="197"/>
      <c r="S85" s="197"/>
      <c r="T85" s="197"/>
      <c r="U85" s="197"/>
      <c r="V85" s="310"/>
      <c r="W85" s="197"/>
      <c r="X85" s="197"/>
      <c r="Y85" s="228"/>
      <c r="Z85" s="228"/>
      <c r="AA85" s="228"/>
      <c r="AB85" s="228"/>
      <c r="AC85" s="228"/>
      <c r="AD85" s="278"/>
      <c r="AE85" s="278"/>
      <c r="AF85" s="267"/>
      <c r="AG85" s="267"/>
      <c r="AI85" s="267"/>
      <c r="AP85" s="267"/>
      <c r="AQ85" s="267"/>
      <c r="AR85" s="267"/>
      <c r="AS85" s="267"/>
    </row>
    <row r="86" spans="1:45" s="199" customFormat="1" ht="12" x14ac:dyDescent="0.3">
      <c r="A86" s="285"/>
      <c r="E86" s="197"/>
      <c r="F86" s="197"/>
      <c r="G86" s="197"/>
      <c r="Q86" s="197"/>
      <c r="R86" s="213"/>
      <c r="S86" s="213"/>
      <c r="T86" s="237"/>
      <c r="U86" s="237"/>
      <c r="V86" s="327"/>
      <c r="W86" s="213"/>
      <c r="X86" s="237"/>
      <c r="Y86" s="237"/>
      <c r="Z86" s="213"/>
      <c r="AA86" s="213"/>
      <c r="AB86" s="213"/>
      <c r="AC86" s="262"/>
      <c r="AD86" s="262"/>
      <c r="AE86" s="262"/>
      <c r="AF86" s="262"/>
      <c r="AQ86" s="267"/>
      <c r="AS86" s="267"/>
    </row>
    <row r="87" spans="1:45" s="197" customFormat="1" ht="18" customHeight="1" x14ac:dyDescent="0.3">
      <c r="A87" s="328"/>
      <c r="B87" s="329"/>
      <c r="C87" s="329"/>
      <c r="D87" s="329"/>
      <c r="E87" s="329"/>
      <c r="F87" s="329"/>
      <c r="G87" s="329"/>
      <c r="H87" s="329"/>
      <c r="I87" s="329"/>
      <c r="J87" s="329"/>
      <c r="K87" s="329"/>
      <c r="L87" s="329"/>
      <c r="M87" s="329"/>
      <c r="N87" s="329"/>
      <c r="O87" s="329"/>
      <c r="P87" s="329"/>
      <c r="Q87" s="329"/>
      <c r="R87" s="329"/>
      <c r="S87" s="329"/>
      <c r="T87" s="329"/>
      <c r="U87" s="329"/>
      <c r="V87" s="330"/>
      <c r="W87" s="213"/>
      <c r="X87" s="213"/>
      <c r="Y87" s="213"/>
      <c r="Z87" s="213"/>
    </row>
    <row r="88" spans="1:45" s="199" customFormat="1" ht="12" x14ac:dyDescent="0.3">
      <c r="A88" s="285"/>
      <c r="F88" s="197"/>
      <c r="G88" s="197"/>
      <c r="H88" s="197"/>
      <c r="K88" s="197"/>
      <c r="L88" s="213"/>
      <c r="M88" s="213"/>
      <c r="N88" s="213"/>
      <c r="O88" s="213"/>
      <c r="P88" s="213"/>
      <c r="Q88" s="213"/>
      <c r="R88" s="213"/>
      <c r="S88" s="213"/>
      <c r="T88" s="213"/>
      <c r="U88" s="213"/>
      <c r="V88" s="284"/>
      <c r="W88" s="262"/>
      <c r="X88" s="262"/>
      <c r="Y88" s="262"/>
      <c r="Z88" s="262"/>
    </row>
    <row r="89" spans="1:45" s="199" customFormat="1" ht="23.25" customHeight="1" x14ac:dyDescent="0.3">
      <c r="A89" s="331" t="s">
        <v>735</v>
      </c>
      <c r="B89" s="332"/>
      <c r="C89" s="332"/>
      <c r="D89" s="332"/>
      <c r="E89" s="332"/>
      <c r="F89" s="332"/>
      <c r="G89" s="332"/>
      <c r="H89" s="332"/>
      <c r="I89" s="332"/>
      <c r="J89" s="332"/>
      <c r="K89" s="332"/>
      <c r="L89" s="332"/>
      <c r="M89" s="332"/>
      <c r="N89" s="332"/>
      <c r="O89" s="213"/>
      <c r="P89" s="213"/>
      <c r="Q89" s="309"/>
      <c r="R89" s="309"/>
      <c r="S89" s="309"/>
      <c r="T89" s="309"/>
      <c r="U89" s="309"/>
      <c r="V89" s="333"/>
      <c r="W89" s="263"/>
      <c r="X89" s="263"/>
      <c r="Y89" s="263"/>
      <c r="Z89" s="263"/>
      <c r="AA89" s="266"/>
      <c r="AB89" s="266"/>
    </row>
    <row r="90" spans="1:45" s="199" customFormat="1" ht="22.5" customHeight="1" x14ac:dyDescent="0.3">
      <c r="A90" s="222" t="s">
        <v>701</v>
      </c>
      <c r="B90" s="222" t="s">
        <v>702</v>
      </c>
      <c r="C90" s="222" t="s">
        <v>703</v>
      </c>
      <c r="D90" s="222" t="s">
        <v>704</v>
      </c>
      <c r="E90" s="222" t="s">
        <v>705</v>
      </c>
      <c r="F90" s="222" t="s">
        <v>706</v>
      </c>
      <c r="G90" s="222" t="s">
        <v>707</v>
      </c>
      <c r="H90" s="222" t="s">
        <v>708</v>
      </c>
      <c r="I90" s="222" t="s">
        <v>709</v>
      </c>
      <c r="J90" s="222" t="s">
        <v>710</v>
      </c>
      <c r="K90" s="222" t="s">
        <v>711</v>
      </c>
      <c r="L90" s="222" t="s">
        <v>712</v>
      </c>
      <c r="M90" s="222" t="s">
        <v>713</v>
      </c>
      <c r="N90" s="222" t="s">
        <v>736</v>
      </c>
      <c r="O90" s="213"/>
      <c r="P90" s="309"/>
      <c r="Q90" s="309"/>
      <c r="R90" s="309"/>
      <c r="S90" s="309"/>
      <c r="T90" s="309"/>
      <c r="U90" s="309"/>
      <c r="V90" s="333"/>
      <c r="W90" s="263"/>
      <c r="X90" s="263"/>
      <c r="Y90" s="263"/>
      <c r="Z90" s="263"/>
      <c r="AA90" s="266"/>
      <c r="AB90" s="266"/>
      <c r="AC90" s="266"/>
      <c r="AD90" s="266"/>
      <c r="AE90" s="266"/>
      <c r="AF90" s="266"/>
    </row>
    <row r="91" spans="1:45" s="199" customFormat="1" ht="12" x14ac:dyDescent="0.3">
      <c r="A91" s="334" t="s">
        <v>737</v>
      </c>
      <c r="B91" s="335">
        <v>28292.870967741899</v>
      </c>
      <c r="C91" s="336">
        <v>28806.5333333333</v>
      </c>
      <c r="D91" s="337">
        <v>26086.774193548401</v>
      </c>
      <c r="E91" s="336">
        <v>26888.451612903202</v>
      </c>
      <c r="F91" s="337">
        <v>27440.344827586199</v>
      </c>
      <c r="G91" s="336">
        <v>26427.967741935499</v>
      </c>
      <c r="H91" s="336">
        <v>22607.5333333333</v>
      </c>
      <c r="I91" s="337">
        <v>24279.161290322601</v>
      </c>
      <c r="J91" s="336">
        <v>24897.5333333333</v>
      </c>
      <c r="K91" s="337">
        <v>0</v>
      </c>
      <c r="L91" s="337">
        <v>0</v>
      </c>
      <c r="M91" s="336">
        <v>0</v>
      </c>
      <c r="N91" s="337">
        <v>26265.972972972999</v>
      </c>
      <c r="O91" s="338"/>
      <c r="P91" s="339"/>
      <c r="Q91" s="339"/>
      <c r="R91" s="339"/>
      <c r="S91" s="339"/>
      <c r="T91" s="339"/>
      <c r="U91" s="339"/>
      <c r="V91" s="340"/>
      <c r="W91" s="341"/>
      <c r="X91" s="341"/>
      <c r="Y91" s="341"/>
      <c r="Z91" s="341"/>
      <c r="AA91" s="342"/>
      <c r="AB91" s="342"/>
    </row>
    <row r="92" spans="1:45" s="199" customFormat="1" ht="12" x14ac:dyDescent="0.3">
      <c r="A92" s="343" t="s">
        <v>714</v>
      </c>
      <c r="B92" s="282">
        <v>1636.16129032258</v>
      </c>
      <c r="C92" s="344">
        <v>1769</v>
      </c>
      <c r="D92" s="344">
        <v>1915.38709677419</v>
      </c>
      <c r="E92" s="344">
        <v>1948.9354838709701</v>
      </c>
      <c r="F92" s="344">
        <v>1868.93103448276</v>
      </c>
      <c r="G92" s="344">
        <v>1738.6774193548399</v>
      </c>
      <c r="H92" s="344">
        <v>1661.86666666667</v>
      </c>
      <c r="I92" s="344">
        <v>1560.9032258064501</v>
      </c>
      <c r="J92" s="344">
        <v>1470.13333333333</v>
      </c>
      <c r="K92" s="344">
        <v>0</v>
      </c>
      <c r="L92" s="344">
        <v>0</v>
      </c>
      <c r="M92" s="344">
        <v>0</v>
      </c>
      <c r="N92" s="344">
        <v>1745.09266409266</v>
      </c>
      <c r="O92" s="213"/>
      <c r="P92" s="339"/>
      <c r="Q92" s="339"/>
      <c r="R92" s="339"/>
      <c r="S92" s="339"/>
      <c r="T92" s="339"/>
      <c r="U92" s="237"/>
      <c r="V92" s="340"/>
      <c r="W92" s="341"/>
      <c r="X92" s="341"/>
      <c r="Y92" s="341"/>
      <c r="Z92" s="341"/>
      <c r="AA92" s="342"/>
      <c r="AB92" s="342"/>
      <c r="AC92" s="342"/>
      <c r="AD92" s="342"/>
      <c r="AE92" s="342"/>
      <c r="AF92" s="342"/>
      <c r="AG92" s="342"/>
    </row>
    <row r="93" spans="1:45" s="199" customFormat="1" ht="12" x14ac:dyDescent="0.3">
      <c r="A93" s="345" t="s">
        <v>715</v>
      </c>
      <c r="B93" s="282">
        <v>707.83870967741905</v>
      </c>
      <c r="C93" s="344">
        <v>693.83333333333303</v>
      </c>
      <c r="D93" s="344">
        <v>707.90322580645204</v>
      </c>
      <c r="E93" s="344">
        <v>750.51612903225805</v>
      </c>
      <c r="F93" s="344">
        <v>770.68965517241395</v>
      </c>
      <c r="G93" s="344">
        <v>728.38709677419399</v>
      </c>
      <c r="H93" s="344">
        <v>755.66666666666697</v>
      </c>
      <c r="I93" s="344">
        <v>760.06451612903197</v>
      </c>
      <c r="J93" s="344">
        <v>740.6</v>
      </c>
      <c r="K93" s="344">
        <v>0</v>
      </c>
      <c r="L93" s="344">
        <v>0</v>
      </c>
      <c r="M93" s="344">
        <v>0</v>
      </c>
      <c r="N93" s="344">
        <v>734.51737451737404</v>
      </c>
      <c r="O93" s="213"/>
      <c r="P93" s="309"/>
      <c r="Q93" s="309"/>
      <c r="R93" s="309"/>
      <c r="S93" s="309"/>
      <c r="T93" s="309"/>
      <c r="U93" s="309"/>
      <c r="V93" s="333"/>
      <c r="W93" s="263"/>
      <c r="X93" s="263"/>
      <c r="Y93" s="263"/>
      <c r="Z93" s="263"/>
      <c r="AA93" s="342"/>
      <c r="AB93" s="342"/>
      <c r="AC93" s="342"/>
      <c r="AG93" s="342"/>
    </row>
    <row r="94" spans="1:45" s="347" customFormat="1" ht="12" x14ac:dyDescent="0.3">
      <c r="A94" s="345" t="s">
        <v>717</v>
      </c>
      <c r="B94" s="282">
        <v>25948.870967741899</v>
      </c>
      <c r="C94" s="344">
        <v>26343.7</v>
      </c>
      <c r="D94" s="344">
        <v>23463.483870967699</v>
      </c>
      <c r="E94" s="344">
        <v>24189</v>
      </c>
      <c r="F94" s="344">
        <v>24800.724137931</v>
      </c>
      <c r="G94" s="344">
        <v>23960.903225806502</v>
      </c>
      <c r="H94" s="344">
        <v>20190</v>
      </c>
      <c r="I94" s="344">
        <v>21958.193548387098</v>
      </c>
      <c r="J94" s="344">
        <v>22686.799999999999</v>
      </c>
      <c r="K94" s="344">
        <v>0</v>
      </c>
      <c r="L94" s="344">
        <v>0</v>
      </c>
      <c r="M94" s="344">
        <v>0</v>
      </c>
      <c r="N94" s="344">
        <v>23786.3629343629</v>
      </c>
      <c r="O94" s="339"/>
      <c r="P94" s="339"/>
      <c r="Q94" s="339"/>
      <c r="R94" s="339"/>
      <c r="S94" s="339"/>
      <c r="T94" s="339"/>
      <c r="U94" s="339"/>
      <c r="V94" s="340"/>
      <c r="W94" s="346"/>
      <c r="X94" s="346"/>
      <c r="Y94" s="346"/>
      <c r="Z94" s="346"/>
      <c r="AA94" s="346"/>
      <c r="AB94" s="346"/>
      <c r="AC94" s="346"/>
      <c r="AD94" s="346"/>
      <c r="AE94" s="346"/>
      <c r="AF94" s="346"/>
      <c r="AG94" s="346"/>
    </row>
    <row r="95" spans="1:45" s="199" customFormat="1" ht="12" x14ac:dyDescent="0.3">
      <c r="A95" s="334" t="s">
        <v>738</v>
      </c>
      <c r="B95" s="335">
        <v>10219.5483870968</v>
      </c>
      <c r="C95" s="336">
        <v>10386.666666666701</v>
      </c>
      <c r="D95" s="337">
        <v>10912.4516129032</v>
      </c>
      <c r="E95" s="336">
        <v>11301</v>
      </c>
      <c r="F95" s="337">
        <v>11636.1379310345</v>
      </c>
      <c r="G95" s="336">
        <v>11941.6129032258</v>
      </c>
      <c r="H95" s="336">
        <v>12462.1333333333</v>
      </c>
      <c r="I95" s="337">
        <v>12943.3870967742</v>
      </c>
      <c r="J95" s="336">
        <v>13128.1333333333</v>
      </c>
      <c r="K95" s="337">
        <v>0</v>
      </c>
      <c r="L95" s="337">
        <v>0</v>
      </c>
      <c r="M95" s="336">
        <v>0</v>
      </c>
      <c r="N95" s="337">
        <v>11570.239382239401</v>
      </c>
      <c r="O95" s="213"/>
      <c r="P95" s="339"/>
      <c r="Q95" s="339"/>
      <c r="R95" s="339"/>
      <c r="S95" s="339"/>
      <c r="T95" s="339"/>
      <c r="U95" s="339"/>
      <c r="V95" s="340"/>
      <c r="W95" s="342"/>
      <c r="X95" s="342"/>
      <c r="Y95" s="342"/>
      <c r="Z95" s="342"/>
      <c r="AA95" s="342"/>
      <c r="AB95" s="342"/>
      <c r="AC95" s="342"/>
      <c r="AD95" s="342"/>
      <c r="AE95" s="342"/>
      <c r="AF95" s="342"/>
      <c r="AG95" s="342"/>
    </row>
    <row r="96" spans="1:45" s="199" customFormat="1" ht="12" x14ac:dyDescent="0.3">
      <c r="A96" s="343" t="s">
        <v>714</v>
      </c>
      <c r="B96" s="282">
        <v>6944.1935483871002</v>
      </c>
      <c r="C96" s="344">
        <v>7121.4</v>
      </c>
      <c r="D96" s="344">
        <v>7325.3225806451601</v>
      </c>
      <c r="E96" s="344">
        <v>7387.9354838709696</v>
      </c>
      <c r="F96" s="344">
        <v>7720.5862068965498</v>
      </c>
      <c r="G96" s="344">
        <v>7946.6451612903202</v>
      </c>
      <c r="H96" s="344">
        <v>8243.2999999999993</v>
      </c>
      <c r="I96" s="344">
        <v>8478.5483870967691</v>
      </c>
      <c r="J96" s="344">
        <v>8604.3333333333303</v>
      </c>
      <c r="K96" s="344">
        <v>0</v>
      </c>
      <c r="L96" s="344">
        <v>0</v>
      </c>
      <c r="M96" s="344">
        <v>0</v>
      </c>
      <c r="N96" s="344">
        <v>7700.63706563707</v>
      </c>
      <c r="O96" s="213"/>
      <c r="P96" s="339"/>
      <c r="Q96" s="339"/>
      <c r="R96" s="339"/>
      <c r="S96" s="339"/>
      <c r="T96" s="339"/>
      <c r="U96" s="339"/>
      <c r="V96" s="340"/>
      <c r="W96" s="342"/>
      <c r="X96" s="342"/>
      <c r="Y96" s="342"/>
      <c r="Z96" s="342"/>
      <c r="AA96" s="342"/>
      <c r="AB96" s="342"/>
      <c r="AC96" s="267"/>
      <c r="AD96" s="342"/>
      <c r="AE96" s="342"/>
      <c r="AF96" s="342"/>
      <c r="AG96" s="342"/>
    </row>
    <row r="97" spans="1:34" s="199" customFormat="1" ht="12" x14ac:dyDescent="0.3">
      <c r="A97" s="345" t="s">
        <v>715</v>
      </c>
      <c r="B97" s="282">
        <v>2275.83870967742</v>
      </c>
      <c r="C97" s="344">
        <v>2297.5666666666698</v>
      </c>
      <c r="D97" s="344">
        <v>2462.0967741935501</v>
      </c>
      <c r="E97" s="344">
        <v>2626.6774193548399</v>
      </c>
      <c r="F97" s="344">
        <v>2768.3793103448302</v>
      </c>
      <c r="G97" s="344">
        <v>2966.5161290322599</v>
      </c>
      <c r="H97" s="344">
        <v>3212.1</v>
      </c>
      <c r="I97" s="344">
        <v>3515.0967741935501</v>
      </c>
      <c r="J97" s="344">
        <v>3681.5333333333301</v>
      </c>
      <c r="K97" s="344">
        <v>0</v>
      </c>
      <c r="L97" s="344">
        <v>0</v>
      </c>
      <c r="M97" s="344">
        <v>0</v>
      </c>
      <c r="N97" s="344">
        <v>2818.6447876447901</v>
      </c>
      <c r="O97" s="213"/>
      <c r="P97" s="339"/>
      <c r="Q97" s="339"/>
      <c r="R97" s="339"/>
      <c r="S97" s="339"/>
      <c r="T97" s="237"/>
      <c r="U97" s="339"/>
      <c r="V97" s="340"/>
      <c r="W97" s="342"/>
      <c r="X97" s="342"/>
      <c r="Y97" s="342"/>
      <c r="Z97" s="342"/>
      <c r="AA97" s="342"/>
      <c r="AB97" s="342"/>
      <c r="AC97" s="342"/>
      <c r="AD97" s="342"/>
      <c r="AE97" s="342"/>
      <c r="AF97" s="342"/>
      <c r="AG97" s="342"/>
    </row>
    <row r="98" spans="1:34" s="199" customFormat="1" ht="12" x14ac:dyDescent="0.3">
      <c r="A98" s="345" t="s">
        <v>717</v>
      </c>
      <c r="B98" s="344">
        <v>999.51612903225805</v>
      </c>
      <c r="C98" s="344">
        <v>967.7</v>
      </c>
      <c r="D98" s="344">
        <v>1125.03225806452</v>
      </c>
      <c r="E98" s="344">
        <v>1286.38709677419</v>
      </c>
      <c r="F98" s="344">
        <v>1147.1724137931001</v>
      </c>
      <c r="G98" s="344">
        <v>1028.4516129032299</v>
      </c>
      <c r="H98" s="344">
        <v>1006.7333333333301</v>
      </c>
      <c r="I98" s="344">
        <v>949.74193548387098</v>
      </c>
      <c r="J98" s="344">
        <v>842.26666666666699</v>
      </c>
      <c r="K98" s="344">
        <v>0</v>
      </c>
      <c r="L98" s="344">
        <v>0</v>
      </c>
      <c r="M98" s="344">
        <v>0</v>
      </c>
      <c r="N98" s="344">
        <v>1050.95752895753</v>
      </c>
      <c r="O98" s="213"/>
      <c r="P98" s="339"/>
      <c r="Q98" s="339"/>
      <c r="R98" s="339"/>
      <c r="S98" s="339"/>
      <c r="T98" s="339"/>
      <c r="U98" s="339"/>
      <c r="V98" s="340"/>
      <c r="W98" s="342"/>
      <c r="X98" s="342"/>
      <c r="Y98" s="342"/>
      <c r="Z98" s="267"/>
      <c r="AA98" s="342"/>
      <c r="AB98" s="342"/>
      <c r="AC98" s="342"/>
      <c r="AD98" s="342"/>
      <c r="AG98" s="342"/>
    </row>
    <row r="99" spans="1:34" s="199" customFormat="1" ht="12" x14ac:dyDescent="0.3">
      <c r="A99" s="334" t="s">
        <v>739</v>
      </c>
      <c r="B99" s="335">
        <v>38512.419354838697</v>
      </c>
      <c r="C99" s="336">
        <v>39193.199999999997</v>
      </c>
      <c r="D99" s="337">
        <v>36999.225806451599</v>
      </c>
      <c r="E99" s="336">
        <v>38189.451612903198</v>
      </c>
      <c r="F99" s="337">
        <v>39076.482758620703</v>
      </c>
      <c r="G99" s="336">
        <v>38369.580645161303</v>
      </c>
      <c r="H99" s="336">
        <v>35069.666666666701</v>
      </c>
      <c r="I99" s="337">
        <v>37222.548387096802</v>
      </c>
      <c r="J99" s="336">
        <v>38025.666666666701</v>
      </c>
      <c r="K99" s="337">
        <v>0</v>
      </c>
      <c r="L99" s="337">
        <v>0</v>
      </c>
      <c r="M99" s="336">
        <v>0</v>
      </c>
      <c r="N99" s="337">
        <v>37836.212355212403</v>
      </c>
      <c r="O99" s="213"/>
      <c r="P99" s="339"/>
      <c r="Q99" s="339"/>
      <c r="R99" s="339"/>
      <c r="S99" s="339"/>
      <c r="T99" s="339"/>
      <c r="U99" s="339"/>
      <c r="V99" s="340"/>
      <c r="W99" s="342"/>
      <c r="X99" s="342"/>
      <c r="Y99" s="342"/>
      <c r="Z99" s="342"/>
      <c r="AA99" s="342"/>
      <c r="AB99" s="342"/>
      <c r="AC99" s="342"/>
      <c r="AD99" s="342"/>
      <c r="AG99" s="342"/>
    </row>
    <row r="100" spans="1:34" s="199" customFormat="1" ht="12" x14ac:dyDescent="0.3">
      <c r="A100" s="343" t="s">
        <v>714</v>
      </c>
      <c r="B100" s="282">
        <v>8580.3548387096798</v>
      </c>
      <c r="C100" s="344">
        <v>8890.4</v>
      </c>
      <c r="D100" s="344">
        <v>9240.7096774193506</v>
      </c>
      <c r="E100" s="344">
        <v>9336.8709677419392</v>
      </c>
      <c r="F100" s="344">
        <v>9589.5172413793098</v>
      </c>
      <c r="G100" s="344">
        <v>9685.3225806451592</v>
      </c>
      <c r="H100" s="344">
        <v>9905.1666666666697</v>
      </c>
      <c r="I100" s="344">
        <v>10039.4516129032</v>
      </c>
      <c r="J100" s="344">
        <v>10074.4666666667</v>
      </c>
      <c r="K100" s="344">
        <v>0</v>
      </c>
      <c r="L100" s="344">
        <v>0</v>
      </c>
      <c r="M100" s="344">
        <v>0</v>
      </c>
      <c r="N100" s="344">
        <v>9445.72972972973</v>
      </c>
      <c r="O100" s="213"/>
      <c r="P100" s="339"/>
      <c r="Q100" s="339"/>
      <c r="R100" s="342"/>
      <c r="S100" s="339"/>
      <c r="T100" s="339"/>
      <c r="U100" s="339"/>
      <c r="V100" s="340"/>
      <c r="W100" s="342"/>
      <c r="X100" s="342"/>
      <c r="Y100" s="342"/>
      <c r="Z100" s="342"/>
      <c r="AA100" s="342"/>
      <c r="AB100" s="342"/>
    </row>
    <row r="101" spans="1:34" s="199" customFormat="1" ht="12" x14ac:dyDescent="0.3">
      <c r="A101" s="345" t="s">
        <v>715</v>
      </c>
      <c r="B101" s="282">
        <v>2983.6774193548399</v>
      </c>
      <c r="C101" s="344">
        <v>2991.4</v>
      </c>
      <c r="D101" s="344">
        <v>3170</v>
      </c>
      <c r="E101" s="344">
        <v>3377.1935483870998</v>
      </c>
      <c r="F101" s="344">
        <v>3539.06896551724</v>
      </c>
      <c r="G101" s="344">
        <v>3694.9032258064499</v>
      </c>
      <c r="H101" s="344">
        <v>3967.7666666666701</v>
      </c>
      <c r="I101" s="344">
        <v>4275.1612903225796</v>
      </c>
      <c r="J101" s="344">
        <v>4422.1333333333296</v>
      </c>
      <c r="K101" s="344">
        <v>0</v>
      </c>
      <c r="L101" s="344">
        <v>0</v>
      </c>
      <c r="M101" s="344">
        <v>0</v>
      </c>
      <c r="N101" s="344">
        <v>3553.1621621621598</v>
      </c>
      <c r="O101" s="213"/>
      <c r="P101" s="339"/>
      <c r="Q101" s="339"/>
      <c r="R101" s="237"/>
      <c r="S101" s="339"/>
      <c r="T101" s="339"/>
      <c r="U101" s="339"/>
      <c r="V101" s="340"/>
      <c r="W101" s="342"/>
      <c r="X101" s="342"/>
      <c r="Y101" s="342"/>
      <c r="Z101" s="342"/>
      <c r="AA101" s="342"/>
      <c r="AB101" s="342"/>
    </row>
    <row r="102" spans="1:34" s="199" customFormat="1" ht="12" x14ac:dyDescent="0.3">
      <c r="A102" s="345" t="s">
        <v>717</v>
      </c>
      <c r="B102" s="282">
        <v>26948.3870967742</v>
      </c>
      <c r="C102" s="344">
        <v>27311.4</v>
      </c>
      <c r="D102" s="344">
        <v>24588.516129032301</v>
      </c>
      <c r="E102" s="344">
        <v>25475.3870967742</v>
      </c>
      <c r="F102" s="344">
        <v>25947.896551724101</v>
      </c>
      <c r="G102" s="344">
        <v>24989.3548387097</v>
      </c>
      <c r="H102" s="344">
        <v>21196.733333333301</v>
      </c>
      <c r="I102" s="344">
        <v>22907.935483870999</v>
      </c>
      <c r="J102" s="344">
        <v>23529.066666666698</v>
      </c>
      <c r="K102" s="344">
        <v>0</v>
      </c>
      <c r="L102" s="344">
        <v>0</v>
      </c>
      <c r="M102" s="344">
        <v>0</v>
      </c>
      <c r="N102" s="344">
        <v>24837.320463320499</v>
      </c>
      <c r="O102" s="213"/>
      <c r="P102" s="339"/>
      <c r="Q102" s="339"/>
      <c r="R102" s="237"/>
      <c r="S102" s="237"/>
      <c r="T102" s="339"/>
      <c r="U102" s="339"/>
      <c r="V102" s="340"/>
      <c r="W102" s="342"/>
      <c r="X102" s="342"/>
      <c r="Y102" s="342"/>
      <c r="Z102" s="342"/>
      <c r="AA102" s="342"/>
      <c r="AB102" s="342"/>
    </row>
    <row r="103" spans="1:34" s="199" customFormat="1" ht="12" x14ac:dyDescent="0.3">
      <c r="A103" s="285"/>
      <c r="F103" s="197"/>
      <c r="G103" s="197"/>
      <c r="H103" s="197"/>
      <c r="I103" s="197"/>
      <c r="J103" s="197"/>
      <c r="K103" s="197"/>
      <c r="L103" s="213"/>
      <c r="M103" s="213"/>
      <c r="N103" s="213"/>
      <c r="O103" s="213"/>
      <c r="P103" s="339"/>
      <c r="Q103" s="339"/>
      <c r="R103" s="339"/>
      <c r="S103" s="237"/>
      <c r="T103" s="339"/>
      <c r="U103" s="339"/>
      <c r="V103" s="340"/>
      <c r="W103" s="342"/>
      <c r="X103" s="342"/>
      <c r="Y103" s="342"/>
      <c r="Z103" s="342"/>
      <c r="AA103" s="342"/>
      <c r="AB103" s="342"/>
    </row>
    <row r="104" spans="1:34" s="199" customFormat="1" ht="12" customHeight="1" x14ac:dyDescent="0.3">
      <c r="A104" s="348"/>
      <c r="B104" s="329"/>
      <c r="C104" s="329"/>
      <c r="D104" s="329"/>
      <c r="E104" s="329"/>
      <c r="F104" s="329"/>
      <c r="G104" s="329"/>
      <c r="H104" s="329"/>
      <c r="I104" s="329"/>
      <c r="J104" s="329"/>
      <c r="K104" s="329"/>
      <c r="L104" s="329"/>
      <c r="M104" s="329"/>
      <c r="N104" s="329"/>
      <c r="O104" s="329"/>
      <c r="P104" s="329"/>
      <c r="Q104" s="329"/>
      <c r="R104" s="329"/>
      <c r="S104" s="329"/>
      <c r="T104" s="329"/>
      <c r="U104" s="329"/>
      <c r="V104" s="349"/>
    </row>
    <row r="105" spans="1:34" s="199" customFormat="1" ht="12" x14ac:dyDescent="0.3">
      <c r="A105" s="285"/>
      <c r="F105" s="197"/>
      <c r="G105" s="197"/>
      <c r="H105" s="197"/>
      <c r="I105" s="197"/>
      <c r="J105" s="197"/>
      <c r="K105" s="197"/>
      <c r="L105" s="213"/>
      <c r="M105" s="213"/>
      <c r="N105" s="213"/>
      <c r="O105" s="213"/>
      <c r="P105" s="213"/>
      <c r="Q105" s="213"/>
      <c r="R105" s="213"/>
      <c r="S105" s="213"/>
      <c r="T105" s="213"/>
      <c r="U105" s="213"/>
      <c r="V105" s="284"/>
      <c r="AA105" s="266"/>
      <c r="AB105" s="266"/>
      <c r="AC105" s="266"/>
      <c r="AD105" s="266"/>
      <c r="AE105" s="266"/>
      <c r="AF105" s="266"/>
      <c r="AG105" s="266"/>
    </row>
    <row r="106" spans="1:34" s="199" customFormat="1" ht="24.75" customHeight="1" x14ac:dyDescent="0.3">
      <c r="A106" s="331" t="s">
        <v>740</v>
      </c>
      <c r="B106" s="332"/>
      <c r="C106" s="332"/>
      <c r="D106" s="332"/>
      <c r="E106" s="332"/>
      <c r="F106" s="332"/>
      <c r="G106" s="332"/>
      <c r="H106" s="332"/>
      <c r="I106" s="332"/>
      <c r="J106" s="332"/>
      <c r="K106" s="332"/>
      <c r="L106" s="332"/>
      <c r="M106" s="332"/>
      <c r="N106" s="332"/>
      <c r="O106" s="213"/>
      <c r="P106" s="213"/>
      <c r="Q106" s="309"/>
      <c r="R106" s="309"/>
      <c r="S106" s="309"/>
      <c r="T106" s="309"/>
      <c r="U106" s="309"/>
      <c r="V106" s="333"/>
      <c r="W106" s="266"/>
      <c r="X106" s="266"/>
      <c r="Y106" s="266"/>
      <c r="Z106" s="266"/>
      <c r="AA106" s="266"/>
      <c r="AB106" s="266"/>
    </row>
    <row r="107" spans="1:34" s="199" customFormat="1" ht="12" x14ac:dyDescent="0.3">
      <c r="A107" s="222" t="s">
        <v>701</v>
      </c>
      <c r="B107" s="222" t="s">
        <v>702</v>
      </c>
      <c r="C107" s="222" t="s">
        <v>703</v>
      </c>
      <c r="D107" s="222" t="s">
        <v>704</v>
      </c>
      <c r="E107" s="222" t="s">
        <v>705</v>
      </c>
      <c r="F107" s="222" t="s">
        <v>706</v>
      </c>
      <c r="G107" s="222" t="s">
        <v>707</v>
      </c>
      <c r="H107" s="222" t="s">
        <v>708</v>
      </c>
      <c r="I107" s="222" t="s">
        <v>709</v>
      </c>
      <c r="J107" s="222" t="s">
        <v>710</v>
      </c>
      <c r="K107" s="222" t="s">
        <v>711</v>
      </c>
      <c r="L107" s="222" t="s">
        <v>712</v>
      </c>
      <c r="M107" s="222" t="s">
        <v>713</v>
      </c>
      <c r="N107" s="222" t="s">
        <v>736</v>
      </c>
      <c r="O107" s="213"/>
      <c r="P107" s="309"/>
      <c r="Q107" s="309"/>
      <c r="R107" s="309"/>
      <c r="S107" s="309"/>
      <c r="T107" s="309"/>
      <c r="U107" s="309"/>
      <c r="V107" s="333"/>
      <c r="W107" s="266"/>
      <c r="X107" s="266"/>
      <c r="Y107" s="266"/>
      <c r="Z107" s="266"/>
      <c r="AA107" s="266"/>
      <c r="AB107" s="266"/>
      <c r="AC107" s="342"/>
      <c r="AD107" s="342"/>
      <c r="AE107" s="342"/>
      <c r="AF107" s="342"/>
      <c r="AG107" s="342"/>
      <c r="AH107" s="342"/>
    </row>
    <row r="108" spans="1:34" s="199" customFormat="1" ht="12.75" customHeight="1" x14ac:dyDescent="0.3">
      <c r="A108" s="334" t="s">
        <v>737</v>
      </c>
      <c r="B108" s="350">
        <v>44.5835175019605</v>
      </c>
      <c r="C108" s="351">
        <v>49.981500290191498</v>
      </c>
      <c r="D108" s="352">
        <v>54.446266069623</v>
      </c>
      <c r="E108" s="351">
        <v>58.354243265551098</v>
      </c>
      <c r="F108" s="352">
        <v>44.911802933712899</v>
      </c>
      <c r="G108" s="351">
        <v>46.838434802107898</v>
      </c>
      <c r="H108" s="351">
        <v>51.207643463295902</v>
      </c>
      <c r="I108" s="352">
        <v>47.049954293703301</v>
      </c>
      <c r="J108" s="351">
        <v>48.353227012210297</v>
      </c>
      <c r="K108" s="352">
        <v>0</v>
      </c>
      <c r="L108" s="352">
        <v>0</v>
      </c>
      <c r="M108" s="351">
        <v>0</v>
      </c>
      <c r="N108" s="352">
        <v>49.323027790989997</v>
      </c>
      <c r="O108" s="213"/>
      <c r="P108" s="213"/>
      <c r="Q108" s="309"/>
      <c r="R108" s="309"/>
      <c r="S108" s="309"/>
      <c r="T108" s="309"/>
      <c r="U108" s="309"/>
      <c r="V108" s="333"/>
      <c r="W108" s="266"/>
      <c r="X108" s="266"/>
      <c r="Y108" s="266"/>
      <c r="Z108" s="266"/>
      <c r="AA108" s="266"/>
      <c r="AB108" s="266"/>
      <c r="AC108" s="342"/>
      <c r="AD108" s="342"/>
      <c r="AE108" s="342"/>
      <c r="AF108" s="342"/>
      <c r="AG108" s="342"/>
      <c r="AH108" s="342"/>
    </row>
    <row r="109" spans="1:34" s="199" customFormat="1" ht="12" x14ac:dyDescent="0.3">
      <c r="A109" s="343" t="s">
        <v>714</v>
      </c>
      <c r="B109" s="353">
        <v>40.916572717023698</v>
      </c>
      <c r="C109" s="354">
        <v>45.083067092651802</v>
      </c>
      <c r="D109" s="354">
        <v>52.181726907630498</v>
      </c>
      <c r="E109" s="354">
        <v>46.071310116086202</v>
      </c>
      <c r="F109" s="354">
        <v>45.922535211267601</v>
      </c>
      <c r="G109" s="354">
        <v>46.3473389355742</v>
      </c>
      <c r="H109" s="354">
        <v>45.285714285714299</v>
      </c>
      <c r="I109" s="354">
        <v>45.994983277591999</v>
      </c>
      <c r="J109" s="354">
        <v>45.691532258064498</v>
      </c>
      <c r="K109" s="354">
        <v>0</v>
      </c>
      <c r="L109" s="354">
        <v>0</v>
      </c>
      <c r="M109" s="354">
        <v>0</v>
      </c>
      <c r="N109" s="354">
        <v>46.018483881615097</v>
      </c>
      <c r="O109" s="213"/>
      <c r="P109" s="213"/>
      <c r="Q109" s="213"/>
      <c r="R109" s="309"/>
      <c r="S109" s="309"/>
      <c r="T109" s="309"/>
      <c r="U109" s="309"/>
      <c r="V109" s="333"/>
      <c r="W109" s="266"/>
      <c r="X109" s="266"/>
      <c r="Y109" s="266"/>
      <c r="Z109" s="266"/>
      <c r="AA109" s="342"/>
      <c r="AB109" s="342"/>
      <c r="AC109" s="267"/>
      <c r="AD109" s="342"/>
      <c r="AE109" s="342"/>
      <c r="AF109" s="342"/>
      <c r="AH109" s="342"/>
    </row>
    <row r="110" spans="1:34" s="199" customFormat="1" ht="12" x14ac:dyDescent="0.3">
      <c r="A110" s="345" t="s">
        <v>715</v>
      </c>
      <c r="B110" s="353">
        <v>58.2777777777778</v>
      </c>
      <c r="C110" s="354">
        <v>54.305882352941197</v>
      </c>
      <c r="D110" s="354">
        <v>61.553846153846202</v>
      </c>
      <c r="E110" s="354">
        <v>65.224137931034505</v>
      </c>
      <c r="F110" s="354">
        <v>62.348214285714299</v>
      </c>
      <c r="G110" s="354">
        <v>51.846715328467198</v>
      </c>
      <c r="H110" s="354">
        <v>63.254320987654303</v>
      </c>
      <c r="I110" s="354">
        <v>58.920258620689701</v>
      </c>
      <c r="J110" s="354">
        <v>58.861878453038699</v>
      </c>
      <c r="K110" s="354">
        <v>0</v>
      </c>
      <c r="L110" s="354">
        <v>0</v>
      </c>
      <c r="M110" s="354">
        <v>0</v>
      </c>
      <c r="N110" s="354">
        <v>59.316941624365498</v>
      </c>
      <c r="O110" s="213"/>
      <c r="P110" s="213"/>
      <c r="Q110" s="309"/>
      <c r="R110" s="309"/>
      <c r="S110" s="309"/>
      <c r="T110" s="309"/>
      <c r="U110" s="309"/>
      <c r="V110" s="333"/>
      <c r="W110" s="266"/>
      <c r="X110" s="266"/>
      <c r="AA110" s="342"/>
      <c r="AB110" s="342"/>
      <c r="AC110" s="342"/>
      <c r="AD110" s="342"/>
      <c r="AE110" s="342"/>
      <c r="AF110" s="342"/>
      <c r="AG110" s="342"/>
      <c r="AH110" s="342"/>
    </row>
    <row r="111" spans="1:34" s="199" customFormat="1" ht="12" x14ac:dyDescent="0.3">
      <c r="A111" s="345" t="s">
        <v>717</v>
      </c>
      <c r="B111" s="353">
        <v>44.471714330364101</v>
      </c>
      <c r="C111" s="354">
        <v>50.231747301079601</v>
      </c>
      <c r="D111" s="354">
        <v>54.441916167664701</v>
      </c>
      <c r="E111" s="354">
        <v>59.409411364987697</v>
      </c>
      <c r="F111" s="354">
        <v>44.434661218930898</v>
      </c>
      <c r="G111" s="354">
        <v>46.7447419907068</v>
      </c>
      <c r="H111" s="354">
        <v>51.338654802407703</v>
      </c>
      <c r="I111" s="354">
        <v>46.799256066599803</v>
      </c>
      <c r="J111" s="354">
        <v>48.274050891277703</v>
      </c>
      <c r="K111" s="354">
        <v>0</v>
      </c>
      <c r="L111" s="354">
        <v>0</v>
      </c>
      <c r="M111" s="354">
        <v>0</v>
      </c>
      <c r="N111" s="354">
        <v>49.310834192925803</v>
      </c>
      <c r="O111" s="213"/>
      <c r="P111" s="309"/>
      <c r="Q111" s="309"/>
      <c r="R111" s="309"/>
      <c r="S111" s="309"/>
      <c r="T111" s="309"/>
      <c r="U111" s="309"/>
      <c r="V111" s="333"/>
      <c r="W111" s="266"/>
      <c r="X111" s="266"/>
      <c r="Y111" s="266"/>
      <c r="Z111" s="266"/>
    </row>
    <row r="112" spans="1:34" s="199" customFormat="1" ht="12" x14ac:dyDescent="0.3">
      <c r="A112" s="334" t="s">
        <v>738</v>
      </c>
      <c r="B112" s="350">
        <v>43.467903415783297</v>
      </c>
      <c r="C112" s="351">
        <v>42.830339009529801</v>
      </c>
      <c r="D112" s="352">
        <v>39.743589743589702</v>
      </c>
      <c r="E112" s="351">
        <v>49.813203529053901</v>
      </c>
      <c r="F112" s="352">
        <v>43.583831440525998</v>
      </c>
      <c r="G112" s="351">
        <v>42.130588876772102</v>
      </c>
      <c r="H112" s="351">
        <v>46.1496889580093</v>
      </c>
      <c r="I112" s="352">
        <v>45.703861615300298</v>
      </c>
      <c r="J112" s="351">
        <v>45.139074693422501</v>
      </c>
      <c r="K112" s="352">
        <v>0</v>
      </c>
      <c r="L112" s="352">
        <v>0</v>
      </c>
      <c r="M112" s="351">
        <v>0</v>
      </c>
      <c r="N112" s="352">
        <v>44.255221456040303</v>
      </c>
      <c r="O112" s="213"/>
      <c r="P112" s="309"/>
      <c r="Q112" s="309"/>
      <c r="R112" s="339"/>
      <c r="S112" s="339"/>
      <c r="T112" s="339"/>
      <c r="U112" s="339"/>
      <c r="V112" s="284"/>
      <c r="Z112" s="266"/>
      <c r="AA112" s="266"/>
      <c r="AB112" s="266"/>
      <c r="AC112" s="266"/>
      <c r="AD112" s="266"/>
      <c r="AE112" s="266"/>
      <c r="AF112" s="266"/>
    </row>
    <row r="113" spans="1:33" s="199" customFormat="1" ht="12" x14ac:dyDescent="0.3">
      <c r="A113" s="343" t="s">
        <v>714</v>
      </c>
      <c r="B113" s="353">
        <v>48.018704699555798</v>
      </c>
      <c r="C113" s="354">
        <v>49.702702702702702</v>
      </c>
      <c r="D113" s="354">
        <v>50.601866251944003</v>
      </c>
      <c r="E113" s="354">
        <v>54.286684453068197</v>
      </c>
      <c r="F113" s="354">
        <v>47.260980120203399</v>
      </c>
      <c r="G113" s="354">
        <v>44.966464733881402</v>
      </c>
      <c r="H113" s="354">
        <v>49.116937161880998</v>
      </c>
      <c r="I113" s="354">
        <v>49.710913859188999</v>
      </c>
      <c r="J113" s="354">
        <v>45.805658627087197</v>
      </c>
      <c r="K113" s="354">
        <v>0</v>
      </c>
      <c r="L113" s="354">
        <v>0</v>
      </c>
      <c r="M113" s="354">
        <v>0</v>
      </c>
      <c r="N113" s="354">
        <v>48.935912286845699</v>
      </c>
      <c r="O113" s="213"/>
      <c r="P113" s="309"/>
      <c r="Q113" s="309"/>
      <c r="R113" s="309"/>
      <c r="S113" s="309"/>
      <c r="T113" s="309"/>
      <c r="U113" s="339"/>
      <c r="V113" s="333"/>
      <c r="W113" s="266"/>
      <c r="X113" s="266"/>
      <c r="Y113" s="266"/>
      <c r="Z113" s="266"/>
      <c r="AA113" s="266"/>
      <c r="AB113" s="266"/>
      <c r="AC113" s="266"/>
    </row>
    <row r="114" spans="1:33" s="199" customFormat="1" ht="12" customHeight="1" x14ac:dyDescent="0.3">
      <c r="A114" s="345" t="s">
        <v>715</v>
      </c>
      <c r="B114" s="353">
        <v>49.120199146514899</v>
      </c>
      <c r="C114" s="354">
        <v>42.633908477119299</v>
      </c>
      <c r="D114" s="354">
        <v>46.697674418604599</v>
      </c>
      <c r="E114" s="354">
        <v>52.518123667377402</v>
      </c>
      <c r="F114" s="354">
        <v>44.074877536739002</v>
      </c>
      <c r="G114" s="354">
        <v>42.697353279631798</v>
      </c>
      <c r="H114" s="354">
        <v>47.028121484814399</v>
      </c>
      <c r="I114" s="354">
        <v>42.291804831833304</v>
      </c>
      <c r="J114" s="354">
        <v>44.740434332988599</v>
      </c>
      <c r="K114" s="354">
        <v>0</v>
      </c>
      <c r="L114" s="354">
        <v>0</v>
      </c>
      <c r="M114" s="354">
        <v>0</v>
      </c>
      <c r="N114" s="354">
        <v>45.577247815138499</v>
      </c>
      <c r="O114" s="213"/>
      <c r="P114" s="309"/>
      <c r="Q114" s="309"/>
      <c r="R114" s="339"/>
      <c r="S114" s="339"/>
      <c r="T114" s="339"/>
      <c r="U114" s="339"/>
      <c r="V114" s="333"/>
      <c r="W114" s="266"/>
      <c r="X114" s="266"/>
      <c r="Y114" s="266"/>
      <c r="Z114" s="266"/>
      <c r="AA114" s="266"/>
      <c r="AB114" s="266"/>
    </row>
    <row r="115" spans="1:33" s="199" customFormat="1" ht="12" x14ac:dyDescent="0.3">
      <c r="A115" s="345" t="s">
        <v>717</v>
      </c>
      <c r="B115" s="353">
        <v>18.751127141569</v>
      </c>
      <c r="C115" s="354">
        <v>17.457089552238799</v>
      </c>
      <c r="D115" s="354">
        <v>11.7714598141061</v>
      </c>
      <c r="E115" s="354">
        <v>28.500957854406099</v>
      </c>
      <c r="F115" s="354">
        <v>25.858057630736401</v>
      </c>
      <c r="G115" s="354">
        <v>27.6915983606557</v>
      </c>
      <c r="H115" s="354">
        <v>32.172261484098897</v>
      </c>
      <c r="I115" s="354">
        <v>34.608238387379501</v>
      </c>
      <c r="J115" s="354">
        <v>42.8774193548387</v>
      </c>
      <c r="K115" s="354">
        <v>0</v>
      </c>
      <c r="L115" s="354">
        <v>0</v>
      </c>
      <c r="M115" s="354">
        <v>0</v>
      </c>
      <c r="N115" s="354">
        <v>24.5126223596085</v>
      </c>
      <c r="O115" s="213"/>
      <c r="P115" s="309"/>
      <c r="Q115" s="309"/>
      <c r="R115" s="309"/>
      <c r="S115" s="309"/>
      <c r="T115" s="309"/>
      <c r="U115" s="309"/>
      <c r="V115" s="333"/>
      <c r="W115" s="266"/>
      <c r="X115" s="266"/>
      <c r="Y115" s="266"/>
      <c r="Z115" s="266"/>
      <c r="AA115" s="266"/>
      <c r="AB115" s="266"/>
    </row>
    <row r="116" spans="1:33" s="199" customFormat="1" ht="12" x14ac:dyDescent="0.3">
      <c r="A116" s="334" t="s">
        <v>739</v>
      </c>
      <c r="B116" s="350">
        <v>44.219559056630999</v>
      </c>
      <c r="C116" s="351">
        <v>47.713747832548897</v>
      </c>
      <c r="D116" s="352">
        <v>49.499808300584696</v>
      </c>
      <c r="E116" s="351">
        <v>55.532837545851997</v>
      </c>
      <c r="F116" s="352">
        <v>44.522867521554602</v>
      </c>
      <c r="G116" s="351">
        <v>45.4665130690395</v>
      </c>
      <c r="H116" s="351">
        <v>49.619041804046098</v>
      </c>
      <c r="I116" s="352">
        <v>46.637730358874897</v>
      </c>
      <c r="J116" s="351">
        <v>47.360254864818302</v>
      </c>
      <c r="K116" s="352">
        <v>0</v>
      </c>
      <c r="L116" s="352">
        <v>0</v>
      </c>
      <c r="M116" s="351">
        <v>0</v>
      </c>
      <c r="N116" s="352">
        <v>47.737131771284503</v>
      </c>
      <c r="O116" s="213"/>
      <c r="P116" s="213"/>
      <c r="Q116" s="213"/>
      <c r="R116" s="213"/>
      <c r="S116" s="213"/>
      <c r="T116" s="213"/>
      <c r="U116" s="213"/>
      <c r="V116" s="284"/>
    </row>
    <row r="117" spans="1:33" s="199" customFormat="1" ht="12" x14ac:dyDescent="0.3">
      <c r="A117" s="343" t="s">
        <v>714</v>
      </c>
      <c r="B117" s="353">
        <v>46.798799380325299</v>
      </c>
      <c r="C117" s="354">
        <v>48.823708206686902</v>
      </c>
      <c r="D117" s="354">
        <v>50.926040379068802</v>
      </c>
      <c r="E117" s="354">
        <v>52.427472321261</v>
      </c>
      <c r="F117" s="354">
        <v>46.982607103625</v>
      </c>
      <c r="G117" s="354">
        <v>45.226242754259601</v>
      </c>
      <c r="H117" s="354">
        <v>48.3709785522788</v>
      </c>
      <c r="I117" s="354">
        <v>48.988623435722403</v>
      </c>
      <c r="J117" s="354">
        <v>45.7843137254902</v>
      </c>
      <c r="K117" s="354">
        <v>0</v>
      </c>
      <c r="L117" s="354">
        <v>0</v>
      </c>
      <c r="M117" s="354">
        <v>0</v>
      </c>
      <c r="N117" s="354">
        <v>48.362086128543602</v>
      </c>
      <c r="O117" s="213"/>
      <c r="P117" s="213"/>
      <c r="Q117" s="213"/>
      <c r="R117" s="213"/>
      <c r="S117" s="213"/>
      <c r="T117" s="213"/>
      <c r="U117" s="213"/>
      <c r="V117" s="284"/>
    </row>
    <row r="118" spans="1:33" s="199" customFormat="1" ht="12" x14ac:dyDescent="0.3">
      <c r="A118" s="345" t="s">
        <v>715</v>
      </c>
      <c r="B118" s="353">
        <v>50.911899313501102</v>
      </c>
      <c r="C118" s="354">
        <v>45.005977286312003</v>
      </c>
      <c r="D118" s="354">
        <v>49.609770808202697</v>
      </c>
      <c r="E118" s="354">
        <v>55.037606837606802</v>
      </c>
      <c r="F118" s="354">
        <v>47.5535410764872</v>
      </c>
      <c r="G118" s="354">
        <v>44.447184737086999</v>
      </c>
      <c r="H118" s="354">
        <v>50.038479157123199</v>
      </c>
      <c r="I118" s="354">
        <v>45.288155339805797</v>
      </c>
      <c r="J118" s="354">
        <v>46.966898954703801</v>
      </c>
      <c r="K118" s="354">
        <v>0</v>
      </c>
      <c r="L118" s="354">
        <v>0</v>
      </c>
      <c r="M118" s="354">
        <v>0</v>
      </c>
      <c r="N118" s="354">
        <v>48.177675033025103</v>
      </c>
      <c r="O118" s="213"/>
      <c r="P118" s="213"/>
      <c r="Q118" s="213"/>
      <c r="R118" s="213"/>
      <c r="S118" s="213"/>
      <c r="T118" s="213"/>
      <c r="U118" s="213"/>
      <c r="V118" s="284"/>
    </row>
    <row r="119" spans="1:33" s="199" customFormat="1" ht="12" x14ac:dyDescent="0.3">
      <c r="A119" s="345" t="s">
        <v>717</v>
      </c>
      <c r="B119" s="353">
        <v>42.420651470482497</v>
      </c>
      <c r="C119" s="354">
        <v>47.643956691463501</v>
      </c>
      <c r="D119" s="354">
        <v>49.0048070224328</v>
      </c>
      <c r="E119" s="354">
        <v>56.8917843489116</v>
      </c>
      <c r="F119" s="354">
        <v>43.320445525540897</v>
      </c>
      <c r="G119" s="354">
        <v>45.671820909300699</v>
      </c>
      <c r="H119" s="354">
        <v>50.016995614035103</v>
      </c>
      <c r="I119" s="354">
        <v>46.0298152450492</v>
      </c>
      <c r="J119" s="354">
        <v>47.952905042231897</v>
      </c>
      <c r="K119" s="354">
        <v>0</v>
      </c>
      <c r="L119" s="354">
        <v>0</v>
      </c>
      <c r="M119" s="354">
        <v>0</v>
      </c>
      <c r="N119" s="354">
        <v>47.458369574420601</v>
      </c>
      <c r="O119" s="213"/>
      <c r="P119" s="213"/>
      <c r="Q119" s="213"/>
      <c r="R119" s="213"/>
      <c r="S119" s="213"/>
      <c r="T119" s="213"/>
      <c r="U119" s="213"/>
      <c r="V119" s="284"/>
    </row>
    <row r="120" spans="1:33" s="199" customFormat="1" ht="12" x14ac:dyDescent="0.3">
      <c r="A120" s="285"/>
      <c r="F120" s="197"/>
      <c r="G120" s="197"/>
      <c r="H120" s="197"/>
      <c r="I120" s="197"/>
      <c r="J120" s="197"/>
      <c r="K120" s="197"/>
      <c r="L120" s="213"/>
      <c r="M120" s="213"/>
      <c r="N120" s="213"/>
      <c r="O120" s="213"/>
      <c r="P120" s="213"/>
      <c r="Q120" s="213"/>
      <c r="R120" s="213"/>
      <c r="S120" s="213"/>
      <c r="T120" s="213"/>
      <c r="U120" s="213"/>
      <c r="V120" s="284"/>
    </row>
    <row r="121" spans="1:33" s="199" customFormat="1" ht="12" x14ac:dyDescent="0.3">
      <c r="A121" s="348"/>
      <c r="B121" s="329"/>
      <c r="C121" s="329"/>
      <c r="D121" s="329"/>
      <c r="E121" s="329"/>
      <c r="F121" s="329"/>
      <c r="G121" s="329"/>
      <c r="H121" s="329"/>
      <c r="I121" s="329"/>
      <c r="J121" s="329"/>
      <c r="K121" s="329"/>
      <c r="L121" s="329"/>
      <c r="M121" s="329"/>
      <c r="N121" s="329"/>
      <c r="O121" s="329"/>
      <c r="P121" s="329"/>
      <c r="Q121" s="329"/>
      <c r="R121" s="329"/>
      <c r="S121" s="329"/>
      <c r="T121" s="329"/>
      <c r="U121" s="329"/>
      <c r="V121" s="349"/>
    </row>
    <row r="122" spans="1:33" s="199" customFormat="1" ht="12" x14ac:dyDescent="0.3">
      <c r="A122" s="285"/>
      <c r="F122" s="197"/>
      <c r="G122" s="197"/>
      <c r="H122" s="197"/>
      <c r="I122" s="197"/>
      <c r="J122" s="197"/>
      <c r="K122" s="197"/>
      <c r="L122" s="213"/>
      <c r="M122" s="213"/>
      <c r="N122" s="213"/>
      <c r="O122" s="213"/>
      <c r="P122" s="213"/>
      <c r="Q122" s="213"/>
      <c r="R122" s="213"/>
      <c r="S122" s="309"/>
      <c r="T122" s="309"/>
      <c r="U122" s="309"/>
      <c r="V122" s="333"/>
    </row>
    <row r="123" spans="1:33" s="197" customFormat="1" ht="24.75" customHeight="1" x14ac:dyDescent="0.3">
      <c r="A123" s="355" t="s">
        <v>741</v>
      </c>
      <c r="B123" s="259"/>
      <c r="C123" s="259"/>
      <c r="D123" s="259"/>
      <c r="E123" s="259"/>
      <c r="F123" s="259"/>
      <c r="G123" s="259"/>
      <c r="H123" s="259"/>
      <c r="I123" s="259"/>
      <c r="J123" s="259"/>
      <c r="K123" s="259"/>
      <c r="L123" s="259"/>
      <c r="M123" s="259"/>
      <c r="N123" s="259"/>
      <c r="O123" s="213"/>
      <c r="P123" s="309"/>
      <c r="Q123" s="309"/>
      <c r="R123" s="309"/>
      <c r="S123" s="309"/>
      <c r="T123" s="309"/>
      <c r="U123" s="309"/>
      <c r="V123" s="333"/>
      <c r="W123" s="294"/>
      <c r="X123" s="294"/>
      <c r="Y123" s="294"/>
      <c r="Z123" s="294"/>
      <c r="AA123" s="294"/>
      <c r="AB123" s="294"/>
    </row>
    <row r="124" spans="1:33" s="199" customFormat="1" ht="12" x14ac:dyDescent="0.3">
      <c r="A124" s="221" t="s">
        <v>721</v>
      </c>
      <c r="B124" s="222" t="s">
        <v>702</v>
      </c>
      <c r="C124" s="222" t="s">
        <v>703</v>
      </c>
      <c r="D124" s="222" t="s">
        <v>704</v>
      </c>
      <c r="E124" s="222" t="s">
        <v>705</v>
      </c>
      <c r="F124" s="222" t="s">
        <v>706</v>
      </c>
      <c r="G124" s="222" t="s">
        <v>707</v>
      </c>
      <c r="H124" s="222" t="s">
        <v>708</v>
      </c>
      <c r="I124" s="222" t="s">
        <v>709</v>
      </c>
      <c r="J124" s="222" t="s">
        <v>710</v>
      </c>
      <c r="K124" s="222" t="s">
        <v>711</v>
      </c>
      <c r="L124" s="222" t="s">
        <v>712</v>
      </c>
      <c r="M124" s="222" t="s">
        <v>713</v>
      </c>
      <c r="N124" s="222" t="s">
        <v>736</v>
      </c>
      <c r="O124" s="213"/>
      <c r="P124" s="339"/>
      <c r="Q124" s="309"/>
      <c r="R124" s="309"/>
      <c r="S124" s="309"/>
      <c r="T124" s="309"/>
      <c r="U124" s="309"/>
      <c r="V124" s="333"/>
      <c r="W124" s="266"/>
      <c r="X124" s="266"/>
      <c r="Y124" s="266"/>
      <c r="Z124" s="266"/>
      <c r="AA124" s="266"/>
      <c r="AB124" s="266"/>
      <c r="AC124" s="266"/>
      <c r="AD124" s="266"/>
      <c r="AE124" s="266"/>
      <c r="AF124" s="266"/>
    </row>
    <row r="125" spans="1:33" s="199" customFormat="1" ht="12.75" customHeight="1" thickBot="1" x14ac:dyDescent="0.35">
      <c r="A125" s="229" t="s">
        <v>0</v>
      </c>
      <c r="B125" s="335">
        <v>38512.419354838697</v>
      </c>
      <c r="C125" s="336">
        <v>39193.199999999997</v>
      </c>
      <c r="D125" s="337">
        <v>36999.225806451599</v>
      </c>
      <c r="E125" s="336">
        <v>38189.451612903198</v>
      </c>
      <c r="F125" s="337">
        <v>39076.482758620703</v>
      </c>
      <c r="G125" s="336">
        <v>38369.580645161303</v>
      </c>
      <c r="H125" s="336">
        <v>35069.666666666701</v>
      </c>
      <c r="I125" s="337">
        <v>37222.548387096802</v>
      </c>
      <c r="J125" s="336">
        <v>38025.666666666701</v>
      </c>
      <c r="K125" s="337">
        <v>0</v>
      </c>
      <c r="L125" s="337">
        <v>0</v>
      </c>
      <c r="M125" s="336">
        <v>0</v>
      </c>
      <c r="N125" s="335">
        <v>37836.212355212403</v>
      </c>
      <c r="O125" s="213"/>
      <c r="P125" s="339"/>
      <c r="Q125" s="339"/>
      <c r="R125" s="339"/>
      <c r="S125" s="339"/>
      <c r="T125" s="237"/>
      <c r="U125" s="339"/>
      <c r="V125" s="340"/>
      <c r="W125" s="342"/>
      <c r="X125" s="342"/>
      <c r="Y125" s="342"/>
      <c r="Z125" s="342"/>
      <c r="AA125" s="342"/>
      <c r="AB125" s="342"/>
    </row>
    <row r="126" spans="1:33" s="199" customFormat="1" ht="12.5" thickTop="1" x14ac:dyDescent="0.3">
      <c r="A126" s="247" t="s">
        <v>687</v>
      </c>
      <c r="B126" s="282">
        <v>38512.419354838697</v>
      </c>
      <c r="C126" s="344">
        <v>39193.199999999997</v>
      </c>
      <c r="D126" s="344">
        <v>36999.225806451599</v>
      </c>
      <c r="E126" s="344">
        <v>38189.451612903198</v>
      </c>
      <c r="F126" s="344">
        <v>39076.482758620703</v>
      </c>
      <c r="G126" s="344">
        <v>38369.580645161303</v>
      </c>
      <c r="H126" s="344">
        <v>35069.666666666701</v>
      </c>
      <c r="I126" s="344">
        <v>37222.548387096802</v>
      </c>
      <c r="J126" s="344">
        <v>38025.666666666701</v>
      </c>
      <c r="K126" s="344">
        <v>0</v>
      </c>
      <c r="L126" s="344">
        <v>0</v>
      </c>
      <c r="M126" s="344">
        <v>0</v>
      </c>
      <c r="N126" s="282">
        <v>37836.212355212403</v>
      </c>
      <c r="O126" s="213"/>
      <c r="P126" s="339"/>
      <c r="Q126" s="339"/>
      <c r="R126" s="339"/>
      <c r="S126" s="339"/>
      <c r="T126" s="339"/>
      <c r="U126" s="339"/>
      <c r="V126" s="340"/>
      <c r="W126" s="342"/>
      <c r="X126" s="342"/>
      <c r="Y126" s="342"/>
      <c r="Z126" s="342"/>
      <c r="AA126" s="266"/>
      <c r="AB126" s="342"/>
      <c r="AF126" s="342"/>
      <c r="AG126" s="342"/>
    </row>
    <row r="127" spans="1:33" s="357" customFormat="1" ht="23.25" customHeight="1" x14ac:dyDescent="0.3">
      <c r="A127" s="285"/>
      <c r="B127" s="199"/>
      <c r="C127" s="199"/>
      <c r="D127" s="199"/>
      <c r="E127" s="199"/>
      <c r="F127" s="197"/>
      <c r="G127" s="197"/>
      <c r="H127" s="197"/>
      <c r="I127" s="197"/>
      <c r="J127" s="197"/>
      <c r="K127" s="197"/>
      <c r="L127" s="213"/>
      <c r="M127" s="213"/>
      <c r="N127" s="213"/>
      <c r="O127" s="213"/>
      <c r="P127" s="339"/>
      <c r="Q127" s="339"/>
      <c r="R127" s="339"/>
      <c r="S127" s="339"/>
      <c r="T127" s="339"/>
      <c r="U127" s="339"/>
      <c r="V127" s="340"/>
      <c r="W127" s="356"/>
      <c r="X127" s="356"/>
      <c r="Y127" s="356"/>
      <c r="Z127" s="356"/>
      <c r="AA127" s="356"/>
      <c r="AB127" s="356"/>
      <c r="AC127" s="356"/>
      <c r="AD127" s="356"/>
      <c r="AE127" s="356"/>
      <c r="AF127" s="356"/>
      <c r="AG127" s="356"/>
    </row>
    <row r="128" spans="1:33" s="199" customFormat="1" ht="12.75" customHeight="1" x14ac:dyDescent="0.3">
      <c r="A128" s="355" t="s">
        <v>742</v>
      </c>
      <c r="B128" s="259"/>
      <c r="C128" s="259"/>
      <c r="D128" s="259"/>
      <c r="E128" s="259"/>
      <c r="F128" s="259"/>
      <c r="G128" s="259"/>
      <c r="H128" s="259"/>
      <c r="I128" s="259"/>
      <c r="J128" s="259"/>
      <c r="K128" s="259"/>
      <c r="L128" s="259"/>
      <c r="M128" s="259"/>
      <c r="N128" s="259"/>
      <c r="O128" s="213"/>
      <c r="P128" s="213"/>
      <c r="Q128" s="339"/>
      <c r="R128" s="339"/>
      <c r="S128" s="309"/>
      <c r="T128" s="309"/>
      <c r="U128" s="309"/>
      <c r="V128" s="340"/>
      <c r="W128" s="342"/>
      <c r="X128" s="342"/>
      <c r="Y128" s="342"/>
      <c r="Z128" s="342"/>
      <c r="AA128" s="342"/>
    </row>
    <row r="129" spans="1:32" s="199" customFormat="1" ht="12.75" customHeight="1" x14ac:dyDescent="0.3">
      <c r="A129" s="221" t="s">
        <v>721</v>
      </c>
      <c r="B129" s="222" t="s">
        <v>702</v>
      </c>
      <c r="C129" s="222" t="s">
        <v>703</v>
      </c>
      <c r="D129" s="222" t="s">
        <v>704</v>
      </c>
      <c r="E129" s="222" t="s">
        <v>705</v>
      </c>
      <c r="F129" s="222" t="s">
        <v>706</v>
      </c>
      <c r="G129" s="222" t="s">
        <v>707</v>
      </c>
      <c r="H129" s="222" t="s">
        <v>708</v>
      </c>
      <c r="I129" s="222" t="s">
        <v>709</v>
      </c>
      <c r="J129" s="222" t="s">
        <v>710</v>
      </c>
      <c r="K129" s="222" t="s">
        <v>711</v>
      </c>
      <c r="L129" s="222" t="s">
        <v>712</v>
      </c>
      <c r="M129" s="222" t="s">
        <v>713</v>
      </c>
      <c r="N129" s="222" t="s">
        <v>736</v>
      </c>
      <c r="O129" s="213"/>
      <c r="P129" s="309"/>
      <c r="Q129" s="309"/>
      <c r="R129" s="309"/>
      <c r="S129" s="309"/>
      <c r="T129" s="309"/>
      <c r="U129" s="309"/>
      <c r="V129" s="333"/>
      <c r="W129" s="266"/>
      <c r="X129" s="266"/>
      <c r="Y129" s="266"/>
      <c r="Z129" s="266"/>
      <c r="AA129" s="266"/>
      <c r="AB129" s="266"/>
      <c r="AC129" s="266"/>
      <c r="AD129" s="266"/>
      <c r="AE129" s="266"/>
      <c r="AF129" s="266"/>
    </row>
    <row r="130" spans="1:32" s="197" customFormat="1" ht="14.25" customHeight="1" thickBot="1" x14ac:dyDescent="0.35">
      <c r="A130" s="229" t="s">
        <v>0</v>
      </c>
      <c r="B130" s="350">
        <v>44.219559056630999</v>
      </c>
      <c r="C130" s="351">
        <v>47.713747832548897</v>
      </c>
      <c r="D130" s="352">
        <v>49.499808300584696</v>
      </c>
      <c r="E130" s="351">
        <v>55.532837545851997</v>
      </c>
      <c r="F130" s="352">
        <v>44.522867521554602</v>
      </c>
      <c r="G130" s="351">
        <v>45.4665130690395</v>
      </c>
      <c r="H130" s="351">
        <v>49.619041804046098</v>
      </c>
      <c r="I130" s="352">
        <v>46.637730358874897</v>
      </c>
      <c r="J130" s="351">
        <v>47.360254864818302</v>
      </c>
      <c r="K130" s="352">
        <v>0</v>
      </c>
      <c r="L130" s="352">
        <v>0</v>
      </c>
      <c r="M130" s="351">
        <v>0</v>
      </c>
      <c r="N130" s="352">
        <v>47.737131771284503</v>
      </c>
      <c r="P130" s="294"/>
      <c r="Q130" s="294"/>
      <c r="R130" s="294"/>
      <c r="S130" s="294"/>
      <c r="T130" s="294"/>
      <c r="U130" s="294"/>
      <c r="V130" s="358"/>
      <c r="W130" s="294"/>
      <c r="X130" s="294"/>
      <c r="Y130" s="294"/>
      <c r="Z130" s="294"/>
      <c r="AA130" s="359"/>
      <c r="AB130" s="294"/>
    </row>
    <row r="131" spans="1:32" s="199" customFormat="1" ht="12.75" customHeight="1" thickTop="1" x14ac:dyDescent="0.3">
      <c r="A131" s="247" t="s">
        <v>687</v>
      </c>
      <c r="B131" s="353">
        <v>44.219559056630999</v>
      </c>
      <c r="C131" s="354">
        <v>47.713747832548897</v>
      </c>
      <c r="D131" s="354">
        <v>49.499808300584696</v>
      </c>
      <c r="E131" s="354">
        <v>55.532837545851997</v>
      </c>
      <c r="F131" s="354">
        <v>44.522867521554602</v>
      </c>
      <c r="G131" s="354">
        <v>45.4665130690395</v>
      </c>
      <c r="H131" s="354">
        <v>49.619041804046098</v>
      </c>
      <c r="I131" s="354">
        <v>46.637730358874897</v>
      </c>
      <c r="J131" s="354">
        <v>47.360254864818302</v>
      </c>
      <c r="K131" s="354">
        <v>0</v>
      </c>
      <c r="L131" s="354">
        <v>0</v>
      </c>
      <c r="M131" s="354">
        <v>0</v>
      </c>
      <c r="N131" s="354">
        <v>47.737131771284503</v>
      </c>
      <c r="O131" s="213"/>
      <c r="P131" s="213"/>
      <c r="Q131" s="213"/>
      <c r="R131" s="309"/>
      <c r="S131" s="309"/>
      <c r="T131" s="309"/>
      <c r="U131" s="309"/>
      <c r="V131" s="360"/>
      <c r="W131" s="266"/>
      <c r="X131" s="266"/>
      <c r="Y131" s="266"/>
      <c r="Z131" s="266"/>
      <c r="AA131" s="266"/>
      <c r="AB131" s="266"/>
      <c r="AC131" s="266"/>
    </row>
    <row r="132" spans="1:32" s="199" customFormat="1" ht="12.75" customHeight="1" x14ac:dyDescent="0.3">
      <c r="A132" s="252"/>
      <c r="B132" s="361"/>
      <c r="C132" s="361"/>
      <c r="D132" s="361"/>
      <c r="E132" s="361"/>
      <c r="F132" s="361"/>
      <c r="G132" s="361"/>
      <c r="H132" s="361"/>
      <c r="I132" s="361"/>
      <c r="J132" s="361"/>
      <c r="K132" s="361"/>
      <c r="L132" s="361"/>
      <c r="M132" s="361"/>
      <c r="N132" s="361"/>
      <c r="O132" s="213"/>
      <c r="P132" s="213"/>
      <c r="Q132" s="213"/>
      <c r="R132" s="213"/>
      <c r="S132" s="213"/>
      <c r="T132" s="213"/>
      <c r="U132" s="213"/>
      <c r="V132" s="362"/>
    </row>
    <row r="133" spans="1:32" s="199" customFormat="1" ht="12" x14ac:dyDescent="0.3">
      <c r="A133" s="355" t="s">
        <v>743</v>
      </c>
      <c r="B133" s="259"/>
      <c r="C133" s="259"/>
      <c r="D133" s="259"/>
      <c r="E133" s="259"/>
      <c r="F133" s="259"/>
      <c r="G133" s="259"/>
      <c r="H133" s="259"/>
      <c r="I133" s="259"/>
      <c r="J133" s="259"/>
      <c r="K133" s="259"/>
      <c r="L133" s="259"/>
      <c r="M133" s="259"/>
      <c r="N133" s="259"/>
      <c r="O133" s="213"/>
      <c r="P133" s="213"/>
      <c r="Q133" s="213"/>
      <c r="R133" s="309"/>
      <c r="S133" s="309"/>
      <c r="T133" s="309"/>
      <c r="U133" s="309"/>
      <c r="V133" s="360"/>
      <c r="W133" s="266"/>
      <c r="X133" s="266"/>
      <c r="Y133" s="266"/>
      <c r="Z133" s="266"/>
      <c r="AA133" s="266"/>
      <c r="AB133" s="266"/>
      <c r="AC133" s="266"/>
    </row>
    <row r="134" spans="1:32" s="199" customFormat="1" ht="12" x14ac:dyDescent="0.3">
      <c r="A134" s="221" t="s">
        <v>744</v>
      </c>
      <c r="B134" s="222" t="s">
        <v>702</v>
      </c>
      <c r="C134" s="222" t="s">
        <v>703</v>
      </c>
      <c r="D134" s="222" t="s">
        <v>704</v>
      </c>
      <c r="E134" s="222" t="s">
        <v>705</v>
      </c>
      <c r="F134" s="222" t="s">
        <v>706</v>
      </c>
      <c r="G134" s="222" t="s">
        <v>707</v>
      </c>
      <c r="H134" s="222" t="s">
        <v>708</v>
      </c>
      <c r="I134" s="222" t="s">
        <v>709</v>
      </c>
      <c r="J134" s="222" t="s">
        <v>710</v>
      </c>
      <c r="K134" s="222" t="s">
        <v>711</v>
      </c>
      <c r="L134" s="222" t="s">
        <v>712</v>
      </c>
      <c r="M134" s="222" t="s">
        <v>713</v>
      </c>
      <c r="N134" s="222" t="s">
        <v>736</v>
      </c>
      <c r="O134" s="213"/>
      <c r="P134" s="213"/>
      <c r="Q134" s="213"/>
      <c r="R134" s="309"/>
      <c r="S134" s="309"/>
      <c r="T134" s="309"/>
      <c r="U134" s="309"/>
      <c r="V134" s="360"/>
      <c r="W134" s="266"/>
      <c r="X134" s="266"/>
      <c r="Y134" s="266"/>
      <c r="Z134" s="266"/>
      <c r="AA134" s="266"/>
      <c r="AB134" s="266"/>
      <c r="AC134" s="266"/>
    </row>
    <row r="135" spans="1:32" ht="15" thickBot="1" x14ac:dyDescent="0.4">
      <c r="A135" s="229" t="s">
        <v>0</v>
      </c>
      <c r="B135" s="350">
        <v>44.219559056630999</v>
      </c>
      <c r="C135" s="351">
        <v>47.713747832548897</v>
      </c>
      <c r="D135" s="352">
        <v>49.499808300584696</v>
      </c>
      <c r="E135" s="351">
        <v>55.532837545851997</v>
      </c>
      <c r="F135" s="352">
        <v>44.522867521554602</v>
      </c>
      <c r="G135" s="351">
        <v>45.4665130690395</v>
      </c>
      <c r="H135" s="351">
        <v>49.619041804046098</v>
      </c>
      <c r="I135" s="352">
        <v>46.637730358874897</v>
      </c>
      <c r="J135" s="351">
        <v>47.360254864818302</v>
      </c>
      <c r="K135" s="352">
        <v>0</v>
      </c>
      <c r="L135" s="352">
        <v>0</v>
      </c>
      <c r="M135" s="351">
        <v>0</v>
      </c>
      <c r="N135" s="352">
        <v>47.737131771284503</v>
      </c>
      <c r="V135" s="362"/>
    </row>
    <row r="136" spans="1:32" ht="15" thickTop="1" x14ac:dyDescent="0.35">
      <c r="A136" s="238" t="s">
        <v>57</v>
      </c>
      <c r="B136" s="353">
        <v>44.5835175019605</v>
      </c>
      <c r="C136" s="354">
        <v>49.981500290191498</v>
      </c>
      <c r="D136" s="354">
        <v>54.446266069623</v>
      </c>
      <c r="E136" s="354">
        <v>58.354243265551098</v>
      </c>
      <c r="F136" s="354">
        <v>44.909023393984398</v>
      </c>
      <c r="G136" s="354">
        <v>46.838434802107898</v>
      </c>
      <c r="H136" s="354">
        <v>51.205910277711801</v>
      </c>
      <c r="I136" s="354">
        <v>47.049954293703301</v>
      </c>
      <c r="J136" s="354">
        <v>48.353227012210297</v>
      </c>
      <c r="K136" s="354">
        <v>0</v>
      </c>
      <c r="L136" s="354">
        <v>0</v>
      </c>
      <c r="M136" s="354">
        <v>0</v>
      </c>
      <c r="N136" s="354">
        <v>49.322449133668002</v>
      </c>
      <c r="V136" s="362"/>
    </row>
    <row r="137" spans="1:32" x14ac:dyDescent="0.35">
      <c r="A137" s="247" t="s">
        <v>73</v>
      </c>
      <c r="B137" s="353">
        <v>43.467903415783297</v>
      </c>
      <c r="C137" s="354">
        <v>42.830339009529801</v>
      </c>
      <c r="D137" s="354">
        <v>39.743589743589702</v>
      </c>
      <c r="E137" s="354">
        <v>49.813203529053901</v>
      </c>
      <c r="F137" s="354">
        <v>43.590345239874502</v>
      </c>
      <c r="G137" s="354">
        <v>42.130588876772102</v>
      </c>
      <c r="H137" s="354">
        <v>46.152819183409001</v>
      </c>
      <c r="I137" s="354">
        <v>45.703861615300298</v>
      </c>
      <c r="J137" s="354">
        <v>45.139074693422501</v>
      </c>
      <c r="K137" s="354">
        <v>0</v>
      </c>
      <c r="L137" s="354">
        <v>0</v>
      </c>
      <c r="M137" s="354">
        <v>0</v>
      </c>
      <c r="N137" s="354">
        <v>44.256323973079603</v>
      </c>
      <c r="O137" s="363"/>
      <c r="V137" s="362"/>
    </row>
    <row r="138" spans="1:32" x14ac:dyDescent="0.35">
      <c r="A138" s="253"/>
      <c r="B138" s="361"/>
      <c r="C138" s="361"/>
      <c r="D138" s="361"/>
      <c r="E138" s="361"/>
      <c r="F138" s="361"/>
      <c r="G138" s="361"/>
      <c r="H138" s="361"/>
      <c r="I138" s="361"/>
      <c r="J138" s="361"/>
      <c r="K138" s="364"/>
      <c r="L138" s="361"/>
      <c r="M138" s="361"/>
      <c r="N138" s="365"/>
      <c r="O138" s="363"/>
      <c r="V138" s="362"/>
    </row>
    <row r="139" spans="1:32" x14ac:dyDescent="0.35">
      <c r="A139" s="366" t="s">
        <v>745</v>
      </c>
      <c r="B139" s="361"/>
      <c r="C139" s="361"/>
      <c r="D139" s="361"/>
      <c r="E139" s="361"/>
      <c r="F139" s="361"/>
      <c r="G139" s="361"/>
      <c r="H139" s="361"/>
      <c r="I139" s="361"/>
      <c r="J139" s="361"/>
      <c r="K139" s="364"/>
      <c r="L139" s="361"/>
      <c r="M139" s="361"/>
      <c r="N139" s="365"/>
      <c r="O139" s="363"/>
      <c r="V139" s="362"/>
    </row>
    <row r="140" spans="1:32" x14ac:dyDescent="0.35">
      <c r="A140" s="221" t="s">
        <v>746</v>
      </c>
      <c r="B140" s="367" t="s">
        <v>702</v>
      </c>
      <c r="C140" s="367" t="s">
        <v>703</v>
      </c>
      <c r="D140" s="367" t="s">
        <v>704</v>
      </c>
      <c r="E140" s="367" t="s">
        <v>705</v>
      </c>
      <c r="F140" s="367" t="s">
        <v>706</v>
      </c>
      <c r="G140" s="367" t="s">
        <v>707</v>
      </c>
      <c r="H140" s="367" t="s">
        <v>708</v>
      </c>
      <c r="I140" s="367" t="s">
        <v>709</v>
      </c>
      <c r="J140" s="367" t="s">
        <v>710</v>
      </c>
      <c r="K140" s="367" t="s">
        <v>711</v>
      </c>
      <c r="L140" s="367" t="s">
        <v>712</v>
      </c>
      <c r="M140" s="367" t="s">
        <v>713</v>
      </c>
      <c r="N140" s="367" t="s">
        <v>736</v>
      </c>
      <c r="O140" s="363"/>
      <c r="V140" s="362"/>
      <c r="W140" s="199"/>
    </row>
    <row r="141" spans="1:32" x14ac:dyDescent="0.35">
      <c r="A141" s="368" t="s">
        <v>691</v>
      </c>
      <c r="B141" s="282">
        <v>411</v>
      </c>
      <c r="C141" s="344">
        <v>444</v>
      </c>
      <c r="D141" s="344">
        <v>514</v>
      </c>
      <c r="E141" s="344">
        <v>642</v>
      </c>
      <c r="F141" s="344">
        <v>631</v>
      </c>
      <c r="G141" s="344">
        <v>624</v>
      </c>
      <c r="H141" s="344">
        <v>522</v>
      </c>
      <c r="I141" s="344">
        <v>145</v>
      </c>
      <c r="J141" s="344">
        <v>52</v>
      </c>
      <c r="K141" s="344">
        <v>0</v>
      </c>
      <c r="L141" s="344">
        <v>0</v>
      </c>
      <c r="M141" s="344">
        <v>0</v>
      </c>
      <c r="N141" s="344">
        <f>SUM(B141:M141)</f>
        <v>3985</v>
      </c>
      <c r="O141" s="363"/>
      <c r="V141" s="362"/>
      <c r="W141" s="199"/>
    </row>
    <row r="142" spans="1:32" x14ac:dyDescent="0.35">
      <c r="A142" s="368" t="s">
        <v>747</v>
      </c>
      <c r="B142" s="282">
        <v>346</v>
      </c>
      <c r="C142" s="344">
        <v>305</v>
      </c>
      <c r="D142" s="344">
        <v>208</v>
      </c>
      <c r="E142" s="344">
        <v>376</v>
      </c>
      <c r="F142" s="344">
        <v>214</v>
      </c>
      <c r="G142" s="344">
        <v>522</v>
      </c>
      <c r="H142" s="344">
        <v>638</v>
      </c>
      <c r="I142" s="344">
        <v>586</v>
      </c>
      <c r="J142" s="344">
        <v>663</v>
      </c>
      <c r="K142" s="344">
        <v>763</v>
      </c>
      <c r="L142" s="344">
        <v>628</v>
      </c>
      <c r="M142" s="344">
        <v>424</v>
      </c>
      <c r="N142" s="344">
        <f t="shared" ref="N142:N143" si="17">SUM(B142:M142)</f>
        <v>5673</v>
      </c>
      <c r="O142" s="363"/>
      <c r="V142" s="362"/>
      <c r="W142" s="199"/>
    </row>
    <row r="143" spans="1:32" x14ac:dyDescent="0.35">
      <c r="A143" s="369" t="s">
        <v>748</v>
      </c>
      <c r="B143" s="282">
        <v>111</v>
      </c>
      <c r="C143" s="344">
        <v>166</v>
      </c>
      <c r="D143" s="344">
        <v>220</v>
      </c>
      <c r="E143" s="344">
        <v>171</v>
      </c>
      <c r="F143" s="344">
        <v>316</v>
      </c>
      <c r="G143" s="344">
        <v>274</v>
      </c>
      <c r="H143" s="344">
        <v>85</v>
      </c>
      <c r="I143" s="344">
        <v>66</v>
      </c>
      <c r="J143" s="344">
        <v>123</v>
      </c>
      <c r="K143" s="344">
        <v>192</v>
      </c>
      <c r="L143" s="344">
        <v>153</v>
      </c>
      <c r="M143" s="344">
        <v>203</v>
      </c>
      <c r="N143" s="344">
        <f t="shared" si="17"/>
        <v>2080</v>
      </c>
      <c r="O143" s="363"/>
      <c r="V143" s="362"/>
      <c r="W143" s="199"/>
    </row>
    <row r="144" spans="1:32" x14ac:dyDescent="0.35">
      <c r="A144" s="370"/>
      <c r="B144" s="253"/>
      <c r="C144" s="371"/>
      <c r="D144" s="371"/>
      <c r="E144" s="371"/>
      <c r="F144" s="371"/>
      <c r="G144" s="371"/>
      <c r="H144" s="371"/>
      <c r="I144" s="371"/>
      <c r="J144" s="371"/>
      <c r="K144" s="371"/>
      <c r="L144" s="364"/>
      <c r="M144" s="371"/>
      <c r="N144" s="371"/>
      <c r="O144" s="363"/>
      <c r="P144" s="363"/>
      <c r="V144" s="362"/>
      <c r="W144" s="199"/>
    </row>
    <row r="145" spans="1:22" x14ac:dyDescent="0.35">
      <c r="A145" s="366" t="s">
        <v>749</v>
      </c>
      <c r="B145" s="361"/>
      <c r="C145" s="361"/>
      <c r="D145" s="361"/>
      <c r="E145" s="361"/>
      <c r="F145" s="361"/>
      <c r="G145" s="361"/>
      <c r="H145" s="361"/>
      <c r="I145" s="361"/>
      <c r="J145" s="361"/>
      <c r="K145" s="364"/>
      <c r="L145" s="361"/>
      <c r="M145" s="361"/>
      <c r="N145" s="365"/>
      <c r="O145" s="363"/>
      <c r="V145" s="362"/>
    </row>
    <row r="146" spans="1:22" x14ac:dyDescent="0.35">
      <c r="A146" s="221" t="s">
        <v>746</v>
      </c>
      <c r="B146" s="221" t="s">
        <v>750</v>
      </c>
      <c r="C146" s="367" t="s">
        <v>702</v>
      </c>
      <c r="D146" s="367" t="s">
        <v>703</v>
      </c>
      <c r="E146" s="367" t="s">
        <v>704</v>
      </c>
      <c r="F146" s="367" t="s">
        <v>705</v>
      </c>
      <c r="G146" s="367" t="s">
        <v>706</v>
      </c>
      <c r="H146" s="367" t="s">
        <v>707</v>
      </c>
      <c r="I146" s="367" t="s">
        <v>708</v>
      </c>
      <c r="J146" s="367" t="s">
        <v>709</v>
      </c>
      <c r="K146" s="367" t="s">
        <v>710</v>
      </c>
      <c r="L146" s="367" t="s">
        <v>711</v>
      </c>
      <c r="M146" s="367" t="s">
        <v>712</v>
      </c>
      <c r="N146" s="367" t="s">
        <v>713</v>
      </c>
      <c r="O146" s="367" t="s">
        <v>736</v>
      </c>
      <c r="P146" s="363"/>
      <c r="V146" s="362"/>
    </row>
    <row r="147" spans="1:22" x14ac:dyDescent="0.35">
      <c r="A147" s="372" t="s">
        <v>691</v>
      </c>
      <c r="B147" s="281" t="s">
        <v>751</v>
      </c>
      <c r="C147" s="282">
        <v>323</v>
      </c>
      <c r="D147" s="344">
        <v>355</v>
      </c>
      <c r="E147" s="344">
        <v>351</v>
      </c>
      <c r="F147" s="344">
        <v>391</v>
      </c>
      <c r="G147" s="344">
        <v>376</v>
      </c>
      <c r="H147" s="344">
        <v>454</v>
      </c>
      <c r="I147" s="344">
        <v>346</v>
      </c>
      <c r="J147" s="344">
        <v>46</v>
      </c>
      <c r="K147" s="344">
        <v>10</v>
      </c>
      <c r="L147" s="344">
        <v>0</v>
      </c>
      <c r="M147" s="344">
        <v>0</v>
      </c>
      <c r="N147" s="344">
        <v>0</v>
      </c>
      <c r="O147" s="373">
        <f>SUM(C147:N147)</f>
        <v>2652</v>
      </c>
      <c r="P147" s="363"/>
      <c r="V147" s="362"/>
    </row>
    <row r="148" spans="1:22" x14ac:dyDescent="0.35">
      <c r="A148" s="374"/>
      <c r="B148" s="281" t="s">
        <v>752</v>
      </c>
      <c r="C148" s="282">
        <v>54</v>
      </c>
      <c r="D148" s="344">
        <v>66</v>
      </c>
      <c r="E148" s="344">
        <v>57</v>
      </c>
      <c r="F148" s="344">
        <v>71</v>
      </c>
      <c r="G148" s="344">
        <v>103</v>
      </c>
      <c r="H148" s="344">
        <v>81</v>
      </c>
      <c r="I148" s="344">
        <v>117</v>
      </c>
      <c r="J148" s="344">
        <v>90</v>
      </c>
      <c r="K148" s="344">
        <v>33</v>
      </c>
      <c r="L148" s="344">
        <v>0</v>
      </c>
      <c r="M148" s="344">
        <v>0</v>
      </c>
      <c r="N148" s="344">
        <v>0</v>
      </c>
      <c r="O148" s="373">
        <f>SUM(C148:N148)</f>
        <v>672</v>
      </c>
      <c r="P148" s="363"/>
      <c r="V148" s="362"/>
    </row>
    <row r="149" spans="1:22" x14ac:dyDescent="0.35">
      <c r="A149" s="372" t="s">
        <v>747</v>
      </c>
      <c r="B149" s="281" t="s">
        <v>751</v>
      </c>
      <c r="C149" s="282">
        <v>271</v>
      </c>
      <c r="D149" s="344">
        <v>248</v>
      </c>
      <c r="E149" s="344">
        <v>168</v>
      </c>
      <c r="F149" s="344">
        <v>326</v>
      </c>
      <c r="G149" s="344">
        <v>105</v>
      </c>
      <c r="H149" s="344">
        <v>407</v>
      </c>
      <c r="I149" s="344">
        <v>519</v>
      </c>
      <c r="J149" s="344">
        <v>496</v>
      </c>
      <c r="K149" s="344">
        <v>584</v>
      </c>
      <c r="L149" s="344">
        <v>640</v>
      </c>
      <c r="M149" s="344">
        <v>533</v>
      </c>
      <c r="N149" s="344">
        <v>310</v>
      </c>
      <c r="O149" s="373">
        <f>SUM(C149:N149)</f>
        <v>4607</v>
      </c>
      <c r="P149" s="363"/>
      <c r="V149" s="362"/>
    </row>
    <row r="150" spans="1:22" x14ac:dyDescent="0.35">
      <c r="A150" s="374"/>
      <c r="B150" s="281" t="s">
        <v>752</v>
      </c>
      <c r="C150" s="282">
        <v>45</v>
      </c>
      <c r="D150" s="344">
        <v>17</v>
      </c>
      <c r="E150" s="344">
        <v>14</v>
      </c>
      <c r="F150" s="344">
        <v>40</v>
      </c>
      <c r="G150" s="344">
        <v>59</v>
      </c>
      <c r="H150" s="344">
        <v>73</v>
      </c>
      <c r="I150" s="344">
        <v>77</v>
      </c>
      <c r="J150" s="344">
        <v>44</v>
      </c>
      <c r="K150" s="344">
        <v>32</v>
      </c>
      <c r="L150" s="344">
        <v>49</v>
      </c>
      <c r="M150" s="344">
        <v>66</v>
      </c>
      <c r="N150" s="344">
        <v>57</v>
      </c>
      <c r="O150" s="373">
        <f t="shared" ref="O150" si="18">SUM(C150:N150)</f>
        <v>573</v>
      </c>
      <c r="P150" s="363"/>
      <c r="V150" s="362"/>
    </row>
    <row r="151" spans="1:22" x14ac:dyDescent="0.35">
      <c r="A151" s="372" t="s">
        <v>748</v>
      </c>
      <c r="B151" s="281" t="s">
        <v>751</v>
      </c>
      <c r="C151" s="282">
        <v>43</v>
      </c>
      <c r="D151" s="344">
        <v>160</v>
      </c>
      <c r="E151" s="344">
        <v>198</v>
      </c>
      <c r="F151" s="344">
        <v>125</v>
      </c>
      <c r="G151" s="344">
        <v>266</v>
      </c>
      <c r="H151" s="344">
        <v>235</v>
      </c>
      <c r="I151" s="344">
        <v>56</v>
      </c>
      <c r="J151" s="344">
        <v>46</v>
      </c>
      <c r="K151" s="344">
        <v>101</v>
      </c>
      <c r="L151" s="344">
        <v>184</v>
      </c>
      <c r="M151" s="344">
        <v>130</v>
      </c>
      <c r="N151" s="344">
        <v>140</v>
      </c>
      <c r="O151" s="373">
        <f>SUM(C151:N151)</f>
        <v>1684</v>
      </c>
      <c r="P151" s="363"/>
      <c r="V151" s="362"/>
    </row>
    <row r="152" spans="1:22" x14ac:dyDescent="0.35">
      <c r="A152" s="374"/>
      <c r="B152" s="281" t="s">
        <v>752</v>
      </c>
      <c r="C152" s="282">
        <v>0</v>
      </c>
      <c r="D152" s="344">
        <v>3</v>
      </c>
      <c r="E152" s="344">
        <v>1</v>
      </c>
      <c r="F152" s="344">
        <v>11</v>
      </c>
      <c r="G152" s="344">
        <v>19</v>
      </c>
      <c r="H152" s="344">
        <v>10</v>
      </c>
      <c r="I152" s="344">
        <v>20</v>
      </c>
      <c r="J152" s="344">
        <v>14</v>
      </c>
      <c r="K152" s="344">
        <v>8</v>
      </c>
      <c r="L152" s="344">
        <v>8</v>
      </c>
      <c r="M152" s="344">
        <v>20</v>
      </c>
      <c r="N152" s="344">
        <v>50</v>
      </c>
      <c r="O152" s="373">
        <f t="shared" ref="O152" si="19">SUM(C152:N152)</f>
        <v>164</v>
      </c>
      <c r="P152" s="363"/>
      <c r="V152" s="362"/>
    </row>
    <row r="153" spans="1:22" x14ac:dyDescent="0.35">
      <c r="B153" s="363"/>
      <c r="C153" s="363"/>
      <c r="D153" s="363"/>
      <c r="E153" s="363"/>
      <c r="F153" s="363"/>
      <c r="G153" s="363"/>
      <c r="H153" s="363"/>
      <c r="I153" s="363"/>
      <c r="J153" s="363"/>
      <c r="K153" s="363"/>
      <c r="L153" s="363"/>
      <c r="M153" s="363"/>
      <c r="V153" s="362"/>
    </row>
    <row r="154" spans="1:22" ht="15" thickBot="1" x14ac:dyDescent="0.4">
      <c r="A154" s="375"/>
      <c r="B154" s="375"/>
      <c r="C154" s="375"/>
      <c r="D154" s="375"/>
      <c r="E154" s="375"/>
      <c r="F154" s="375"/>
      <c r="G154" s="375"/>
      <c r="H154" s="375"/>
      <c r="I154" s="375"/>
      <c r="J154" s="375"/>
      <c r="K154" s="375"/>
      <c r="L154" s="375"/>
      <c r="M154" s="375"/>
      <c r="N154" s="375"/>
      <c r="O154" s="375"/>
      <c r="P154" s="375"/>
      <c r="Q154" s="375"/>
      <c r="R154" s="375"/>
      <c r="S154" s="375"/>
      <c r="T154" s="375"/>
      <c r="U154" s="375"/>
      <c r="V154" s="376"/>
    </row>
    <row r="155" spans="1:22" x14ac:dyDescent="0.35">
      <c r="B155" s="377"/>
      <c r="C155" s="377"/>
      <c r="D155" s="377"/>
      <c r="E155" s="377"/>
      <c r="F155" s="377"/>
      <c r="G155" s="377"/>
      <c r="H155" s="377"/>
      <c r="I155" s="377"/>
      <c r="J155" s="377"/>
      <c r="K155" s="377"/>
      <c r="L155" s="377"/>
      <c r="M155" s="377"/>
      <c r="P155" s="377"/>
    </row>
    <row r="156" spans="1:22" ht="15" thickBot="1" x14ac:dyDescent="0.4">
      <c r="A156" s="378" t="s">
        <v>753</v>
      </c>
      <c r="B156" s="378"/>
      <c r="C156" s="378"/>
      <c r="D156" s="378"/>
      <c r="E156" s="378"/>
      <c r="F156" s="378"/>
      <c r="G156" s="378"/>
      <c r="H156" s="378"/>
      <c r="I156" s="378"/>
      <c r="J156" s="378"/>
      <c r="K156" s="378"/>
      <c r="L156" s="378"/>
      <c r="M156" s="378"/>
      <c r="N156" s="378"/>
    </row>
    <row r="157" spans="1:22" x14ac:dyDescent="0.35">
      <c r="A157" s="130" t="s">
        <v>754</v>
      </c>
      <c r="B157" s="379" t="s">
        <v>755</v>
      </c>
      <c r="C157" s="380" t="s">
        <v>0</v>
      </c>
      <c r="D157" s="377"/>
      <c r="E157" s="377"/>
      <c r="F157" s="377"/>
      <c r="G157" s="377"/>
      <c r="H157" s="377"/>
      <c r="I157" s="377"/>
      <c r="J157" s="377"/>
      <c r="K157" s="377"/>
      <c r="L157" s="377"/>
      <c r="M157" s="363"/>
      <c r="P157" s="377"/>
    </row>
    <row r="158" spans="1:22" ht="15" thickBot="1" x14ac:dyDescent="0.4">
      <c r="A158" s="381" t="s">
        <v>0</v>
      </c>
      <c r="B158" s="382"/>
      <c r="C158" s="383">
        <f>SUM(C159:C167)</f>
        <v>11</v>
      </c>
      <c r="D158" s="377"/>
      <c r="E158" s="377"/>
      <c r="F158" s="377"/>
      <c r="G158" s="377"/>
      <c r="H158" s="363"/>
      <c r="I158" s="363"/>
    </row>
    <row r="159" spans="1:22" ht="15" thickTop="1" x14ac:dyDescent="0.35">
      <c r="A159" s="384" t="s">
        <v>756</v>
      </c>
      <c r="B159" s="273" t="s">
        <v>757</v>
      </c>
      <c r="C159" s="385">
        <v>2</v>
      </c>
      <c r="D159" s="363"/>
      <c r="E159" s="377"/>
      <c r="F159" s="363"/>
    </row>
    <row r="160" spans="1:22" x14ac:dyDescent="0.35">
      <c r="A160" s="386" t="s">
        <v>220</v>
      </c>
      <c r="B160" s="279" t="s">
        <v>758</v>
      </c>
      <c r="C160" s="387">
        <v>1</v>
      </c>
    </row>
    <row r="161" spans="1:3" x14ac:dyDescent="0.35">
      <c r="A161" s="386" t="s">
        <v>574</v>
      </c>
      <c r="B161" s="279" t="s">
        <v>759</v>
      </c>
      <c r="C161" s="387">
        <v>1</v>
      </c>
    </row>
    <row r="162" spans="1:3" x14ac:dyDescent="0.35">
      <c r="A162" s="388" t="s">
        <v>550</v>
      </c>
      <c r="B162" s="389" t="s">
        <v>760</v>
      </c>
      <c r="C162" s="390">
        <v>2</v>
      </c>
    </row>
    <row r="163" spans="1:3" x14ac:dyDescent="0.35">
      <c r="A163" s="391" t="s">
        <v>541</v>
      </c>
      <c r="B163" s="392" t="s">
        <v>761</v>
      </c>
      <c r="C163" s="393">
        <v>1</v>
      </c>
    </row>
    <row r="164" spans="1:3" x14ac:dyDescent="0.35">
      <c r="A164" s="391" t="s">
        <v>762</v>
      </c>
      <c r="B164" s="392" t="s">
        <v>763</v>
      </c>
      <c r="C164" s="393">
        <v>1</v>
      </c>
    </row>
    <row r="165" spans="1:3" x14ac:dyDescent="0.35">
      <c r="A165" s="391" t="s">
        <v>15</v>
      </c>
      <c r="B165" s="392" t="s">
        <v>764</v>
      </c>
      <c r="C165" s="393">
        <v>1</v>
      </c>
    </row>
    <row r="166" spans="1:3" x14ac:dyDescent="0.35">
      <c r="A166" s="391" t="s">
        <v>140</v>
      </c>
      <c r="B166" s="392" t="s">
        <v>765</v>
      </c>
      <c r="C166" s="393">
        <v>1</v>
      </c>
    </row>
    <row r="167" spans="1:3" ht="15" thickBot="1" x14ac:dyDescent="0.4">
      <c r="A167" s="394" t="s">
        <v>151</v>
      </c>
      <c r="B167" s="395" t="s">
        <v>766</v>
      </c>
      <c r="C167" s="396">
        <v>1</v>
      </c>
    </row>
  </sheetData>
  <mergeCells count="45">
    <mergeCell ref="A151:A152"/>
    <mergeCell ref="A156:N156"/>
    <mergeCell ref="A121:V121"/>
    <mergeCell ref="A123:N123"/>
    <mergeCell ref="A128:N128"/>
    <mergeCell ref="A133:N133"/>
    <mergeCell ref="A147:A148"/>
    <mergeCell ref="A149:A150"/>
    <mergeCell ref="A32:V32"/>
    <mergeCell ref="A35:E35"/>
    <mergeCell ref="A87:V87"/>
    <mergeCell ref="A89:N89"/>
    <mergeCell ref="A104:V104"/>
    <mergeCell ref="A106:N106"/>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F11:G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527E9-7A7E-4692-A68B-D9E62C81D865}">
  <dimension ref="A1:AK34"/>
  <sheetViews>
    <sheetView showGridLines="0" zoomScale="90" zoomScaleNormal="90" workbookViewId="0">
      <pane xSplit="1" topLeftCell="B1" activePane="topRight" state="frozen"/>
      <selection pane="topRight" activeCell="T24" sqref="T24:AJ28"/>
    </sheetView>
  </sheetViews>
  <sheetFormatPr defaultColWidth="9.1796875" defaultRowHeight="15.5" x14ac:dyDescent="0.35"/>
  <cols>
    <col min="1" max="1" width="71.1796875" style="80" customWidth="1"/>
    <col min="2" max="16384" width="9.1796875" style="80"/>
  </cols>
  <sheetData>
    <row r="1" spans="1:37" x14ac:dyDescent="0.35">
      <c r="A1" s="397" t="s">
        <v>767</v>
      </c>
    </row>
    <row r="2" spans="1:37" x14ac:dyDescent="0.35">
      <c r="A2" s="397"/>
    </row>
    <row r="3" spans="1:37" x14ac:dyDescent="0.35">
      <c r="A3" s="397"/>
    </row>
    <row r="4" spans="1:37" x14ac:dyDescent="0.35">
      <c r="A4" s="398" t="s">
        <v>768</v>
      </c>
      <c r="B4" s="399">
        <v>2023</v>
      </c>
      <c r="C4" s="400"/>
      <c r="D4" s="400"/>
      <c r="E4" s="400"/>
      <c r="F4" s="400"/>
      <c r="G4" s="400"/>
      <c r="H4" s="400"/>
      <c r="I4" s="400"/>
      <c r="J4" s="400"/>
      <c r="K4" s="400"/>
      <c r="L4" s="400"/>
      <c r="M4" s="400"/>
      <c r="N4" s="400"/>
      <c r="O4" s="400"/>
      <c r="P4" s="400"/>
      <c r="Q4" s="400"/>
      <c r="R4" s="400"/>
      <c r="S4" s="400"/>
      <c r="T4" s="400"/>
      <c r="U4" s="400"/>
      <c r="V4" s="400"/>
      <c r="W4" s="400"/>
      <c r="X4" s="400"/>
      <c r="Y4" s="401"/>
      <c r="Z4" s="402">
        <v>2024</v>
      </c>
      <c r="AA4" s="402"/>
      <c r="AB4" s="402"/>
      <c r="AC4" s="402"/>
      <c r="AD4" s="402"/>
      <c r="AE4" s="402"/>
      <c r="AF4" s="402"/>
      <c r="AG4" s="402"/>
      <c r="AH4" s="402"/>
      <c r="AI4" s="402"/>
      <c r="AJ4" s="402"/>
      <c r="AK4" s="403"/>
    </row>
    <row r="5" spans="1:37" x14ac:dyDescent="0.35">
      <c r="A5" s="398"/>
      <c r="B5" s="404" t="s">
        <v>769</v>
      </c>
      <c r="C5" s="405"/>
      <c r="D5" s="404" t="s">
        <v>770</v>
      </c>
      <c r="E5" s="405"/>
      <c r="F5" s="404" t="s">
        <v>771</v>
      </c>
      <c r="G5" s="405"/>
      <c r="H5" s="404" t="s">
        <v>772</v>
      </c>
      <c r="I5" s="405"/>
      <c r="J5" s="404" t="s">
        <v>709</v>
      </c>
      <c r="K5" s="405"/>
      <c r="L5" s="404" t="s">
        <v>773</v>
      </c>
      <c r="M5" s="405"/>
      <c r="N5" s="404" t="s">
        <v>774</v>
      </c>
      <c r="O5" s="405"/>
      <c r="P5" s="404" t="s">
        <v>775</v>
      </c>
      <c r="Q5" s="405"/>
      <c r="R5" s="404" t="s">
        <v>776</v>
      </c>
      <c r="S5" s="405"/>
      <c r="T5" s="404" t="s">
        <v>777</v>
      </c>
      <c r="U5" s="405"/>
      <c r="V5" s="404" t="s">
        <v>778</v>
      </c>
      <c r="W5" s="405"/>
      <c r="X5" s="404" t="s">
        <v>779</v>
      </c>
      <c r="Y5" s="405"/>
      <c r="Z5" s="406" t="s">
        <v>769</v>
      </c>
      <c r="AA5" s="407"/>
      <c r="AB5" s="406" t="s">
        <v>770</v>
      </c>
      <c r="AC5" s="407"/>
      <c r="AD5" s="406" t="s">
        <v>771</v>
      </c>
      <c r="AE5" s="407"/>
      <c r="AF5" s="406" t="s">
        <v>772</v>
      </c>
      <c r="AG5" s="407"/>
      <c r="AH5" s="406" t="s">
        <v>709</v>
      </c>
      <c r="AI5" s="407"/>
      <c r="AJ5" s="406" t="s">
        <v>773</v>
      </c>
      <c r="AK5" s="407"/>
    </row>
    <row r="6" spans="1:37" x14ac:dyDescent="0.35">
      <c r="A6" s="398"/>
      <c r="B6" s="408" t="s">
        <v>780</v>
      </c>
      <c r="C6" s="408" t="s">
        <v>781</v>
      </c>
      <c r="D6" s="408" t="s">
        <v>780</v>
      </c>
      <c r="E6" s="408" t="s">
        <v>781</v>
      </c>
      <c r="F6" s="408" t="s">
        <v>780</v>
      </c>
      <c r="G6" s="408" t="s">
        <v>781</v>
      </c>
      <c r="H6" s="408" t="s">
        <v>780</v>
      </c>
      <c r="I6" s="408" t="s">
        <v>781</v>
      </c>
      <c r="J6" s="408" t="s">
        <v>780</v>
      </c>
      <c r="K6" s="408" t="s">
        <v>781</v>
      </c>
      <c r="L6" s="408" t="s">
        <v>780</v>
      </c>
      <c r="M6" s="408" t="s">
        <v>781</v>
      </c>
      <c r="N6" s="408" t="s">
        <v>780</v>
      </c>
      <c r="O6" s="408" t="s">
        <v>781</v>
      </c>
      <c r="P6" s="408" t="s">
        <v>780</v>
      </c>
      <c r="Q6" s="408" t="s">
        <v>781</v>
      </c>
      <c r="R6" s="408" t="s">
        <v>780</v>
      </c>
      <c r="S6" s="408" t="s">
        <v>781</v>
      </c>
      <c r="T6" s="408" t="s">
        <v>780</v>
      </c>
      <c r="U6" s="408" t="s">
        <v>781</v>
      </c>
      <c r="V6" s="408" t="s">
        <v>780</v>
      </c>
      <c r="W6" s="408" t="s">
        <v>781</v>
      </c>
      <c r="X6" s="408" t="s">
        <v>780</v>
      </c>
      <c r="Y6" s="408" t="s">
        <v>781</v>
      </c>
      <c r="Z6" s="409" t="s">
        <v>780</v>
      </c>
      <c r="AA6" s="409" t="s">
        <v>781</v>
      </c>
      <c r="AB6" s="409" t="s">
        <v>780</v>
      </c>
      <c r="AC6" s="409" t="s">
        <v>781</v>
      </c>
      <c r="AD6" s="409" t="s">
        <v>780</v>
      </c>
      <c r="AE6" s="409" t="s">
        <v>781</v>
      </c>
      <c r="AF6" s="409" t="s">
        <v>780</v>
      </c>
      <c r="AG6" s="409" t="s">
        <v>781</v>
      </c>
      <c r="AH6" s="409" t="s">
        <v>780</v>
      </c>
      <c r="AI6" s="409" t="s">
        <v>781</v>
      </c>
      <c r="AJ6" s="409" t="s">
        <v>780</v>
      </c>
      <c r="AK6" s="409" t="s">
        <v>781</v>
      </c>
    </row>
    <row r="7" spans="1:37" x14ac:dyDescent="0.35">
      <c r="A7" s="410" t="s">
        <v>782</v>
      </c>
      <c r="B7" s="411">
        <v>50.077658426273302</v>
      </c>
      <c r="C7" s="411">
        <v>43.682359565160901</v>
      </c>
      <c r="D7" s="411">
        <v>42.8849597689292</v>
      </c>
      <c r="E7" s="411">
        <v>42.793431428339098</v>
      </c>
      <c r="F7" s="411">
        <v>43.019862114248198</v>
      </c>
      <c r="G7" s="411">
        <v>45.321667390360403</v>
      </c>
      <c r="H7" s="411">
        <v>48.512544145301099</v>
      </c>
      <c r="I7" s="411">
        <v>50.272072432594697</v>
      </c>
      <c r="J7" s="411">
        <v>43.268614947011102</v>
      </c>
      <c r="K7" s="411">
        <v>35.515960701047199</v>
      </c>
      <c r="L7" s="411">
        <v>38.078070847470002</v>
      </c>
      <c r="M7" s="411">
        <v>39.270787586005</v>
      </c>
      <c r="N7" s="411">
        <v>42.1362040288302</v>
      </c>
      <c r="O7" s="411">
        <v>42.786277168932997</v>
      </c>
      <c r="P7" s="411">
        <v>39.808013122535201</v>
      </c>
      <c r="Q7" s="411">
        <v>38.775142406590902</v>
      </c>
      <c r="R7" s="411">
        <v>39.5924269346241</v>
      </c>
      <c r="S7" s="411">
        <v>41.875955231963403</v>
      </c>
      <c r="T7" s="411">
        <v>43.008222197106697</v>
      </c>
      <c r="U7" s="411">
        <v>43.945796609255801</v>
      </c>
      <c r="V7" s="411">
        <v>45.502346025240001</v>
      </c>
      <c r="W7" s="411">
        <v>49.9950840653906</v>
      </c>
      <c r="X7" s="411">
        <v>47.357398797713898</v>
      </c>
      <c r="Y7" s="411">
        <v>51.208666867288599</v>
      </c>
      <c r="Z7" s="411">
        <v>52.416911897183297</v>
      </c>
      <c r="AA7" s="411">
        <v>50.286856601314902</v>
      </c>
      <c r="AB7" s="411">
        <v>49.2889171753406</v>
      </c>
      <c r="AC7" s="411">
        <v>49.510811039382098</v>
      </c>
      <c r="AD7" s="411">
        <v>51.784086307629998</v>
      </c>
      <c r="AE7" s="411">
        <v>57.030992982121901</v>
      </c>
      <c r="AF7" s="411">
        <v>56.2715622521808</v>
      </c>
      <c r="AG7" s="411">
        <v>51.090289159447401</v>
      </c>
      <c r="AH7" s="411">
        <v>49.112647836371202</v>
      </c>
      <c r="AI7" s="411">
        <v>47.186128652467097</v>
      </c>
      <c r="AJ7" s="411">
        <v>47.809673999469901</v>
      </c>
      <c r="AK7" s="411">
        <v>0</v>
      </c>
    </row>
    <row r="8" spans="1:37" x14ac:dyDescent="0.35">
      <c r="A8" s="410" t="s">
        <v>783</v>
      </c>
      <c r="B8" s="411">
        <v>71.904302019315196</v>
      </c>
      <c r="C8" s="411">
        <v>59.022913256955803</v>
      </c>
      <c r="D8" s="411">
        <v>58.804856115107903</v>
      </c>
      <c r="E8" s="411">
        <v>56.031290074377999</v>
      </c>
      <c r="F8" s="411">
        <v>52.507682593138298</v>
      </c>
      <c r="G8" s="411">
        <v>53.2716579959285</v>
      </c>
      <c r="H8" s="411">
        <v>55.766170368562399</v>
      </c>
      <c r="I8" s="411">
        <v>61.291329479768798</v>
      </c>
      <c r="J8" s="411">
        <v>62.604145077720197</v>
      </c>
      <c r="K8" s="411">
        <v>53.525115473441097</v>
      </c>
      <c r="L8" s="411">
        <v>51.425330341560702</v>
      </c>
      <c r="M8" s="411">
        <v>55.124661912957897</v>
      </c>
      <c r="N8" s="411">
        <v>56.2574047954866</v>
      </c>
      <c r="O8" s="411">
        <v>59.815751093826002</v>
      </c>
      <c r="P8" s="411">
        <v>62.833025586916399</v>
      </c>
      <c r="Q8" s="411">
        <v>64.755285412262197</v>
      </c>
      <c r="R8" s="411">
        <v>68.187044534412905</v>
      </c>
      <c r="S8" s="411">
        <v>68.341557440246703</v>
      </c>
      <c r="T8" s="411">
        <v>70.3799254526091</v>
      </c>
      <c r="U8" s="411">
        <v>74.006300866369102</v>
      </c>
      <c r="V8" s="411">
        <v>72.847261567516497</v>
      </c>
      <c r="W8" s="411">
        <v>78.5183574879227</v>
      </c>
      <c r="X8" s="411">
        <v>80.460399703923002</v>
      </c>
      <c r="Y8" s="411">
        <v>84.253315043438505</v>
      </c>
      <c r="Z8" s="411">
        <v>80.069336299592095</v>
      </c>
      <c r="AA8" s="411">
        <v>77.619158460161103</v>
      </c>
      <c r="AB8" s="411">
        <v>78.1347346657478</v>
      </c>
      <c r="AC8" s="411">
        <v>82.754354462201505</v>
      </c>
      <c r="AD8" s="411">
        <v>86.43054532056</v>
      </c>
      <c r="AE8" s="411">
        <v>87.323602842327603</v>
      </c>
      <c r="AF8" s="411">
        <v>98.969188319153801</v>
      </c>
      <c r="AG8" s="411">
        <v>124.82694805194799</v>
      </c>
      <c r="AH8" s="411">
        <v>149.27199281867101</v>
      </c>
      <c r="AI8" s="411">
        <v>166.598611914401</v>
      </c>
      <c r="AJ8" s="411">
        <v>185.12835387962301</v>
      </c>
      <c r="AK8" s="411">
        <v>0</v>
      </c>
    </row>
    <row r="9" spans="1:37" x14ac:dyDescent="0.35">
      <c r="A9" s="412" t="s">
        <v>0</v>
      </c>
      <c r="B9" s="413">
        <v>52.365263400045997</v>
      </c>
      <c r="C9" s="413">
        <v>45.474946450428398</v>
      </c>
      <c r="D9" s="413">
        <v>44.8112146820935</v>
      </c>
      <c r="E9" s="413">
        <v>44.604399845619398</v>
      </c>
      <c r="F9" s="413">
        <v>44.567876644115501</v>
      </c>
      <c r="G9" s="413">
        <v>46.602018141415599</v>
      </c>
      <c r="H9" s="413">
        <v>49.659961389961403</v>
      </c>
      <c r="I9" s="413">
        <v>51.897872158969797</v>
      </c>
      <c r="J9" s="413">
        <v>45.535598574437103</v>
      </c>
      <c r="K9" s="413">
        <v>37.512175610380503</v>
      </c>
      <c r="L9" s="413">
        <v>39.781840748520104</v>
      </c>
      <c r="M9" s="413">
        <v>41.324806473192901</v>
      </c>
      <c r="N9" s="413">
        <v>44.054872400907101</v>
      </c>
      <c r="O9" s="413">
        <v>45.017676848106497</v>
      </c>
      <c r="P9" s="413">
        <v>42.498428060658398</v>
      </c>
      <c r="Q9" s="413">
        <v>41.5954901454514</v>
      </c>
      <c r="R9" s="413">
        <v>42.507194541502699</v>
      </c>
      <c r="S9" s="413">
        <v>44.649465377467699</v>
      </c>
      <c r="T9" s="413">
        <v>45.634361908654299</v>
      </c>
      <c r="U9" s="413">
        <v>46.744634563676399</v>
      </c>
      <c r="V9" s="413">
        <v>48.3056631171345</v>
      </c>
      <c r="W9" s="413">
        <v>53.060828703463301</v>
      </c>
      <c r="X9" s="413">
        <v>50.9047115435461</v>
      </c>
      <c r="Y9" s="413">
        <v>55.052334857993799</v>
      </c>
      <c r="Z9" s="413">
        <v>56.271500930328699</v>
      </c>
      <c r="AA9" s="413">
        <v>54.166069477268699</v>
      </c>
      <c r="AB9" s="413">
        <v>53.4359812736866</v>
      </c>
      <c r="AC9" s="413">
        <v>54.021636372496502</v>
      </c>
      <c r="AD9" s="413">
        <v>56.485375731213402</v>
      </c>
      <c r="AE9" s="413">
        <v>61.329146002506903</v>
      </c>
      <c r="AF9" s="413">
        <v>61.447789485421197</v>
      </c>
      <c r="AG9" s="413">
        <v>57.1875</v>
      </c>
      <c r="AH9" s="413">
        <v>54.960066032544603</v>
      </c>
      <c r="AI9" s="413">
        <v>52.466407508759403</v>
      </c>
      <c r="AJ9" s="413">
        <v>52.6515891482779</v>
      </c>
      <c r="AK9" s="413">
        <v>0</v>
      </c>
    </row>
    <row r="11" spans="1:37" x14ac:dyDescent="0.35">
      <c r="A11" s="397" t="s">
        <v>784</v>
      </c>
    </row>
    <row r="12" spans="1:37" x14ac:dyDescent="0.35">
      <c r="A12" s="414"/>
    </row>
    <row r="13" spans="1:37" x14ac:dyDescent="0.35">
      <c r="A13" s="414"/>
    </row>
    <row r="14" spans="1:37" x14ac:dyDescent="0.35">
      <c r="A14" s="415" t="s">
        <v>768</v>
      </c>
      <c r="B14" s="399">
        <v>2023</v>
      </c>
      <c r="C14" s="400"/>
      <c r="D14" s="400"/>
      <c r="E14" s="400"/>
      <c r="F14" s="400"/>
      <c r="G14" s="400"/>
      <c r="H14" s="400"/>
      <c r="I14" s="400"/>
      <c r="J14" s="400"/>
      <c r="K14" s="400"/>
      <c r="L14" s="400"/>
      <c r="M14" s="400"/>
      <c r="N14" s="400"/>
      <c r="O14" s="400"/>
      <c r="P14" s="400"/>
      <c r="Q14" s="400"/>
      <c r="R14" s="400"/>
      <c r="S14" s="400"/>
      <c r="T14" s="400"/>
      <c r="U14" s="400"/>
      <c r="V14" s="400"/>
      <c r="W14" s="400"/>
      <c r="X14" s="400"/>
      <c r="Y14" s="401"/>
      <c r="Z14" s="402">
        <v>2024</v>
      </c>
      <c r="AA14" s="402"/>
      <c r="AB14" s="402"/>
      <c r="AC14" s="402"/>
      <c r="AD14" s="402"/>
      <c r="AE14" s="402"/>
      <c r="AF14" s="402"/>
      <c r="AG14" s="402"/>
      <c r="AH14" s="402"/>
      <c r="AI14" s="402"/>
      <c r="AJ14" s="402"/>
      <c r="AK14" s="403"/>
    </row>
    <row r="15" spans="1:37" x14ac:dyDescent="0.35">
      <c r="A15" s="415"/>
      <c r="B15" s="404" t="s">
        <v>769</v>
      </c>
      <c r="C15" s="405"/>
      <c r="D15" s="404" t="s">
        <v>770</v>
      </c>
      <c r="E15" s="405"/>
      <c r="F15" s="404" t="s">
        <v>771</v>
      </c>
      <c r="G15" s="405"/>
      <c r="H15" s="404" t="s">
        <v>772</v>
      </c>
      <c r="I15" s="405"/>
      <c r="J15" s="404" t="s">
        <v>709</v>
      </c>
      <c r="K15" s="405"/>
      <c r="L15" s="404" t="s">
        <v>773</v>
      </c>
      <c r="M15" s="405"/>
      <c r="N15" s="404" t="s">
        <v>774</v>
      </c>
      <c r="O15" s="405"/>
      <c r="P15" s="404" t="s">
        <v>775</v>
      </c>
      <c r="Q15" s="405"/>
      <c r="R15" s="404" t="s">
        <v>776</v>
      </c>
      <c r="S15" s="405"/>
      <c r="T15" s="404" t="s">
        <v>777</v>
      </c>
      <c r="U15" s="405"/>
      <c r="V15" s="404" t="s">
        <v>778</v>
      </c>
      <c r="W15" s="405"/>
      <c r="X15" s="404" t="s">
        <v>779</v>
      </c>
      <c r="Y15" s="405"/>
      <c r="Z15" s="406" t="s">
        <v>769</v>
      </c>
      <c r="AA15" s="407"/>
      <c r="AB15" s="406" t="s">
        <v>770</v>
      </c>
      <c r="AC15" s="407"/>
      <c r="AD15" s="406" t="s">
        <v>771</v>
      </c>
      <c r="AE15" s="407"/>
      <c r="AF15" s="406" t="s">
        <v>772</v>
      </c>
      <c r="AG15" s="407"/>
      <c r="AH15" s="406" t="s">
        <v>709</v>
      </c>
      <c r="AI15" s="407"/>
      <c r="AJ15" s="406" t="s">
        <v>773</v>
      </c>
      <c r="AK15" s="407"/>
    </row>
    <row r="16" spans="1:37" x14ac:dyDescent="0.35">
      <c r="A16" s="415"/>
      <c r="B16" s="408" t="s">
        <v>780</v>
      </c>
      <c r="C16" s="408" t="s">
        <v>781</v>
      </c>
      <c r="D16" s="408" t="s">
        <v>780</v>
      </c>
      <c r="E16" s="408" t="s">
        <v>781</v>
      </c>
      <c r="F16" s="408" t="s">
        <v>780</v>
      </c>
      <c r="G16" s="408" t="s">
        <v>781</v>
      </c>
      <c r="H16" s="408" t="s">
        <v>780</v>
      </c>
      <c r="I16" s="408" t="s">
        <v>781</v>
      </c>
      <c r="J16" s="408" t="s">
        <v>780</v>
      </c>
      <c r="K16" s="408" t="s">
        <v>781</v>
      </c>
      <c r="L16" s="408" t="s">
        <v>780</v>
      </c>
      <c r="M16" s="408" t="s">
        <v>781</v>
      </c>
      <c r="N16" s="408" t="s">
        <v>780</v>
      </c>
      <c r="O16" s="408" t="s">
        <v>781</v>
      </c>
      <c r="P16" s="408" t="s">
        <v>780</v>
      </c>
      <c r="Q16" s="408" t="s">
        <v>781</v>
      </c>
      <c r="R16" s="408" t="s">
        <v>780</v>
      </c>
      <c r="S16" s="408" t="s">
        <v>781</v>
      </c>
      <c r="T16" s="408" t="s">
        <v>780</v>
      </c>
      <c r="U16" s="408" t="s">
        <v>781</v>
      </c>
      <c r="V16" s="408" t="s">
        <v>780</v>
      </c>
      <c r="W16" s="408" t="s">
        <v>781</v>
      </c>
      <c r="X16" s="408" t="s">
        <v>780</v>
      </c>
      <c r="Y16" s="408" t="s">
        <v>781</v>
      </c>
      <c r="Z16" s="409" t="s">
        <v>780</v>
      </c>
      <c r="AA16" s="409" t="s">
        <v>781</v>
      </c>
      <c r="AB16" s="409" t="s">
        <v>780</v>
      </c>
      <c r="AC16" s="409" t="s">
        <v>781</v>
      </c>
      <c r="AD16" s="409" t="s">
        <v>780</v>
      </c>
      <c r="AE16" s="409" t="s">
        <v>781</v>
      </c>
      <c r="AF16" s="409" t="s">
        <v>780</v>
      </c>
      <c r="AG16" s="409" t="s">
        <v>781</v>
      </c>
      <c r="AH16" s="409" t="s">
        <v>780</v>
      </c>
      <c r="AI16" s="409" t="s">
        <v>781</v>
      </c>
      <c r="AJ16" s="409" t="s">
        <v>780</v>
      </c>
      <c r="AK16" s="409" t="s">
        <v>781</v>
      </c>
    </row>
    <row r="17" spans="1:37" x14ac:dyDescent="0.35">
      <c r="A17" s="416" t="s">
        <v>782</v>
      </c>
      <c r="B17" s="417"/>
      <c r="C17" s="417"/>
      <c r="D17" s="417"/>
      <c r="E17" s="417"/>
      <c r="F17" s="417"/>
      <c r="G17" s="417"/>
      <c r="H17" s="417"/>
      <c r="I17" s="417"/>
      <c r="J17" s="417"/>
      <c r="K17" s="417"/>
      <c r="L17" s="417"/>
      <c r="M17" s="417"/>
      <c r="N17" s="417"/>
      <c r="O17" s="417"/>
      <c r="P17" s="417"/>
      <c r="Q17" s="417"/>
      <c r="R17" s="417"/>
      <c r="S17" s="417"/>
      <c r="T17" s="417"/>
      <c r="U17" s="417"/>
      <c r="V17" s="417"/>
      <c r="W17" s="417"/>
      <c r="X17" s="417"/>
      <c r="Y17" s="417"/>
      <c r="Z17" s="417"/>
      <c r="AA17" s="417"/>
      <c r="AB17" s="417"/>
      <c r="AC17" s="417"/>
      <c r="AD17" s="417"/>
      <c r="AE17" s="417"/>
      <c r="AF17" s="417"/>
      <c r="AG17" s="417"/>
      <c r="AH17" s="417"/>
      <c r="AI17" s="417"/>
      <c r="AJ17" s="417"/>
      <c r="AK17" s="417"/>
    </row>
    <row r="18" spans="1:37" x14ac:dyDescent="0.35">
      <c r="A18" s="418" t="s">
        <v>785</v>
      </c>
      <c r="B18" s="418">
        <v>18356</v>
      </c>
      <c r="C18" s="418">
        <v>22026</v>
      </c>
      <c r="D18" s="418">
        <v>23176</v>
      </c>
      <c r="E18" s="418">
        <v>23562</v>
      </c>
      <c r="F18" s="418">
        <v>23326</v>
      </c>
      <c r="G18" s="418">
        <v>21987</v>
      </c>
      <c r="H18" s="418">
        <v>20755</v>
      </c>
      <c r="I18" s="418">
        <v>18911</v>
      </c>
      <c r="J18" s="418">
        <v>20705</v>
      </c>
      <c r="K18" s="418">
        <v>26752</v>
      </c>
      <c r="L18" s="418">
        <v>26400</v>
      </c>
      <c r="M18" s="418">
        <v>26307</v>
      </c>
      <c r="N18" s="418">
        <v>25999</v>
      </c>
      <c r="O18" s="418">
        <v>26225</v>
      </c>
      <c r="P18" s="418">
        <v>27603</v>
      </c>
      <c r="Q18" s="418">
        <v>29998</v>
      </c>
      <c r="R18" s="418">
        <v>31502</v>
      </c>
      <c r="S18" s="418">
        <v>32067</v>
      </c>
      <c r="T18" s="418">
        <v>34188</v>
      </c>
      <c r="U18" s="418">
        <v>35861</v>
      </c>
      <c r="V18" s="418">
        <v>35776</v>
      </c>
      <c r="W18" s="418">
        <v>33042</v>
      </c>
      <c r="X18" s="418">
        <v>32399</v>
      </c>
      <c r="Y18" s="418">
        <v>31801</v>
      </c>
      <c r="Z18" s="418">
        <v>31672</v>
      </c>
      <c r="AA18" s="418">
        <v>32123</v>
      </c>
      <c r="AB18" s="418">
        <v>32884</v>
      </c>
      <c r="AC18" s="418">
        <v>33771</v>
      </c>
      <c r="AD18" s="418">
        <v>32717</v>
      </c>
      <c r="AE18" s="418">
        <v>29530</v>
      </c>
      <c r="AF18" s="418">
        <v>29447</v>
      </c>
      <c r="AG18" s="418">
        <v>32048</v>
      </c>
      <c r="AH18" s="418">
        <v>33805</v>
      </c>
      <c r="AI18" s="418">
        <v>35337</v>
      </c>
      <c r="AJ18" s="418">
        <v>35626</v>
      </c>
      <c r="AK18" s="418">
        <v>0</v>
      </c>
    </row>
    <row r="19" spans="1:37" x14ac:dyDescent="0.35">
      <c r="A19" s="418" t="s">
        <v>786</v>
      </c>
      <c r="B19" s="418">
        <v>801</v>
      </c>
      <c r="C19" s="418">
        <v>769</v>
      </c>
      <c r="D19" s="418">
        <v>773</v>
      </c>
      <c r="E19" s="418">
        <v>766</v>
      </c>
      <c r="F19" s="418">
        <v>782</v>
      </c>
      <c r="G19" s="418">
        <v>794</v>
      </c>
      <c r="H19" s="418">
        <v>791</v>
      </c>
      <c r="I19" s="418">
        <v>820</v>
      </c>
      <c r="J19" s="418">
        <v>822</v>
      </c>
      <c r="K19" s="418">
        <v>779</v>
      </c>
      <c r="L19" s="418">
        <v>753</v>
      </c>
      <c r="M19" s="418">
        <v>757</v>
      </c>
      <c r="N19" s="418">
        <v>795</v>
      </c>
      <c r="O19" s="418">
        <v>803</v>
      </c>
      <c r="P19" s="418">
        <v>804</v>
      </c>
      <c r="Q19" s="418">
        <v>839</v>
      </c>
      <c r="R19" s="418">
        <v>887</v>
      </c>
      <c r="S19" s="418">
        <v>917</v>
      </c>
      <c r="T19" s="418">
        <v>931</v>
      </c>
      <c r="U19" s="418">
        <v>958</v>
      </c>
      <c r="V19" s="418">
        <v>1016</v>
      </c>
      <c r="W19" s="418">
        <v>1050</v>
      </c>
      <c r="X19" s="418">
        <v>1095</v>
      </c>
      <c r="Y19" s="418">
        <v>1157</v>
      </c>
      <c r="Z19" s="418">
        <v>1342</v>
      </c>
      <c r="AA19" s="418">
        <v>1349</v>
      </c>
      <c r="AB19" s="418">
        <v>1380</v>
      </c>
      <c r="AC19" s="418">
        <v>1391</v>
      </c>
      <c r="AD19" s="418">
        <v>1536</v>
      </c>
      <c r="AE19" s="418">
        <v>1607</v>
      </c>
      <c r="AF19" s="418">
        <v>1714</v>
      </c>
      <c r="AG19" s="418">
        <v>1760</v>
      </c>
      <c r="AH19" s="418">
        <v>1750</v>
      </c>
      <c r="AI19" s="418">
        <v>1641</v>
      </c>
      <c r="AJ19" s="418">
        <v>1688</v>
      </c>
      <c r="AK19" s="418">
        <v>0</v>
      </c>
    </row>
    <row r="20" spans="1:37" x14ac:dyDescent="0.35">
      <c r="A20" s="418" t="s">
        <v>787</v>
      </c>
      <c r="B20" s="418">
        <v>227</v>
      </c>
      <c r="C20" s="418">
        <v>219</v>
      </c>
      <c r="D20" s="418">
        <v>217</v>
      </c>
      <c r="E20" s="418">
        <v>207</v>
      </c>
      <c r="F20" s="418">
        <v>198</v>
      </c>
      <c r="G20" s="418">
        <v>189</v>
      </c>
      <c r="H20" s="418">
        <v>200</v>
      </c>
      <c r="I20" s="418">
        <v>204</v>
      </c>
      <c r="J20" s="418">
        <v>213</v>
      </c>
      <c r="K20" s="418">
        <v>202</v>
      </c>
      <c r="L20" s="418">
        <v>202</v>
      </c>
      <c r="M20" s="418">
        <v>209</v>
      </c>
      <c r="N20" s="418">
        <v>207</v>
      </c>
      <c r="O20" s="418">
        <v>200</v>
      </c>
      <c r="P20" s="418">
        <v>191</v>
      </c>
      <c r="Q20" s="418">
        <v>185</v>
      </c>
      <c r="R20" s="418">
        <v>201</v>
      </c>
      <c r="S20" s="418">
        <v>201</v>
      </c>
      <c r="T20" s="418">
        <v>210</v>
      </c>
      <c r="U20" s="418">
        <v>223</v>
      </c>
      <c r="V20" s="418">
        <v>237</v>
      </c>
      <c r="W20" s="418">
        <v>232</v>
      </c>
      <c r="X20" s="418">
        <v>223</v>
      </c>
      <c r="Y20" s="418">
        <v>220</v>
      </c>
      <c r="Z20" s="418">
        <v>233</v>
      </c>
      <c r="AA20" s="418">
        <v>242</v>
      </c>
      <c r="AB20" s="418">
        <v>253</v>
      </c>
      <c r="AC20" s="418">
        <v>261</v>
      </c>
      <c r="AD20" s="418">
        <v>272</v>
      </c>
      <c r="AE20" s="418">
        <v>306</v>
      </c>
      <c r="AF20" s="418">
        <v>315</v>
      </c>
      <c r="AG20" s="418">
        <v>312</v>
      </c>
      <c r="AH20" s="418">
        <v>331</v>
      </c>
      <c r="AI20" s="418">
        <v>346</v>
      </c>
      <c r="AJ20" s="418">
        <v>367</v>
      </c>
      <c r="AK20" s="418">
        <v>0</v>
      </c>
    </row>
    <row r="21" spans="1:37" ht="16" thickBot="1" x14ac:dyDescent="0.4">
      <c r="A21" s="419" t="s">
        <v>788</v>
      </c>
      <c r="B21" s="419">
        <v>73</v>
      </c>
      <c r="C21" s="419">
        <v>75</v>
      </c>
      <c r="D21" s="419">
        <v>69</v>
      </c>
      <c r="E21" s="419">
        <v>67</v>
      </c>
      <c r="F21" s="419">
        <v>62</v>
      </c>
      <c r="G21" s="419">
        <v>60</v>
      </c>
      <c r="H21" s="419">
        <v>57</v>
      </c>
      <c r="I21" s="419">
        <v>56</v>
      </c>
      <c r="J21" s="419">
        <v>57</v>
      </c>
      <c r="K21" s="419">
        <v>54</v>
      </c>
      <c r="L21" s="419">
        <v>56</v>
      </c>
      <c r="M21" s="419">
        <v>51</v>
      </c>
      <c r="N21" s="419">
        <v>54</v>
      </c>
      <c r="O21" s="419">
        <v>55</v>
      </c>
      <c r="P21" s="419">
        <v>55</v>
      </c>
      <c r="Q21" s="419">
        <v>51</v>
      </c>
      <c r="R21" s="419">
        <v>52</v>
      </c>
      <c r="S21" s="419">
        <v>53</v>
      </c>
      <c r="T21" s="419">
        <v>63</v>
      </c>
      <c r="U21" s="419">
        <v>59</v>
      </c>
      <c r="V21" s="419">
        <v>55</v>
      </c>
      <c r="W21" s="419">
        <v>54</v>
      </c>
      <c r="X21" s="419">
        <v>52</v>
      </c>
      <c r="Y21" s="419">
        <v>52</v>
      </c>
      <c r="Z21" s="419">
        <v>55</v>
      </c>
      <c r="AA21" s="419">
        <v>52</v>
      </c>
      <c r="AB21" s="419">
        <v>50</v>
      </c>
      <c r="AC21" s="419">
        <v>50</v>
      </c>
      <c r="AD21" s="419">
        <v>49</v>
      </c>
      <c r="AE21" s="419">
        <v>48</v>
      </c>
      <c r="AF21" s="419">
        <v>49</v>
      </c>
      <c r="AG21" s="419">
        <v>48</v>
      </c>
      <c r="AH21" s="419">
        <v>49</v>
      </c>
      <c r="AI21" s="419">
        <v>48</v>
      </c>
      <c r="AJ21" s="419">
        <v>49</v>
      </c>
      <c r="AK21" s="419">
        <v>0</v>
      </c>
    </row>
    <row r="22" spans="1:37" x14ac:dyDescent="0.35">
      <c r="A22" s="420" t="s">
        <v>0</v>
      </c>
      <c r="B22" s="420">
        <v>19457</v>
      </c>
      <c r="C22" s="420">
        <v>23089</v>
      </c>
      <c r="D22" s="420">
        <v>24235</v>
      </c>
      <c r="E22" s="420">
        <v>24602</v>
      </c>
      <c r="F22" s="420">
        <v>24368</v>
      </c>
      <c r="G22" s="420">
        <v>23030</v>
      </c>
      <c r="H22" s="420">
        <v>21803</v>
      </c>
      <c r="I22" s="420">
        <v>19991</v>
      </c>
      <c r="J22" s="420">
        <v>21797</v>
      </c>
      <c r="K22" s="420">
        <v>27787</v>
      </c>
      <c r="L22" s="420">
        <v>27411</v>
      </c>
      <c r="M22" s="420">
        <v>27324</v>
      </c>
      <c r="N22" s="420">
        <v>27055</v>
      </c>
      <c r="O22" s="420">
        <v>27283</v>
      </c>
      <c r="P22" s="420">
        <v>28653</v>
      </c>
      <c r="Q22" s="420">
        <v>31073</v>
      </c>
      <c r="R22" s="420">
        <v>32642</v>
      </c>
      <c r="S22" s="420">
        <v>33238</v>
      </c>
      <c r="T22" s="420">
        <v>35392</v>
      </c>
      <c r="U22" s="420">
        <v>37101</v>
      </c>
      <c r="V22" s="420">
        <v>37084</v>
      </c>
      <c r="W22" s="420">
        <v>34378</v>
      </c>
      <c r="X22" s="420">
        <v>33769</v>
      </c>
      <c r="Y22" s="420">
        <v>33230</v>
      </c>
      <c r="Z22" s="420">
        <v>33302</v>
      </c>
      <c r="AA22" s="420">
        <v>33766</v>
      </c>
      <c r="AB22" s="420">
        <v>34567</v>
      </c>
      <c r="AC22" s="420">
        <v>35473</v>
      </c>
      <c r="AD22" s="420">
        <v>34574</v>
      </c>
      <c r="AE22" s="420">
        <v>31491</v>
      </c>
      <c r="AF22" s="420">
        <v>31525</v>
      </c>
      <c r="AG22" s="420">
        <v>34168</v>
      </c>
      <c r="AH22" s="420">
        <v>35935</v>
      </c>
      <c r="AI22" s="420">
        <v>37372</v>
      </c>
      <c r="AJ22" s="420">
        <v>37730</v>
      </c>
      <c r="AK22" s="420">
        <v>0</v>
      </c>
    </row>
    <row r="23" spans="1:37" x14ac:dyDescent="0.35">
      <c r="A23" s="416" t="s">
        <v>783</v>
      </c>
      <c r="B23" s="417"/>
      <c r="C23" s="417"/>
      <c r="D23" s="417"/>
      <c r="E23" s="417"/>
      <c r="F23" s="417"/>
      <c r="G23" s="417"/>
      <c r="H23" s="417"/>
      <c r="I23" s="417"/>
      <c r="J23" s="417"/>
      <c r="K23" s="417"/>
      <c r="L23" s="417"/>
      <c r="M23" s="417"/>
      <c r="N23" s="417"/>
      <c r="O23" s="417"/>
      <c r="P23" s="417"/>
      <c r="Q23" s="417"/>
      <c r="R23" s="417"/>
      <c r="S23" s="417"/>
      <c r="T23" s="417"/>
      <c r="U23" s="417"/>
      <c r="V23" s="417"/>
      <c r="W23" s="417"/>
      <c r="X23" s="417"/>
      <c r="Y23" s="417"/>
      <c r="Z23" s="417"/>
      <c r="AA23" s="417"/>
      <c r="AB23" s="417"/>
      <c r="AC23" s="417"/>
      <c r="AD23" s="417"/>
      <c r="AE23" s="417"/>
      <c r="AF23" s="417"/>
      <c r="AG23" s="417"/>
      <c r="AH23" s="417"/>
      <c r="AI23" s="417"/>
      <c r="AJ23" s="417"/>
      <c r="AK23" s="417"/>
    </row>
    <row r="24" spans="1:37" x14ac:dyDescent="0.35">
      <c r="A24" s="418" t="s">
        <v>785</v>
      </c>
      <c r="B24" s="418">
        <v>2089</v>
      </c>
      <c r="C24" s="418">
        <v>2861</v>
      </c>
      <c r="D24" s="418">
        <v>3122</v>
      </c>
      <c r="E24" s="418">
        <v>3678</v>
      </c>
      <c r="F24" s="418">
        <v>4536</v>
      </c>
      <c r="G24" s="418">
        <v>4211</v>
      </c>
      <c r="H24" s="418">
        <v>3888</v>
      </c>
      <c r="I24" s="418">
        <v>3252</v>
      </c>
      <c r="J24" s="418">
        <v>2737</v>
      </c>
      <c r="K24" s="418">
        <v>3312</v>
      </c>
      <c r="L24" s="418">
        <v>3855</v>
      </c>
      <c r="M24" s="418">
        <v>3889</v>
      </c>
      <c r="N24" s="418">
        <v>4048</v>
      </c>
      <c r="O24" s="418">
        <v>3905</v>
      </c>
      <c r="P24" s="418">
        <v>3590</v>
      </c>
      <c r="Q24" s="418">
        <v>3576</v>
      </c>
      <c r="R24" s="418">
        <v>3476</v>
      </c>
      <c r="S24" s="418">
        <v>3669</v>
      </c>
      <c r="T24" s="418">
        <v>3521</v>
      </c>
      <c r="U24" s="418">
        <v>3565</v>
      </c>
      <c r="V24" s="418">
        <v>3992</v>
      </c>
      <c r="W24" s="418">
        <v>3893</v>
      </c>
      <c r="X24" s="418">
        <v>3799</v>
      </c>
      <c r="Y24" s="418">
        <v>4083</v>
      </c>
      <c r="Z24" s="418">
        <v>5078</v>
      </c>
      <c r="AA24" s="418">
        <v>5250</v>
      </c>
      <c r="AB24" s="418">
        <v>5438</v>
      </c>
      <c r="AC24" s="418">
        <v>5178</v>
      </c>
      <c r="AD24" s="418">
        <v>5006</v>
      </c>
      <c r="AE24" s="418">
        <v>4738</v>
      </c>
      <c r="AF24" s="418">
        <v>3801</v>
      </c>
      <c r="AG24" s="418">
        <v>2545</v>
      </c>
      <c r="AH24" s="418">
        <v>1660</v>
      </c>
      <c r="AI24" s="418">
        <v>1174</v>
      </c>
      <c r="AJ24" s="418">
        <v>783</v>
      </c>
      <c r="AK24" s="418">
        <v>0</v>
      </c>
    </row>
    <row r="25" spans="1:37" x14ac:dyDescent="0.35">
      <c r="A25" s="418" t="s">
        <v>786</v>
      </c>
      <c r="B25" s="418">
        <v>153</v>
      </c>
      <c r="C25" s="418">
        <v>157</v>
      </c>
      <c r="D25" s="418">
        <v>175</v>
      </c>
      <c r="E25" s="418">
        <v>183</v>
      </c>
      <c r="F25" s="418">
        <v>180</v>
      </c>
      <c r="G25" s="418">
        <v>172</v>
      </c>
      <c r="H25" s="418">
        <v>166</v>
      </c>
      <c r="I25" s="418">
        <v>164</v>
      </c>
      <c r="J25" s="418">
        <v>118</v>
      </c>
      <c r="K25" s="418">
        <v>115</v>
      </c>
      <c r="L25" s="418">
        <v>117</v>
      </c>
      <c r="M25" s="418">
        <v>136</v>
      </c>
      <c r="N25" s="418">
        <v>165</v>
      </c>
      <c r="O25" s="418">
        <v>170</v>
      </c>
      <c r="P25" s="418">
        <v>162</v>
      </c>
      <c r="Q25" s="418">
        <v>166</v>
      </c>
      <c r="R25" s="418">
        <v>189</v>
      </c>
      <c r="S25" s="418">
        <v>177</v>
      </c>
      <c r="T25" s="418">
        <v>194</v>
      </c>
      <c r="U25" s="418">
        <v>207</v>
      </c>
      <c r="V25" s="418">
        <v>209</v>
      </c>
      <c r="W25" s="418">
        <v>210</v>
      </c>
      <c r="X25" s="418">
        <v>218</v>
      </c>
      <c r="Y25" s="418">
        <v>251</v>
      </c>
      <c r="Z25" s="418">
        <v>269</v>
      </c>
      <c r="AA25" s="418">
        <v>287</v>
      </c>
      <c r="AB25" s="418">
        <v>316</v>
      </c>
      <c r="AC25" s="418">
        <v>332</v>
      </c>
      <c r="AD25" s="418">
        <v>367</v>
      </c>
      <c r="AE25" s="418">
        <v>417</v>
      </c>
      <c r="AF25" s="418">
        <v>492</v>
      </c>
      <c r="AG25" s="418">
        <v>474</v>
      </c>
      <c r="AH25" s="418">
        <v>507</v>
      </c>
      <c r="AI25" s="418">
        <v>503</v>
      </c>
      <c r="AJ25" s="418">
        <v>542</v>
      </c>
      <c r="AK25" s="418">
        <v>0</v>
      </c>
    </row>
    <row r="26" spans="1:37" x14ac:dyDescent="0.35">
      <c r="A26" s="418" t="s">
        <v>787</v>
      </c>
      <c r="B26" s="418">
        <v>30</v>
      </c>
      <c r="C26" s="418">
        <v>31</v>
      </c>
      <c r="D26" s="418">
        <v>33</v>
      </c>
      <c r="E26" s="418">
        <v>32</v>
      </c>
      <c r="F26" s="418">
        <v>29</v>
      </c>
      <c r="G26" s="418">
        <v>32</v>
      </c>
      <c r="H26" s="418">
        <v>38</v>
      </c>
      <c r="I26" s="418">
        <v>39</v>
      </c>
      <c r="J26" s="418">
        <v>35</v>
      </c>
      <c r="K26" s="418">
        <v>32</v>
      </c>
      <c r="L26" s="418">
        <v>34</v>
      </c>
      <c r="M26" s="418">
        <v>37</v>
      </c>
      <c r="N26" s="418">
        <v>35</v>
      </c>
      <c r="O26" s="418">
        <v>32</v>
      </c>
      <c r="P26" s="418">
        <v>32</v>
      </c>
      <c r="Q26" s="418">
        <v>35</v>
      </c>
      <c r="R26" s="418">
        <v>34</v>
      </c>
      <c r="S26" s="418">
        <v>37</v>
      </c>
      <c r="T26" s="418">
        <v>39</v>
      </c>
      <c r="U26" s="418">
        <v>35</v>
      </c>
      <c r="V26" s="418">
        <v>34</v>
      </c>
      <c r="W26" s="418">
        <v>36</v>
      </c>
      <c r="X26" s="418">
        <v>35</v>
      </c>
      <c r="Y26" s="418">
        <v>38</v>
      </c>
      <c r="Z26" s="418">
        <v>44</v>
      </c>
      <c r="AA26" s="418">
        <v>46</v>
      </c>
      <c r="AB26" s="418">
        <v>48</v>
      </c>
      <c r="AC26" s="418">
        <v>57</v>
      </c>
      <c r="AD26" s="418">
        <v>53</v>
      </c>
      <c r="AE26" s="418">
        <v>49</v>
      </c>
      <c r="AF26" s="418">
        <v>53</v>
      </c>
      <c r="AG26" s="418">
        <v>58</v>
      </c>
      <c r="AH26" s="418">
        <v>56</v>
      </c>
      <c r="AI26" s="418">
        <v>47</v>
      </c>
      <c r="AJ26" s="418">
        <v>49</v>
      </c>
      <c r="AK26" s="418">
        <v>0</v>
      </c>
    </row>
    <row r="27" spans="1:37" ht="16" thickBot="1" x14ac:dyDescent="0.4">
      <c r="A27" s="419" t="s">
        <v>788</v>
      </c>
      <c r="B27" s="419">
        <v>6</v>
      </c>
      <c r="C27" s="419">
        <v>6</v>
      </c>
      <c r="D27" s="419">
        <v>6</v>
      </c>
      <c r="E27" s="419">
        <v>6</v>
      </c>
      <c r="F27" s="419">
        <v>6</v>
      </c>
      <c r="G27" s="419">
        <v>6</v>
      </c>
      <c r="H27" s="419">
        <v>5</v>
      </c>
      <c r="I27" s="419">
        <v>5</v>
      </c>
      <c r="J27" s="419">
        <v>5</v>
      </c>
      <c r="K27" s="419">
        <v>5</v>
      </c>
      <c r="L27" s="419">
        <v>5</v>
      </c>
      <c r="M27" s="419">
        <v>5</v>
      </c>
      <c r="N27" s="419">
        <v>6</v>
      </c>
      <c r="O27" s="419">
        <v>7</v>
      </c>
      <c r="P27" s="419">
        <v>7</v>
      </c>
      <c r="Q27" s="419">
        <v>7</v>
      </c>
      <c r="R27" s="419">
        <v>6</v>
      </c>
      <c r="S27" s="419">
        <v>8</v>
      </c>
      <c r="T27" s="419">
        <v>2</v>
      </c>
      <c r="U27" s="419">
        <v>2</v>
      </c>
      <c r="V27" s="419">
        <v>1</v>
      </c>
      <c r="W27" s="419">
        <v>1</v>
      </c>
      <c r="X27" s="419">
        <v>1</v>
      </c>
      <c r="Y27" s="419">
        <v>2</v>
      </c>
      <c r="Z27" s="419">
        <v>3</v>
      </c>
      <c r="AA27" s="419">
        <v>2</v>
      </c>
      <c r="AB27" s="419">
        <v>2</v>
      </c>
      <c r="AC27" s="419">
        <v>2</v>
      </c>
      <c r="AD27" s="419">
        <v>2</v>
      </c>
      <c r="AE27" s="419">
        <v>3</v>
      </c>
      <c r="AF27" s="419">
        <v>3</v>
      </c>
      <c r="AG27" s="419">
        <v>3</v>
      </c>
      <c r="AH27" s="419">
        <v>5</v>
      </c>
      <c r="AI27" s="419">
        <v>5</v>
      </c>
      <c r="AJ27" s="419">
        <v>5</v>
      </c>
      <c r="AK27" s="419">
        <v>0</v>
      </c>
    </row>
    <row r="28" spans="1:37" x14ac:dyDescent="0.35">
      <c r="A28" s="420" t="s">
        <v>0</v>
      </c>
      <c r="B28" s="420">
        <v>2278</v>
      </c>
      <c r="C28" s="420">
        <v>3055</v>
      </c>
      <c r="D28" s="420">
        <v>3336</v>
      </c>
      <c r="E28" s="420">
        <v>3899</v>
      </c>
      <c r="F28" s="420">
        <v>4751</v>
      </c>
      <c r="G28" s="420">
        <v>4421</v>
      </c>
      <c r="H28" s="420">
        <v>4097</v>
      </c>
      <c r="I28" s="420">
        <v>3460</v>
      </c>
      <c r="J28" s="420">
        <v>2895</v>
      </c>
      <c r="K28" s="420">
        <v>3464</v>
      </c>
      <c r="L28" s="420">
        <v>4011</v>
      </c>
      <c r="M28" s="420">
        <v>4067</v>
      </c>
      <c r="N28" s="420">
        <v>4254</v>
      </c>
      <c r="O28" s="420">
        <v>4114</v>
      </c>
      <c r="P28" s="420">
        <v>3791</v>
      </c>
      <c r="Q28" s="420">
        <v>3784</v>
      </c>
      <c r="R28" s="420">
        <v>3705</v>
      </c>
      <c r="S28" s="420">
        <v>3891</v>
      </c>
      <c r="T28" s="420">
        <v>3756</v>
      </c>
      <c r="U28" s="420">
        <v>3809</v>
      </c>
      <c r="V28" s="420">
        <v>4236</v>
      </c>
      <c r="W28" s="420">
        <v>4140</v>
      </c>
      <c r="X28" s="420">
        <v>4053</v>
      </c>
      <c r="Y28" s="420">
        <v>4374</v>
      </c>
      <c r="Z28" s="420">
        <v>5394</v>
      </c>
      <c r="AA28" s="420">
        <v>5585</v>
      </c>
      <c r="AB28" s="420">
        <v>5804</v>
      </c>
      <c r="AC28" s="420">
        <v>5569</v>
      </c>
      <c r="AD28" s="420">
        <v>5428</v>
      </c>
      <c r="AE28" s="420">
        <v>5207</v>
      </c>
      <c r="AF28" s="420">
        <v>4349</v>
      </c>
      <c r="AG28" s="420">
        <v>3080</v>
      </c>
      <c r="AH28" s="420">
        <v>2228</v>
      </c>
      <c r="AI28" s="420">
        <v>1729</v>
      </c>
      <c r="AJ28" s="420">
        <v>1379</v>
      </c>
      <c r="AK28" s="420">
        <v>0</v>
      </c>
    </row>
    <row r="29" spans="1:37" x14ac:dyDescent="0.35">
      <c r="A29" s="416" t="s">
        <v>0</v>
      </c>
      <c r="B29" s="417"/>
      <c r="C29" s="417"/>
      <c r="D29" s="417"/>
      <c r="E29" s="417"/>
      <c r="F29" s="417"/>
      <c r="G29" s="417"/>
      <c r="H29" s="417"/>
      <c r="I29" s="417"/>
      <c r="J29" s="417"/>
      <c r="K29" s="417"/>
      <c r="L29" s="417"/>
      <c r="M29" s="417"/>
      <c r="N29" s="417"/>
      <c r="O29" s="417"/>
      <c r="P29" s="417"/>
      <c r="Q29" s="417"/>
      <c r="R29" s="417"/>
      <c r="S29" s="417"/>
      <c r="T29" s="417"/>
      <c r="U29" s="417"/>
      <c r="V29" s="417"/>
      <c r="W29" s="417"/>
      <c r="X29" s="417"/>
      <c r="Y29" s="417"/>
      <c r="Z29" s="417"/>
      <c r="AA29" s="417"/>
      <c r="AB29" s="417"/>
      <c r="AC29" s="417"/>
      <c r="AD29" s="417"/>
      <c r="AE29" s="417"/>
      <c r="AF29" s="417"/>
      <c r="AG29" s="417"/>
      <c r="AH29" s="417"/>
      <c r="AI29" s="417"/>
      <c r="AJ29" s="417"/>
      <c r="AK29" s="417"/>
    </row>
    <row r="30" spans="1:37" x14ac:dyDescent="0.35">
      <c r="A30" s="418" t="s">
        <v>785</v>
      </c>
      <c r="B30" s="418">
        <f t="shared" ref="B30:AK33" si="0">SUM(B18,B24)</f>
        <v>20445</v>
      </c>
      <c r="C30" s="418">
        <f t="shared" si="0"/>
        <v>24887</v>
      </c>
      <c r="D30" s="418">
        <f t="shared" si="0"/>
        <v>26298</v>
      </c>
      <c r="E30" s="418">
        <f t="shared" si="0"/>
        <v>27240</v>
      </c>
      <c r="F30" s="418">
        <f t="shared" si="0"/>
        <v>27862</v>
      </c>
      <c r="G30" s="418">
        <f t="shared" si="0"/>
        <v>26198</v>
      </c>
      <c r="H30" s="418">
        <f t="shared" si="0"/>
        <v>24643</v>
      </c>
      <c r="I30" s="418">
        <f t="shared" si="0"/>
        <v>22163</v>
      </c>
      <c r="J30" s="418">
        <f t="shared" si="0"/>
        <v>23442</v>
      </c>
      <c r="K30" s="418">
        <f t="shared" si="0"/>
        <v>30064</v>
      </c>
      <c r="L30" s="418">
        <f t="shared" si="0"/>
        <v>30255</v>
      </c>
      <c r="M30" s="418">
        <f t="shared" si="0"/>
        <v>30196</v>
      </c>
      <c r="N30" s="418">
        <f t="shared" si="0"/>
        <v>30047</v>
      </c>
      <c r="O30" s="418">
        <f t="shared" si="0"/>
        <v>30130</v>
      </c>
      <c r="P30" s="418">
        <f t="shared" si="0"/>
        <v>31193</v>
      </c>
      <c r="Q30" s="418">
        <f t="shared" si="0"/>
        <v>33574</v>
      </c>
      <c r="R30" s="418">
        <f t="shared" si="0"/>
        <v>34978</v>
      </c>
      <c r="S30" s="418">
        <f t="shared" si="0"/>
        <v>35736</v>
      </c>
      <c r="T30" s="418">
        <f t="shared" si="0"/>
        <v>37709</v>
      </c>
      <c r="U30" s="418">
        <f t="shared" si="0"/>
        <v>39426</v>
      </c>
      <c r="V30" s="418">
        <f t="shared" si="0"/>
        <v>39768</v>
      </c>
      <c r="W30" s="418">
        <f t="shared" si="0"/>
        <v>36935</v>
      </c>
      <c r="X30" s="418">
        <f t="shared" si="0"/>
        <v>36198</v>
      </c>
      <c r="Y30" s="418">
        <f t="shared" si="0"/>
        <v>35884</v>
      </c>
      <c r="Z30" s="418">
        <f t="shared" si="0"/>
        <v>36750</v>
      </c>
      <c r="AA30" s="418">
        <f t="shared" si="0"/>
        <v>37373</v>
      </c>
      <c r="AB30" s="418">
        <f t="shared" si="0"/>
        <v>38322</v>
      </c>
      <c r="AC30" s="418">
        <f t="shared" si="0"/>
        <v>38949</v>
      </c>
      <c r="AD30" s="418">
        <f t="shared" si="0"/>
        <v>37723</v>
      </c>
      <c r="AE30" s="418">
        <f t="shared" si="0"/>
        <v>34268</v>
      </c>
      <c r="AF30" s="418">
        <f t="shared" si="0"/>
        <v>33248</v>
      </c>
      <c r="AG30" s="418">
        <f t="shared" si="0"/>
        <v>34593</v>
      </c>
      <c r="AH30" s="418">
        <f t="shared" si="0"/>
        <v>35465</v>
      </c>
      <c r="AI30" s="418">
        <f t="shared" si="0"/>
        <v>36511</v>
      </c>
      <c r="AJ30" s="418">
        <f t="shared" si="0"/>
        <v>36409</v>
      </c>
      <c r="AK30" s="418">
        <f t="shared" si="0"/>
        <v>0</v>
      </c>
    </row>
    <row r="31" spans="1:37" x14ac:dyDescent="0.35">
      <c r="A31" s="418" t="s">
        <v>786</v>
      </c>
      <c r="B31" s="418">
        <f t="shared" si="0"/>
        <v>954</v>
      </c>
      <c r="C31" s="418">
        <f t="shared" si="0"/>
        <v>926</v>
      </c>
      <c r="D31" s="418">
        <f t="shared" si="0"/>
        <v>948</v>
      </c>
      <c r="E31" s="418">
        <f t="shared" si="0"/>
        <v>949</v>
      </c>
      <c r="F31" s="418">
        <f t="shared" si="0"/>
        <v>962</v>
      </c>
      <c r="G31" s="418">
        <f t="shared" si="0"/>
        <v>966</v>
      </c>
      <c r="H31" s="418">
        <f t="shared" si="0"/>
        <v>957</v>
      </c>
      <c r="I31" s="418">
        <f t="shared" si="0"/>
        <v>984</v>
      </c>
      <c r="J31" s="418">
        <f t="shared" si="0"/>
        <v>940</v>
      </c>
      <c r="K31" s="418">
        <f t="shared" si="0"/>
        <v>894</v>
      </c>
      <c r="L31" s="418">
        <f t="shared" si="0"/>
        <v>870</v>
      </c>
      <c r="M31" s="418">
        <f t="shared" si="0"/>
        <v>893</v>
      </c>
      <c r="N31" s="418">
        <f t="shared" si="0"/>
        <v>960</v>
      </c>
      <c r="O31" s="418">
        <f t="shared" si="0"/>
        <v>973</v>
      </c>
      <c r="P31" s="418">
        <f t="shared" si="0"/>
        <v>966</v>
      </c>
      <c r="Q31" s="418">
        <f t="shared" si="0"/>
        <v>1005</v>
      </c>
      <c r="R31" s="418">
        <f t="shared" si="0"/>
        <v>1076</v>
      </c>
      <c r="S31" s="418">
        <f t="shared" si="0"/>
        <v>1094</v>
      </c>
      <c r="T31" s="418">
        <f t="shared" si="0"/>
        <v>1125</v>
      </c>
      <c r="U31" s="418">
        <f t="shared" si="0"/>
        <v>1165</v>
      </c>
      <c r="V31" s="418">
        <f t="shared" si="0"/>
        <v>1225</v>
      </c>
      <c r="W31" s="418">
        <f t="shared" si="0"/>
        <v>1260</v>
      </c>
      <c r="X31" s="418">
        <f t="shared" si="0"/>
        <v>1313</v>
      </c>
      <c r="Y31" s="418">
        <f t="shared" si="0"/>
        <v>1408</v>
      </c>
      <c r="Z31" s="418">
        <f t="shared" si="0"/>
        <v>1611</v>
      </c>
      <c r="AA31" s="418">
        <f t="shared" si="0"/>
        <v>1636</v>
      </c>
      <c r="AB31" s="418">
        <f t="shared" si="0"/>
        <v>1696</v>
      </c>
      <c r="AC31" s="418">
        <f t="shared" si="0"/>
        <v>1723</v>
      </c>
      <c r="AD31" s="418">
        <f t="shared" si="0"/>
        <v>1903</v>
      </c>
      <c r="AE31" s="418">
        <f t="shared" si="0"/>
        <v>2024</v>
      </c>
      <c r="AF31" s="418">
        <f t="shared" si="0"/>
        <v>2206</v>
      </c>
      <c r="AG31" s="418">
        <f t="shared" si="0"/>
        <v>2234</v>
      </c>
      <c r="AH31" s="418">
        <f t="shared" si="0"/>
        <v>2257</v>
      </c>
      <c r="AI31" s="418">
        <f t="shared" si="0"/>
        <v>2144</v>
      </c>
      <c r="AJ31" s="418">
        <f t="shared" si="0"/>
        <v>2230</v>
      </c>
      <c r="AK31" s="418">
        <f t="shared" si="0"/>
        <v>0</v>
      </c>
    </row>
    <row r="32" spans="1:37" x14ac:dyDescent="0.35">
      <c r="A32" s="418" t="s">
        <v>787</v>
      </c>
      <c r="B32" s="418">
        <f t="shared" si="0"/>
        <v>257</v>
      </c>
      <c r="C32" s="418">
        <f t="shared" si="0"/>
        <v>250</v>
      </c>
      <c r="D32" s="418">
        <f t="shared" si="0"/>
        <v>250</v>
      </c>
      <c r="E32" s="418">
        <f t="shared" si="0"/>
        <v>239</v>
      </c>
      <c r="F32" s="418">
        <f t="shared" si="0"/>
        <v>227</v>
      </c>
      <c r="G32" s="418">
        <f t="shared" si="0"/>
        <v>221</v>
      </c>
      <c r="H32" s="418">
        <f t="shared" si="0"/>
        <v>238</v>
      </c>
      <c r="I32" s="418">
        <f t="shared" si="0"/>
        <v>243</v>
      </c>
      <c r="J32" s="418">
        <f t="shared" si="0"/>
        <v>248</v>
      </c>
      <c r="K32" s="418">
        <f t="shared" si="0"/>
        <v>234</v>
      </c>
      <c r="L32" s="418">
        <f t="shared" si="0"/>
        <v>236</v>
      </c>
      <c r="M32" s="418">
        <f t="shared" si="0"/>
        <v>246</v>
      </c>
      <c r="N32" s="418">
        <f t="shared" si="0"/>
        <v>242</v>
      </c>
      <c r="O32" s="418">
        <f t="shared" si="0"/>
        <v>232</v>
      </c>
      <c r="P32" s="418">
        <f t="shared" si="0"/>
        <v>223</v>
      </c>
      <c r="Q32" s="418">
        <f t="shared" si="0"/>
        <v>220</v>
      </c>
      <c r="R32" s="418">
        <f t="shared" si="0"/>
        <v>235</v>
      </c>
      <c r="S32" s="418">
        <f t="shared" si="0"/>
        <v>238</v>
      </c>
      <c r="T32" s="418">
        <f t="shared" si="0"/>
        <v>249</v>
      </c>
      <c r="U32" s="418">
        <f t="shared" si="0"/>
        <v>258</v>
      </c>
      <c r="V32" s="418">
        <f t="shared" si="0"/>
        <v>271</v>
      </c>
      <c r="W32" s="418">
        <f t="shared" si="0"/>
        <v>268</v>
      </c>
      <c r="X32" s="418">
        <f t="shared" si="0"/>
        <v>258</v>
      </c>
      <c r="Y32" s="418">
        <f t="shared" si="0"/>
        <v>258</v>
      </c>
      <c r="Z32" s="418">
        <f t="shared" si="0"/>
        <v>277</v>
      </c>
      <c r="AA32" s="418">
        <f t="shared" si="0"/>
        <v>288</v>
      </c>
      <c r="AB32" s="418">
        <f t="shared" si="0"/>
        <v>301</v>
      </c>
      <c r="AC32" s="418">
        <f t="shared" si="0"/>
        <v>318</v>
      </c>
      <c r="AD32" s="418">
        <f t="shared" si="0"/>
        <v>325</v>
      </c>
      <c r="AE32" s="418">
        <f t="shared" si="0"/>
        <v>355</v>
      </c>
      <c r="AF32" s="418">
        <f t="shared" si="0"/>
        <v>368</v>
      </c>
      <c r="AG32" s="418">
        <f t="shared" si="0"/>
        <v>370</v>
      </c>
      <c r="AH32" s="418">
        <f t="shared" si="0"/>
        <v>387</v>
      </c>
      <c r="AI32" s="418">
        <f t="shared" si="0"/>
        <v>393</v>
      </c>
      <c r="AJ32" s="418">
        <f t="shared" si="0"/>
        <v>416</v>
      </c>
      <c r="AK32" s="418">
        <f t="shared" si="0"/>
        <v>0</v>
      </c>
    </row>
    <row r="33" spans="1:37" ht="16" thickBot="1" x14ac:dyDescent="0.4">
      <c r="A33" s="419" t="s">
        <v>788</v>
      </c>
      <c r="B33" s="418">
        <f t="shared" si="0"/>
        <v>79</v>
      </c>
      <c r="C33" s="418">
        <f t="shared" si="0"/>
        <v>81</v>
      </c>
      <c r="D33" s="418">
        <f t="shared" si="0"/>
        <v>75</v>
      </c>
      <c r="E33" s="418">
        <f t="shared" si="0"/>
        <v>73</v>
      </c>
      <c r="F33" s="418">
        <f t="shared" si="0"/>
        <v>68</v>
      </c>
      <c r="G33" s="418">
        <f t="shared" si="0"/>
        <v>66</v>
      </c>
      <c r="H33" s="418">
        <f t="shared" si="0"/>
        <v>62</v>
      </c>
      <c r="I33" s="418">
        <f t="shared" si="0"/>
        <v>61</v>
      </c>
      <c r="J33" s="418">
        <f t="shared" si="0"/>
        <v>62</v>
      </c>
      <c r="K33" s="418">
        <f t="shared" si="0"/>
        <v>59</v>
      </c>
      <c r="L33" s="418">
        <f t="shared" si="0"/>
        <v>61</v>
      </c>
      <c r="M33" s="418">
        <f t="shared" si="0"/>
        <v>56</v>
      </c>
      <c r="N33" s="418">
        <f t="shared" si="0"/>
        <v>60</v>
      </c>
      <c r="O33" s="418">
        <f t="shared" si="0"/>
        <v>62</v>
      </c>
      <c r="P33" s="418">
        <f t="shared" si="0"/>
        <v>62</v>
      </c>
      <c r="Q33" s="418">
        <f t="shared" si="0"/>
        <v>58</v>
      </c>
      <c r="R33" s="418">
        <f t="shared" si="0"/>
        <v>58</v>
      </c>
      <c r="S33" s="418">
        <f t="shared" si="0"/>
        <v>61</v>
      </c>
      <c r="T33" s="418">
        <f t="shared" si="0"/>
        <v>65</v>
      </c>
      <c r="U33" s="418">
        <f t="shared" si="0"/>
        <v>61</v>
      </c>
      <c r="V33" s="418">
        <f t="shared" si="0"/>
        <v>56</v>
      </c>
      <c r="W33" s="418">
        <f t="shared" si="0"/>
        <v>55</v>
      </c>
      <c r="X33" s="418">
        <f t="shared" si="0"/>
        <v>53</v>
      </c>
      <c r="Y33" s="418">
        <f t="shared" si="0"/>
        <v>54</v>
      </c>
      <c r="Z33" s="418">
        <f t="shared" si="0"/>
        <v>58</v>
      </c>
      <c r="AA33" s="418">
        <f t="shared" si="0"/>
        <v>54</v>
      </c>
      <c r="AB33" s="418">
        <f t="shared" si="0"/>
        <v>52</v>
      </c>
      <c r="AC33" s="418">
        <f t="shared" si="0"/>
        <v>52</v>
      </c>
      <c r="AD33" s="418">
        <f t="shared" si="0"/>
        <v>51</v>
      </c>
      <c r="AE33" s="418">
        <f t="shared" si="0"/>
        <v>51</v>
      </c>
      <c r="AF33" s="418">
        <f t="shared" si="0"/>
        <v>52</v>
      </c>
      <c r="AG33" s="418">
        <f t="shared" si="0"/>
        <v>51</v>
      </c>
      <c r="AH33" s="418">
        <f t="shared" si="0"/>
        <v>54</v>
      </c>
      <c r="AI33" s="418">
        <f t="shared" si="0"/>
        <v>53</v>
      </c>
      <c r="AJ33" s="418">
        <f t="shared" si="0"/>
        <v>54</v>
      </c>
      <c r="AK33" s="418">
        <f t="shared" si="0"/>
        <v>0</v>
      </c>
    </row>
    <row r="34" spans="1:37" x14ac:dyDescent="0.35">
      <c r="A34" s="420" t="s">
        <v>0</v>
      </c>
      <c r="B34" s="420">
        <f t="shared" ref="B34:C34" si="1">SUM(B30:B33)</f>
        <v>21735</v>
      </c>
      <c r="C34" s="420">
        <f t="shared" si="1"/>
        <v>26144</v>
      </c>
      <c r="D34" s="420">
        <f t="shared" ref="D34:AK34" si="2">SUM(D30:D33)</f>
        <v>27571</v>
      </c>
      <c r="E34" s="420">
        <f t="shared" si="2"/>
        <v>28501</v>
      </c>
      <c r="F34" s="420">
        <f t="shared" si="2"/>
        <v>29119</v>
      </c>
      <c r="G34" s="420">
        <f t="shared" si="2"/>
        <v>27451</v>
      </c>
      <c r="H34" s="420">
        <f t="shared" si="2"/>
        <v>25900</v>
      </c>
      <c r="I34" s="420">
        <f t="shared" si="2"/>
        <v>23451</v>
      </c>
      <c r="J34" s="420">
        <f t="shared" si="2"/>
        <v>24692</v>
      </c>
      <c r="K34" s="420">
        <f t="shared" si="2"/>
        <v>31251</v>
      </c>
      <c r="L34" s="420">
        <f t="shared" si="2"/>
        <v>31422</v>
      </c>
      <c r="M34" s="420">
        <f t="shared" si="2"/>
        <v>31391</v>
      </c>
      <c r="N34" s="420">
        <f t="shared" si="2"/>
        <v>31309</v>
      </c>
      <c r="O34" s="420">
        <f t="shared" si="2"/>
        <v>31397</v>
      </c>
      <c r="P34" s="420">
        <f t="shared" si="2"/>
        <v>32444</v>
      </c>
      <c r="Q34" s="420">
        <f t="shared" si="2"/>
        <v>34857</v>
      </c>
      <c r="R34" s="420">
        <f t="shared" si="2"/>
        <v>36347</v>
      </c>
      <c r="S34" s="420">
        <f t="shared" si="2"/>
        <v>37129</v>
      </c>
      <c r="T34" s="420">
        <f t="shared" si="2"/>
        <v>39148</v>
      </c>
      <c r="U34" s="420">
        <f t="shared" si="2"/>
        <v>40910</v>
      </c>
      <c r="V34" s="420">
        <f t="shared" si="2"/>
        <v>41320</v>
      </c>
      <c r="W34" s="420">
        <f t="shared" si="2"/>
        <v>38518</v>
      </c>
      <c r="X34" s="420">
        <f t="shared" si="2"/>
        <v>37822</v>
      </c>
      <c r="Y34" s="420">
        <f t="shared" si="2"/>
        <v>37604</v>
      </c>
      <c r="Z34" s="420">
        <f t="shared" si="2"/>
        <v>38696</v>
      </c>
      <c r="AA34" s="420">
        <f t="shared" si="2"/>
        <v>39351</v>
      </c>
      <c r="AB34" s="420">
        <f t="shared" si="2"/>
        <v>40371</v>
      </c>
      <c r="AC34" s="420">
        <f t="shared" si="2"/>
        <v>41042</v>
      </c>
      <c r="AD34" s="420">
        <f t="shared" si="2"/>
        <v>40002</v>
      </c>
      <c r="AE34" s="420">
        <f t="shared" si="2"/>
        <v>36698</v>
      </c>
      <c r="AF34" s="420">
        <f t="shared" si="2"/>
        <v>35874</v>
      </c>
      <c r="AG34" s="420">
        <f t="shared" si="2"/>
        <v>37248</v>
      </c>
      <c r="AH34" s="420">
        <f t="shared" si="2"/>
        <v>38163</v>
      </c>
      <c r="AI34" s="420">
        <f t="shared" si="2"/>
        <v>39101</v>
      </c>
      <c r="AJ34" s="420">
        <f t="shared" si="2"/>
        <v>39109</v>
      </c>
      <c r="AK34" s="420">
        <f t="shared" si="2"/>
        <v>0</v>
      </c>
    </row>
  </sheetData>
  <mergeCells count="38">
    <mergeCell ref="AD15:AE15"/>
    <mergeCell ref="AF15:AG15"/>
    <mergeCell ref="AH15:AI15"/>
    <mergeCell ref="AJ15:AK15"/>
    <mergeCell ref="R15:S15"/>
    <mergeCell ref="T15:U15"/>
    <mergeCell ref="V15:W15"/>
    <mergeCell ref="X15:Y15"/>
    <mergeCell ref="Z15:AA15"/>
    <mergeCell ref="AB15:AC15"/>
    <mergeCell ref="AJ5:AK5"/>
    <mergeCell ref="A14:A16"/>
    <mergeCell ref="B15:C15"/>
    <mergeCell ref="D15:E15"/>
    <mergeCell ref="F15:G15"/>
    <mergeCell ref="H15:I15"/>
    <mergeCell ref="J15:K15"/>
    <mergeCell ref="L15:M15"/>
    <mergeCell ref="N15:O15"/>
    <mergeCell ref="P15:Q1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1A7F-795E-473D-84AF-C2BA9B5177EF}">
  <dimension ref="A1:Q8"/>
  <sheetViews>
    <sheetView showGridLines="0" zoomScale="80" zoomScaleNormal="80" workbookViewId="0">
      <selection activeCell="L11" sqref="L11"/>
    </sheetView>
  </sheetViews>
  <sheetFormatPr defaultColWidth="8.7265625" defaultRowHeight="15.5" x14ac:dyDescent="0.35"/>
  <cols>
    <col min="1" max="1" width="64" style="80" customWidth="1"/>
    <col min="2" max="2" width="12.81640625" style="80" customWidth="1"/>
    <col min="3" max="3" width="10.7265625" style="80" bestFit="1" customWidth="1"/>
    <col min="4" max="5" width="11.453125" style="80" customWidth="1"/>
    <col min="6" max="6" width="10.1796875" style="80" bestFit="1" customWidth="1"/>
    <col min="7" max="7" width="11" style="80" bestFit="1" customWidth="1"/>
    <col min="8" max="8" width="13.81640625" style="80" customWidth="1"/>
    <col min="9" max="9" width="15.1796875" style="80" customWidth="1"/>
    <col min="10" max="10" width="13.54296875" style="80" customWidth="1"/>
    <col min="11" max="11" width="12.26953125" style="80" customWidth="1"/>
    <col min="12" max="12" width="11.54296875" style="80" customWidth="1"/>
    <col min="13" max="13" width="10.26953125" style="80" bestFit="1" customWidth="1"/>
    <col min="14" max="14" width="11" style="80" bestFit="1" customWidth="1"/>
    <col min="15" max="15" width="10.7265625" style="80" bestFit="1" customWidth="1"/>
    <col min="16" max="16" width="11.453125" style="80" customWidth="1"/>
    <col min="17" max="17" width="13.81640625" style="80" customWidth="1"/>
    <col min="18" max="16384" width="8.7265625" style="80"/>
  </cols>
  <sheetData>
    <row r="1" spans="1:17" x14ac:dyDescent="0.35">
      <c r="A1" s="397" t="s">
        <v>789</v>
      </c>
    </row>
    <row r="2" spans="1:17" ht="16" thickBot="1" x14ac:dyDescent="0.4"/>
    <row r="3" spans="1:17" x14ac:dyDescent="0.35">
      <c r="A3" s="421"/>
      <c r="B3" s="422">
        <v>44986</v>
      </c>
      <c r="C3" s="422">
        <v>45017</v>
      </c>
      <c r="D3" s="422">
        <v>45047</v>
      </c>
      <c r="E3" s="422">
        <v>45078</v>
      </c>
      <c r="F3" s="422">
        <v>45108</v>
      </c>
      <c r="G3" s="422">
        <v>45139</v>
      </c>
      <c r="H3" s="423">
        <v>45170</v>
      </c>
      <c r="I3" s="424">
        <v>45200</v>
      </c>
      <c r="J3" s="425">
        <v>45231</v>
      </c>
      <c r="K3" s="425">
        <v>45261</v>
      </c>
      <c r="L3" s="425">
        <v>45292</v>
      </c>
      <c r="M3" s="425">
        <v>45323</v>
      </c>
      <c r="N3" s="425">
        <v>45352</v>
      </c>
      <c r="O3" s="425">
        <v>45383</v>
      </c>
      <c r="P3" s="425">
        <v>45413</v>
      </c>
      <c r="Q3" s="426">
        <v>45444</v>
      </c>
    </row>
    <row r="4" spans="1:17" x14ac:dyDescent="0.35">
      <c r="A4" s="427" t="s">
        <v>790</v>
      </c>
      <c r="B4" s="428">
        <v>14255</v>
      </c>
      <c r="C4" s="428">
        <v>12671</v>
      </c>
      <c r="D4" s="428">
        <v>12442</v>
      </c>
      <c r="E4" s="428">
        <v>11090</v>
      </c>
      <c r="F4" s="428">
        <v>11255</v>
      </c>
      <c r="G4" s="428">
        <v>12344</v>
      </c>
      <c r="H4" s="429">
        <v>10474</v>
      </c>
      <c r="I4" s="430">
        <v>20381</v>
      </c>
      <c r="J4" s="428">
        <v>19637</v>
      </c>
      <c r="K4" s="428">
        <v>20286</v>
      </c>
      <c r="L4" s="428">
        <v>19292</v>
      </c>
      <c r="M4" s="428">
        <v>22135</v>
      </c>
      <c r="N4" s="428">
        <v>24401</v>
      </c>
      <c r="O4" s="428">
        <v>23645</v>
      </c>
      <c r="P4" s="428">
        <v>25900</v>
      </c>
      <c r="Q4" s="429">
        <v>11304</v>
      </c>
    </row>
    <row r="5" spans="1:17" x14ac:dyDescent="0.35">
      <c r="A5" s="427" t="s">
        <v>791</v>
      </c>
      <c r="B5" s="428">
        <v>2026</v>
      </c>
      <c r="C5" s="428">
        <v>1004</v>
      </c>
      <c r="D5" s="428">
        <v>1251</v>
      </c>
      <c r="E5" s="428">
        <v>980</v>
      </c>
      <c r="F5" s="428">
        <v>1112</v>
      </c>
      <c r="G5" s="428">
        <v>1446</v>
      </c>
      <c r="H5" s="429">
        <v>1201</v>
      </c>
      <c r="I5" s="430">
        <v>1166</v>
      </c>
      <c r="J5" s="428">
        <v>1141</v>
      </c>
      <c r="K5" s="428">
        <v>1040</v>
      </c>
      <c r="L5" s="428">
        <v>780</v>
      </c>
      <c r="M5" s="428">
        <v>905</v>
      </c>
      <c r="N5" s="428">
        <v>1024</v>
      </c>
      <c r="O5" s="428">
        <v>1109</v>
      </c>
      <c r="P5" s="428">
        <v>1026</v>
      </c>
      <c r="Q5" s="429">
        <v>497</v>
      </c>
    </row>
    <row r="6" spans="1:17" x14ac:dyDescent="0.35">
      <c r="A6" s="427" t="s">
        <v>792</v>
      </c>
      <c r="B6" s="431">
        <f t="shared" ref="B6:Q6" si="0">IF(ISERROR(B5/B4),0,B5/B4)</f>
        <v>0.1421255699754472</v>
      </c>
      <c r="C6" s="431">
        <f t="shared" si="0"/>
        <v>7.9236050824717866E-2</v>
      </c>
      <c r="D6" s="431">
        <f t="shared" si="0"/>
        <v>0.10054653592669989</v>
      </c>
      <c r="E6" s="431">
        <f t="shared" si="0"/>
        <v>8.8367899008115425E-2</v>
      </c>
      <c r="F6" s="431">
        <f t="shared" si="0"/>
        <v>9.8800533096401605E-2</v>
      </c>
      <c r="G6" s="431">
        <f t="shared" si="0"/>
        <v>0.11714193130265717</v>
      </c>
      <c r="H6" s="432">
        <f t="shared" si="0"/>
        <v>0.11466488447584496</v>
      </c>
      <c r="I6" s="433">
        <f t="shared" si="0"/>
        <v>5.7210146705264704E-2</v>
      </c>
      <c r="J6" s="431">
        <f t="shared" si="0"/>
        <v>5.8104598462086876E-2</v>
      </c>
      <c r="K6" s="431">
        <f t="shared" si="0"/>
        <v>5.126688356502021E-2</v>
      </c>
      <c r="L6" s="431">
        <f t="shared" si="0"/>
        <v>4.0431266846361183E-2</v>
      </c>
      <c r="M6" s="431">
        <f t="shared" si="0"/>
        <v>4.0885475491303364E-2</v>
      </c>
      <c r="N6" s="431">
        <f t="shared" si="0"/>
        <v>4.1965493217491087E-2</v>
      </c>
      <c r="O6" s="431">
        <f t="shared" si="0"/>
        <v>4.6902093465849018E-2</v>
      </c>
      <c r="P6" s="431">
        <f t="shared" si="0"/>
        <v>3.9613899613899613E-2</v>
      </c>
      <c r="Q6" s="432">
        <f t="shared" si="0"/>
        <v>4.3966737438075019E-2</v>
      </c>
    </row>
    <row r="7" spans="1:17" x14ac:dyDescent="0.35">
      <c r="A7" s="427" t="s">
        <v>793</v>
      </c>
      <c r="B7" s="434">
        <v>4149.3917274939204</v>
      </c>
      <c r="C7" s="434">
        <v>6354.3983822042501</v>
      </c>
      <c r="D7" s="434">
        <v>6341.3197172034597</v>
      </c>
      <c r="E7" s="434">
        <v>6934.8484848484804</v>
      </c>
      <c r="F7" s="434">
        <v>7137.2134038800696</v>
      </c>
      <c r="G7" s="434">
        <v>6818.7070151306698</v>
      </c>
      <c r="H7" s="435">
        <v>6917.0357751277697</v>
      </c>
      <c r="I7" s="436">
        <v>6569.9145299145302</v>
      </c>
      <c r="J7" s="434">
        <v>6332.73862622658</v>
      </c>
      <c r="K7" s="434">
        <v>6730.5801376597801</v>
      </c>
      <c r="L7" s="434">
        <v>6613.5240572171697</v>
      </c>
      <c r="M7" s="434">
        <v>7039.4304490690001</v>
      </c>
      <c r="N7" s="434">
        <v>6625.0761421319803</v>
      </c>
      <c r="O7" s="434">
        <v>6584.8375451263501</v>
      </c>
      <c r="P7" s="434">
        <v>6549.7522299306202</v>
      </c>
      <c r="Q7" s="435">
        <v>6984.9593495934996</v>
      </c>
    </row>
    <row r="8" spans="1:17" ht="16" thickBot="1" x14ac:dyDescent="0.4">
      <c r="A8" s="437" t="s">
        <v>794</v>
      </c>
      <c r="B8" s="438">
        <v>34.517275419545904</v>
      </c>
      <c r="C8" s="438">
        <v>46.820717131474098</v>
      </c>
      <c r="D8" s="438">
        <v>44.201438848920901</v>
      </c>
      <c r="E8" s="438">
        <v>48.1367346938775</v>
      </c>
      <c r="F8" s="438">
        <v>48.999100719424497</v>
      </c>
      <c r="G8" s="438">
        <v>47.914246196403901</v>
      </c>
      <c r="H8" s="439">
        <v>48.601998334721102</v>
      </c>
      <c r="I8" s="440">
        <v>57.147512864500001</v>
      </c>
      <c r="J8" s="438">
        <v>61.764241893099999</v>
      </c>
      <c r="K8" s="438">
        <v>65.178846153799995</v>
      </c>
      <c r="L8" s="438">
        <v>73.134615384599996</v>
      </c>
      <c r="M8" s="438">
        <v>77.1071823204</v>
      </c>
      <c r="N8" s="438">
        <v>79.361328125</v>
      </c>
      <c r="O8" s="438">
        <v>73.522993688</v>
      </c>
      <c r="P8" s="438">
        <v>74.505847953200004</v>
      </c>
      <c r="Q8" s="439">
        <v>71.476861166999996</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A70A-4250-4887-BD9F-3E82AF928A88}">
  <dimension ref="A1:L148"/>
  <sheetViews>
    <sheetView showGridLines="0" topLeftCell="A120" zoomScale="80" zoomScaleNormal="80" workbookViewId="0">
      <selection activeCell="I13" sqref="I13"/>
    </sheetView>
  </sheetViews>
  <sheetFormatPr defaultRowHeight="14.5" x14ac:dyDescent="0.35"/>
  <cols>
    <col min="1" max="1" width="35.7265625" customWidth="1"/>
    <col min="2" max="2" width="11.1796875" customWidth="1"/>
    <col min="3" max="3" width="10.81640625" customWidth="1"/>
  </cols>
  <sheetData>
    <row r="1" spans="1:12" ht="71.5" customHeight="1" x14ac:dyDescent="0.35">
      <c r="A1" s="441" t="s">
        <v>795</v>
      </c>
      <c r="B1" s="442"/>
      <c r="C1" s="442"/>
      <c r="D1" s="442"/>
      <c r="E1" s="442"/>
      <c r="F1" s="442"/>
      <c r="G1" s="442"/>
      <c r="H1" s="442"/>
      <c r="I1" s="442"/>
      <c r="J1" s="442"/>
      <c r="K1" s="442"/>
      <c r="L1" s="442"/>
    </row>
    <row r="2" spans="1:12" ht="12.65" customHeight="1" x14ac:dyDescent="0.35"/>
    <row r="3" spans="1:12" ht="16" thickBot="1" x14ac:dyDescent="0.4">
      <c r="A3" s="397" t="s">
        <v>796</v>
      </c>
      <c r="B3" s="80"/>
      <c r="C3" s="80"/>
    </row>
    <row r="4" spans="1:12" ht="15" x14ac:dyDescent="0.35">
      <c r="A4" s="421" t="s">
        <v>746</v>
      </c>
      <c r="B4" s="423" t="s">
        <v>797</v>
      </c>
    </row>
    <row r="5" spans="1:12" ht="15.5" x14ac:dyDescent="0.35">
      <c r="A5" s="427" t="s">
        <v>798</v>
      </c>
      <c r="B5" s="443">
        <v>15</v>
      </c>
    </row>
    <row r="6" spans="1:12" ht="15.5" x14ac:dyDescent="0.35">
      <c r="A6" s="427" t="s">
        <v>799</v>
      </c>
      <c r="B6" s="443">
        <v>9</v>
      </c>
    </row>
    <row r="7" spans="1:12" ht="15.5" x14ac:dyDescent="0.35">
      <c r="A7" s="427" t="s">
        <v>800</v>
      </c>
      <c r="B7" s="443">
        <v>10</v>
      </c>
    </row>
    <row r="8" spans="1:12" ht="15.5" x14ac:dyDescent="0.35">
      <c r="A8" s="427" t="s">
        <v>801</v>
      </c>
      <c r="B8" s="443">
        <v>25</v>
      </c>
    </row>
    <row r="9" spans="1:12" ht="15.5" x14ac:dyDescent="0.35">
      <c r="A9" s="427" t="s">
        <v>802</v>
      </c>
      <c r="B9" s="443">
        <v>17</v>
      </c>
    </row>
    <row r="10" spans="1:12" ht="15.5" x14ac:dyDescent="0.35">
      <c r="A10" s="427" t="s">
        <v>747</v>
      </c>
      <c r="B10" s="443">
        <v>25</v>
      </c>
    </row>
    <row r="11" spans="1:12" ht="16" thickBot="1" x14ac:dyDescent="0.4">
      <c r="A11" s="437" t="s">
        <v>691</v>
      </c>
      <c r="B11" s="444">
        <v>11</v>
      </c>
    </row>
    <row r="13" spans="1:12" ht="16" thickBot="1" x14ac:dyDescent="0.4">
      <c r="A13" s="397" t="s">
        <v>803</v>
      </c>
      <c r="B13" s="80"/>
    </row>
    <row r="14" spans="1:12" ht="15" x14ac:dyDescent="0.35">
      <c r="A14" s="421" t="s">
        <v>746</v>
      </c>
      <c r="B14" s="423" t="s">
        <v>804</v>
      </c>
    </row>
    <row r="15" spans="1:12" ht="15.5" x14ac:dyDescent="0.35">
      <c r="A15" s="427" t="s">
        <v>798</v>
      </c>
      <c r="B15" s="443">
        <v>22</v>
      </c>
    </row>
    <row r="16" spans="1:12" ht="15.5" x14ac:dyDescent="0.35">
      <c r="A16" s="427" t="s">
        <v>799</v>
      </c>
      <c r="B16" s="443">
        <v>21</v>
      </c>
    </row>
    <row r="17" spans="1:2" ht="15.5" x14ac:dyDescent="0.35">
      <c r="A17" s="427" t="s">
        <v>800</v>
      </c>
      <c r="B17" s="443">
        <v>19</v>
      </c>
    </row>
    <row r="18" spans="1:2" ht="15.5" x14ac:dyDescent="0.35">
      <c r="A18" s="427" t="s">
        <v>801</v>
      </c>
      <c r="B18" s="443">
        <v>19</v>
      </c>
    </row>
    <row r="19" spans="1:2" ht="15.5" x14ac:dyDescent="0.35">
      <c r="A19" s="427" t="s">
        <v>802</v>
      </c>
      <c r="B19" s="443">
        <v>19</v>
      </c>
    </row>
    <row r="20" spans="1:2" ht="15.5" x14ac:dyDescent="0.35">
      <c r="A20" s="445" t="s">
        <v>747</v>
      </c>
      <c r="B20" s="446">
        <v>20</v>
      </c>
    </row>
    <row r="21" spans="1:2" ht="16" thickBot="1" x14ac:dyDescent="0.4">
      <c r="A21" s="437" t="s">
        <v>691</v>
      </c>
      <c r="B21" s="444">
        <v>10</v>
      </c>
    </row>
    <row r="22" spans="1:2" ht="15.5" x14ac:dyDescent="0.35">
      <c r="B22" s="447"/>
    </row>
    <row r="23" spans="1:2" ht="16" thickBot="1" x14ac:dyDescent="0.4">
      <c r="A23" s="397" t="s">
        <v>805</v>
      </c>
      <c r="B23" s="80"/>
    </row>
    <row r="24" spans="1:2" ht="15" x14ac:dyDescent="0.35">
      <c r="A24" s="421" t="s">
        <v>746</v>
      </c>
      <c r="B24" s="423" t="s">
        <v>722</v>
      </c>
    </row>
    <row r="25" spans="1:2" ht="15.5" x14ac:dyDescent="0.35">
      <c r="A25" s="427" t="s">
        <v>798</v>
      </c>
      <c r="B25" s="429">
        <v>12</v>
      </c>
    </row>
    <row r="26" spans="1:2" ht="15.5" x14ac:dyDescent="0.35">
      <c r="A26" s="427" t="s">
        <v>799</v>
      </c>
      <c r="B26" s="429">
        <v>3</v>
      </c>
    </row>
    <row r="27" spans="1:2" ht="15.5" x14ac:dyDescent="0.35">
      <c r="A27" s="427" t="s">
        <v>800</v>
      </c>
      <c r="B27" s="429">
        <v>9</v>
      </c>
    </row>
    <row r="28" spans="1:2" ht="15.5" x14ac:dyDescent="0.35">
      <c r="A28" s="427" t="s">
        <v>801</v>
      </c>
      <c r="B28" s="429">
        <v>11</v>
      </c>
    </row>
    <row r="29" spans="1:2" ht="15.5" x14ac:dyDescent="0.35">
      <c r="A29" s="427" t="s">
        <v>802</v>
      </c>
      <c r="B29" s="429">
        <v>8</v>
      </c>
    </row>
    <row r="30" spans="1:2" ht="15.5" x14ac:dyDescent="0.35">
      <c r="A30" s="427" t="s">
        <v>747</v>
      </c>
      <c r="B30" s="429">
        <v>14</v>
      </c>
    </row>
    <row r="31" spans="1:2" ht="16" thickBot="1" x14ac:dyDescent="0.4">
      <c r="A31" s="437" t="s">
        <v>691</v>
      </c>
      <c r="B31" s="444">
        <v>4</v>
      </c>
    </row>
    <row r="32" spans="1:2" ht="15.5" x14ac:dyDescent="0.35">
      <c r="B32" s="447"/>
    </row>
    <row r="33" spans="1:2" ht="16" thickBot="1" x14ac:dyDescent="0.4">
      <c r="A33" s="397" t="s">
        <v>806</v>
      </c>
      <c r="B33" s="80"/>
    </row>
    <row r="34" spans="1:2" ht="15" x14ac:dyDescent="0.35">
      <c r="A34" s="421" t="s">
        <v>746</v>
      </c>
      <c r="B34" s="423" t="s">
        <v>797</v>
      </c>
    </row>
    <row r="35" spans="1:2" ht="15.5" x14ac:dyDescent="0.35">
      <c r="A35" s="427" t="s">
        <v>798</v>
      </c>
      <c r="B35" s="429">
        <v>30</v>
      </c>
    </row>
    <row r="36" spans="1:2" ht="15.5" x14ac:dyDescent="0.35">
      <c r="A36" s="427" t="s">
        <v>799</v>
      </c>
      <c r="B36" s="429">
        <v>12</v>
      </c>
    </row>
    <row r="37" spans="1:2" ht="15.5" x14ac:dyDescent="0.35">
      <c r="A37" s="427" t="s">
        <v>800</v>
      </c>
      <c r="B37" s="429">
        <v>11</v>
      </c>
    </row>
    <row r="38" spans="1:2" ht="15.5" x14ac:dyDescent="0.35">
      <c r="A38" s="427" t="s">
        <v>801</v>
      </c>
      <c r="B38" s="429">
        <v>6</v>
      </c>
    </row>
    <row r="39" spans="1:2" ht="15.5" x14ac:dyDescent="0.35">
      <c r="A39" s="427" t="s">
        <v>748</v>
      </c>
      <c r="B39" s="429">
        <v>1</v>
      </c>
    </row>
    <row r="40" spans="1:2" ht="15.5" x14ac:dyDescent="0.35">
      <c r="A40" s="427" t="s">
        <v>747</v>
      </c>
      <c r="B40" s="429">
        <v>7</v>
      </c>
    </row>
    <row r="41" spans="1:2" ht="16" thickBot="1" x14ac:dyDescent="0.4">
      <c r="A41" s="437" t="s">
        <v>691</v>
      </c>
      <c r="B41" s="444">
        <v>3</v>
      </c>
    </row>
    <row r="43" spans="1:2" ht="16" thickBot="1" x14ac:dyDescent="0.4">
      <c r="A43" s="397" t="s">
        <v>807</v>
      </c>
      <c r="B43" s="80"/>
    </row>
    <row r="44" spans="1:2" ht="15" x14ac:dyDescent="0.35">
      <c r="A44" s="421" t="s">
        <v>746</v>
      </c>
      <c r="B44" s="423" t="s">
        <v>804</v>
      </c>
    </row>
    <row r="45" spans="1:2" ht="15.5" x14ac:dyDescent="0.35">
      <c r="A45" s="427" t="s">
        <v>798</v>
      </c>
      <c r="B45" s="429">
        <v>19</v>
      </c>
    </row>
    <row r="46" spans="1:2" ht="15.5" x14ac:dyDescent="0.35">
      <c r="A46" s="427" t="s">
        <v>799</v>
      </c>
      <c r="B46" s="429">
        <v>8</v>
      </c>
    </row>
    <row r="47" spans="1:2" ht="15.5" x14ac:dyDescent="0.35">
      <c r="A47" s="427" t="s">
        <v>800</v>
      </c>
      <c r="B47" s="429">
        <v>9</v>
      </c>
    </row>
    <row r="48" spans="1:2" ht="15.5" x14ac:dyDescent="0.35">
      <c r="A48" s="427" t="s">
        <v>801</v>
      </c>
      <c r="B48" s="429">
        <v>4</v>
      </c>
    </row>
    <row r="49" spans="1:2" ht="15.5" x14ac:dyDescent="0.35">
      <c r="A49" s="427" t="s">
        <v>748</v>
      </c>
      <c r="B49" s="429">
        <v>1</v>
      </c>
    </row>
    <row r="50" spans="1:2" ht="15.5" x14ac:dyDescent="0.35">
      <c r="A50" s="427" t="s">
        <v>747</v>
      </c>
      <c r="B50" s="429">
        <v>4</v>
      </c>
    </row>
    <row r="51" spans="1:2" ht="16" thickBot="1" x14ac:dyDescent="0.4">
      <c r="A51" s="437" t="s">
        <v>691</v>
      </c>
      <c r="B51" s="444">
        <v>2</v>
      </c>
    </row>
    <row r="52" spans="1:2" ht="15.5" x14ac:dyDescent="0.35">
      <c r="B52" s="447"/>
    </row>
    <row r="53" spans="1:2" ht="16" thickBot="1" x14ac:dyDescent="0.4">
      <c r="A53" s="397" t="s">
        <v>808</v>
      </c>
      <c r="B53" s="80"/>
    </row>
    <row r="54" spans="1:2" ht="15" x14ac:dyDescent="0.35">
      <c r="A54" s="421" t="s">
        <v>746</v>
      </c>
      <c r="B54" s="423" t="s">
        <v>722</v>
      </c>
    </row>
    <row r="55" spans="1:2" ht="15.5" x14ac:dyDescent="0.35">
      <c r="A55" s="427" t="s">
        <v>798</v>
      </c>
      <c r="B55" s="429">
        <v>2</v>
      </c>
    </row>
    <row r="56" spans="1:2" ht="15.5" x14ac:dyDescent="0.35">
      <c r="A56" s="427" t="s">
        <v>799</v>
      </c>
      <c r="B56" s="429">
        <v>1</v>
      </c>
    </row>
    <row r="57" spans="1:2" ht="15.5" x14ac:dyDescent="0.35">
      <c r="A57" s="427" t="s">
        <v>800</v>
      </c>
      <c r="B57" s="429">
        <v>0</v>
      </c>
    </row>
    <row r="58" spans="1:2" ht="15.5" x14ac:dyDescent="0.35">
      <c r="A58" s="427" t="s">
        <v>801</v>
      </c>
      <c r="B58" s="429">
        <v>0</v>
      </c>
    </row>
    <row r="59" spans="1:2" ht="15.5" x14ac:dyDescent="0.35">
      <c r="A59" s="427" t="s">
        <v>802</v>
      </c>
      <c r="B59" s="429">
        <v>0</v>
      </c>
    </row>
    <row r="60" spans="1:2" ht="15.5" x14ac:dyDescent="0.35">
      <c r="A60" s="427" t="s">
        <v>747</v>
      </c>
      <c r="B60" s="429">
        <v>0</v>
      </c>
    </row>
    <row r="61" spans="1:2" ht="16" thickBot="1" x14ac:dyDescent="0.4">
      <c r="A61" s="437" t="s">
        <v>691</v>
      </c>
      <c r="B61" s="448">
        <v>0</v>
      </c>
    </row>
    <row r="62" spans="1:2" ht="15.5" x14ac:dyDescent="0.35">
      <c r="B62" s="447"/>
    </row>
    <row r="63" spans="1:2" ht="16" thickBot="1" x14ac:dyDescent="0.4">
      <c r="A63" s="397" t="s">
        <v>809</v>
      </c>
      <c r="B63" s="80"/>
    </row>
    <row r="64" spans="1:2" ht="15" x14ac:dyDescent="0.35">
      <c r="A64" s="421" t="s">
        <v>746</v>
      </c>
      <c r="B64" s="423" t="s">
        <v>797</v>
      </c>
    </row>
    <row r="65" spans="1:2" ht="15.5" x14ac:dyDescent="0.35">
      <c r="A65" s="427" t="s">
        <v>798</v>
      </c>
      <c r="B65" s="429">
        <v>24545</v>
      </c>
    </row>
    <row r="66" spans="1:2" ht="15.5" x14ac:dyDescent="0.35">
      <c r="A66" s="427" t="s">
        <v>799</v>
      </c>
      <c r="B66" s="429">
        <v>22976</v>
      </c>
    </row>
    <row r="67" spans="1:2" ht="15.5" x14ac:dyDescent="0.35">
      <c r="A67" s="427" t="s">
        <v>800</v>
      </c>
      <c r="B67" s="429">
        <v>16174</v>
      </c>
    </row>
    <row r="68" spans="1:2" ht="15.5" x14ac:dyDescent="0.35">
      <c r="A68" s="427" t="s">
        <v>801</v>
      </c>
      <c r="B68" s="429">
        <v>6941</v>
      </c>
    </row>
    <row r="69" spans="1:2" ht="15.5" x14ac:dyDescent="0.35">
      <c r="A69" s="427" t="s">
        <v>802</v>
      </c>
      <c r="B69" s="429">
        <v>5977</v>
      </c>
    </row>
    <row r="70" spans="1:2" ht="15.5" x14ac:dyDescent="0.35">
      <c r="A70" s="427" t="s">
        <v>747</v>
      </c>
      <c r="B70" s="429">
        <v>9042</v>
      </c>
    </row>
    <row r="71" spans="1:2" ht="16" thickBot="1" x14ac:dyDescent="0.4">
      <c r="A71" s="437" t="s">
        <v>691</v>
      </c>
      <c r="B71" s="444">
        <v>4516</v>
      </c>
    </row>
    <row r="73" spans="1:2" ht="16" thickBot="1" x14ac:dyDescent="0.4">
      <c r="A73" s="397" t="s">
        <v>810</v>
      </c>
      <c r="B73" s="80"/>
    </row>
    <row r="74" spans="1:2" ht="15" x14ac:dyDescent="0.35">
      <c r="A74" s="421" t="s">
        <v>746</v>
      </c>
      <c r="B74" s="423" t="s">
        <v>804</v>
      </c>
    </row>
    <row r="75" spans="1:2" ht="15.5" x14ac:dyDescent="0.35">
      <c r="A75" s="427" t="s">
        <v>798</v>
      </c>
      <c r="B75" s="429">
        <v>25793</v>
      </c>
    </row>
    <row r="76" spans="1:2" ht="15.5" x14ac:dyDescent="0.35">
      <c r="A76" s="427" t="s">
        <v>799</v>
      </c>
      <c r="B76" s="429">
        <v>24371</v>
      </c>
    </row>
    <row r="77" spans="1:2" ht="15.5" x14ac:dyDescent="0.35">
      <c r="A77" s="427" t="s">
        <v>800</v>
      </c>
      <c r="B77" s="429">
        <v>17657</v>
      </c>
    </row>
    <row r="78" spans="1:2" ht="15.5" x14ac:dyDescent="0.35">
      <c r="A78" s="427" t="s">
        <v>801</v>
      </c>
      <c r="B78" s="429">
        <v>7422</v>
      </c>
    </row>
    <row r="79" spans="1:2" ht="15.5" x14ac:dyDescent="0.35">
      <c r="A79" s="427" t="s">
        <v>802</v>
      </c>
      <c r="B79" s="429">
        <v>6468</v>
      </c>
    </row>
    <row r="80" spans="1:2" ht="15.5" x14ac:dyDescent="0.35">
      <c r="A80" s="427" t="s">
        <v>747</v>
      </c>
      <c r="B80" s="429">
        <v>9470</v>
      </c>
    </row>
    <row r="81" spans="1:8" ht="16" thickBot="1" x14ac:dyDescent="0.4">
      <c r="A81" s="437" t="s">
        <v>691</v>
      </c>
      <c r="B81" s="444">
        <v>4657</v>
      </c>
    </row>
    <row r="82" spans="1:8" ht="15.5" x14ac:dyDescent="0.35">
      <c r="B82" s="447"/>
    </row>
    <row r="83" spans="1:8" ht="16" thickBot="1" x14ac:dyDescent="0.4">
      <c r="A83" s="397" t="s">
        <v>811</v>
      </c>
      <c r="B83" s="80"/>
    </row>
    <row r="84" spans="1:8" ht="15" x14ac:dyDescent="0.35">
      <c r="A84" s="421" t="s">
        <v>746</v>
      </c>
      <c r="B84" s="423" t="s">
        <v>722</v>
      </c>
    </row>
    <row r="85" spans="1:8" ht="15.5" x14ac:dyDescent="0.35">
      <c r="A85" s="427" t="s">
        <v>798</v>
      </c>
      <c r="B85" s="429">
        <v>13632</v>
      </c>
    </row>
    <row r="86" spans="1:8" ht="15.5" x14ac:dyDescent="0.35">
      <c r="A86" s="427" t="s">
        <v>799</v>
      </c>
      <c r="B86" s="429">
        <v>13203</v>
      </c>
    </row>
    <row r="87" spans="1:8" ht="15.5" x14ac:dyDescent="0.35">
      <c r="A87" s="427" t="s">
        <v>800</v>
      </c>
      <c r="B87" s="429">
        <v>10998</v>
      </c>
    </row>
    <row r="88" spans="1:8" ht="15.5" x14ac:dyDescent="0.35">
      <c r="A88" s="427" t="s">
        <v>801</v>
      </c>
      <c r="B88" s="429">
        <v>64</v>
      </c>
    </row>
    <row r="89" spans="1:8" ht="15.5" x14ac:dyDescent="0.35">
      <c r="A89" s="427" t="s">
        <v>802</v>
      </c>
      <c r="B89" s="429">
        <v>4065</v>
      </c>
    </row>
    <row r="90" spans="1:8" ht="15.5" x14ac:dyDescent="0.35">
      <c r="A90" s="427" t="s">
        <v>747</v>
      </c>
      <c r="B90" s="429">
        <v>5801</v>
      </c>
    </row>
    <row r="91" spans="1:8" ht="16" thickBot="1" x14ac:dyDescent="0.4">
      <c r="A91" s="437" t="s">
        <v>691</v>
      </c>
      <c r="B91" s="444">
        <v>3049</v>
      </c>
    </row>
    <row r="92" spans="1:8" ht="15.5" x14ac:dyDescent="0.35">
      <c r="B92" s="447"/>
    </row>
    <row r="93" spans="1:8" ht="16" thickBot="1" x14ac:dyDescent="0.4">
      <c r="A93" s="397" t="s">
        <v>812</v>
      </c>
      <c r="B93" s="80"/>
    </row>
    <row r="94" spans="1:8" ht="15" x14ac:dyDescent="0.35">
      <c r="A94" s="421" t="s">
        <v>813</v>
      </c>
      <c r="B94" s="422" t="s">
        <v>798</v>
      </c>
      <c r="C94" s="422" t="s">
        <v>799</v>
      </c>
      <c r="D94" s="422" t="s">
        <v>800</v>
      </c>
      <c r="E94" s="422" t="s">
        <v>801</v>
      </c>
      <c r="F94" s="422" t="s">
        <v>748</v>
      </c>
      <c r="G94" s="422" t="s">
        <v>747</v>
      </c>
      <c r="H94" s="423" t="s">
        <v>691</v>
      </c>
    </row>
    <row r="95" spans="1:8" ht="15.5" x14ac:dyDescent="0.35">
      <c r="A95" s="427" t="s">
        <v>814</v>
      </c>
      <c r="B95" s="449"/>
      <c r="C95" s="449"/>
      <c r="D95" s="449"/>
      <c r="E95" s="449"/>
      <c r="F95" s="428">
        <v>23</v>
      </c>
      <c r="G95" s="428">
        <v>123</v>
      </c>
      <c r="H95" s="429">
        <v>41</v>
      </c>
    </row>
    <row r="96" spans="1:8" ht="15.5" x14ac:dyDescent="0.35">
      <c r="A96" s="427" t="s">
        <v>815</v>
      </c>
      <c r="B96" s="449">
        <v>0</v>
      </c>
      <c r="C96" s="449">
        <v>0</v>
      </c>
      <c r="D96" s="449">
        <v>0</v>
      </c>
      <c r="E96" s="428">
        <v>10</v>
      </c>
      <c r="F96" s="428">
        <v>37</v>
      </c>
      <c r="G96" s="428">
        <v>69</v>
      </c>
      <c r="H96" s="429">
        <v>32</v>
      </c>
    </row>
    <row r="97" spans="1:8" ht="15.5" x14ac:dyDescent="0.35">
      <c r="A97" s="427" t="s">
        <v>816</v>
      </c>
      <c r="B97" s="449"/>
      <c r="C97" s="449"/>
      <c r="D97" s="449"/>
      <c r="E97" s="449"/>
      <c r="F97" s="428">
        <v>54</v>
      </c>
      <c r="G97" s="428">
        <v>129</v>
      </c>
      <c r="H97" s="429">
        <v>25</v>
      </c>
    </row>
    <row r="98" spans="1:8" ht="15.5" x14ac:dyDescent="0.35">
      <c r="A98" s="427" t="s">
        <v>817</v>
      </c>
      <c r="B98" s="428">
        <v>10119</v>
      </c>
      <c r="C98" s="428">
        <v>9164</v>
      </c>
      <c r="D98" s="428">
        <v>6123</v>
      </c>
      <c r="E98" s="428">
        <v>5270</v>
      </c>
      <c r="F98" s="428">
        <v>6607</v>
      </c>
      <c r="G98" s="428">
        <v>5089</v>
      </c>
      <c r="H98" s="429">
        <v>2368</v>
      </c>
    </row>
    <row r="99" spans="1:8" ht="15.5" x14ac:dyDescent="0.35">
      <c r="A99" s="427" t="s">
        <v>818</v>
      </c>
      <c r="B99" s="449"/>
      <c r="C99" s="449"/>
      <c r="D99" s="449"/>
      <c r="E99" s="449"/>
      <c r="F99" s="449"/>
      <c r="G99" s="428">
        <v>39</v>
      </c>
      <c r="H99" s="429">
        <v>14</v>
      </c>
    </row>
    <row r="100" spans="1:8" ht="15.5" x14ac:dyDescent="0.35">
      <c r="A100" s="427" t="s">
        <v>819</v>
      </c>
      <c r="B100" s="449">
        <v>0</v>
      </c>
      <c r="C100" s="449">
        <v>0</v>
      </c>
      <c r="D100" s="449">
        <v>0</v>
      </c>
      <c r="E100" s="428">
        <v>1303</v>
      </c>
      <c r="F100" s="428">
        <v>4296</v>
      </c>
      <c r="G100" s="428">
        <v>1008</v>
      </c>
      <c r="H100" s="429">
        <v>269</v>
      </c>
    </row>
    <row r="101" spans="1:8" ht="15.5" x14ac:dyDescent="0.35">
      <c r="A101" s="427" t="s">
        <v>820</v>
      </c>
      <c r="B101" s="428">
        <v>13597</v>
      </c>
      <c r="C101" s="428">
        <v>13716</v>
      </c>
      <c r="D101" s="428">
        <v>9950</v>
      </c>
      <c r="E101" s="428">
        <v>10790</v>
      </c>
      <c r="F101" s="428">
        <v>16487</v>
      </c>
      <c r="G101" s="428">
        <v>11532</v>
      </c>
      <c r="H101" s="429">
        <v>5797</v>
      </c>
    </row>
    <row r="102" spans="1:8" ht="15.5" x14ac:dyDescent="0.35">
      <c r="A102" s="427" t="s">
        <v>821</v>
      </c>
      <c r="B102" s="428">
        <v>53</v>
      </c>
      <c r="C102" s="428">
        <v>34</v>
      </c>
      <c r="D102" s="428">
        <v>36</v>
      </c>
      <c r="E102" s="428">
        <v>11</v>
      </c>
      <c r="F102" s="428">
        <v>30</v>
      </c>
      <c r="G102" s="428">
        <v>58</v>
      </c>
      <c r="H102" s="429">
        <v>19</v>
      </c>
    </row>
    <row r="103" spans="1:8" ht="15.5" x14ac:dyDescent="0.35">
      <c r="A103" s="427" t="s">
        <v>822</v>
      </c>
      <c r="B103" s="428">
        <v>637</v>
      </c>
      <c r="C103" s="428">
        <v>823</v>
      </c>
      <c r="D103" s="428">
        <v>543</v>
      </c>
      <c r="E103" s="428">
        <v>2222</v>
      </c>
      <c r="F103" s="428">
        <v>10858</v>
      </c>
      <c r="G103" s="428">
        <v>21525</v>
      </c>
      <c r="H103" s="429">
        <v>5342</v>
      </c>
    </row>
    <row r="104" spans="1:8" ht="15.5" x14ac:dyDescent="0.35">
      <c r="A104" s="427" t="s">
        <v>823</v>
      </c>
      <c r="B104" s="428">
        <v>236</v>
      </c>
      <c r="C104" s="428">
        <v>132</v>
      </c>
      <c r="D104" s="428">
        <v>105</v>
      </c>
      <c r="E104" s="428">
        <v>52</v>
      </c>
      <c r="F104" s="428">
        <v>88</v>
      </c>
      <c r="G104" s="428">
        <v>194</v>
      </c>
      <c r="H104" s="429">
        <v>34</v>
      </c>
    </row>
    <row r="105" spans="1:8" ht="15.5" x14ac:dyDescent="0.35">
      <c r="A105" s="427" t="s">
        <v>824</v>
      </c>
      <c r="B105" s="428">
        <v>81</v>
      </c>
      <c r="C105" s="428">
        <v>40</v>
      </c>
      <c r="D105" s="428">
        <v>29</v>
      </c>
      <c r="E105" s="428">
        <v>12</v>
      </c>
      <c r="F105" s="428">
        <v>5</v>
      </c>
      <c r="G105" s="428">
        <v>8</v>
      </c>
      <c r="H105" s="429">
        <v>3</v>
      </c>
    </row>
    <row r="106" spans="1:8" ht="15.5" x14ac:dyDescent="0.35">
      <c r="A106" s="427" t="s">
        <v>825</v>
      </c>
      <c r="B106" s="428">
        <v>134</v>
      </c>
      <c r="C106" s="428">
        <v>82</v>
      </c>
      <c r="D106" s="428">
        <v>72</v>
      </c>
      <c r="E106" s="428">
        <v>29</v>
      </c>
      <c r="F106" s="428">
        <v>26</v>
      </c>
      <c r="G106" s="428">
        <v>38</v>
      </c>
      <c r="H106" s="429">
        <v>27</v>
      </c>
    </row>
    <row r="107" spans="1:8" ht="15.5" x14ac:dyDescent="0.35">
      <c r="A107" s="427" t="s">
        <v>826</v>
      </c>
      <c r="B107" s="428">
        <v>27</v>
      </c>
      <c r="C107" s="428">
        <v>19</v>
      </c>
      <c r="D107" s="428">
        <v>17</v>
      </c>
      <c r="E107" s="428">
        <v>7</v>
      </c>
      <c r="F107" s="428">
        <v>12</v>
      </c>
      <c r="G107" s="428">
        <v>25</v>
      </c>
      <c r="H107" s="429">
        <v>26</v>
      </c>
    </row>
    <row r="108" spans="1:8" ht="15.5" x14ac:dyDescent="0.35">
      <c r="A108" s="427" t="s">
        <v>827</v>
      </c>
      <c r="B108" s="449"/>
      <c r="C108" s="449"/>
      <c r="D108" s="449"/>
      <c r="E108" s="449"/>
      <c r="F108" s="428">
        <v>86</v>
      </c>
      <c r="G108" s="428">
        <v>199</v>
      </c>
      <c r="H108" s="429">
        <v>18</v>
      </c>
    </row>
    <row r="109" spans="1:8" ht="15.5" x14ac:dyDescent="0.35">
      <c r="A109" s="427" t="s">
        <v>828</v>
      </c>
      <c r="B109" s="449">
        <v>0</v>
      </c>
      <c r="C109" s="449">
        <v>0</v>
      </c>
      <c r="D109" s="449">
        <v>0</v>
      </c>
      <c r="E109" s="428">
        <v>2452</v>
      </c>
      <c r="F109" s="428">
        <v>17061</v>
      </c>
      <c r="G109" s="428">
        <v>17048</v>
      </c>
      <c r="H109" s="429">
        <v>3158</v>
      </c>
    </row>
    <row r="110" spans="1:8" ht="16" thickBot="1" x14ac:dyDescent="0.4">
      <c r="A110" s="437" t="s">
        <v>829</v>
      </c>
      <c r="B110" s="450">
        <v>51</v>
      </c>
      <c r="C110" s="450">
        <v>32</v>
      </c>
      <c r="D110" s="450">
        <v>14</v>
      </c>
      <c r="E110" s="450">
        <v>5</v>
      </c>
      <c r="F110" s="450">
        <v>24</v>
      </c>
      <c r="G110" s="450">
        <v>9</v>
      </c>
      <c r="H110" s="448">
        <v>8</v>
      </c>
    </row>
    <row r="112" spans="1:8" ht="16" thickBot="1" x14ac:dyDescent="0.4">
      <c r="A112" s="397" t="s">
        <v>830</v>
      </c>
      <c r="B112" s="80"/>
    </row>
    <row r="113" spans="1:8" ht="15" x14ac:dyDescent="0.35">
      <c r="A113" s="421" t="s">
        <v>813</v>
      </c>
      <c r="B113" s="422" t="s">
        <v>798</v>
      </c>
      <c r="C113" s="422" t="s">
        <v>799</v>
      </c>
      <c r="D113" s="422" t="s">
        <v>800</v>
      </c>
      <c r="E113" s="422" t="s">
        <v>801</v>
      </c>
      <c r="F113" s="422" t="s">
        <v>748</v>
      </c>
      <c r="G113" s="422" t="s">
        <v>747</v>
      </c>
      <c r="H113" s="423" t="s">
        <v>691</v>
      </c>
    </row>
    <row r="114" spans="1:8" ht="15.5" x14ac:dyDescent="0.35">
      <c r="A114" s="427" t="s">
        <v>814</v>
      </c>
      <c r="B114" s="449"/>
      <c r="C114" s="449"/>
      <c r="D114" s="449"/>
      <c r="E114" s="449"/>
      <c r="F114" s="428">
        <v>173</v>
      </c>
      <c r="G114" s="428">
        <v>649</v>
      </c>
      <c r="H114" s="429">
        <v>219</v>
      </c>
    </row>
    <row r="115" spans="1:8" ht="15.5" x14ac:dyDescent="0.35">
      <c r="A115" s="427" t="s">
        <v>815</v>
      </c>
      <c r="B115" s="449">
        <v>0</v>
      </c>
      <c r="C115" s="449">
        <v>0</v>
      </c>
      <c r="D115" s="449">
        <v>0</v>
      </c>
      <c r="E115" s="428">
        <v>10</v>
      </c>
      <c r="F115" s="428">
        <v>36</v>
      </c>
      <c r="G115" s="428">
        <v>49</v>
      </c>
      <c r="H115" s="429">
        <v>33</v>
      </c>
    </row>
    <row r="116" spans="1:8" ht="15.5" x14ac:dyDescent="0.35">
      <c r="A116" s="427" t="s">
        <v>816</v>
      </c>
      <c r="B116" s="449"/>
      <c r="C116" s="449"/>
      <c r="D116" s="449"/>
      <c r="E116" s="449"/>
      <c r="F116" s="428">
        <v>108</v>
      </c>
      <c r="G116" s="428">
        <v>689</v>
      </c>
      <c r="H116" s="429">
        <v>44</v>
      </c>
    </row>
    <row r="117" spans="1:8" ht="15.5" x14ac:dyDescent="0.35">
      <c r="A117" s="427" t="s">
        <v>817</v>
      </c>
      <c r="B117" s="428">
        <v>33169</v>
      </c>
      <c r="C117" s="428">
        <v>43408</v>
      </c>
      <c r="D117" s="428">
        <v>11108</v>
      </c>
      <c r="E117" s="428">
        <v>5137</v>
      </c>
      <c r="F117" s="428">
        <v>5367</v>
      </c>
      <c r="G117" s="428">
        <v>8904</v>
      </c>
      <c r="H117" s="429">
        <v>4582</v>
      </c>
    </row>
    <row r="118" spans="1:8" ht="15.5" x14ac:dyDescent="0.35">
      <c r="A118" s="427" t="s">
        <v>818</v>
      </c>
      <c r="B118" s="449"/>
      <c r="C118" s="449"/>
      <c r="D118" s="449"/>
      <c r="E118" s="449"/>
      <c r="F118" s="449"/>
      <c r="G118" s="428">
        <v>200</v>
      </c>
      <c r="H118" s="429">
        <v>43</v>
      </c>
    </row>
    <row r="119" spans="1:8" ht="15.5" x14ac:dyDescent="0.35">
      <c r="A119" s="427" t="s">
        <v>819</v>
      </c>
      <c r="B119" s="449">
        <v>0</v>
      </c>
      <c r="C119" s="449">
        <v>0</v>
      </c>
      <c r="D119" s="449">
        <v>0</v>
      </c>
      <c r="E119" s="428">
        <v>12331</v>
      </c>
      <c r="F119" s="428">
        <v>3926</v>
      </c>
      <c r="G119" s="428">
        <v>1684</v>
      </c>
      <c r="H119" s="429">
        <v>1543</v>
      </c>
    </row>
    <row r="120" spans="1:8" ht="15.5" x14ac:dyDescent="0.35">
      <c r="A120" s="427" t="s">
        <v>820</v>
      </c>
      <c r="B120" s="428">
        <v>62461</v>
      </c>
      <c r="C120" s="428">
        <v>104166</v>
      </c>
      <c r="D120" s="428">
        <v>16860</v>
      </c>
      <c r="E120" s="428">
        <v>13106</v>
      </c>
      <c r="F120" s="428">
        <v>11239</v>
      </c>
      <c r="G120" s="428">
        <v>21610</v>
      </c>
      <c r="H120" s="429">
        <v>12283</v>
      </c>
    </row>
    <row r="121" spans="1:8" ht="15.5" x14ac:dyDescent="0.35">
      <c r="A121" s="427" t="s">
        <v>821</v>
      </c>
      <c r="B121" s="428">
        <v>777</v>
      </c>
      <c r="C121" s="428">
        <v>371</v>
      </c>
      <c r="D121" s="428">
        <v>152</v>
      </c>
      <c r="E121" s="428">
        <v>384</v>
      </c>
      <c r="F121" s="428">
        <v>962</v>
      </c>
      <c r="G121" s="428">
        <v>835</v>
      </c>
      <c r="H121" s="429">
        <v>125</v>
      </c>
    </row>
    <row r="122" spans="1:8" ht="15.5" x14ac:dyDescent="0.35">
      <c r="A122" s="427" t="s">
        <v>822</v>
      </c>
      <c r="B122" s="428">
        <v>3428</v>
      </c>
      <c r="C122" s="428">
        <v>7893</v>
      </c>
      <c r="D122" s="428">
        <v>1467</v>
      </c>
      <c r="E122" s="428">
        <v>26920</v>
      </c>
      <c r="F122" s="428">
        <v>48045</v>
      </c>
      <c r="G122" s="428">
        <v>4448</v>
      </c>
      <c r="H122" s="429">
        <v>7431</v>
      </c>
    </row>
    <row r="123" spans="1:8" ht="15.5" x14ac:dyDescent="0.35">
      <c r="A123" s="427" t="s">
        <v>823</v>
      </c>
      <c r="B123" s="428">
        <v>290</v>
      </c>
      <c r="C123" s="428">
        <v>155</v>
      </c>
      <c r="D123" s="428">
        <v>129</v>
      </c>
      <c r="E123" s="428">
        <v>106</v>
      </c>
      <c r="F123" s="428">
        <v>502</v>
      </c>
      <c r="G123" s="428">
        <v>496</v>
      </c>
      <c r="H123" s="429">
        <v>56</v>
      </c>
    </row>
    <row r="124" spans="1:8" ht="15.5" x14ac:dyDescent="0.35">
      <c r="A124" s="427" t="s">
        <v>824</v>
      </c>
      <c r="B124" s="428">
        <v>113</v>
      </c>
      <c r="C124" s="428">
        <v>61</v>
      </c>
      <c r="D124" s="428">
        <v>39</v>
      </c>
      <c r="E124" s="428">
        <v>15</v>
      </c>
      <c r="F124" s="428">
        <v>9</v>
      </c>
      <c r="G124" s="428">
        <v>11</v>
      </c>
      <c r="H124" s="429">
        <v>2</v>
      </c>
    </row>
    <row r="125" spans="1:8" ht="15.5" x14ac:dyDescent="0.35">
      <c r="A125" s="427" t="s">
        <v>825</v>
      </c>
      <c r="B125" s="428">
        <v>121</v>
      </c>
      <c r="C125" s="428">
        <v>73</v>
      </c>
      <c r="D125" s="428">
        <v>68</v>
      </c>
      <c r="E125" s="428">
        <v>46</v>
      </c>
      <c r="F125" s="428">
        <v>58</v>
      </c>
      <c r="G125" s="428">
        <v>125</v>
      </c>
      <c r="H125" s="429">
        <v>125</v>
      </c>
    </row>
    <row r="126" spans="1:8" ht="15.5" x14ac:dyDescent="0.35">
      <c r="A126" s="427" t="s">
        <v>826</v>
      </c>
      <c r="B126" s="428">
        <v>41</v>
      </c>
      <c r="C126" s="428">
        <v>31</v>
      </c>
      <c r="D126" s="428">
        <v>21</v>
      </c>
      <c r="E126" s="428">
        <v>19</v>
      </c>
      <c r="F126" s="428">
        <v>107</v>
      </c>
      <c r="G126" s="428">
        <v>192</v>
      </c>
      <c r="H126" s="429">
        <v>136</v>
      </c>
    </row>
    <row r="127" spans="1:8" ht="15.5" x14ac:dyDescent="0.35">
      <c r="A127" s="427" t="s">
        <v>827</v>
      </c>
      <c r="B127" s="449"/>
      <c r="C127" s="449"/>
      <c r="D127" s="449"/>
      <c r="E127" s="449"/>
      <c r="F127" s="428">
        <v>75</v>
      </c>
      <c r="G127" s="428">
        <v>105</v>
      </c>
      <c r="H127" s="429">
        <v>49</v>
      </c>
    </row>
    <row r="128" spans="1:8" ht="15.5" x14ac:dyDescent="0.35">
      <c r="A128" s="427" t="s">
        <v>828</v>
      </c>
      <c r="B128" s="449">
        <v>0</v>
      </c>
      <c r="C128" s="449">
        <v>0</v>
      </c>
      <c r="D128" s="449">
        <v>0</v>
      </c>
      <c r="E128" s="428">
        <v>3823</v>
      </c>
      <c r="F128" s="428">
        <v>36644</v>
      </c>
      <c r="G128" s="428">
        <v>14918</v>
      </c>
      <c r="H128" s="429">
        <v>14396</v>
      </c>
    </row>
    <row r="129" spans="1:8" ht="16" thickBot="1" x14ac:dyDescent="0.4">
      <c r="A129" s="437" t="s">
        <v>829</v>
      </c>
      <c r="B129" s="450">
        <v>99</v>
      </c>
      <c r="C129" s="450">
        <v>83</v>
      </c>
      <c r="D129" s="450">
        <v>37</v>
      </c>
      <c r="E129" s="450">
        <v>43</v>
      </c>
      <c r="F129" s="450">
        <v>75</v>
      </c>
      <c r="G129" s="450">
        <v>42</v>
      </c>
      <c r="H129" s="448">
        <v>41</v>
      </c>
    </row>
    <row r="130" spans="1:8" ht="15.5" x14ac:dyDescent="0.35">
      <c r="A130" s="451"/>
      <c r="B130" s="452"/>
      <c r="C130" s="452"/>
      <c r="D130" s="452"/>
      <c r="E130" s="452"/>
      <c r="F130" s="452"/>
    </row>
    <row r="131" spans="1:8" ht="16" thickBot="1" x14ac:dyDescent="0.4">
      <c r="A131" s="397" t="s">
        <v>831</v>
      </c>
      <c r="B131" s="80"/>
    </row>
    <row r="132" spans="1:8" ht="15" x14ac:dyDescent="0.35">
      <c r="A132" s="421" t="s">
        <v>813</v>
      </c>
      <c r="B132" s="422" t="s">
        <v>798</v>
      </c>
      <c r="C132" s="422" t="s">
        <v>799</v>
      </c>
      <c r="D132" s="422" t="s">
        <v>800</v>
      </c>
      <c r="E132" s="422" t="s">
        <v>801</v>
      </c>
      <c r="F132" s="422" t="s">
        <v>748</v>
      </c>
      <c r="G132" s="422" t="s">
        <v>747</v>
      </c>
      <c r="H132" s="423" t="s">
        <v>691</v>
      </c>
    </row>
    <row r="133" spans="1:8" ht="15.5" x14ac:dyDescent="0.35">
      <c r="A133" s="427" t="s">
        <v>814</v>
      </c>
      <c r="B133" s="449"/>
      <c r="C133" s="449"/>
      <c r="D133" s="449"/>
      <c r="E133" s="449"/>
      <c r="F133" s="428">
        <v>8</v>
      </c>
      <c r="G133" s="428">
        <v>47</v>
      </c>
      <c r="H133" s="429">
        <v>67</v>
      </c>
    </row>
    <row r="134" spans="1:8" ht="15.5" x14ac:dyDescent="0.35">
      <c r="A134" s="427" t="s">
        <v>815</v>
      </c>
      <c r="B134" s="449">
        <v>0</v>
      </c>
      <c r="C134" s="449">
        <v>0</v>
      </c>
      <c r="D134" s="449">
        <v>0</v>
      </c>
      <c r="E134" s="428">
        <v>0</v>
      </c>
      <c r="F134" s="428">
        <v>1</v>
      </c>
      <c r="G134" s="428">
        <v>2</v>
      </c>
      <c r="H134" s="429">
        <v>0</v>
      </c>
    </row>
    <row r="135" spans="1:8" ht="15.5" x14ac:dyDescent="0.35">
      <c r="A135" s="427" t="s">
        <v>816</v>
      </c>
      <c r="B135" s="449"/>
      <c r="C135" s="449"/>
      <c r="D135" s="449"/>
      <c r="E135" s="449"/>
      <c r="F135" s="428">
        <v>5</v>
      </c>
      <c r="G135" s="428">
        <v>42</v>
      </c>
      <c r="H135" s="429">
        <v>13</v>
      </c>
    </row>
    <row r="136" spans="1:8" ht="15.5" x14ac:dyDescent="0.35">
      <c r="A136" s="427" t="s">
        <v>817</v>
      </c>
      <c r="B136" s="428">
        <v>15445</v>
      </c>
      <c r="C136" s="428">
        <v>18981</v>
      </c>
      <c r="D136" s="428">
        <v>12590</v>
      </c>
      <c r="E136" s="428">
        <v>2872</v>
      </c>
      <c r="F136" s="428">
        <v>7376</v>
      </c>
      <c r="G136" s="428">
        <v>8600</v>
      </c>
      <c r="H136" s="429">
        <v>7843</v>
      </c>
    </row>
    <row r="137" spans="1:8" ht="15.5" x14ac:dyDescent="0.35">
      <c r="A137" s="427" t="s">
        <v>818</v>
      </c>
      <c r="B137" s="449"/>
      <c r="C137" s="449"/>
      <c r="D137" s="449"/>
      <c r="E137" s="449"/>
      <c r="F137" s="449"/>
      <c r="G137" s="428">
        <v>37</v>
      </c>
      <c r="H137" s="429">
        <v>19</v>
      </c>
    </row>
    <row r="138" spans="1:8" ht="15.5" x14ac:dyDescent="0.35">
      <c r="A138" s="427" t="s">
        <v>819</v>
      </c>
      <c r="B138" s="449">
        <v>0</v>
      </c>
      <c r="C138" s="449">
        <v>0</v>
      </c>
      <c r="D138" s="449">
        <v>0</v>
      </c>
      <c r="E138" s="428">
        <v>16</v>
      </c>
      <c r="F138" s="428">
        <v>1612</v>
      </c>
      <c r="G138" s="428">
        <v>1115</v>
      </c>
      <c r="H138" s="429">
        <v>341</v>
      </c>
    </row>
    <row r="139" spans="1:8" ht="15.5" x14ac:dyDescent="0.35">
      <c r="A139" s="427" t="s">
        <v>820</v>
      </c>
      <c r="B139" s="428">
        <v>28894</v>
      </c>
      <c r="C139" s="428">
        <v>41800</v>
      </c>
      <c r="D139" s="428">
        <v>21139</v>
      </c>
      <c r="E139" s="428">
        <v>4904</v>
      </c>
      <c r="F139" s="428">
        <v>6541</v>
      </c>
      <c r="G139" s="428">
        <v>22631</v>
      </c>
      <c r="H139" s="429">
        <v>25740</v>
      </c>
    </row>
    <row r="140" spans="1:8" ht="15.5" x14ac:dyDescent="0.35">
      <c r="A140" s="427" t="s">
        <v>821</v>
      </c>
      <c r="B140" s="428">
        <v>45</v>
      </c>
      <c r="C140" s="428">
        <v>162</v>
      </c>
      <c r="D140" s="428">
        <v>97</v>
      </c>
      <c r="E140" s="428">
        <v>23</v>
      </c>
      <c r="F140" s="428">
        <v>32</v>
      </c>
      <c r="G140" s="428">
        <v>26</v>
      </c>
      <c r="H140" s="429">
        <v>38</v>
      </c>
    </row>
    <row r="141" spans="1:8" ht="15.5" x14ac:dyDescent="0.35">
      <c r="A141" s="427" t="s">
        <v>822</v>
      </c>
      <c r="B141" s="428">
        <v>879</v>
      </c>
      <c r="C141" s="428">
        <v>2240</v>
      </c>
      <c r="D141" s="428">
        <v>1416</v>
      </c>
      <c r="E141" s="428">
        <v>964</v>
      </c>
      <c r="F141" s="428">
        <v>2605</v>
      </c>
      <c r="G141" s="428">
        <v>2408</v>
      </c>
      <c r="H141" s="429">
        <v>1236</v>
      </c>
    </row>
    <row r="142" spans="1:8" ht="15.5" x14ac:dyDescent="0.35">
      <c r="A142" s="427" t="s">
        <v>823</v>
      </c>
      <c r="B142" s="428">
        <v>229</v>
      </c>
      <c r="C142" s="428">
        <v>151</v>
      </c>
      <c r="D142" s="428">
        <v>112</v>
      </c>
      <c r="E142" s="428">
        <v>47</v>
      </c>
      <c r="F142" s="428">
        <v>23</v>
      </c>
      <c r="G142" s="428">
        <v>47</v>
      </c>
      <c r="H142" s="429">
        <v>42</v>
      </c>
    </row>
    <row r="143" spans="1:8" ht="15.5" x14ac:dyDescent="0.35">
      <c r="A143" s="427" t="s">
        <v>824</v>
      </c>
      <c r="B143" s="428">
        <v>61</v>
      </c>
      <c r="C143" s="428">
        <v>65</v>
      </c>
      <c r="D143" s="428">
        <v>41</v>
      </c>
      <c r="E143" s="428">
        <v>22</v>
      </c>
      <c r="F143" s="428">
        <v>0</v>
      </c>
      <c r="G143" s="428">
        <v>4</v>
      </c>
      <c r="H143" s="429">
        <v>0</v>
      </c>
    </row>
    <row r="144" spans="1:8" ht="15.5" x14ac:dyDescent="0.35">
      <c r="A144" s="427" t="s">
        <v>825</v>
      </c>
      <c r="B144" s="428">
        <v>42</v>
      </c>
      <c r="C144" s="428">
        <v>18</v>
      </c>
      <c r="D144" s="428">
        <v>17</v>
      </c>
      <c r="E144" s="428">
        <v>4</v>
      </c>
      <c r="F144" s="428">
        <v>9</v>
      </c>
      <c r="G144" s="428">
        <v>15</v>
      </c>
      <c r="H144" s="429">
        <v>5</v>
      </c>
    </row>
    <row r="145" spans="1:8" ht="15.5" x14ac:dyDescent="0.35">
      <c r="A145" s="427" t="s">
        <v>826</v>
      </c>
      <c r="B145" s="428">
        <v>7</v>
      </c>
      <c r="C145" s="428">
        <v>9</v>
      </c>
      <c r="D145" s="428">
        <v>2</v>
      </c>
      <c r="E145" s="428">
        <v>0</v>
      </c>
      <c r="F145" s="428">
        <v>6</v>
      </c>
      <c r="G145" s="428">
        <v>19</v>
      </c>
      <c r="H145" s="429">
        <v>2</v>
      </c>
    </row>
    <row r="146" spans="1:8" ht="15.5" x14ac:dyDescent="0.35">
      <c r="A146" s="427" t="s">
        <v>827</v>
      </c>
      <c r="B146" s="449"/>
      <c r="C146" s="449"/>
      <c r="D146" s="449"/>
      <c r="E146" s="449"/>
      <c r="F146" s="428">
        <v>10</v>
      </c>
      <c r="G146" s="428">
        <v>41</v>
      </c>
      <c r="H146" s="429">
        <v>19</v>
      </c>
    </row>
    <row r="147" spans="1:8" ht="15.5" x14ac:dyDescent="0.35">
      <c r="A147" s="427" t="s">
        <v>828</v>
      </c>
      <c r="B147" s="449">
        <v>0</v>
      </c>
      <c r="C147" s="449">
        <v>0</v>
      </c>
      <c r="D147" s="449">
        <v>0</v>
      </c>
      <c r="E147" s="428">
        <v>18</v>
      </c>
      <c r="F147" s="428">
        <v>197</v>
      </c>
      <c r="G147" s="428">
        <v>894</v>
      </c>
      <c r="H147" s="429">
        <v>2580</v>
      </c>
    </row>
    <row r="148" spans="1:8" ht="16" thickBot="1" x14ac:dyDescent="0.4">
      <c r="A148" s="437" t="s">
        <v>829</v>
      </c>
      <c r="B148" s="450">
        <v>24</v>
      </c>
      <c r="C148" s="450">
        <v>46</v>
      </c>
      <c r="D148" s="450">
        <v>14</v>
      </c>
      <c r="E148" s="450">
        <v>6</v>
      </c>
      <c r="F148" s="450">
        <v>17</v>
      </c>
      <c r="G148" s="450">
        <v>12</v>
      </c>
      <c r="H148" s="448">
        <v>5</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C302-7BA1-4C03-A4A8-2E1187414A7C}">
  <dimension ref="A1:AB113"/>
  <sheetViews>
    <sheetView zoomScale="70" zoomScaleNormal="70" workbookViewId="0">
      <pane xSplit="1" topLeftCell="X1" activePane="topRight" state="frozen"/>
      <selection pane="topRight" activeCell="A2" sqref="A2:D2"/>
    </sheetView>
  </sheetViews>
  <sheetFormatPr defaultColWidth="9.453125" defaultRowHeight="15.5" x14ac:dyDescent="0.35"/>
  <cols>
    <col min="1" max="1" width="58" style="80" customWidth="1"/>
    <col min="2" max="2" width="56.81640625" style="80" customWidth="1"/>
    <col min="3" max="3" width="24.54296875" style="80" customWidth="1"/>
    <col min="4" max="4" width="9.54296875" style="80" customWidth="1"/>
    <col min="5" max="5" width="9.54296875" style="82" customWidth="1"/>
    <col min="6" max="6" width="11.1796875" style="80" customWidth="1"/>
    <col min="7" max="7" width="22.81640625" style="80" customWidth="1"/>
    <col min="8" max="8" width="21" style="80" customWidth="1"/>
    <col min="9" max="9" width="14.54296875" style="80" customWidth="1"/>
    <col min="10" max="10" width="11.81640625" style="80" customWidth="1"/>
    <col min="11" max="13" width="14.81640625" style="80" customWidth="1"/>
    <col min="14" max="15" width="18" style="80" customWidth="1"/>
    <col min="16" max="16" width="15.453125" style="80" customWidth="1"/>
    <col min="17" max="17" width="17.1796875" style="80" customWidth="1"/>
    <col min="18" max="18" width="14" style="80" customWidth="1"/>
    <col min="19" max="20" width="14.453125" style="80" customWidth="1"/>
    <col min="21" max="21" width="15.54296875" style="80" customWidth="1"/>
    <col min="22" max="22" width="18.453125" style="80" customWidth="1"/>
    <col min="23" max="23" width="18.1796875" style="80" customWidth="1"/>
    <col min="24" max="24" width="15.54296875" style="80" bestFit="1" customWidth="1"/>
    <col min="25" max="25" width="18.54296875" style="81" bestFit="1" customWidth="1"/>
    <col min="26" max="26" width="18.54296875" style="81" customWidth="1"/>
    <col min="27" max="27" width="34" style="80" bestFit="1" customWidth="1"/>
    <col min="28" max="28" width="43.54296875" style="80" customWidth="1"/>
    <col min="29" max="29" width="22.1796875" style="80" customWidth="1"/>
    <col min="30" max="16384" width="9.453125" style="80"/>
  </cols>
  <sheetData>
    <row r="1" spans="1:28" ht="41.9" customHeight="1" x14ac:dyDescent="0.35">
      <c r="A1" s="173" t="s">
        <v>618</v>
      </c>
      <c r="B1" s="173"/>
      <c r="C1" s="173"/>
      <c r="D1" s="173"/>
      <c r="E1" s="115"/>
      <c r="F1" s="3"/>
      <c r="G1" s="3"/>
      <c r="H1" s="3"/>
      <c r="I1" s="3"/>
      <c r="J1" s="3"/>
      <c r="K1" s="3"/>
      <c r="L1" s="3"/>
      <c r="M1" s="3"/>
      <c r="N1" s="3"/>
      <c r="O1" s="3"/>
      <c r="P1" s="3"/>
      <c r="Q1" s="3"/>
      <c r="R1" s="3"/>
      <c r="S1" s="3"/>
      <c r="T1" s="3"/>
      <c r="U1" s="3"/>
      <c r="V1" s="3"/>
      <c r="W1" s="114"/>
      <c r="X1" s="3"/>
      <c r="Y1" s="113"/>
      <c r="Z1" s="113"/>
      <c r="AA1" s="112"/>
      <c r="AB1" s="112"/>
    </row>
    <row r="2" spans="1:28" ht="45" customHeight="1" x14ac:dyDescent="0.35">
      <c r="A2" s="174" t="s">
        <v>617</v>
      </c>
      <c r="B2" s="174"/>
      <c r="C2" s="174"/>
      <c r="D2" s="174"/>
      <c r="E2" s="115"/>
      <c r="F2" s="3"/>
      <c r="G2" s="3"/>
      <c r="H2" s="3"/>
      <c r="I2" s="3"/>
      <c r="J2" s="3"/>
      <c r="K2" s="3"/>
      <c r="L2" s="3"/>
      <c r="M2" s="3"/>
      <c r="N2" s="3"/>
      <c r="O2" s="3"/>
      <c r="P2" s="3"/>
      <c r="Q2" s="3"/>
      <c r="R2" s="3"/>
      <c r="S2" s="3"/>
      <c r="T2" s="3"/>
      <c r="U2" s="3"/>
      <c r="V2" s="3"/>
      <c r="W2" s="114"/>
      <c r="X2" s="3"/>
      <c r="Y2" s="113"/>
      <c r="Z2" s="113"/>
      <c r="AA2" s="112"/>
      <c r="AB2" s="112"/>
    </row>
    <row r="3" spans="1:28" ht="48.65" customHeight="1" x14ac:dyDescent="0.35">
      <c r="A3" s="170" t="s">
        <v>616</v>
      </c>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row>
    <row r="4" spans="1:28" customFormat="1" ht="30.75" customHeight="1" x14ac:dyDescent="0.35">
      <c r="A4" s="111" t="s">
        <v>615</v>
      </c>
      <c r="B4" s="109"/>
      <c r="C4" s="109"/>
      <c r="D4" s="109"/>
      <c r="E4" s="110"/>
      <c r="F4" s="109"/>
      <c r="G4" s="109"/>
      <c r="H4" s="109"/>
    </row>
    <row r="5" spans="1:28" ht="87.65" customHeight="1" x14ac:dyDescent="0.35">
      <c r="A5" s="107" t="s">
        <v>614</v>
      </c>
      <c r="B5" s="107"/>
      <c r="C5" s="107"/>
      <c r="D5" s="107"/>
      <c r="E5" s="108"/>
      <c r="F5" s="107"/>
      <c r="G5" s="107"/>
      <c r="H5" s="107"/>
      <c r="I5" s="107" t="s">
        <v>111</v>
      </c>
      <c r="J5" s="171" t="s">
        <v>613</v>
      </c>
      <c r="K5" s="171"/>
      <c r="L5" s="171"/>
      <c r="M5" s="171"/>
      <c r="N5" s="171" t="s">
        <v>612</v>
      </c>
      <c r="O5" s="171"/>
      <c r="P5" s="171"/>
      <c r="Q5" s="171"/>
      <c r="R5" s="172" t="s">
        <v>611</v>
      </c>
      <c r="S5" s="172"/>
      <c r="T5" s="172"/>
      <c r="U5" s="172"/>
      <c r="V5" s="106" t="s">
        <v>610</v>
      </c>
      <c r="W5" s="172" t="s">
        <v>112</v>
      </c>
      <c r="X5" s="172"/>
      <c r="Y5" s="172"/>
      <c r="Z5" s="172"/>
      <c r="AA5" s="172"/>
      <c r="AB5" s="172"/>
    </row>
    <row r="6" spans="1:28" ht="52.4" customHeight="1" x14ac:dyDescent="0.35">
      <c r="A6" s="103" t="s">
        <v>609</v>
      </c>
      <c r="B6" s="103"/>
      <c r="C6" s="103"/>
      <c r="D6" s="103"/>
      <c r="E6" s="105"/>
      <c r="F6" s="103"/>
      <c r="G6" s="103"/>
      <c r="H6" s="103"/>
      <c r="I6" s="104"/>
      <c r="J6" s="103"/>
      <c r="K6" s="103"/>
      <c r="L6" s="103"/>
      <c r="M6" s="103"/>
      <c r="N6" s="103"/>
      <c r="O6" s="103"/>
      <c r="P6" s="103"/>
      <c r="Q6" s="103"/>
      <c r="R6" s="100"/>
      <c r="S6" s="100"/>
      <c r="T6" s="100"/>
      <c r="U6" s="100"/>
      <c r="V6" s="102"/>
      <c r="W6" s="101"/>
      <c r="X6" s="100"/>
      <c r="Y6" s="100"/>
      <c r="Z6" s="100"/>
      <c r="AA6" s="100"/>
      <c r="AB6" s="99"/>
    </row>
    <row r="7" spans="1:28" ht="48" customHeight="1" x14ac:dyDescent="0.35">
      <c r="A7" s="96" t="s">
        <v>113</v>
      </c>
      <c r="B7" s="96" t="s">
        <v>114</v>
      </c>
      <c r="C7" s="96" t="s">
        <v>115</v>
      </c>
      <c r="D7" s="96" t="s">
        <v>116</v>
      </c>
      <c r="E7" s="98" t="s">
        <v>117</v>
      </c>
      <c r="F7" s="96" t="s">
        <v>50</v>
      </c>
      <c r="G7" s="96" t="s">
        <v>118</v>
      </c>
      <c r="H7" s="96" t="s">
        <v>85</v>
      </c>
      <c r="I7" s="97" t="s">
        <v>608</v>
      </c>
      <c r="J7" s="96" t="s">
        <v>119</v>
      </c>
      <c r="K7" s="96" t="s">
        <v>120</v>
      </c>
      <c r="L7" s="96" t="s">
        <v>121</v>
      </c>
      <c r="M7" s="96" t="s">
        <v>122</v>
      </c>
      <c r="N7" s="96" t="s">
        <v>123</v>
      </c>
      <c r="O7" s="96" t="s">
        <v>124</v>
      </c>
      <c r="P7" s="96" t="s">
        <v>125</v>
      </c>
      <c r="Q7" s="96" t="s">
        <v>126</v>
      </c>
      <c r="R7" s="96" t="s">
        <v>127</v>
      </c>
      <c r="S7" s="96" t="s">
        <v>128</v>
      </c>
      <c r="T7" s="96" t="s">
        <v>129</v>
      </c>
      <c r="U7" s="96" t="s">
        <v>130</v>
      </c>
      <c r="V7" s="96" t="s">
        <v>131</v>
      </c>
      <c r="W7" s="96" t="s">
        <v>132</v>
      </c>
      <c r="X7" s="96" t="s">
        <v>133</v>
      </c>
      <c r="Y7" s="95" t="s">
        <v>607</v>
      </c>
      <c r="Z7" s="95" t="s">
        <v>606</v>
      </c>
      <c r="AA7" s="95" t="s">
        <v>83</v>
      </c>
      <c r="AB7" s="94" t="s">
        <v>605</v>
      </c>
    </row>
    <row r="8" spans="1:28" ht="16.399999999999999" customHeight="1" x14ac:dyDescent="0.35">
      <c r="A8" s="88" t="s">
        <v>22</v>
      </c>
      <c r="B8" s="88" t="s">
        <v>164</v>
      </c>
      <c r="C8" s="88" t="s">
        <v>165</v>
      </c>
      <c r="D8" s="88" t="s">
        <v>166</v>
      </c>
      <c r="E8" s="89">
        <v>39120</v>
      </c>
      <c r="F8" s="88" t="s">
        <v>155</v>
      </c>
      <c r="G8" s="88" t="s">
        <v>138</v>
      </c>
      <c r="H8" s="88" t="s">
        <v>139</v>
      </c>
      <c r="I8" s="87">
        <v>42.130538068654197</v>
      </c>
      <c r="J8" s="86">
        <v>1368.1067193676065</v>
      </c>
      <c r="K8" s="86">
        <v>39.430830039525816</v>
      </c>
      <c r="L8" s="86">
        <v>0.88142292490118579</v>
      </c>
      <c r="M8" s="86">
        <v>0.18577075098814227</v>
      </c>
      <c r="N8" s="86">
        <v>8.6679841897233256</v>
      </c>
      <c r="O8" s="86">
        <v>1399.7628458498239</v>
      </c>
      <c r="P8" s="86">
        <v>0.13438735177865613</v>
      </c>
      <c r="Q8" s="86">
        <v>3.9525691699604744E-2</v>
      </c>
      <c r="R8" s="86">
        <v>0.48221343873517786</v>
      </c>
      <c r="S8" s="86">
        <v>0.32015810276679835</v>
      </c>
      <c r="T8" s="86">
        <v>0.60869565217391308</v>
      </c>
      <c r="U8" s="86">
        <v>1407.1936758893505</v>
      </c>
      <c r="V8" s="86">
        <v>589.27667984188793</v>
      </c>
      <c r="W8" s="85">
        <v>1100</v>
      </c>
      <c r="X8" s="84" t="s">
        <v>506</v>
      </c>
      <c r="Y8" s="83">
        <v>45316</v>
      </c>
      <c r="Z8" s="93"/>
      <c r="AA8" s="93" t="s">
        <v>507</v>
      </c>
      <c r="AB8" s="83" t="s">
        <v>504</v>
      </c>
    </row>
    <row r="9" spans="1:28" ht="16.399999999999999" customHeight="1" x14ac:dyDescent="0.35">
      <c r="A9" s="88" t="s">
        <v>5</v>
      </c>
      <c r="B9" s="88" t="s">
        <v>134</v>
      </c>
      <c r="C9" s="88" t="s">
        <v>135</v>
      </c>
      <c r="D9" s="88" t="s">
        <v>136</v>
      </c>
      <c r="E9" s="89">
        <v>92301</v>
      </c>
      <c r="F9" s="88" t="s">
        <v>137</v>
      </c>
      <c r="G9" s="88" t="s">
        <v>149</v>
      </c>
      <c r="H9" s="88" t="s">
        <v>139</v>
      </c>
      <c r="I9" s="87">
        <v>1574</v>
      </c>
      <c r="J9" s="86">
        <v>0</v>
      </c>
      <c r="K9" s="86">
        <v>0.20158102766798419</v>
      </c>
      <c r="L9" s="86">
        <v>1</v>
      </c>
      <c r="M9" s="86">
        <v>4.8418972332015811</v>
      </c>
      <c r="N9" s="86">
        <v>5.8418972332015811</v>
      </c>
      <c r="O9" s="86">
        <v>0</v>
      </c>
      <c r="P9" s="86">
        <v>0.20158102766798419</v>
      </c>
      <c r="Q9" s="86">
        <v>0</v>
      </c>
      <c r="R9" s="86">
        <v>5.0592885375494072</v>
      </c>
      <c r="S9" s="86">
        <v>0</v>
      </c>
      <c r="T9" s="86">
        <v>0</v>
      </c>
      <c r="U9" s="86">
        <v>0.98418972332015819</v>
      </c>
      <c r="V9" s="86">
        <v>6.0434782608695654</v>
      </c>
      <c r="W9" s="85">
        <v>640</v>
      </c>
      <c r="X9" s="84" t="s">
        <v>506</v>
      </c>
      <c r="Y9" s="83">
        <v>45330</v>
      </c>
      <c r="Z9" s="83"/>
      <c r="AA9" s="83" t="s">
        <v>507</v>
      </c>
      <c r="AB9" s="83" t="s">
        <v>504</v>
      </c>
    </row>
    <row r="10" spans="1:28" ht="16.399999999999999" customHeight="1" x14ac:dyDescent="0.35">
      <c r="A10" s="88" t="s">
        <v>341</v>
      </c>
      <c r="B10" s="88" t="s">
        <v>342</v>
      </c>
      <c r="C10" s="88" t="s">
        <v>343</v>
      </c>
      <c r="D10" s="88" t="s">
        <v>344</v>
      </c>
      <c r="E10" s="89">
        <v>27253</v>
      </c>
      <c r="F10" s="88" t="s">
        <v>144</v>
      </c>
      <c r="G10" s="88" t="s">
        <v>156</v>
      </c>
      <c r="H10" s="88" t="s">
        <v>139</v>
      </c>
      <c r="I10" s="87">
        <v>5.3173996175908202</v>
      </c>
      <c r="J10" s="86">
        <v>2.9051383399209487</v>
      </c>
      <c r="K10" s="86">
        <v>4.5019762845849778</v>
      </c>
      <c r="L10" s="86">
        <v>6.8656126482213438</v>
      </c>
      <c r="M10" s="86">
        <v>7.6877470355731248</v>
      </c>
      <c r="N10" s="86">
        <v>17.600790513834067</v>
      </c>
      <c r="O10" s="86">
        <v>4.1976284584980252</v>
      </c>
      <c r="P10" s="86">
        <v>9.8814229249011856E-2</v>
      </c>
      <c r="Q10" s="86">
        <v>6.3241106719367585E-2</v>
      </c>
      <c r="R10" s="86">
        <v>0.41106719367588923</v>
      </c>
      <c r="S10" s="86">
        <v>0.10276679841897232</v>
      </c>
      <c r="T10" s="86">
        <v>0.16600790513833991</v>
      </c>
      <c r="U10" s="86">
        <v>21.280632411067344</v>
      </c>
      <c r="V10" s="86">
        <v>16.525691699604806</v>
      </c>
      <c r="W10" s="85">
        <v>40</v>
      </c>
      <c r="X10" s="84" t="s">
        <v>506</v>
      </c>
      <c r="Y10" s="83">
        <v>45386</v>
      </c>
      <c r="Z10" s="83"/>
      <c r="AA10" s="83" t="s">
        <v>505</v>
      </c>
      <c r="AB10" s="83" t="s">
        <v>504</v>
      </c>
    </row>
    <row r="11" spans="1:28" x14ac:dyDescent="0.35">
      <c r="A11" s="88" t="s">
        <v>8</v>
      </c>
      <c r="B11" s="88" t="s">
        <v>260</v>
      </c>
      <c r="C11" s="88" t="s">
        <v>26</v>
      </c>
      <c r="D11" s="88" t="s">
        <v>154</v>
      </c>
      <c r="E11" s="89">
        <v>71303</v>
      </c>
      <c r="F11" s="88" t="s">
        <v>155</v>
      </c>
      <c r="G11" s="88" t="s">
        <v>261</v>
      </c>
      <c r="H11" s="88" t="s">
        <v>4</v>
      </c>
      <c r="I11" s="87">
        <v>3.56370467964671</v>
      </c>
      <c r="J11" s="86">
        <v>160.67984189721656</v>
      </c>
      <c r="K11" s="86">
        <v>31.079051383399552</v>
      </c>
      <c r="L11" s="86">
        <v>56.470355731227663</v>
      </c>
      <c r="M11" s="86">
        <v>45.723320158104407</v>
      </c>
      <c r="N11" s="86">
        <v>113.62450592884608</v>
      </c>
      <c r="O11" s="86">
        <v>180.28458498022243</v>
      </c>
      <c r="P11" s="86">
        <v>3.1620553359683792E-2</v>
      </c>
      <c r="Q11" s="86">
        <v>1.1857707509881422E-2</v>
      </c>
      <c r="R11" s="86">
        <v>39.790513833993309</v>
      </c>
      <c r="S11" s="86">
        <v>18.343873517786726</v>
      </c>
      <c r="T11" s="86">
        <v>21.090909090909253</v>
      </c>
      <c r="U11" s="86">
        <v>214.72727272726013</v>
      </c>
      <c r="V11" s="86">
        <v>289.77075098813037</v>
      </c>
      <c r="W11" s="85" t="s">
        <v>157</v>
      </c>
      <c r="X11" s="84" t="s">
        <v>506</v>
      </c>
      <c r="Y11" s="83">
        <v>45198</v>
      </c>
      <c r="Z11" s="83"/>
      <c r="AA11" s="83" t="s">
        <v>531</v>
      </c>
      <c r="AB11" s="90" t="s">
        <v>504</v>
      </c>
    </row>
    <row r="12" spans="1:28" ht="16.399999999999999" customHeight="1" x14ac:dyDescent="0.35">
      <c r="A12" s="88" t="s">
        <v>6</v>
      </c>
      <c r="B12" s="88" t="s">
        <v>301</v>
      </c>
      <c r="C12" s="88" t="s">
        <v>302</v>
      </c>
      <c r="D12" s="88" t="s">
        <v>154</v>
      </c>
      <c r="E12" s="89">
        <v>70655</v>
      </c>
      <c r="F12" s="88" t="s">
        <v>155</v>
      </c>
      <c r="G12" s="88" t="s">
        <v>156</v>
      </c>
      <c r="H12" s="88" t="s">
        <v>4</v>
      </c>
      <c r="I12" s="87">
        <v>42.709497206703901</v>
      </c>
      <c r="J12" s="86">
        <v>102.34387351778659</v>
      </c>
      <c r="K12" s="86">
        <v>4.2608695652173898</v>
      </c>
      <c r="L12" s="86">
        <v>17.363636363636356</v>
      </c>
      <c r="M12" s="86">
        <v>4.5731225296442695</v>
      </c>
      <c r="N12" s="86">
        <v>19.806324110671941</v>
      </c>
      <c r="O12" s="86">
        <v>108.73517786561268</v>
      </c>
      <c r="P12" s="86">
        <v>0</v>
      </c>
      <c r="Q12" s="86">
        <v>0</v>
      </c>
      <c r="R12" s="86">
        <v>11.683794466403153</v>
      </c>
      <c r="S12" s="86">
        <v>4.0079051383399227</v>
      </c>
      <c r="T12" s="86">
        <v>1.4268774703557312</v>
      </c>
      <c r="U12" s="86">
        <v>111.42292490118581</v>
      </c>
      <c r="V12" s="86">
        <v>83.541501976284593</v>
      </c>
      <c r="W12" s="85">
        <v>170</v>
      </c>
      <c r="X12" s="84" t="s">
        <v>506</v>
      </c>
      <c r="Y12" s="83">
        <v>45218</v>
      </c>
      <c r="Z12" s="83"/>
      <c r="AA12" s="83" t="s">
        <v>507</v>
      </c>
      <c r="AB12" s="83" t="s">
        <v>504</v>
      </c>
    </row>
    <row r="13" spans="1:28" ht="16.399999999999999" customHeight="1" x14ac:dyDescent="0.35">
      <c r="A13" s="88" t="s">
        <v>604</v>
      </c>
      <c r="B13" s="88" t="s">
        <v>266</v>
      </c>
      <c r="C13" s="88" t="s">
        <v>267</v>
      </c>
      <c r="D13" s="88" t="s">
        <v>219</v>
      </c>
      <c r="E13" s="89">
        <v>32063</v>
      </c>
      <c r="F13" s="88" t="s">
        <v>25</v>
      </c>
      <c r="G13" s="88" t="s">
        <v>156</v>
      </c>
      <c r="H13" s="88" t="s">
        <v>139</v>
      </c>
      <c r="I13" s="87">
        <v>53.6056201550388</v>
      </c>
      <c r="J13" s="86">
        <v>23.790513833992101</v>
      </c>
      <c r="K13" s="86">
        <v>28.49802371541502</v>
      </c>
      <c r="L13" s="86">
        <v>85.422924901185809</v>
      </c>
      <c r="M13" s="86">
        <v>96.063241106719516</v>
      </c>
      <c r="N13" s="86">
        <v>156.82213438735178</v>
      </c>
      <c r="O13" s="86">
        <v>47.462450592885396</v>
      </c>
      <c r="P13" s="86">
        <v>20.403162055335965</v>
      </c>
      <c r="Q13" s="86">
        <v>9.0869565217391308</v>
      </c>
      <c r="R13" s="86">
        <v>51.347826086956516</v>
      </c>
      <c r="S13" s="86">
        <v>14.268774703557311</v>
      </c>
      <c r="T13" s="86">
        <v>20.976284584980249</v>
      </c>
      <c r="U13" s="86">
        <v>147.18181818181847</v>
      </c>
      <c r="V13" s="86">
        <v>181.47035573122525</v>
      </c>
      <c r="W13" s="85">
        <v>192</v>
      </c>
      <c r="X13" s="84" t="s">
        <v>506</v>
      </c>
      <c r="Y13" s="83">
        <v>45218</v>
      </c>
      <c r="Z13" s="83"/>
      <c r="AA13" s="83" t="s">
        <v>505</v>
      </c>
      <c r="AB13" s="83" t="s">
        <v>504</v>
      </c>
    </row>
    <row r="14" spans="1:28" x14ac:dyDescent="0.35">
      <c r="A14" s="88" t="s">
        <v>381</v>
      </c>
      <c r="B14" s="88" t="s">
        <v>382</v>
      </c>
      <c r="C14" s="88" t="s">
        <v>383</v>
      </c>
      <c r="D14" s="88" t="s">
        <v>37</v>
      </c>
      <c r="E14" s="89">
        <v>36507</v>
      </c>
      <c r="F14" s="88" t="s">
        <v>155</v>
      </c>
      <c r="G14" s="88" t="s">
        <v>194</v>
      </c>
      <c r="H14" s="88" t="s">
        <v>139</v>
      </c>
      <c r="I14" s="87">
        <v>1.7743902439024399</v>
      </c>
      <c r="J14" s="86">
        <v>0.1264822134387352</v>
      </c>
      <c r="K14" s="86">
        <v>0.45454545454545414</v>
      </c>
      <c r="L14" s="86">
        <v>0.48221343873517758</v>
      </c>
      <c r="M14" s="86">
        <v>0.11067193675889329</v>
      </c>
      <c r="N14" s="86">
        <v>0.40711462450592867</v>
      </c>
      <c r="O14" s="86">
        <v>0.72332015810276584</v>
      </c>
      <c r="P14" s="86">
        <v>1.9762845849802368E-2</v>
      </c>
      <c r="Q14" s="86">
        <v>2.3715415019762841E-2</v>
      </c>
      <c r="R14" s="86">
        <v>2.766798418972332E-2</v>
      </c>
      <c r="S14" s="86">
        <v>1.5810276679841896E-2</v>
      </c>
      <c r="T14" s="86">
        <v>0</v>
      </c>
      <c r="U14" s="86">
        <v>1.1304347826086938</v>
      </c>
      <c r="V14" s="86">
        <v>0.89328063241106626</v>
      </c>
      <c r="W14" s="85" t="s">
        <v>157</v>
      </c>
      <c r="X14" s="84" t="s">
        <v>506</v>
      </c>
      <c r="Y14" s="83">
        <v>45197</v>
      </c>
      <c r="Z14" s="83"/>
      <c r="AA14" s="83" t="s">
        <v>505</v>
      </c>
      <c r="AB14" s="83" t="s">
        <v>524</v>
      </c>
    </row>
    <row r="15" spans="1:28" ht="16.399999999999999" customHeight="1" x14ac:dyDescent="0.35">
      <c r="A15" s="88" t="s">
        <v>289</v>
      </c>
      <c r="B15" s="88" t="s">
        <v>290</v>
      </c>
      <c r="C15" s="88" t="s">
        <v>291</v>
      </c>
      <c r="D15" s="88" t="s">
        <v>147</v>
      </c>
      <c r="E15" s="89">
        <v>79501</v>
      </c>
      <c r="F15" s="88" t="s">
        <v>210</v>
      </c>
      <c r="G15" s="88" t="s">
        <v>138</v>
      </c>
      <c r="H15" s="88" t="s">
        <v>4</v>
      </c>
      <c r="I15" s="87">
        <v>48.561667236077902</v>
      </c>
      <c r="J15" s="86">
        <v>355.77470355731208</v>
      </c>
      <c r="K15" s="86">
        <v>95.988142292490195</v>
      </c>
      <c r="L15" s="86">
        <v>104.35177865612644</v>
      </c>
      <c r="M15" s="86">
        <v>65.853754940711497</v>
      </c>
      <c r="N15" s="86">
        <v>188.41897233201567</v>
      </c>
      <c r="O15" s="86">
        <v>348.98418972332064</v>
      </c>
      <c r="P15" s="86">
        <v>3.7747035573122525</v>
      </c>
      <c r="Q15" s="86">
        <v>80.790513833992065</v>
      </c>
      <c r="R15" s="86">
        <v>44.940711462450629</v>
      </c>
      <c r="S15" s="86">
        <v>26.533596837944685</v>
      </c>
      <c r="T15" s="86">
        <v>37.604743083003967</v>
      </c>
      <c r="U15" s="86">
        <v>512.88932806324135</v>
      </c>
      <c r="V15" s="86">
        <v>410.71936758893224</v>
      </c>
      <c r="W15" s="85">
        <v>750</v>
      </c>
      <c r="X15" s="84" t="s">
        <v>506</v>
      </c>
      <c r="Y15" s="83">
        <v>45274</v>
      </c>
      <c r="Z15" s="83"/>
      <c r="AA15" s="83" t="s">
        <v>507</v>
      </c>
      <c r="AB15" s="83" t="s">
        <v>504</v>
      </c>
    </row>
    <row r="16" spans="1:28" x14ac:dyDescent="0.35">
      <c r="A16" s="88" t="s">
        <v>292</v>
      </c>
      <c r="B16" s="88" t="s">
        <v>293</v>
      </c>
      <c r="C16" s="88" t="s">
        <v>294</v>
      </c>
      <c r="D16" s="88" t="s">
        <v>295</v>
      </c>
      <c r="E16" s="89">
        <v>41005</v>
      </c>
      <c r="F16" s="88" t="s">
        <v>30</v>
      </c>
      <c r="G16" s="88" t="s">
        <v>194</v>
      </c>
      <c r="H16" s="88" t="s">
        <v>139</v>
      </c>
      <c r="I16" s="87">
        <v>35.911795961742797</v>
      </c>
      <c r="J16" s="86">
        <v>20.517786561264828</v>
      </c>
      <c r="K16" s="86">
        <v>14.940711462450603</v>
      </c>
      <c r="L16" s="86">
        <v>43.134387351778713</v>
      </c>
      <c r="M16" s="86">
        <v>50.505928853754966</v>
      </c>
      <c r="N16" s="86">
        <v>98.241106719367792</v>
      </c>
      <c r="O16" s="86">
        <v>28.940711462450597</v>
      </c>
      <c r="P16" s="86">
        <v>1.2845849802371541</v>
      </c>
      <c r="Q16" s="86">
        <v>0.63241106719367579</v>
      </c>
      <c r="R16" s="86">
        <v>36.790513833992094</v>
      </c>
      <c r="S16" s="86">
        <v>8.9407114624505919</v>
      </c>
      <c r="T16" s="86">
        <v>8.0434782608695681</v>
      </c>
      <c r="U16" s="86">
        <v>75.324110671936765</v>
      </c>
      <c r="V16" s="86">
        <v>101.75889328063262</v>
      </c>
      <c r="W16" s="85" t="s">
        <v>157</v>
      </c>
      <c r="X16" s="84" t="s">
        <v>506</v>
      </c>
      <c r="Y16" s="83">
        <v>45246</v>
      </c>
      <c r="Z16" s="83"/>
      <c r="AA16" s="83" t="s">
        <v>505</v>
      </c>
      <c r="AB16" s="83" t="s">
        <v>504</v>
      </c>
    </row>
    <row r="17" spans="1:28" x14ac:dyDescent="0.35">
      <c r="A17" s="88" t="s">
        <v>7</v>
      </c>
      <c r="B17" s="88" t="s">
        <v>224</v>
      </c>
      <c r="C17" s="88" t="s">
        <v>225</v>
      </c>
      <c r="D17" s="88" t="s">
        <v>219</v>
      </c>
      <c r="E17" s="89">
        <v>33073</v>
      </c>
      <c r="F17" s="88" t="s">
        <v>25</v>
      </c>
      <c r="G17" s="88" t="s">
        <v>149</v>
      </c>
      <c r="H17" s="88" t="s">
        <v>139</v>
      </c>
      <c r="I17" s="87">
        <v>41.2599238716694</v>
      </c>
      <c r="J17" s="86">
        <v>455.21343873517452</v>
      </c>
      <c r="K17" s="86">
        <v>134.22134387351767</v>
      </c>
      <c r="L17" s="86">
        <v>1.0474308300395259</v>
      </c>
      <c r="M17" s="86">
        <v>5.1383399209486161E-2</v>
      </c>
      <c r="N17" s="86">
        <v>121.16996047430816</v>
      </c>
      <c r="O17" s="86">
        <v>383.37154150197398</v>
      </c>
      <c r="P17" s="86">
        <v>12.486166007905135</v>
      </c>
      <c r="Q17" s="86">
        <v>73.505928853755037</v>
      </c>
      <c r="R17" s="86">
        <v>10.778656126482211</v>
      </c>
      <c r="S17" s="86">
        <v>32.059288537549399</v>
      </c>
      <c r="T17" s="86">
        <v>23.68379446640316</v>
      </c>
      <c r="U17" s="86">
        <v>524.01185770750521</v>
      </c>
      <c r="V17" s="86">
        <v>414.51778656126123</v>
      </c>
      <c r="W17" s="91">
        <v>700</v>
      </c>
      <c r="X17" s="84" t="s">
        <v>506</v>
      </c>
      <c r="Y17" s="83">
        <v>45274</v>
      </c>
      <c r="Z17" s="83"/>
      <c r="AA17" s="83" t="s">
        <v>507</v>
      </c>
      <c r="AB17" s="90" t="s">
        <v>504</v>
      </c>
    </row>
    <row r="18" spans="1:28" ht="16.399999999999999" customHeight="1" x14ac:dyDescent="0.35">
      <c r="A18" s="88" t="s">
        <v>603</v>
      </c>
      <c r="B18" s="88" t="s">
        <v>229</v>
      </c>
      <c r="C18" s="88" t="s">
        <v>230</v>
      </c>
      <c r="D18" s="88" t="s">
        <v>231</v>
      </c>
      <c r="E18" s="89">
        <v>14020</v>
      </c>
      <c r="F18" s="88" t="s">
        <v>232</v>
      </c>
      <c r="G18" s="88" t="s">
        <v>178</v>
      </c>
      <c r="H18" s="88" t="s">
        <v>139</v>
      </c>
      <c r="I18" s="87">
        <v>60.097993467102199</v>
      </c>
      <c r="J18" s="86">
        <v>238.9841897233203</v>
      </c>
      <c r="K18" s="86">
        <v>37.260869565217391</v>
      </c>
      <c r="L18" s="86">
        <v>101.44268774703571</v>
      </c>
      <c r="M18" s="86">
        <v>163.63636363636348</v>
      </c>
      <c r="N18" s="86">
        <v>249.52569169960449</v>
      </c>
      <c r="O18" s="86">
        <v>291.79446640316092</v>
      </c>
      <c r="P18" s="86">
        <v>0</v>
      </c>
      <c r="Q18" s="86">
        <v>3.952569169960474E-3</v>
      </c>
      <c r="R18" s="86">
        <v>130.16600790513837</v>
      </c>
      <c r="S18" s="86">
        <v>18.07509881422925</v>
      </c>
      <c r="T18" s="86">
        <v>8.8102766798418983</v>
      </c>
      <c r="U18" s="86">
        <v>384.27272727272492</v>
      </c>
      <c r="V18" s="86">
        <v>412.38339920948573</v>
      </c>
      <c r="W18" s="85">
        <v>400</v>
      </c>
      <c r="X18" s="84" t="s">
        <v>506</v>
      </c>
      <c r="Y18" s="83">
        <v>45225</v>
      </c>
      <c r="Z18" s="83"/>
      <c r="AA18" s="83" t="s">
        <v>507</v>
      </c>
      <c r="AB18" s="83" t="s">
        <v>504</v>
      </c>
    </row>
    <row r="19" spans="1:28" ht="16.399999999999999" customHeight="1" x14ac:dyDescent="0.35">
      <c r="A19" s="88" t="s">
        <v>285</v>
      </c>
      <c r="B19" s="88" t="s">
        <v>286</v>
      </c>
      <c r="C19" s="88" t="s">
        <v>287</v>
      </c>
      <c r="D19" s="88" t="s">
        <v>288</v>
      </c>
      <c r="E19" s="89">
        <v>49014</v>
      </c>
      <c r="F19" s="88" t="s">
        <v>283</v>
      </c>
      <c r="G19" s="88" t="s">
        <v>156</v>
      </c>
      <c r="H19" s="88" t="s">
        <v>139</v>
      </c>
      <c r="I19" s="87">
        <v>54.047393364928901</v>
      </c>
      <c r="J19" s="86">
        <v>67.956521739130523</v>
      </c>
      <c r="K19" s="86">
        <v>14.873517786561271</v>
      </c>
      <c r="L19" s="86">
        <v>27.324110671936758</v>
      </c>
      <c r="M19" s="86">
        <v>18.501976284584984</v>
      </c>
      <c r="N19" s="86">
        <v>53.988142292490096</v>
      </c>
      <c r="O19" s="86">
        <v>53.703557312252968</v>
      </c>
      <c r="P19" s="86">
        <v>4.462450592885375</v>
      </c>
      <c r="Q19" s="86">
        <v>16.501976284584984</v>
      </c>
      <c r="R19" s="86">
        <v>17.177865612648226</v>
      </c>
      <c r="S19" s="86">
        <v>7.7430830039525684</v>
      </c>
      <c r="T19" s="86">
        <v>12.861660079051385</v>
      </c>
      <c r="U19" s="86">
        <v>90.873517786561209</v>
      </c>
      <c r="V19" s="86">
        <v>105.61660079051376</v>
      </c>
      <c r="W19" s="85">
        <v>75</v>
      </c>
      <c r="X19" s="84" t="s">
        <v>506</v>
      </c>
      <c r="Y19" s="83">
        <v>45393</v>
      </c>
      <c r="Z19" s="83"/>
      <c r="AA19" s="83" t="s">
        <v>505</v>
      </c>
      <c r="AB19" s="83" t="s">
        <v>504</v>
      </c>
    </row>
    <row r="20" spans="1:28" x14ac:dyDescent="0.35">
      <c r="A20" s="88" t="s">
        <v>262</v>
      </c>
      <c r="B20" s="88" t="s">
        <v>263</v>
      </c>
      <c r="C20" s="88" t="s">
        <v>264</v>
      </c>
      <c r="D20" s="88" t="s">
        <v>215</v>
      </c>
      <c r="E20" s="89">
        <v>22427</v>
      </c>
      <c r="F20" s="88" t="s">
        <v>216</v>
      </c>
      <c r="G20" s="88" t="s">
        <v>138</v>
      </c>
      <c r="H20" s="88" t="s">
        <v>139</v>
      </c>
      <c r="I20" s="87">
        <v>55.203213610585998</v>
      </c>
      <c r="J20" s="86">
        <v>89.03557312252984</v>
      </c>
      <c r="K20" s="86">
        <v>32.545454545454568</v>
      </c>
      <c r="L20" s="86">
        <v>49.581027667984181</v>
      </c>
      <c r="M20" s="86">
        <v>73.233201581027558</v>
      </c>
      <c r="N20" s="86">
        <v>138.89723320158083</v>
      </c>
      <c r="O20" s="86">
        <v>105.49802371541507</v>
      </c>
      <c r="P20" s="86">
        <v>0</v>
      </c>
      <c r="Q20" s="86">
        <v>0</v>
      </c>
      <c r="R20" s="86">
        <v>36.422924901185773</v>
      </c>
      <c r="S20" s="86">
        <v>23.845849802371543</v>
      </c>
      <c r="T20" s="86">
        <v>16.841897233201582</v>
      </c>
      <c r="U20" s="86">
        <v>167.28458498023645</v>
      </c>
      <c r="V20" s="86">
        <v>157.01976284584941</v>
      </c>
      <c r="W20" s="85">
        <v>224</v>
      </c>
      <c r="X20" s="84" t="s">
        <v>506</v>
      </c>
      <c r="Y20" s="83">
        <v>45302</v>
      </c>
      <c r="Z20" s="83"/>
      <c r="AA20" s="83" t="s">
        <v>507</v>
      </c>
      <c r="AB20" s="83" t="s">
        <v>504</v>
      </c>
    </row>
    <row r="21" spans="1:28" x14ac:dyDescent="0.35">
      <c r="A21" s="88" t="s">
        <v>602</v>
      </c>
      <c r="B21" s="88" t="s">
        <v>601</v>
      </c>
      <c r="C21" s="88" t="s">
        <v>243</v>
      </c>
      <c r="D21" s="88" t="s">
        <v>158</v>
      </c>
      <c r="E21" s="89">
        <v>85132</v>
      </c>
      <c r="F21" s="88" t="s">
        <v>159</v>
      </c>
      <c r="G21" s="88" t="s">
        <v>194</v>
      </c>
      <c r="H21" s="88" t="s">
        <v>4</v>
      </c>
      <c r="I21" s="87">
        <v>49.042834479111598</v>
      </c>
      <c r="J21" s="86">
        <v>63.30039525691722</v>
      </c>
      <c r="K21" s="86">
        <v>32.399209486166036</v>
      </c>
      <c r="L21" s="86">
        <v>141.74703557312259</v>
      </c>
      <c r="M21" s="86">
        <v>135.8142292490119</v>
      </c>
      <c r="N21" s="86">
        <v>250.95256916996024</v>
      </c>
      <c r="O21" s="86">
        <v>121.85770750988142</v>
      </c>
      <c r="P21" s="86">
        <v>0.45059288537549408</v>
      </c>
      <c r="Q21" s="86">
        <v>0</v>
      </c>
      <c r="R21" s="86">
        <v>57.292490118577085</v>
      </c>
      <c r="S21" s="86">
        <v>14.233201581027668</v>
      </c>
      <c r="T21" s="86">
        <v>14.612648221343875</v>
      </c>
      <c r="U21" s="86">
        <v>287.12252964426813</v>
      </c>
      <c r="V21" s="86">
        <v>276.23715415019683</v>
      </c>
      <c r="W21" s="85" t="s">
        <v>157</v>
      </c>
      <c r="X21" s="84" t="s">
        <v>506</v>
      </c>
      <c r="Y21" s="83">
        <v>45267</v>
      </c>
      <c r="Z21" s="83"/>
      <c r="AA21" s="83" t="s">
        <v>505</v>
      </c>
      <c r="AB21" s="83" t="s">
        <v>504</v>
      </c>
    </row>
    <row r="22" spans="1:28" ht="16.399999999999999" customHeight="1" x14ac:dyDescent="0.35">
      <c r="A22" s="88" t="s">
        <v>600</v>
      </c>
      <c r="B22" s="88" t="s">
        <v>160</v>
      </c>
      <c r="C22" s="88" t="s">
        <v>161</v>
      </c>
      <c r="D22" s="88" t="s">
        <v>154</v>
      </c>
      <c r="E22" s="89">
        <v>71342</v>
      </c>
      <c r="F22" s="88" t="s">
        <v>155</v>
      </c>
      <c r="G22" s="88" t="s">
        <v>138</v>
      </c>
      <c r="H22" s="88" t="s">
        <v>139</v>
      </c>
      <c r="I22" s="87">
        <v>38.977587874879099</v>
      </c>
      <c r="J22" s="86">
        <v>401.71541501976117</v>
      </c>
      <c r="K22" s="86">
        <v>195.03162055335972</v>
      </c>
      <c r="L22" s="86">
        <v>288.87747035573085</v>
      </c>
      <c r="M22" s="86">
        <v>185.56916996047445</v>
      </c>
      <c r="N22" s="86">
        <v>514.15415019762713</v>
      </c>
      <c r="O22" s="86">
        <v>556.01976284584657</v>
      </c>
      <c r="P22" s="86">
        <v>0.11857707509881421</v>
      </c>
      <c r="Q22" s="86">
        <v>0.90118577075098771</v>
      </c>
      <c r="R22" s="86">
        <v>201.75098814229247</v>
      </c>
      <c r="S22" s="86">
        <v>89.083003952569271</v>
      </c>
      <c r="T22" s="86">
        <v>106.94861660079049</v>
      </c>
      <c r="U22" s="86">
        <v>673.41106719367053</v>
      </c>
      <c r="V22" s="86">
        <v>841.52569169960441</v>
      </c>
      <c r="W22" s="85">
        <v>1170</v>
      </c>
      <c r="X22" s="84" t="s">
        <v>506</v>
      </c>
      <c r="Y22" s="83">
        <v>45302</v>
      </c>
      <c r="Z22" s="83"/>
      <c r="AA22" s="83" t="s">
        <v>507</v>
      </c>
      <c r="AB22" s="83" t="s">
        <v>504</v>
      </c>
    </row>
    <row r="23" spans="1:28" x14ac:dyDescent="0.35">
      <c r="A23" s="88" t="s">
        <v>599</v>
      </c>
      <c r="B23" s="88" t="s">
        <v>317</v>
      </c>
      <c r="C23" s="88" t="s">
        <v>598</v>
      </c>
      <c r="D23" s="88" t="s">
        <v>318</v>
      </c>
      <c r="E23" s="89">
        <v>66845</v>
      </c>
      <c r="F23" s="88" t="s">
        <v>30</v>
      </c>
      <c r="G23" s="88" t="s">
        <v>156</v>
      </c>
      <c r="H23" s="88" t="s">
        <v>139</v>
      </c>
      <c r="I23" s="87">
        <v>29.403174603174602</v>
      </c>
      <c r="J23" s="86">
        <v>7.2687747035573134</v>
      </c>
      <c r="K23" s="86">
        <v>14.58498023715415</v>
      </c>
      <c r="L23" s="86">
        <v>34.57312252964428</v>
      </c>
      <c r="M23" s="86">
        <v>21.130434782608699</v>
      </c>
      <c r="N23" s="86">
        <v>50.391304347826043</v>
      </c>
      <c r="O23" s="86">
        <v>21.355731225296445</v>
      </c>
      <c r="P23" s="86">
        <v>4.4822134387351777</v>
      </c>
      <c r="Q23" s="86">
        <v>1.3280632411067195</v>
      </c>
      <c r="R23" s="86">
        <v>18.948616600790512</v>
      </c>
      <c r="S23" s="86">
        <v>5.8616600790513811</v>
      </c>
      <c r="T23" s="86">
        <v>9.1739130434782634</v>
      </c>
      <c r="U23" s="86">
        <v>43.573122529644287</v>
      </c>
      <c r="V23" s="86">
        <v>67.415019762845816</v>
      </c>
      <c r="W23" s="85" t="s">
        <v>157</v>
      </c>
      <c r="X23" s="84" t="s">
        <v>506</v>
      </c>
      <c r="Y23" s="83">
        <v>45365</v>
      </c>
      <c r="Z23" s="83"/>
      <c r="AA23" s="83" t="s">
        <v>505</v>
      </c>
      <c r="AB23" s="83" t="s">
        <v>504</v>
      </c>
    </row>
    <row r="24" spans="1:28" x14ac:dyDescent="0.35">
      <c r="A24" s="88" t="s">
        <v>597</v>
      </c>
      <c r="B24" s="88" t="s">
        <v>353</v>
      </c>
      <c r="C24" s="88" t="s">
        <v>596</v>
      </c>
      <c r="D24" s="88" t="s">
        <v>288</v>
      </c>
      <c r="E24" s="89">
        <v>49783</v>
      </c>
      <c r="F24" s="88" t="s">
        <v>283</v>
      </c>
      <c r="G24" s="88" t="s">
        <v>156</v>
      </c>
      <c r="H24" s="88" t="s">
        <v>139</v>
      </c>
      <c r="I24" s="87">
        <v>69.632653061224502</v>
      </c>
      <c r="J24" s="86">
        <v>6.1699604743083007</v>
      </c>
      <c r="K24" s="86">
        <v>0.73913043478260865</v>
      </c>
      <c r="L24" s="86">
        <v>1.5177865612648218</v>
      </c>
      <c r="M24" s="86">
        <v>2.5731225296442681</v>
      </c>
      <c r="N24" s="86">
        <v>4.2411067193675898</v>
      </c>
      <c r="O24" s="86">
        <v>6.758893280632412</v>
      </c>
      <c r="P24" s="86">
        <v>0</v>
      </c>
      <c r="Q24" s="86">
        <v>0</v>
      </c>
      <c r="R24" s="86">
        <v>1.3003952569169959</v>
      </c>
      <c r="S24" s="86">
        <v>9.8814229249011856E-2</v>
      </c>
      <c r="T24" s="86">
        <v>1.0079051383399209</v>
      </c>
      <c r="U24" s="86">
        <v>8.5928853754940722</v>
      </c>
      <c r="V24" s="86">
        <v>9.4505928853754941</v>
      </c>
      <c r="W24" s="91" t="s">
        <v>157</v>
      </c>
      <c r="X24" s="84" t="s">
        <v>506</v>
      </c>
      <c r="Y24" s="83">
        <v>45407</v>
      </c>
      <c r="Z24" s="83"/>
      <c r="AA24" s="83" t="s">
        <v>505</v>
      </c>
      <c r="AB24" s="83" t="s">
        <v>504</v>
      </c>
    </row>
    <row r="25" spans="1:28" x14ac:dyDescent="0.35">
      <c r="A25" s="88" t="s">
        <v>595</v>
      </c>
      <c r="B25" s="88" t="s">
        <v>594</v>
      </c>
      <c r="C25" s="88" t="s">
        <v>593</v>
      </c>
      <c r="D25" s="88" t="s">
        <v>543</v>
      </c>
      <c r="E25" s="89">
        <v>5403</v>
      </c>
      <c r="F25" s="88" t="s">
        <v>252</v>
      </c>
      <c r="G25" s="88" t="s">
        <v>194</v>
      </c>
      <c r="H25" s="88" t="s">
        <v>139</v>
      </c>
      <c r="I25" s="87">
        <v>2.3184357541899399</v>
      </c>
      <c r="J25" s="86">
        <v>1.5019762845849767</v>
      </c>
      <c r="K25" s="86">
        <v>0.18181818181818177</v>
      </c>
      <c r="L25" s="86">
        <v>3.952569169960474E-3</v>
      </c>
      <c r="M25" s="86">
        <v>7.9051383399209481E-3</v>
      </c>
      <c r="N25" s="86">
        <v>0</v>
      </c>
      <c r="O25" s="86">
        <v>0</v>
      </c>
      <c r="P25" s="86">
        <v>7.9051383399209474E-2</v>
      </c>
      <c r="Q25" s="86">
        <v>1.6166007905138302</v>
      </c>
      <c r="R25" s="86">
        <v>0</v>
      </c>
      <c r="S25" s="86">
        <v>0</v>
      </c>
      <c r="T25" s="86">
        <v>0</v>
      </c>
      <c r="U25" s="86">
        <v>1.6956521739130397</v>
      </c>
      <c r="V25" s="86">
        <v>1.3043478260869545</v>
      </c>
      <c r="W25" s="85" t="s">
        <v>157</v>
      </c>
      <c r="X25" s="84" t="s">
        <v>356</v>
      </c>
      <c r="Y25" s="83">
        <v>45380</v>
      </c>
      <c r="Z25" s="83"/>
      <c r="AA25" s="83" t="s">
        <v>525</v>
      </c>
      <c r="AB25" s="90" t="s">
        <v>520</v>
      </c>
    </row>
    <row r="26" spans="1:28" ht="16.399999999999999" customHeight="1" x14ac:dyDescent="0.35">
      <c r="A26" s="88" t="s">
        <v>20</v>
      </c>
      <c r="B26" s="88" t="s">
        <v>303</v>
      </c>
      <c r="C26" s="88" t="s">
        <v>31</v>
      </c>
      <c r="D26" s="88" t="s">
        <v>182</v>
      </c>
      <c r="E26" s="89">
        <v>87021</v>
      </c>
      <c r="F26" s="88" t="s">
        <v>183</v>
      </c>
      <c r="G26" s="88" t="s">
        <v>156</v>
      </c>
      <c r="H26" s="88" t="s">
        <v>4</v>
      </c>
      <c r="I26" s="87">
        <v>45.744186046511601</v>
      </c>
      <c r="J26" s="86">
        <v>175.20948616600819</v>
      </c>
      <c r="K26" s="86">
        <v>4.588932806324113</v>
      </c>
      <c r="L26" s="86">
        <v>0.53359683794466406</v>
      </c>
      <c r="M26" s="86">
        <v>1.5810276679841896E-2</v>
      </c>
      <c r="N26" s="86">
        <v>5.9683794466403164</v>
      </c>
      <c r="O26" s="86">
        <v>174.37944664031653</v>
      </c>
      <c r="P26" s="86">
        <v>0</v>
      </c>
      <c r="Q26" s="86">
        <v>0</v>
      </c>
      <c r="R26" s="86">
        <v>3.9525691699604744E-2</v>
      </c>
      <c r="S26" s="86">
        <v>0.98023715415019763</v>
      </c>
      <c r="T26" s="86">
        <v>1.3320158102766804</v>
      </c>
      <c r="U26" s="86">
        <v>177.99604743083034</v>
      </c>
      <c r="V26" s="86">
        <v>173.09090909090949</v>
      </c>
      <c r="W26" s="85" t="s">
        <v>157</v>
      </c>
      <c r="X26" s="84" t="s">
        <v>506</v>
      </c>
      <c r="Y26" s="83">
        <v>45351</v>
      </c>
      <c r="Z26" s="83"/>
      <c r="AA26" s="83" t="s">
        <v>507</v>
      </c>
      <c r="AB26" s="90" t="s">
        <v>504</v>
      </c>
    </row>
    <row r="27" spans="1:28" ht="16.399999999999999" customHeight="1" x14ac:dyDescent="0.35">
      <c r="A27" s="88" t="s">
        <v>592</v>
      </c>
      <c r="B27" s="88" t="s">
        <v>337</v>
      </c>
      <c r="C27" s="88" t="s">
        <v>10</v>
      </c>
      <c r="D27" s="88" t="s">
        <v>338</v>
      </c>
      <c r="E27" s="89">
        <v>47834</v>
      </c>
      <c r="F27" s="88" t="s">
        <v>30</v>
      </c>
      <c r="G27" s="88" t="s">
        <v>194</v>
      </c>
      <c r="H27" s="88" t="s">
        <v>139</v>
      </c>
      <c r="I27" s="87">
        <v>8.8520452567450008</v>
      </c>
      <c r="J27" s="86">
        <v>9.4505928853755421</v>
      </c>
      <c r="K27" s="86">
        <v>7.3438735177865757</v>
      </c>
      <c r="L27" s="86">
        <v>16.205533596838013</v>
      </c>
      <c r="M27" s="86">
        <v>15.438735177865658</v>
      </c>
      <c r="N27" s="86">
        <v>31.363636363636516</v>
      </c>
      <c r="O27" s="86">
        <v>14.956521739130507</v>
      </c>
      <c r="P27" s="86">
        <v>1.0948616600790511</v>
      </c>
      <c r="Q27" s="86">
        <v>1.0237154150197629</v>
      </c>
      <c r="R27" s="86">
        <v>8.8577075098814255</v>
      </c>
      <c r="S27" s="86">
        <v>3.2134387351778653</v>
      </c>
      <c r="T27" s="86">
        <v>4.6126482213438749</v>
      </c>
      <c r="U27" s="86">
        <v>31.754940711462687</v>
      </c>
      <c r="V27" s="86">
        <v>35.814229249012072</v>
      </c>
      <c r="W27" s="85" t="s">
        <v>157</v>
      </c>
      <c r="X27" s="84" t="s">
        <v>506</v>
      </c>
      <c r="Y27" s="83">
        <v>45302</v>
      </c>
      <c r="Z27" s="83"/>
      <c r="AA27" s="83" t="s">
        <v>505</v>
      </c>
      <c r="AB27" s="83" t="s">
        <v>504</v>
      </c>
    </row>
    <row r="28" spans="1:28" ht="16.399999999999999" customHeight="1" x14ac:dyDescent="0.35">
      <c r="A28" s="88" t="s">
        <v>591</v>
      </c>
      <c r="B28" s="88" t="s">
        <v>590</v>
      </c>
      <c r="C28" s="88" t="s">
        <v>589</v>
      </c>
      <c r="D28" s="88" t="s">
        <v>226</v>
      </c>
      <c r="E28" s="89">
        <v>17748</v>
      </c>
      <c r="F28" s="88" t="s">
        <v>227</v>
      </c>
      <c r="G28" s="88" t="s">
        <v>194</v>
      </c>
      <c r="H28" s="88" t="s">
        <v>4</v>
      </c>
      <c r="I28" s="87">
        <v>61.350427350427402</v>
      </c>
      <c r="J28" s="86">
        <v>2.7391304347826084</v>
      </c>
      <c r="K28" s="86">
        <v>10.541501976284584</v>
      </c>
      <c r="L28" s="86">
        <v>30.822134387351781</v>
      </c>
      <c r="M28" s="86">
        <v>14.146245059288542</v>
      </c>
      <c r="N28" s="86">
        <v>54.71146245059289</v>
      </c>
      <c r="O28" s="86">
        <v>2.3754940711462447</v>
      </c>
      <c r="P28" s="86">
        <v>0</v>
      </c>
      <c r="Q28" s="86">
        <v>1.1620553359683794</v>
      </c>
      <c r="R28" s="86">
        <v>15.762845849802371</v>
      </c>
      <c r="S28" s="86">
        <v>14.01581027667984</v>
      </c>
      <c r="T28" s="86">
        <v>0.31620553359683795</v>
      </c>
      <c r="U28" s="86">
        <v>28.154150197628457</v>
      </c>
      <c r="V28" s="86">
        <v>53.403162055335962</v>
      </c>
      <c r="W28" s="85" t="s">
        <v>157</v>
      </c>
      <c r="X28" s="84" t="s">
        <v>506</v>
      </c>
      <c r="Y28" s="83">
        <v>45316</v>
      </c>
      <c r="Z28" s="83"/>
      <c r="AA28" s="83" t="s">
        <v>505</v>
      </c>
      <c r="AB28" s="83" t="s">
        <v>504</v>
      </c>
    </row>
    <row r="29" spans="1:28" ht="16.399999999999999" customHeight="1" x14ac:dyDescent="0.35">
      <c r="A29" s="88" t="s">
        <v>588</v>
      </c>
      <c r="B29" s="88" t="s">
        <v>587</v>
      </c>
      <c r="C29" s="88" t="s">
        <v>354</v>
      </c>
      <c r="D29" s="88" t="s">
        <v>147</v>
      </c>
      <c r="E29" s="89">
        <v>78380</v>
      </c>
      <c r="F29" s="88" t="s">
        <v>508</v>
      </c>
      <c r="G29" s="88" t="s">
        <v>194</v>
      </c>
      <c r="H29" s="88" t="s">
        <v>4</v>
      </c>
      <c r="I29" s="87">
        <v>1.7239165329052999</v>
      </c>
      <c r="J29" s="86">
        <v>1.897233201581026</v>
      </c>
      <c r="K29" s="86">
        <v>1.4901185770750955</v>
      </c>
      <c r="L29" s="86">
        <v>0.58893280632411005</v>
      </c>
      <c r="M29" s="86">
        <v>0.13833992094861658</v>
      </c>
      <c r="N29" s="86">
        <v>1.577075098814225</v>
      </c>
      <c r="O29" s="86">
        <v>1.8063241106719339</v>
      </c>
      <c r="P29" s="86">
        <v>0.13833992094861661</v>
      </c>
      <c r="Q29" s="86">
        <v>0.59288537549407061</v>
      </c>
      <c r="R29" s="86">
        <v>0.45059288537549408</v>
      </c>
      <c r="S29" s="86">
        <v>0.20553359683794473</v>
      </c>
      <c r="T29" s="86">
        <v>0.16205533596837945</v>
      </c>
      <c r="U29" s="86">
        <v>3.2964426877470228</v>
      </c>
      <c r="V29" s="86">
        <v>3.4545454545454404</v>
      </c>
      <c r="W29" s="85" t="s">
        <v>157</v>
      </c>
      <c r="X29" s="84" t="s">
        <v>506</v>
      </c>
      <c r="Y29" s="83">
        <v>45330</v>
      </c>
      <c r="Z29" s="83"/>
      <c r="AA29" s="83" t="s">
        <v>505</v>
      </c>
      <c r="AB29" s="90" t="s">
        <v>504</v>
      </c>
    </row>
    <row r="30" spans="1:28" x14ac:dyDescent="0.35">
      <c r="A30" s="88" t="s">
        <v>361</v>
      </c>
      <c r="B30" s="88" t="s">
        <v>586</v>
      </c>
      <c r="C30" s="88" t="s">
        <v>362</v>
      </c>
      <c r="D30" s="88" t="s">
        <v>219</v>
      </c>
      <c r="E30" s="89">
        <v>34112</v>
      </c>
      <c r="F30" s="88" t="s">
        <v>25</v>
      </c>
      <c r="G30" s="88" t="s">
        <v>156</v>
      </c>
      <c r="H30" s="88" t="s">
        <v>139</v>
      </c>
      <c r="I30" s="87">
        <v>3.1466275659824001</v>
      </c>
      <c r="J30" s="86">
        <v>3.0750988142292393</v>
      </c>
      <c r="K30" s="86">
        <v>1.4110671936758876</v>
      </c>
      <c r="L30" s="86">
        <v>2.3833992094861629</v>
      </c>
      <c r="M30" s="86">
        <v>1.5928853754940706</v>
      </c>
      <c r="N30" s="86">
        <v>5.6600790513834012</v>
      </c>
      <c r="O30" s="86">
        <v>2.3438735177865557</v>
      </c>
      <c r="P30" s="86">
        <v>0.20948616600790512</v>
      </c>
      <c r="Q30" s="86">
        <v>0.24901185770750986</v>
      </c>
      <c r="R30" s="86">
        <v>0.16600790513833991</v>
      </c>
      <c r="S30" s="86">
        <v>0.24505928853754935</v>
      </c>
      <c r="T30" s="86">
        <v>7.5098814229249009E-2</v>
      </c>
      <c r="U30" s="86">
        <v>7.9762845849802675</v>
      </c>
      <c r="V30" s="86">
        <v>6.379446640316222</v>
      </c>
      <c r="W30" s="85" t="s">
        <v>157</v>
      </c>
      <c r="X30" s="84" t="s">
        <v>506</v>
      </c>
      <c r="Y30" s="83">
        <v>45393</v>
      </c>
      <c r="Z30" s="83"/>
      <c r="AA30" s="83" t="s">
        <v>505</v>
      </c>
      <c r="AB30" s="83" t="s">
        <v>504</v>
      </c>
    </row>
    <row r="31" spans="1:28" ht="16.399999999999999" customHeight="1" x14ac:dyDescent="0.35">
      <c r="A31" s="88" t="s">
        <v>363</v>
      </c>
      <c r="B31" s="88" t="s">
        <v>364</v>
      </c>
      <c r="C31" s="88" t="s">
        <v>365</v>
      </c>
      <c r="D31" s="88" t="s">
        <v>147</v>
      </c>
      <c r="E31" s="89">
        <v>75202</v>
      </c>
      <c r="F31" s="88" t="s">
        <v>210</v>
      </c>
      <c r="G31" s="88" t="s">
        <v>194</v>
      </c>
      <c r="H31" s="88" t="s">
        <v>139</v>
      </c>
      <c r="I31" s="87">
        <v>1.25356576862124</v>
      </c>
      <c r="J31" s="86">
        <v>6.1343873517787753</v>
      </c>
      <c r="K31" s="86">
        <v>2.7667984189723313E-2</v>
      </c>
      <c r="L31" s="86">
        <v>3.5573122529644258E-2</v>
      </c>
      <c r="M31" s="86">
        <v>3.1620553359683792E-2</v>
      </c>
      <c r="N31" s="86">
        <v>2.4782608695652062</v>
      </c>
      <c r="O31" s="86">
        <v>3.4308300395256759</v>
      </c>
      <c r="P31" s="86">
        <v>7.9051383399209474E-2</v>
      </c>
      <c r="Q31" s="86">
        <v>0.2411067193675891</v>
      </c>
      <c r="R31" s="86">
        <v>1.9762845849802368E-2</v>
      </c>
      <c r="S31" s="86">
        <v>1.9762845849802368E-2</v>
      </c>
      <c r="T31" s="86">
        <v>0</v>
      </c>
      <c r="U31" s="86">
        <v>6.1897233201582278</v>
      </c>
      <c r="V31" s="86">
        <v>3.2727272727272561</v>
      </c>
      <c r="W31" s="85" t="s">
        <v>157</v>
      </c>
      <c r="X31" s="84" t="s">
        <v>506</v>
      </c>
      <c r="Y31" s="83">
        <v>44882</v>
      </c>
      <c r="Z31" s="83" t="s">
        <v>510</v>
      </c>
      <c r="AA31" s="83" t="s">
        <v>552</v>
      </c>
      <c r="AB31" s="83" t="s">
        <v>504</v>
      </c>
    </row>
    <row r="32" spans="1:28" ht="16.399999999999999" customHeight="1" x14ac:dyDescent="0.35">
      <c r="A32" s="88" t="s">
        <v>220</v>
      </c>
      <c r="B32" s="88" t="s">
        <v>585</v>
      </c>
      <c r="C32" s="88" t="s">
        <v>35</v>
      </c>
      <c r="D32" s="88" t="s">
        <v>221</v>
      </c>
      <c r="E32" s="89">
        <v>80010</v>
      </c>
      <c r="F32" s="88" t="s">
        <v>222</v>
      </c>
      <c r="G32" s="88" t="s">
        <v>149</v>
      </c>
      <c r="H32" s="88" t="s">
        <v>139</v>
      </c>
      <c r="I32" s="87">
        <v>44.837436332767403</v>
      </c>
      <c r="J32" s="86">
        <v>687.75494071145567</v>
      </c>
      <c r="K32" s="86">
        <v>60.956521739130416</v>
      </c>
      <c r="L32" s="86">
        <v>129.98814229249018</v>
      </c>
      <c r="M32" s="86">
        <v>99.039525691699609</v>
      </c>
      <c r="N32" s="86">
        <v>204.03162055335955</v>
      </c>
      <c r="O32" s="86">
        <v>698.35968379446001</v>
      </c>
      <c r="P32" s="86">
        <v>14.288537549407113</v>
      </c>
      <c r="Q32" s="86">
        <v>61.059288537549499</v>
      </c>
      <c r="R32" s="86">
        <v>101.93675889328065</v>
      </c>
      <c r="S32" s="86">
        <v>35.359683794466413</v>
      </c>
      <c r="T32" s="86">
        <v>32.62450592885375</v>
      </c>
      <c r="U32" s="86">
        <v>807.8181818181755</v>
      </c>
      <c r="V32" s="86">
        <v>641.85375494070638</v>
      </c>
      <c r="W32" s="85">
        <v>600</v>
      </c>
      <c r="X32" s="84" t="s">
        <v>506</v>
      </c>
      <c r="Y32" s="83">
        <v>45337</v>
      </c>
      <c r="Z32" s="83"/>
      <c r="AA32" s="83" t="s">
        <v>507</v>
      </c>
      <c r="AB32" s="83" t="s">
        <v>504</v>
      </c>
    </row>
    <row r="33" spans="1:28" ht="16.399999999999999" customHeight="1" x14ac:dyDescent="0.35">
      <c r="A33" s="88" t="s">
        <v>584</v>
      </c>
      <c r="B33" s="88" t="s">
        <v>583</v>
      </c>
      <c r="C33" s="88" t="s">
        <v>373</v>
      </c>
      <c r="D33" s="88" t="s">
        <v>374</v>
      </c>
      <c r="E33" s="89">
        <v>96910</v>
      </c>
      <c r="F33" s="88" t="s">
        <v>246</v>
      </c>
      <c r="G33" s="88" t="s">
        <v>194</v>
      </c>
      <c r="H33" s="88" t="s">
        <v>139</v>
      </c>
      <c r="I33" s="87">
        <v>59.727272727272698</v>
      </c>
      <c r="J33" s="86">
        <v>0.60474308300395263</v>
      </c>
      <c r="K33" s="86">
        <v>0.93280632411067188</v>
      </c>
      <c r="L33" s="86">
        <v>4.1818181818181817</v>
      </c>
      <c r="M33" s="86">
        <v>0</v>
      </c>
      <c r="N33" s="86">
        <v>5.4703557312252968</v>
      </c>
      <c r="O33" s="86">
        <v>0.24901185770750989</v>
      </c>
      <c r="P33" s="86">
        <v>0</v>
      </c>
      <c r="Q33" s="86">
        <v>0</v>
      </c>
      <c r="R33" s="86">
        <v>4.8932806324110674</v>
      </c>
      <c r="S33" s="86">
        <v>0.57707509881422925</v>
      </c>
      <c r="T33" s="86">
        <v>0</v>
      </c>
      <c r="U33" s="86">
        <v>0.24901185770750989</v>
      </c>
      <c r="V33" s="86">
        <v>5.4703557312252968</v>
      </c>
      <c r="W33" s="85" t="s">
        <v>157</v>
      </c>
      <c r="X33" s="84" t="s">
        <v>356</v>
      </c>
      <c r="Y33" s="83">
        <v>45365</v>
      </c>
      <c r="Z33" s="83"/>
      <c r="AA33" s="83" t="s">
        <v>525</v>
      </c>
      <c r="AB33" s="83" t="s">
        <v>504</v>
      </c>
    </row>
    <row r="34" spans="1:28" ht="16.399999999999999" customHeight="1" x14ac:dyDescent="0.35">
      <c r="A34" s="88" t="s">
        <v>582</v>
      </c>
      <c r="B34" s="88" t="s">
        <v>581</v>
      </c>
      <c r="C34" s="88" t="s">
        <v>135</v>
      </c>
      <c r="D34" s="88" t="s">
        <v>136</v>
      </c>
      <c r="E34" s="89">
        <v>92301</v>
      </c>
      <c r="F34" s="88" t="s">
        <v>137</v>
      </c>
      <c r="G34" s="88" t="s">
        <v>149</v>
      </c>
      <c r="H34" s="88" t="s">
        <v>139</v>
      </c>
      <c r="I34" s="87">
        <v>25.841661461586501</v>
      </c>
      <c r="J34" s="86">
        <v>182.0513833992087</v>
      </c>
      <c r="K34" s="86">
        <v>13.197628458498023</v>
      </c>
      <c r="L34" s="86">
        <v>77.533596837944657</v>
      </c>
      <c r="M34" s="86">
        <v>112.84584980237148</v>
      </c>
      <c r="N34" s="86">
        <v>189.21739130434744</v>
      </c>
      <c r="O34" s="86">
        <v>194.63636363636257</v>
      </c>
      <c r="P34" s="86">
        <v>1.7747035573122529</v>
      </c>
      <c r="Q34" s="86">
        <v>0</v>
      </c>
      <c r="R34" s="86">
        <v>97.841897233201593</v>
      </c>
      <c r="S34" s="86">
        <v>28.470355731225315</v>
      </c>
      <c r="T34" s="86">
        <v>7.6521739130434776</v>
      </c>
      <c r="U34" s="86">
        <v>251.66403162055343</v>
      </c>
      <c r="V34" s="86">
        <v>274.31620553359676</v>
      </c>
      <c r="W34" s="85">
        <v>480</v>
      </c>
      <c r="X34" s="84" t="s">
        <v>506</v>
      </c>
      <c r="Y34" s="83">
        <v>45351</v>
      </c>
      <c r="Z34" s="83"/>
      <c r="AA34" s="83" t="s">
        <v>507</v>
      </c>
      <c r="AB34" s="83" t="s">
        <v>504</v>
      </c>
    </row>
    <row r="35" spans="1:28" x14ac:dyDescent="0.35">
      <c r="A35" s="88" t="s">
        <v>580</v>
      </c>
      <c r="B35" s="88" t="s">
        <v>297</v>
      </c>
      <c r="C35" s="88" t="s">
        <v>298</v>
      </c>
      <c r="D35" s="88" t="s">
        <v>284</v>
      </c>
      <c r="E35" s="89">
        <v>53039</v>
      </c>
      <c r="F35" s="88" t="s">
        <v>30</v>
      </c>
      <c r="G35" s="88" t="s">
        <v>194</v>
      </c>
      <c r="H35" s="88" t="s">
        <v>139</v>
      </c>
      <c r="I35" s="87">
        <v>39.012263099219602</v>
      </c>
      <c r="J35" s="86">
        <v>12.758893280632417</v>
      </c>
      <c r="K35" s="86">
        <v>11.505928853754945</v>
      </c>
      <c r="L35" s="86">
        <v>44.039525691699602</v>
      </c>
      <c r="M35" s="86">
        <v>52.56126482213444</v>
      </c>
      <c r="N35" s="86">
        <v>87.72727272727289</v>
      </c>
      <c r="O35" s="86">
        <v>30.924901185770736</v>
      </c>
      <c r="P35" s="86">
        <v>1.5573122529644268</v>
      </c>
      <c r="Q35" s="86">
        <v>0.65612648221343872</v>
      </c>
      <c r="R35" s="86">
        <v>24.015810276679844</v>
      </c>
      <c r="S35" s="86">
        <v>9.1067193675889317</v>
      </c>
      <c r="T35" s="86">
        <v>5.8695652173913064</v>
      </c>
      <c r="U35" s="86">
        <v>81.873517786561322</v>
      </c>
      <c r="V35" s="86">
        <v>84.735177865612727</v>
      </c>
      <c r="W35" s="85" t="s">
        <v>157</v>
      </c>
      <c r="X35" s="84" t="s">
        <v>506</v>
      </c>
      <c r="Y35" s="83">
        <v>45365</v>
      </c>
      <c r="Z35" s="83"/>
      <c r="AA35" s="83" t="s">
        <v>505</v>
      </c>
      <c r="AB35" s="83" t="s">
        <v>504</v>
      </c>
    </row>
    <row r="36" spans="1:28" ht="16.399999999999999" customHeight="1" x14ac:dyDescent="0.35">
      <c r="A36" s="88" t="s">
        <v>396</v>
      </c>
      <c r="B36" s="88" t="s">
        <v>397</v>
      </c>
      <c r="C36" s="88" t="s">
        <v>398</v>
      </c>
      <c r="D36" s="88" t="s">
        <v>147</v>
      </c>
      <c r="E36" s="89">
        <v>78562</v>
      </c>
      <c r="F36" s="88" t="s">
        <v>508</v>
      </c>
      <c r="G36" s="88" t="s">
        <v>194</v>
      </c>
      <c r="H36" s="88" t="s">
        <v>139</v>
      </c>
      <c r="I36" s="87">
        <v>4.5625</v>
      </c>
      <c r="J36" s="86">
        <v>0.82213438735177835</v>
      </c>
      <c r="K36" s="86">
        <v>0.51778656126482181</v>
      </c>
      <c r="L36" s="86">
        <v>0.56916996047430823</v>
      </c>
      <c r="M36" s="86">
        <v>4.7430830039525682E-2</v>
      </c>
      <c r="N36" s="86">
        <v>1.9169960474308283</v>
      </c>
      <c r="O36" s="86">
        <v>3.952569169960474E-3</v>
      </c>
      <c r="P36" s="86">
        <v>3.5573122529644265E-2</v>
      </c>
      <c r="Q36" s="86">
        <v>0</v>
      </c>
      <c r="R36" s="86">
        <v>1.0711462450592877</v>
      </c>
      <c r="S36" s="86">
        <v>3.9525691699604737E-2</v>
      </c>
      <c r="T36" s="86">
        <v>0</v>
      </c>
      <c r="U36" s="86">
        <v>0.84584980237154139</v>
      </c>
      <c r="V36" s="86">
        <v>1.9367588932806306</v>
      </c>
      <c r="W36" s="85" t="s">
        <v>157</v>
      </c>
      <c r="X36" s="84" t="s">
        <v>506</v>
      </c>
      <c r="Y36" s="83">
        <v>45120</v>
      </c>
      <c r="Z36" s="83"/>
      <c r="AA36" s="83" t="s">
        <v>552</v>
      </c>
      <c r="AB36" s="90" t="s">
        <v>504</v>
      </c>
    </row>
    <row r="37" spans="1:28" ht="16.399999999999999" customHeight="1" x14ac:dyDescent="0.35">
      <c r="A37" s="88" t="s">
        <v>579</v>
      </c>
      <c r="B37" s="88" t="s">
        <v>241</v>
      </c>
      <c r="C37" s="88" t="s">
        <v>32</v>
      </c>
      <c r="D37" s="88" t="s">
        <v>147</v>
      </c>
      <c r="E37" s="89">
        <v>76837</v>
      </c>
      <c r="F37" s="88" t="s">
        <v>210</v>
      </c>
      <c r="G37" s="88" t="s">
        <v>194</v>
      </c>
      <c r="H37" s="88" t="s">
        <v>4</v>
      </c>
      <c r="I37" s="87">
        <v>42.700604838709701</v>
      </c>
      <c r="J37" s="86">
        <v>131.51778656126473</v>
      </c>
      <c r="K37" s="86">
        <v>23.916996047430832</v>
      </c>
      <c r="L37" s="86">
        <v>1.8972332015810272</v>
      </c>
      <c r="M37" s="86">
        <v>0.23320158102766797</v>
      </c>
      <c r="N37" s="86">
        <v>15.007905138339929</v>
      </c>
      <c r="O37" s="86">
        <v>142.55731225296444</v>
      </c>
      <c r="P37" s="86">
        <v>0</v>
      </c>
      <c r="Q37" s="86">
        <v>0</v>
      </c>
      <c r="R37" s="86">
        <v>0.66007905138339884</v>
      </c>
      <c r="S37" s="86">
        <v>1.7154150197628453</v>
      </c>
      <c r="T37" s="86">
        <v>4.6877470355731221</v>
      </c>
      <c r="U37" s="86">
        <v>150.50197628458488</v>
      </c>
      <c r="V37" s="86">
        <v>61.814229249011881</v>
      </c>
      <c r="W37" s="85" t="s">
        <v>157</v>
      </c>
      <c r="X37" s="84" t="s">
        <v>506</v>
      </c>
      <c r="Y37" s="83">
        <v>45351</v>
      </c>
      <c r="Z37" s="83"/>
      <c r="AA37" s="83" t="s">
        <v>505</v>
      </c>
      <c r="AB37" s="83" t="s">
        <v>504</v>
      </c>
    </row>
    <row r="38" spans="1:28" x14ac:dyDescent="0.35">
      <c r="A38" s="88" t="s">
        <v>578</v>
      </c>
      <c r="B38" s="88" t="s">
        <v>195</v>
      </c>
      <c r="C38" s="88" t="s">
        <v>196</v>
      </c>
      <c r="D38" s="88" t="s">
        <v>147</v>
      </c>
      <c r="E38" s="89">
        <v>79925</v>
      </c>
      <c r="F38" s="88" t="s">
        <v>183</v>
      </c>
      <c r="G38" s="88" t="s">
        <v>178</v>
      </c>
      <c r="H38" s="88" t="s">
        <v>139</v>
      </c>
      <c r="I38" s="87">
        <v>38.357360406091402</v>
      </c>
      <c r="J38" s="86">
        <v>429.95652173912652</v>
      </c>
      <c r="K38" s="86">
        <v>178.79841897233177</v>
      </c>
      <c r="L38" s="86">
        <v>103.16996047430823</v>
      </c>
      <c r="M38" s="86">
        <v>52.268774703557348</v>
      </c>
      <c r="N38" s="86">
        <v>248.60474308300437</v>
      </c>
      <c r="O38" s="86">
        <v>295.76679841897004</v>
      </c>
      <c r="P38" s="86">
        <v>52.031620553359708</v>
      </c>
      <c r="Q38" s="86">
        <v>167.79051383399187</v>
      </c>
      <c r="R38" s="86">
        <v>46.035573122529676</v>
      </c>
      <c r="S38" s="86">
        <v>66.213438735177903</v>
      </c>
      <c r="T38" s="86">
        <v>85.644268774703505</v>
      </c>
      <c r="U38" s="86">
        <v>566.30039525691836</v>
      </c>
      <c r="V38" s="86">
        <v>640.05138339921928</v>
      </c>
      <c r="W38" s="85">
        <v>450</v>
      </c>
      <c r="X38" s="84" t="s">
        <v>506</v>
      </c>
      <c r="Y38" s="83">
        <v>45337</v>
      </c>
      <c r="Z38" s="83"/>
      <c r="AA38" s="83" t="s">
        <v>507</v>
      </c>
      <c r="AB38" s="83" t="s">
        <v>504</v>
      </c>
    </row>
    <row r="39" spans="1:28" ht="16.399999999999999" customHeight="1" x14ac:dyDescent="0.35">
      <c r="A39" s="88" t="s">
        <v>9</v>
      </c>
      <c r="B39" s="88" t="s">
        <v>192</v>
      </c>
      <c r="C39" s="88" t="s">
        <v>193</v>
      </c>
      <c r="D39" s="88" t="s">
        <v>147</v>
      </c>
      <c r="E39" s="89">
        <v>78580</v>
      </c>
      <c r="F39" s="88" t="s">
        <v>508</v>
      </c>
      <c r="G39" s="88" t="s">
        <v>138</v>
      </c>
      <c r="H39" s="88" t="s">
        <v>139</v>
      </c>
      <c r="I39" s="87">
        <v>28.905874125874099</v>
      </c>
      <c r="J39" s="86">
        <v>811.9604743082964</v>
      </c>
      <c r="K39" s="86">
        <v>7.6363636363636349</v>
      </c>
      <c r="L39" s="86">
        <v>11.375494071146242</v>
      </c>
      <c r="M39" s="86">
        <v>15.086956521739125</v>
      </c>
      <c r="N39" s="86">
        <v>38.260869565217426</v>
      </c>
      <c r="O39" s="86">
        <v>320.82213438735204</v>
      </c>
      <c r="P39" s="86">
        <v>7.600790513833994</v>
      </c>
      <c r="Q39" s="86">
        <v>479.37549407114659</v>
      </c>
      <c r="R39" s="86">
        <v>16.731225296442691</v>
      </c>
      <c r="S39" s="86">
        <v>3.5494071146245072</v>
      </c>
      <c r="T39" s="86">
        <v>7.5889328063241139</v>
      </c>
      <c r="U39" s="86">
        <v>818.18972332015414</v>
      </c>
      <c r="V39" s="86">
        <v>583.64822134387259</v>
      </c>
      <c r="W39" s="85">
        <v>600</v>
      </c>
      <c r="X39" s="84" t="s">
        <v>506</v>
      </c>
      <c r="Y39" s="83">
        <v>45358</v>
      </c>
      <c r="Z39" s="83"/>
      <c r="AA39" s="83" t="s">
        <v>507</v>
      </c>
      <c r="AB39" s="83" t="s">
        <v>504</v>
      </c>
    </row>
    <row r="40" spans="1:28" ht="16.399999999999999" customHeight="1" x14ac:dyDescent="0.35">
      <c r="A40" s="88" t="s">
        <v>270</v>
      </c>
      <c r="B40" s="88" t="s">
        <v>271</v>
      </c>
      <c r="C40" s="88" t="s">
        <v>18</v>
      </c>
      <c r="D40" s="88" t="s">
        <v>211</v>
      </c>
      <c r="E40" s="89">
        <v>7201</v>
      </c>
      <c r="F40" s="88" t="s">
        <v>212</v>
      </c>
      <c r="G40" s="88" t="s">
        <v>149</v>
      </c>
      <c r="H40" s="88" t="s">
        <v>139</v>
      </c>
      <c r="I40" s="87">
        <v>16.683682502212999</v>
      </c>
      <c r="J40" s="86">
        <v>109.74703557312188</v>
      </c>
      <c r="K40" s="86">
        <v>105.6126482213439</v>
      </c>
      <c r="L40" s="86">
        <v>9.754940711462563</v>
      </c>
      <c r="M40" s="86">
        <v>4.0948616600790411</v>
      </c>
      <c r="N40" s="86">
        <v>34.4071146245062</v>
      </c>
      <c r="O40" s="86">
        <v>179.54545454545371</v>
      </c>
      <c r="P40" s="86">
        <v>2.3043478260869565</v>
      </c>
      <c r="Q40" s="86">
        <v>12.952569169960492</v>
      </c>
      <c r="R40" s="86">
        <v>5.7114624505928866</v>
      </c>
      <c r="S40" s="86">
        <v>6.766798418972332</v>
      </c>
      <c r="T40" s="86">
        <v>13.083003952569173</v>
      </c>
      <c r="U40" s="86">
        <v>203.64822134387185</v>
      </c>
      <c r="V40" s="86">
        <v>98.889328063240256</v>
      </c>
      <c r="W40" s="85">
        <v>285</v>
      </c>
      <c r="X40" s="84" t="s">
        <v>506</v>
      </c>
      <c r="Y40" s="83">
        <v>45260</v>
      </c>
      <c r="Z40" s="83"/>
      <c r="AA40" s="83" t="s">
        <v>507</v>
      </c>
      <c r="AB40" s="83" t="s">
        <v>504</v>
      </c>
    </row>
    <row r="41" spans="1:28" ht="17.149999999999999" customHeight="1" x14ac:dyDescent="0.35">
      <c r="A41" s="88" t="s">
        <v>577</v>
      </c>
      <c r="B41" s="88" t="s">
        <v>576</v>
      </c>
      <c r="C41" s="88" t="s">
        <v>575</v>
      </c>
      <c r="D41" s="88" t="s">
        <v>387</v>
      </c>
      <c r="E41" s="89">
        <v>83647</v>
      </c>
      <c r="F41" s="88" t="s">
        <v>275</v>
      </c>
      <c r="G41" s="88" t="s">
        <v>194</v>
      </c>
      <c r="H41" s="88" t="s">
        <v>139</v>
      </c>
      <c r="I41" s="87">
        <v>5.4950495049504999</v>
      </c>
      <c r="J41" s="86">
        <v>0.26086956521739135</v>
      </c>
      <c r="K41" s="86">
        <v>0.50988142292490102</v>
      </c>
      <c r="L41" s="86">
        <v>1.1699604743083003</v>
      </c>
      <c r="M41" s="86">
        <v>0.33596837944664021</v>
      </c>
      <c r="N41" s="86">
        <v>1.790513833992095</v>
      </c>
      <c r="O41" s="86">
        <v>0.29249011857707513</v>
      </c>
      <c r="P41" s="86">
        <v>0.19367588932806323</v>
      </c>
      <c r="Q41" s="86">
        <v>0</v>
      </c>
      <c r="R41" s="86">
        <v>0.50197628458498023</v>
      </c>
      <c r="S41" s="86">
        <v>6.7193675889328064E-2</v>
      </c>
      <c r="T41" s="86">
        <v>0</v>
      </c>
      <c r="U41" s="86">
        <v>1.7075098814229255</v>
      </c>
      <c r="V41" s="86">
        <v>2.1778656126482216</v>
      </c>
      <c r="W41" s="85" t="s">
        <v>157</v>
      </c>
      <c r="X41" s="84" t="s">
        <v>506</v>
      </c>
      <c r="Y41" s="83">
        <v>45426</v>
      </c>
      <c r="Z41" s="83"/>
      <c r="AA41" s="83" t="s">
        <v>505</v>
      </c>
      <c r="AB41" s="83" t="s">
        <v>520</v>
      </c>
    </row>
    <row r="42" spans="1:28" x14ac:dyDescent="0.35">
      <c r="A42" s="88" t="s">
        <v>162</v>
      </c>
      <c r="B42" s="88" t="s">
        <v>163</v>
      </c>
      <c r="C42" s="88" t="s">
        <v>28</v>
      </c>
      <c r="D42" s="88" t="s">
        <v>158</v>
      </c>
      <c r="E42" s="89">
        <v>85131</v>
      </c>
      <c r="F42" s="88" t="s">
        <v>159</v>
      </c>
      <c r="G42" s="88" t="s">
        <v>138</v>
      </c>
      <c r="H42" s="88" t="s">
        <v>139</v>
      </c>
      <c r="I42" s="87">
        <v>31.471887910903501</v>
      </c>
      <c r="J42" s="86">
        <v>1231.130434782626</v>
      </c>
      <c r="K42" s="86">
        <v>49.897233201581066</v>
      </c>
      <c r="L42" s="86">
        <v>76.154150197628454</v>
      </c>
      <c r="M42" s="86">
        <v>62.984189723320199</v>
      </c>
      <c r="N42" s="86">
        <v>118.54150197628454</v>
      </c>
      <c r="O42" s="86">
        <v>767.54940711461461</v>
      </c>
      <c r="P42" s="86">
        <v>54.695652173913054</v>
      </c>
      <c r="Q42" s="86">
        <v>479.37944664031374</v>
      </c>
      <c r="R42" s="86">
        <v>50.090909090909129</v>
      </c>
      <c r="S42" s="86">
        <v>22.660079051383395</v>
      </c>
      <c r="T42" s="86">
        <v>48.521739130434824</v>
      </c>
      <c r="U42" s="86">
        <v>1298.8932806324301</v>
      </c>
      <c r="V42" s="86">
        <v>1050.292490118582</v>
      </c>
      <c r="W42" s="85">
        <v>900</v>
      </c>
      <c r="X42" s="84" t="s">
        <v>506</v>
      </c>
      <c r="Y42" s="83">
        <v>45225</v>
      </c>
      <c r="Z42" s="83"/>
      <c r="AA42" s="83" t="s">
        <v>507</v>
      </c>
      <c r="AB42" s="83" t="s">
        <v>504</v>
      </c>
    </row>
    <row r="43" spans="1:28" ht="15.65" customHeight="1" x14ac:dyDescent="0.35">
      <c r="A43" s="88" t="s">
        <v>574</v>
      </c>
      <c r="B43" s="88" t="s">
        <v>242</v>
      </c>
      <c r="C43" s="88" t="s">
        <v>243</v>
      </c>
      <c r="D43" s="88" t="s">
        <v>158</v>
      </c>
      <c r="E43" s="89">
        <v>85132</v>
      </c>
      <c r="F43" s="88" t="s">
        <v>159</v>
      </c>
      <c r="G43" s="88" t="s">
        <v>178</v>
      </c>
      <c r="H43" s="88" t="s">
        <v>4</v>
      </c>
      <c r="I43" s="87">
        <v>11.286234965374801</v>
      </c>
      <c r="J43" s="86">
        <v>318.20553359682032</v>
      </c>
      <c r="K43" s="86">
        <v>62.55335968379471</v>
      </c>
      <c r="L43" s="86">
        <v>1.8616600790513769</v>
      </c>
      <c r="M43" s="86">
        <v>1.7233201581027626</v>
      </c>
      <c r="N43" s="86">
        <v>82.339920948616125</v>
      </c>
      <c r="O43" s="86">
        <v>301.86561264820784</v>
      </c>
      <c r="P43" s="86">
        <v>2.7667984189723313E-2</v>
      </c>
      <c r="Q43" s="86">
        <v>0.11067193675889332</v>
      </c>
      <c r="R43" s="86">
        <v>3.0592885375494059</v>
      </c>
      <c r="S43" s="86">
        <v>1.6245059288537542</v>
      </c>
      <c r="T43" s="86">
        <v>19.221343873517792</v>
      </c>
      <c r="U43" s="86">
        <v>360.4387351778318</v>
      </c>
      <c r="V43" s="86">
        <v>263.52569169960771</v>
      </c>
      <c r="W43" s="85">
        <v>392</v>
      </c>
      <c r="X43" s="84" t="s">
        <v>506</v>
      </c>
      <c r="Y43" s="83">
        <v>45337</v>
      </c>
      <c r="Z43" s="83"/>
      <c r="AA43" s="83" t="s">
        <v>507</v>
      </c>
      <c r="AB43" s="83" t="s">
        <v>504</v>
      </c>
    </row>
    <row r="44" spans="1:28" ht="15.65" customHeight="1" x14ac:dyDescent="0.35">
      <c r="A44" s="88" t="s">
        <v>11</v>
      </c>
      <c r="B44" s="88" t="s">
        <v>242</v>
      </c>
      <c r="C44" s="88" t="s">
        <v>243</v>
      </c>
      <c r="D44" s="88" t="s">
        <v>158</v>
      </c>
      <c r="E44" s="89">
        <v>85232</v>
      </c>
      <c r="F44" s="88" t="s">
        <v>159</v>
      </c>
      <c r="G44" s="88" t="s">
        <v>261</v>
      </c>
      <c r="H44" s="88" t="s">
        <v>4</v>
      </c>
      <c r="I44" s="87">
        <v>3.0452132314334102</v>
      </c>
      <c r="J44" s="86">
        <v>152.06324110671284</v>
      </c>
      <c r="K44" s="86">
        <v>24.952569169960899</v>
      </c>
      <c r="L44" s="86">
        <v>12.181818181818491</v>
      </c>
      <c r="M44" s="86">
        <v>6.517786561264888</v>
      </c>
      <c r="N44" s="86">
        <v>40.371541501977532</v>
      </c>
      <c r="O44" s="86">
        <v>151.96837944663457</v>
      </c>
      <c r="P44" s="86">
        <v>0.70750988142292359</v>
      </c>
      <c r="Q44" s="86">
        <v>2.6679841897233105</v>
      </c>
      <c r="R44" s="86">
        <v>2.9999999999999898</v>
      </c>
      <c r="S44" s="86">
        <v>1.4071146245059254</v>
      </c>
      <c r="T44" s="86">
        <v>1.8181818181818135</v>
      </c>
      <c r="U44" s="86">
        <v>189.49011857706552</v>
      </c>
      <c r="V44" s="86">
        <v>142.29249011856948</v>
      </c>
      <c r="W44" s="85" t="s">
        <v>157</v>
      </c>
      <c r="X44" s="84" t="s">
        <v>157</v>
      </c>
      <c r="Y44" s="83">
        <v>45456</v>
      </c>
      <c r="Z44" s="83"/>
      <c r="AA44" s="83" t="s">
        <v>507</v>
      </c>
      <c r="AB44" s="83" t="s">
        <v>520</v>
      </c>
    </row>
    <row r="45" spans="1:28" x14ac:dyDescent="0.35">
      <c r="A45" s="88" t="s">
        <v>573</v>
      </c>
      <c r="B45" s="88" t="s">
        <v>268</v>
      </c>
      <c r="C45" s="88" t="s">
        <v>223</v>
      </c>
      <c r="D45" s="88" t="s">
        <v>143</v>
      </c>
      <c r="E45" s="89">
        <v>31537</v>
      </c>
      <c r="F45" s="88" t="s">
        <v>144</v>
      </c>
      <c r="G45" s="88" t="s">
        <v>138</v>
      </c>
      <c r="H45" s="88" t="s">
        <v>4</v>
      </c>
      <c r="I45" s="87">
        <v>43.134412955465599</v>
      </c>
      <c r="J45" s="86">
        <v>164.86956521739179</v>
      </c>
      <c r="K45" s="86">
        <v>22.308300395256911</v>
      </c>
      <c r="L45" s="86">
        <v>23.806324110671934</v>
      </c>
      <c r="M45" s="86">
        <v>32.27272727272728</v>
      </c>
      <c r="N45" s="86">
        <v>66.992094861660036</v>
      </c>
      <c r="O45" s="86">
        <v>176.2648221343878</v>
      </c>
      <c r="P45" s="86">
        <v>0</v>
      </c>
      <c r="Q45" s="86">
        <v>0</v>
      </c>
      <c r="R45" s="86">
        <v>16.905138339920942</v>
      </c>
      <c r="S45" s="86">
        <v>7.1106719367588926</v>
      </c>
      <c r="T45" s="86">
        <v>5.3438735177865597</v>
      </c>
      <c r="U45" s="86">
        <v>213.89723320158134</v>
      </c>
      <c r="V45" s="86">
        <v>159.98814229249041</v>
      </c>
      <c r="W45" s="85">
        <v>338</v>
      </c>
      <c r="X45" s="84" t="s">
        <v>506</v>
      </c>
      <c r="Y45" s="83">
        <v>45323</v>
      </c>
      <c r="Z45" s="83"/>
      <c r="AA45" s="83" t="s">
        <v>507</v>
      </c>
      <c r="AB45" s="83" t="s">
        <v>504</v>
      </c>
    </row>
    <row r="46" spans="1:28" ht="15.65" customHeight="1" x14ac:dyDescent="0.35">
      <c r="A46" s="88" t="s">
        <v>572</v>
      </c>
      <c r="B46" s="88" t="s">
        <v>571</v>
      </c>
      <c r="C46" s="88" t="s">
        <v>223</v>
      </c>
      <c r="D46" s="88" t="s">
        <v>143</v>
      </c>
      <c r="E46" s="89">
        <v>31537</v>
      </c>
      <c r="F46" s="88" t="s">
        <v>144</v>
      </c>
      <c r="G46" s="88" t="s">
        <v>138</v>
      </c>
      <c r="H46" s="88" t="s">
        <v>4</v>
      </c>
      <c r="I46" s="87">
        <v>51.489354395604401</v>
      </c>
      <c r="J46" s="86">
        <v>463.79051383398848</v>
      </c>
      <c r="K46" s="86">
        <v>83.553359683794412</v>
      </c>
      <c r="L46" s="86">
        <v>48.102766798418962</v>
      </c>
      <c r="M46" s="86">
        <v>35.13833992094861</v>
      </c>
      <c r="N46" s="86">
        <v>132.25691699604747</v>
      </c>
      <c r="O46" s="86">
        <v>498.32806324110317</v>
      </c>
      <c r="P46" s="86">
        <v>0</v>
      </c>
      <c r="Q46" s="86">
        <v>0</v>
      </c>
      <c r="R46" s="86">
        <v>23.079051383399204</v>
      </c>
      <c r="S46" s="86">
        <v>15.090909090909088</v>
      </c>
      <c r="T46" s="86">
        <v>15.418972332015807</v>
      </c>
      <c r="U46" s="86">
        <v>576.99604743083114</v>
      </c>
      <c r="V46" s="86">
        <v>406.67588932806035</v>
      </c>
      <c r="W46" s="85">
        <v>544</v>
      </c>
      <c r="X46" s="84" t="s">
        <v>506</v>
      </c>
      <c r="Y46" s="83">
        <v>45323</v>
      </c>
      <c r="Z46" s="83"/>
      <c r="AA46" s="83" t="s">
        <v>507</v>
      </c>
      <c r="AB46" s="90" t="s">
        <v>504</v>
      </c>
    </row>
    <row r="47" spans="1:28" ht="15.65" customHeight="1" x14ac:dyDescent="0.35">
      <c r="A47" s="88" t="s">
        <v>570</v>
      </c>
      <c r="B47" s="88" t="s">
        <v>335</v>
      </c>
      <c r="C47" s="88" t="s">
        <v>336</v>
      </c>
      <c r="D47" s="88" t="s">
        <v>255</v>
      </c>
      <c r="E47" s="89">
        <v>56007</v>
      </c>
      <c r="F47" s="88" t="s">
        <v>256</v>
      </c>
      <c r="G47" s="88" t="s">
        <v>156</v>
      </c>
      <c r="H47" s="88" t="s">
        <v>4</v>
      </c>
      <c r="I47" s="87">
        <v>42.7717842323651</v>
      </c>
      <c r="J47" s="86">
        <v>2.7391304347826093</v>
      </c>
      <c r="K47" s="86">
        <v>6.4822134387351804</v>
      </c>
      <c r="L47" s="86">
        <v>28.54545454545455</v>
      </c>
      <c r="M47" s="86">
        <v>7.0790513833992099</v>
      </c>
      <c r="N47" s="86">
        <v>29.75494071146246</v>
      </c>
      <c r="O47" s="86">
        <v>15.09090909090909</v>
      </c>
      <c r="P47" s="86">
        <v>0</v>
      </c>
      <c r="Q47" s="86">
        <v>0</v>
      </c>
      <c r="R47" s="86">
        <v>9.9802371541501991</v>
      </c>
      <c r="S47" s="86">
        <v>1.5019762845849802</v>
      </c>
      <c r="T47" s="86">
        <v>1.6758893280632412</v>
      </c>
      <c r="U47" s="86">
        <v>31.687747035573139</v>
      </c>
      <c r="V47" s="86">
        <v>40.280632411067202</v>
      </c>
      <c r="W47" s="85" t="s">
        <v>157</v>
      </c>
      <c r="X47" s="84" t="s">
        <v>506</v>
      </c>
      <c r="Y47" s="83">
        <v>45358</v>
      </c>
      <c r="Z47" s="83"/>
      <c r="AA47" s="83" t="s">
        <v>505</v>
      </c>
      <c r="AB47" s="83" t="s">
        <v>504</v>
      </c>
    </row>
    <row r="48" spans="1:28" ht="15.65" customHeight="1" x14ac:dyDescent="0.35">
      <c r="A48" s="88" t="s">
        <v>569</v>
      </c>
      <c r="B48" s="88" t="s">
        <v>339</v>
      </c>
      <c r="C48" s="88" t="s">
        <v>340</v>
      </c>
      <c r="D48" s="88" t="s">
        <v>282</v>
      </c>
      <c r="E48" s="89">
        <v>44024</v>
      </c>
      <c r="F48" s="88" t="s">
        <v>283</v>
      </c>
      <c r="G48" s="88" t="s">
        <v>194</v>
      </c>
      <c r="H48" s="88" t="s">
        <v>139</v>
      </c>
      <c r="I48" s="87">
        <v>56.228571428571399</v>
      </c>
      <c r="J48" s="86">
        <v>31.16600790513834</v>
      </c>
      <c r="K48" s="86">
        <v>7.4703557312252977</v>
      </c>
      <c r="L48" s="86">
        <v>9.8735177865612656</v>
      </c>
      <c r="M48" s="86">
        <v>3.9090909090909092</v>
      </c>
      <c r="N48" s="86">
        <v>20.173913043478251</v>
      </c>
      <c r="O48" s="86">
        <v>24.861660079051386</v>
      </c>
      <c r="P48" s="86">
        <v>0.92094861660079053</v>
      </c>
      <c r="Q48" s="86">
        <v>6.4624505928853759</v>
      </c>
      <c r="R48" s="86">
        <v>5.0276679841897227</v>
      </c>
      <c r="S48" s="86">
        <v>4.1936758893280635</v>
      </c>
      <c r="T48" s="86">
        <v>6.4426877470355732</v>
      </c>
      <c r="U48" s="86">
        <v>36.75494071146246</v>
      </c>
      <c r="V48" s="86">
        <v>28.573122529644262</v>
      </c>
      <c r="W48" s="85" t="s">
        <v>157</v>
      </c>
      <c r="X48" s="84" t="s">
        <v>506</v>
      </c>
      <c r="Y48" s="83">
        <v>45323</v>
      </c>
      <c r="Z48" s="83"/>
      <c r="AA48" s="83" t="s">
        <v>505</v>
      </c>
      <c r="AB48" s="83" t="s">
        <v>504</v>
      </c>
    </row>
    <row r="49" spans="1:28" ht="15.65" customHeight="1" x14ac:dyDescent="0.35">
      <c r="A49" s="88" t="s">
        <v>568</v>
      </c>
      <c r="B49" s="88" t="s">
        <v>567</v>
      </c>
      <c r="C49" s="88" t="s">
        <v>566</v>
      </c>
      <c r="D49" s="88" t="s">
        <v>136</v>
      </c>
      <c r="E49" s="89">
        <v>93250</v>
      </c>
      <c r="F49" s="88" t="s">
        <v>246</v>
      </c>
      <c r="G49" s="88" t="s">
        <v>149</v>
      </c>
      <c r="H49" s="88" t="s">
        <v>139</v>
      </c>
      <c r="I49" s="87">
        <v>68.425729442970805</v>
      </c>
      <c r="J49" s="86">
        <v>68.99604743082979</v>
      </c>
      <c r="K49" s="86">
        <v>31.897233201581031</v>
      </c>
      <c r="L49" s="86">
        <v>65.446640316205531</v>
      </c>
      <c r="M49" s="86">
        <v>139.34782608695647</v>
      </c>
      <c r="N49" s="86">
        <v>199.62450592885384</v>
      </c>
      <c r="O49" s="86">
        <v>105.57312252964411</v>
      </c>
      <c r="P49" s="86">
        <v>0.49011857707509882</v>
      </c>
      <c r="Q49" s="86">
        <v>0</v>
      </c>
      <c r="R49" s="86">
        <v>98.901185770750942</v>
      </c>
      <c r="S49" s="86">
        <v>8.5889328063241113</v>
      </c>
      <c r="T49" s="86">
        <v>7.5573122529644268</v>
      </c>
      <c r="U49" s="86">
        <v>190.6403162055343</v>
      </c>
      <c r="V49" s="86">
        <v>199.2964426877476</v>
      </c>
      <c r="W49" s="85">
        <v>560</v>
      </c>
      <c r="X49" s="84" t="s">
        <v>506</v>
      </c>
      <c r="Y49" s="83">
        <v>45323</v>
      </c>
      <c r="Z49" s="83"/>
      <c r="AA49" s="83" t="s">
        <v>507</v>
      </c>
      <c r="AB49" s="83" t="s">
        <v>504</v>
      </c>
    </row>
    <row r="50" spans="1:28" x14ac:dyDescent="0.35">
      <c r="A50" s="88" t="s">
        <v>39</v>
      </c>
      <c r="B50" s="88" t="s">
        <v>368</v>
      </c>
      <c r="C50" s="88" t="s">
        <v>369</v>
      </c>
      <c r="D50" s="88" t="s">
        <v>370</v>
      </c>
      <c r="E50" s="89">
        <v>939</v>
      </c>
      <c r="F50" s="88" t="s">
        <v>25</v>
      </c>
      <c r="G50" s="88" t="s">
        <v>349</v>
      </c>
      <c r="H50" s="88" t="s">
        <v>139</v>
      </c>
      <c r="I50" s="87">
        <v>7.5891891891891898</v>
      </c>
      <c r="J50" s="86">
        <v>0.1541501976284585</v>
      </c>
      <c r="K50" s="86">
        <v>0.86166007905138342</v>
      </c>
      <c r="L50" s="86">
        <v>3.118577075098814</v>
      </c>
      <c r="M50" s="86">
        <v>1.5454545454545452</v>
      </c>
      <c r="N50" s="86">
        <v>4.711462450592883</v>
      </c>
      <c r="O50" s="86">
        <v>0.96837944664031594</v>
      </c>
      <c r="P50" s="86">
        <v>0</v>
      </c>
      <c r="Q50" s="86">
        <v>0</v>
      </c>
      <c r="R50" s="86">
        <v>8.3003952569169953E-2</v>
      </c>
      <c r="S50" s="86">
        <v>1.1857707509881422E-2</v>
      </c>
      <c r="T50" s="86">
        <v>0</v>
      </c>
      <c r="U50" s="86">
        <v>5.5849802371541495</v>
      </c>
      <c r="V50" s="86">
        <v>5.169960474308299</v>
      </c>
      <c r="W50" s="85" t="s">
        <v>157</v>
      </c>
      <c r="X50" s="84" t="s">
        <v>157</v>
      </c>
      <c r="Y50" s="83" t="s">
        <v>157</v>
      </c>
      <c r="Z50" s="83"/>
      <c r="AA50" s="83" t="s">
        <v>157</v>
      </c>
      <c r="AB50" s="83" t="s">
        <v>157</v>
      </c>
    </row>
    <row r="51" spans="1:28" ht="15.65" customHeight="1" x14ac:dyDescent="0.35">
      <c r="A51" s="88" t="s">
        <v>565</v>
      </c>
      <c r="B51" s="88" t="s">
        <v>564</v>
      </c>
      <c r="C51" s="88" t="s">
        <v>563</v>
      </c>
      <c r="D51" s="88" t="s">
        <v>166</v>
      </c>
      <c r="E51" s="89">
        <v>39520</v>
      </c>
      <c r="F51" s="88" t="s">
        <v>155</v>
      </c>
      <c r="G51" s="88" t="s">
        <v>156</v>
      </c>
      <c r="H51" s="88" t="s">
        <v>139</v>
      </c>
      <c r="I51" s="87">
        <v>2.5063157894736801</v>
      </c>
      <c r="J51" s="86">
        <v>4.8774703557312398</v>
      </c>
      <c r="K51" s="86">
        <v>1.7905138339920896</v>
      </c>
      <c r="L51" s="86">
        <v>2.1699604743082941</v>
      </c>
      <c r="M51" s="86">
        <v>0.70750988142292448</v>
      </c>
      <c r="N51" s="86">
        <v>2.7944664031620454</v>
      </c>
      <c r="O51" s="86">
        <v>6.4861660079051777</v>
      </c>
      <c r="P51" s="86">
        <v>3.5573122529644265E-2</v>
      </c>
      <c r="Q51" s="86">
        <v>0.22924901185770746</v>
      </c>
      <c r="R51" s="86">
        <v>6.719367588932805E-2</v>
      </c>
      <c r="S51" s="86">
        <v>5.1383399209486161E-2</v>
      </c>
      <c r="T51" s="86">
        <v>3.952569169960474E-3</v>
      </c>
      <c r="U51" s="86">
        <v>9.4229249011858442</v>
      </c>
      <c r="V51" s="86">
        <v>5.0553359683794614</v>
      </c>
      <c r="W51" s="85" t="s">
        <v>157</v>
      </c>
      <c r="X51" s="84" t="s">
        <v>356</v>
      </c>
      <c r="Y51" s="83">
        <v>45421</v>
      </c>
      <c r="Z51" s="83"/>
      <c r="AA51" s="83" t="s">
        <v>505</v>
      </c>
      <c r="AB51" s="83" t="s">
        <v>520</v>
      </c>
    </row>
    <row r="52" spans="1:28" ht="15.65" customHeight="1" x14ac:dyDescent="0.35">
      <c r="A52" s="88" t="s">
        <v>562</v>
      </c>
      <c r="B52" s="88" t="s">
        <v>273</v>
      </c>
      <c r="C52" s="88" t="s">
        <v>38</v>
      </c>
      <c r="D52" s="88" t="s">
        <v>274</v>
      </c>
      <c r="E52" s="89">
        <v>89015</v>
      </c>
      <c r="F52" s="88" t="s">
        <v>275</v>
      </c>
      <c r="G52" s="88" t="s">
        <v>194</v>
      </c>
      <c r="H52" s="88" t="s">
        <v>139</v>
      </c>
      <c r="I52" s="87">
        <v>36.078512396694201</v>
      </c>
      <c r="J52" s="86">
        <v>11.992094861660085</v>
      </c>
      <c r="K52" s="86">
        <v>18.747035573122535</v>
      </c>
      <c r="L52" s="86">
        <v>26.003952569169972</v>
      </c>
      <c r="M52" s="86">
        <v>13.478260869565217</v>
      </c>
      <c r="N52" s="86">
        <v>41.660079051383427</v>
      </c>
      <c r="O52" s="86">
        <v>14.988142292490124</v>
      </c>
      <c r="P52" s="86">
        <v>9.9090909090909065</v>
      </c>
      <c r="Q52" s="86">
        <v>3.6640316205533594</v>
      </c>
      <c r="R52" s="86">
        <v>22.122529644268777</v>
      </c>
      <c r="S52" s="86">
        <v>9.6284584980237149</v>
      </c>
      <c r="T52" s="86">
        <v>7.5415019762845859</v>
      </c>
      <c r="U52" s="86">
        <v>30.928853754940739</v>
      </c>
      <c r="V52" s="86">
        <v>60.276679841897213</v>
      </c>
      <c r="W52" s="85" t="s">
        <v>157</v>
      </c>
      <c r="X52" s="84" t="s">
        <v>506</v>
      </c>
      <c r="Y52" s="83">
        <v>45372</v>
      </c>
      <c r="Z52" s="83"/>
      <c r="AA52" s="83" t="s">
        <v>505</v>
      </c>
      <c r="AB52" s="90" t="s">
        <v>504</v>
      </c>
    </row>
    <row r="53" spans="1:28" ht="15.65" customHeight="1" x14ac:dyDescent="0.35">
      <c r="A53" s="88" t="s">
        <v>345</v>
      </c>
      <c r="B53" s="88" t="s">
        <v>346</v>
      </c>
      <c r="C53" s="88" t="s">
        <v>347</v>
      </c>
      <c r="D53" s="88" t="s">
        <v>348</v>
      </c>
      <c r="E53" s="89">
        <v>96819</v>
      </c>
      <c r="F53" s="88" t="s">
        <v>246</v>
      </c>
      <c r="G53" s="88" t="s">
        <v>349</v>
      </c>
      <c r="H53" s="88" t="s">
        <v>139</v>
      </c>
      <c r="I53" s="87">
        <v>31.960629921259802</v>
      </c>
      <c r="J53" s="86">
        <v>0.95652173913043481</v>
      </c>
      <c r="K53" s="86">
        <v>8</v>
      </c>
      <c r="L53" s="86">
        <v>4.3083003952569197</v>
      </c>
      <c r="M53" s="86">
        <v>6.8142292490118646</v>
      </c>
      <c r="N53" s="86">
        <v>11.972332015810291</v>
      </c>
      <c r="O53" s="86">
        <v>4.7786561264822147</v>
      </c>
      <c r="P53" s="86">
        <v>1.1620553359683794</v>
      </c>
      <c r="Q53" s="86">
        <v>2.1660079051383399</v>
      </c>
      <c r="R53" s="86">
        <v>10.719367588932817</v>
      </c>
      <c r="S53" s="86">
        <v>1.4229249011857705</v>
      </c>
      <c r="T53" s="86">
        <v>0.26877470355731226</v>
      </c>
      <c r="U53" s="86">
        <v>7.6679841897233212</v>
      </c>
      <c r="V53" s="86">
        <v>15.588932806324125</v>
      </c>
      <c r="W53" s="85" t="s">
        <v>157</v>
      </c>
      <c r="X53" s="84" t="s">
        <v>157</v>
      </c>
      <c r="Y53" s="83" t="s">
        <v>157</v>
      </c>
      <c r="Z53" s="83"/>
      <c r="AA53" s="83" t="s">
        <v>157</v>
      </c>
      <c r="AB53" s="83" t="s">
        <v>157</v>
      </c>
    </row>
    <row r="54" spans="1:28" x14ac:dyDescent="0.35">
      <c r="A54" s="88" t="s">
        <v>197</v>
      </c>
      <c r="B54" s="88" t="s">
        <v>198</v>
      </c>
      <c r="C54" s="88" t="s">
        <v>199</v>
      </c>
      <c r="D54" s="88" t="s">
        <v>147</v>
      </c>
      <c r="E54" s="89">
        <v>77032</v>
      </c>
      <c r="F54" s="88" t="s">
        <v>187</v>
      </c>
      <c r="G54" s="88" t="s">
        <v>149</v>
      </c>
      <c r="H54" s="88" t="s">
        <v>139</v>
      </c>
      <c r="I54" s="87">
        <v>33.385952831812702</v>
      </c>
      <c r="J54" s="86">
        <v>752.22529644269036</v>
      </c>
      <c r="K54" s="86">
        <v>17.818181818181813</v>
      </c>
      <c r="L54" s="86">
        <v>2.1225296442687744</v>
      </c>
      <c r="M54" s="86">
        <v>0.46245059288537554</v>
      </c>
      <c r="N54" s="86">
        <v>7.703557312252963</v>
      </c>
      <c r="O54" s="86">
        <v>587.86166007904865</v>
      </c>
      <c r="P54" s="86">
        <v>0.45849802371541504</v>
      </c>
      <c r="Q54" s="86">
        <v>176.60474308300346</v>
      </c>
      <c r="R54" s="86">
        <v>1.3715415019762842</v>
      </c>
      <c r="S54" s="86">
        <v>2.9881422924901186</v>
      </c>
      <c r="T54" s="86">
        <v>2.379446640316206</v>
      </c>
      <c r="U54" s="86">
        <v>765.8893280632426</v>
      </c>
      <c r="V54" s="86">
        <v>350.9565217391326</v>
      </c>
      <c r="W54" s="85">
        <v>750</v>
      </c>
      <c r="X54" s="84" t="s">
        <v>506</v>
      </c>
      <c r="Y54" s="83">
        <v>45323</v>
      </c>
      <c r="Z54" s="83"/>
      <c r="AA54" s="83" t="s">
        <v>507</v>
      </c>
      <c r="AB54" s="90" t="s">
        <v>504</v>
      </c>
    </row>
    <row r="55" spans="1:28" x14ac:dyDescent="0.35">
      <c r="A55" s="88" t="s">
        <v>238</v>
      </c>
      <c r="B55" s="88" t="s">
        <v>239</v>
      </c>
      <c r="C55" s="88" t="s">
        <v>240</v>
      </c>
      <c r="D55" s="88" t="s">
        <v>147</v>
      </c>
      <c r="E55" s="89">
        <v>77351</v>
      </c>
      <c r="F55" s="88" t="s">
        <v>187</v>
      </c>
      <c r="G55" s="88" t="s">
        <v>138</v>
      </c>
      <c r="H55" s="88" t="s">
        <v>4</v>
      </c>
      <c r="I55" s="87">
        <v>32.188802319260702</v>
      </c>
      <c r="J55" s="86">
        <v>689.61264822135149</v>
      </c>
      <c r="K55" s="86">
        <v>3.134387351778654</v>
      </c>
      <c r="L55" s="86">
        <v>3.49802371541502</v>
      </c>
      <c r="M55" s="86">
        <v>1.5968379446640317</v>
      </c>
      <c r="N55" s="86">
        <v>10.549407114624506</v>
      </c>
      <c r="O55" s="86">
        <v>687.29249011858485</v>
      </c>
      <c r="P55" s="86">
        <v>0</v>
      </c>
      <c r="Q55" s="86">
        <v>0</v>
      </c>
      <c r="R55" s="86">
        <v>1.3913043478260869</v>
      </c>
      <c r="S55" s="86">
        <v>1.9683794466403162</v>
      </c>
      <c r="T55" s="86">
        <v>3.3517786561264824</v>
      </c>
      <c r="U55" s="86">
        <v>691.13043478261659</v>
      </c>
      <c r="V55" s="86">
        <v>292.84980237154019</v>
      </c>
      <c r="W55" s="85">
        <v>350</v>
      </c>
      <c r="X55" s="84" t="s">
        <v>506</v>
      </c>
      <c r="Y55" s="83">
        <v>45337</v>
      </c>
      <c r="Z55" s="83"/>
      <c r="AA55" s="83" t="s">
        <v>505</v>
      </c>
      <c r="AB55" s="90" t="s">
        <v>504</v>
      </c>
    </row>
    <row r="56" spans="1:28" ht="15.65" customHeight="1" x14ac:dyDescent="0.35">
      <c r="A56" s="92" t="s">
        <v>205</v>
      </c>
      <c r="B56" s="92" t="s">
        <v>206</v>
      </c>
      <c r="C56" s="88" t="s">
        <v>207</v>
      </c>
      <c r="D56" s="88" t="s">
        <v>136</v>
      </c>
      <c r="E56" s="89">
        <v>92231</v>
      </c>
      <c r="F56" s="88" t="s">
        <v>169</v>
      </c>
      <c r="G56" s="88" t="s">
        <v>149</v>
      </c>
      <c r="H56" s="88" t="s">
        <v>139</v>
      </c>
      <c r="I56" s="87">
        <v>43.100779360387001</v>
      </c>
      <c r="J56" s="86">
        <v>563.71146245058912</v>
      </c>
      <c r="K56" s="86">
        <v>8.4347826086956523</v>
      </c>
      <c r="L56" s="86">
        <v>15.557312252964426</v>
      </c>
      <c r="M56" s="86">
        <v>22.565217391304358</v>
      </c>
      <c r="N56" s="86">
        <v>69.608695652173907</v>
      </c>
      <c r="O56" s="86">
        <v>540.19367588932414</v>
      </c>
      <c r="P56" s="86">
        <v>0.25296442687747034</v>
      </c>
      <c r="Q56" s="86">
        <v>0.21343873517786552</v>
      </c>
      <c r="R56" s="86">
        <v>33.446640316205531</v>
      </c>
      <c r="S56" s="86">
        <v>8.7351778656126484</v>
      </c>
      <c r="T56" s="86">
        <v>10.810276679841898</v>
      </c>
      <c r="U56" s="86">
        <v>557.27667984189372</v>
      </c>
      <c r="V56" s="86">
        <v>337.70750988142191</v>
      </c>
      <c r="W56" s="85">
        <v>640</v>
      </c>
      <c r="X56" s="84" t="s">
        <v>506</v>
      </c>
      <c r="Y56" s="83">
        <v>45316</v>
      </c>
      <c r="Z56" s="83"/>
      <c r="AA56" s="83" t="s">
        <v>507</v>
      </c>
      <c r="AB56" s="83" t="s">
        <v>504</v>
      </c>
    </row>
    <row r="57" spans="1:28" x14ac:dyDescent="0.35">
      <c r="A57" s="88" t="s">
        <v>17</v>
      </c>
      <c r="B57" s="88" t="s">
        <v>190</v>
      </c>
      <c r="C57" s="88" t="s">
        <v>191</v>
      </c>
      <c r="D57" s="88" t="s">
        <v>154</v>
      </c>
      <c r="E57" s="89">
        <v>71251</v>
      </c>
      <c r="F57" s="88" t="s">
        <v>155</v>
      </c>
      <c r="G57" s="88" t="s">
        <v>138</v>
      </c>
      <c r="H57" s="88" t="s">
        <v>139</v>
      </c>
      <c r="I57" s="87">
        <v>28.773309194361801</v>
      </c>
      <c r="J57" s="86">
        <v>837.62450592883681</v>
      </c>
      <c r="K57" s="86">
        <v>21.316205533596836</v>
      </c>
      <c r="L57" s="86">
        <v>5.1501976284584972</v>
      </c>
      <c r="M57" s="86">
        <v>3.3636363636363624</v>
      </c>
      <c r="N57" s="86">
        <v>29.766798418972336</v>
      </c>
      <c r="O57" s="86">
        <v>837.64426877468622</v>
      </c>
      <c r="P57" s="86">
        <v>0</v>
      </c>
      <c r="Q57" s="86">
        <v>4.3478260869565216E-2</v>
      </c>
      <c r="R57" s="86">
        <v>3.743083003952568</v>
      </c>
      <c r="S57" s="86">
        <v>4.5098814229249022</v>
      </c>
      <c r="T57" s="86">
        <v>11.063241106719358</v>
      </c>
      <c r="U57" s="86">
        <v>848.138339920931</v>
      </c>
      <c r="V57" s="86">
        <v>670.3873517786443</v>
      </c>
      <c r="W57" s="85">
        <v>500</v>
      </c>
      <c r="X57" s="84" t="s">
        <v>506</v>
      </c>
      <c r="Y57" s="83">
        <v>45267</v>
      </c>
      <c r="Z57" s="83"/>
      <c r="AA57" s="83" t="s">
        <v>507</v>
      </c>
      <c r="AB57" s="90" t="s">
        <v>504</v>
      </c>
    </row>
    <row r="58" spans="1:28" ht="15.65" customHeight="1" x14ac:dyDescent="0.35">
      <c r="A58" s="88" t="s">
        <v>561</v>
      </c>
      <c r="B58" s="88" t="s">
        <v>560</v>
      </c>
      <c r="C58" s="88" t="s">
        <v>186</v>
      </c>
      <c r="D58" s="88" t="s">
        <v>147</v>
      </c>
      <c r="E58" s="89">
        <v>77301</v>
      </c>
      <c r="F58" s="88" t="s">
        <v>187</v>
      </c>
      <c r="G58" s="88" t="s">
        <v>156</v>
      </c>
      <c r="H58" s="88" t="s">
        <v>139</v>
      </c>
      <c r="I58" s="87">
        <v>43.800903274369603</v>
      </c>
      <c r="J58" s="86">
        <v>850.92885375493529</v>
      </c>
      <c r="K58" s="86">
        <v>45.72332015810278</v>
      </c>
      <c r="L58" s="86">
        <v>5.0988142292490126</v>
      </c>
      <c r="M58" s="86">
        <v>1.7786561264822136</v>
      </c>
      <c r="N58" s="86">
        <v>15.984189723320155</v>
      </c>
      <c r="O58" s="86">
        <v>887.54545454544893</v>
      </c>
      <c r="P58" s="86">
        <v>0</v>
      </c>
      <c r="Q58" s="86">
        <v>0</v>
      </c>
      <c r="R58" s="86">
        <v>1.24901185770751</v>
      </c>
      <c r="S58" s="86">
        <v>2.3241106719367592</v>
      </c>
      <c r="T58" s="86">
        <v>2.7154150197628462</v>
      </c>
      <c r="U58" s="86">
        <v>897.24110671936182</v>
      </c>
      <c r="V58" s="86">
        <v>768.26482213438305</v>
      </c>
      <c r="W58" s="85" t="s">
        <v>157</v>
      </c>
      <c r="X58" s="84" t="s">
        <v>506</v>
      </c>
      <c r="Y58" s="83">
        <v>45274</v>
      </c>
      <c r="Z58" s="83"/>
      <c r="AA58" s="83" t="s">
        <v>505</v>
      </c>
      <c r="AB58" s="90" t="s">
        <v>504</v>
      </c>
    </row>
    <row r="59" spans="1:28" x14ac:dyDescent="0.35">
      <c r="A59" s="88" t="s">
        <v>559</v>
      </c>
      <c r="B59" s="88" t="s">
        <v>332</v>
      </c>
      <c r="C59" s="88" t="s">
        <v>333</v>
      </c>
      <c r="D59" s="88" t="s">
        <v>255</v>
      </c>
      <c r="E59" s="89">
        <v>56201</v>
      </c>
      <c r="F59" s="88" t="s">
        <v>256</v>
      </c>
      <c r="G59" s="88" t="s">
        <v>156</v>
      </c>
      <c r="H59" s="88" t="s">
        <v>139</v>
      </c>
      <c r="I59" s="87">
        <v>49.786026200873401</v>
      </c>
      <c r="J59" s="86">
        <v>10.786561264822138</v>
      </c>
      <c r="K59" s="86">
        <v>10.316205533596838</v>
      </c>
      <c r="L59" s="86">
        <v>57.494071146245091</v>
      </c>
      <c r="M59" s="86">
        <v>17.810276679841902</v>
      </c>
      <c r="N59" s="86">
        <v>54.565217391304358</v>
      </c>
      <c r="O59" s="86">
        <v>28.968379446640323</v>
      </c>
      <c r="P59" s="86">
        <v>7.9525691699604764</v>
      </c>
      <c r="Q59" s="86">
        <v>4.920948616600791</v>
      </c>
      <c r="R59" s="86">
        <v>21.869565217391312</v>
      </c>
      <c r="S59" s="86">
        <v>5.849802371541502</v>
      </c>
      <c r="T59" s="86">
        <v>6.7984189723320156</v>
      </c>
      <c r="U59" s="86">
        <v>61.889328063241187</v>
      </c>
      <c r="V59" s="86">
        <v>84.798418972331802</v>
      </c>
      <c r="W59" s="85" t="s">
        <v>157</v>
      </c>
      <c r="X59" s="84" t="s">
        <v>506</v>
      </c>
      <c r="Y59" s="83">
        <v>45365</v>
      </c>
      <c r="Z59" s="83"/>
      <c r="AA59" s="83" t="s">
        <v>505</v>
      </c>
      <c r="AB59" s="90" t="s">
        <v>504</v>
      </c>
    </row>
    <row r="60" spans="1:28" ht="15.65" customHeight="1" x14ac:dyDescent="0.35">
      <c r="A60" s="88" t="s">
        <v>558</v>
      </c>
      <c r="B60" s="88" t="s">
        <v>557</v>
      </c>
      <c r="C60" s="88" t="s">
        <v>281</v>
      </c>
      <c r="D60" s="88" t="s">
        <v>147</v>
      </c>
      <c r="E60" s="89">
        <v>78118</v>
      </c>
      <c r="F60" s="88" t="s">
        <v>148</v>
      </c>
      <c r="G60" s="88" t="s">
        <v>138</v>
      </c>
      <c r="H60" s="88" t="s">
        <v>139</v>
      </c>
      <c r="I60" s="87">
        <v>42.000302663438298</v>
      </c>
      <c r="J60" s="86">
        <v>1148.9644268774596</v>
      </c>
      <c r="K60" s="86">
        <v>10.758893280632419</v>
      </c>
      <c r="L60" s="86">
        <v>0.76284584980237158</v>
      </c>
      <c r="M60" s="86">
        <v>1.9762845849802372E-2</v>
      </c>
      <c r="N60" s="86">
        <v>28.739130434782613</v>
      </c>
      <c r="O60" s="86">
        <v>1131.7667984189611</v>
      </c>
      <c r="P60" s="86">
        <v>0</v>
      </c>
      <c r="Q60" s="86">
        <v>0</v>
      </c>
      <c r="R60" s="86">
        <v>0.43873517786561267</v>
      </c>
      <c r="S60" s="86">
        <v>2.8063241106719365</v>
      </c>
      <c r="T60" s="86">
        <v>16.600790513833992</v>
      </c>
      <c r="U60" s="86">
        <v>1140.6600790513723</v>
      </c>
      <c r="V60" s="86">
        <v>792.76679841896964</v>
      </c>
      <c r="W60" s="85">
        <v>830</v>
      </c>
      <c r="X60" s="84" t="s">
        <v>506</v>
      </c>
      <c r="Y60" s="83">
        <v>45372</v>
      </c>
      <c r="Z60" s="83"/>
      <c r="AA60" s="83" t="s">
        <v>507</v>
      </c>
      <c r="AB60" s="90" t="s">
        <v>504</v>
      </c>
    </row>
    <row r="61" spans="1:28" ht="15.65" customHeight="1" x14ac:dyDescent="0.35">
      <c r="A61" s="88" t="s">
        <v>556</v>
      </c>
      <c r="B61" s="88" t="s">
        <v>309</v>
      </c>
      <c r="C61" s="88" t="s">
        <v>310</v>
      </c>
      <c r="D61" s="88" t="s">
        <v>272</v>
      </c>
      <c r="E61" s="89">
        <v>74647</v>
      </c>
      <c r="F61" s="88" t="s">
        <v>30</v>
      </c>
      <c r="G61" s="88" t="s">
        <v>156</v>
      </c>
      <c r="H61" s="88" t="s">
        <v>139</v>
      </c>
      <c r="I61" s="87">
        <v>39.755395683453202</v>
      </c>
      <c r="J61" s="86">
        <v>34.754940711462424</v>
      </c>
      <c r="K61" s="86">
        <v>14.798418972332021</v>
      </c>
      <c r="L61" s="86">
        <v>22.549407114624511</v>
      </c>
      <c r="M61" s="86">
        <v>15.490118577075098</v>
      </c>
      <c r="N61" s="86">
        <v>45.079051383399211</v>
      </c>
      <c r="O61" s="86">
        <v>36.355731225296459</v>
      </c>
      <c r="P61" s="86">
        <v>0.60079051383399207</v>
      </c>
      <c r="Q61" s="86">
        <v>5.5573122529644259</v>
      </c>
      <c r="R61" s="86">
        <v>15.723320158102768</v>
      </c>
      <c r="S61" s="86">
        <v>5.9209486166007883</v>
      </c>
      <c r="T61" s="86">
        <v>6.2015810276679852</v>
      </c>
      <c r="U61" s="86">
        <v>59.747035573122574</v>
      </c>
      <c r="V61" s="86">
        <v>74.399209486165915</v>
      </c>
      <c r="W61" s="85" t="s">
        <v>157</v>
      </c>
      <c r="X61" s="84" t="s">
        <v>506</v>
      </c>
      <c r="Y61" s="83">
        <v>45358</v>
      </c>
      <c r="Z61" s="83"/>
      <c r="AA61" s="83" t="s">
        <v>505</v>
      </c>
      <c r="AB61" s="83" t="s">
        <v>504</v>
      </c>
    </row>
    <row r="62" spans="1:28" ht="15.75" customHeight="1" x14ac:dyDescent="0.35">
      <c r="A62" s="88" t="s">
        <v>40</v>
      </c>
      <c r="B62" s="88" t="s">
        <v>555</v>
      </c>
      <c r="C62" s="88" t="s">
        <v>554</v>
      </c>
      <c r="D62" s="88" t="s">
        <v>391</v>
      </c>
      <c r="E62" s="89">
        <v>37918</v>
      </c>
      <c r="F62" s="88" t="s">
        <v>155</v>
      </c>
      <c r="G62" s="88" t="s">
        <v>194</v>
      </c>
      <c r="H62" s="88" t="s">
        <v>139</v>
      </c>
      <c r="I62" s="87">
        <v>1.7789757412398901</v>
      </c>
      <c r="J62" s="86">
        <v>0.64426877470355703</v>
      </c>
      <c r="K62" s="86">
        <v>0.87351778656126422</v>
      </c>
      <c r="L62" s="86">
        <v>0.87747035573122445</v>
      </c>
      <c r="M62" s="86">
        <v>0.33596837944664021</v>
      </c>
      <c r="N62" s="86">
        <v>1.8537549407114566</v>
      </c>
      <c r="O62" s="86">
        <v>0.82213438735177802</v>
      </c>
      <c r="P62" s="86">
        <v>1.9762845849802368E-2</v>
      </c>
      <c r="Q62" s="86">
        <v>3.5573122529644265E-2</v>
      </c>
      <c r="R62" s="86">
        <v>1.1857707509881422E-2</v>
      </c>
      <c r="S62" s="86">
        <v>4.7430830039525688E-2</v>
      </c>
      <c r="T62" s="86">
        <v>7.1146245059288529E-2</v>
      </c>
      <c r="U62" s="86">
        <v>2.6007905138339811</v>
      </c>
      <c r="V62" s="86">
        <v>2.1501976284584892</v>
      </c>
      <c r="W62" s="85" t="s">
        <v>157</v>
      </c>
      <c r="X62" s="84" t="s">
        <v>356</v>
      </c>
      <c r="Y62" s="83">
        <v>44949</v>
      </c>
      <c r="Z62" s="83" t="s">
        <v>510</v>
      </c>
      <c r="AA62" s="83" t="s">
        <v>525</v>
      </c>
      <c r="AB62" s="83" t="s">
        <v>504</v>
      </c>
    </row>
    <row r="63" spans="1:28" ht="15.65" customHeight="1" x14ac:dyDescent="0.35">
      <c r="A63" s="88" t="s">
        <v>217</v>
      </c>
      <c r="B63" s="88" t="s">
        <v>553</v>
      </c>
      <c r="C63" s="88" t="s">
        <v>218</v>
      </c>
      <c r="D63" s="88" t="s">
        <v>219</v>
      </c>
      <c r="E63" s="89">
        <v>33194</v>
      </c>
      <c r="F63" s="88" t="s">
        <v>25</v>
      </c>
      <c r="G63" s="88" t="s">
        <v>178</v>
      </c>
      <c r="H63" s="88" t="s">
        <v>4</v>
      </c>
      <c r="I63" s="87">
        <v>38.263312817768302</v>
      </c>
      <c r="J63" s="86">
        <v>15.509881422924908</v>
      </c>
      <c r="K63" s="86">
        <v>5.3952569169960478</v>
      </c>
      <c r="L63" s="86">
        <v>245.56916996047389</v>
      </c>
      <c r="M63" s="86">
        <v>312.10671936758814</v>
      </c>
      <c r="N63" s="86">
        <v>388.85770750988053</v>
      </c>
      <c r="O63" s="86">
        <v>188.7154150197623</v>
      </c>
      <c r="P63" s="86">
        <v>1.0079051383399209</v>
      </c>
      <c r="Q63" s="86">
        <v>0</v>
      </c>
      <c r="R63" s="86">
        <v>134.55731225296438</v>
      </c>
      <c r="S63" s="86">
        <v>33.007905138339922</v>
      </c>
      <c r="T63" s="86">
        <v>17.023715415019762</v>
      </c>
      <c r="U63" s="86">
        <v>393.99209486165938</v>
      </c>
      <c r="V63" s="86">
        <v>426.21343873517776</v>
      </c>
      <c r="W63" s="85">
        <v>450</v>
      </c>
      <c r="X63" s="84" t="s">
        <v>506</v>
      </c>
      <c r="Y63" s="83">
        <v>45379</v>
      </c>
      <c r="Z63" s="83"/>
      <c r="AA63" s="83" t="s">
        <v>507</v>
      </c>
      <c r="AB63" s="83" t="s">
        <v>504</v>
      </c>
    </row>
    <row r="64" spans="1:28" ht="15.65" customHeight="1" x14ac:dyDescent="0.35">
      <c r="A64" s="88" t="s">
        <v>14</v>
      </c>
      <c r="B64" s="88" t="s">
        <v>269</v>
      </c>
      <c r="C64" s="88" t="s">
        <v>234</v>
      </c>
      <c r="D64" s="88" t="s">
        <v>147</v>
      </c>
      <c r="E64" s="89">
        <v>78041</v>
      </c>
      <c r="F64" s="88" t="s">
        <v>508</v>
      </c>
      <c r="G64" s="88" t="s">
        <v>138</v>
      </c>
      <c r="H64" s="88" t="s">
        <v>139</v>
      </c>
      <c r="I64" s="87">
        <v>26.806462821403802</v>
      </c>
      <c r="J64" s="86">
        <v>277.73122529644326</v>
      </c>
      <c r="K64" s="86">
        <v>5.9407114624505937</v>
      </c>
      <c r="L64" s="86">
        <v>3.857707509881422</v>
      </c>
      <c r="M64" s="86">
        <v>9.8577075098814273</v>
      </c>
      <c r="N64" s="86">
        <v>2.043478260869565</v>
      </c>
      <c r="O64" s="86">
        <v>37.454545454545396</v>
      </c>
      <c r="P64" s="86">
        <v>14.201581027667981</v>
      </c>
      <c r="Q64" s="86">
        <v>243.68774703557276</v>
      </c>
      <c r="R64" s="86">
        <v>4.6403162055335976</v>
      </c>
      <c r="S64" s="86">
        <v>2.6679841897233199</v>
      </c>
      <c r="T64" s="86">
        <v>7.1027667984189726</v>
      </c>
      <c r="U64" s="86">
        <v>282.97628458498059</v>
      </c>
      <c r="V64" s="86">
        <v>220.89328063241112</v>
      </c>
      <c r="W64" s="85" t="s">
        <v>157</v>
      </c>
      <c r="X64" s="84" t="s">
        <v>506</v>
      </c>
      <c r="Y64" s="83">
        <v>45372</v>
      </c>
      <c r="Z64" s="83"/>
      <c r="AA64" s="83" t="s">
        <v>505</v>
      </c>
      <c r="AB64" s="90" t="s">
        <v>504</v>
      </c>
    </row>
    <row r="65" spans="1:28" ht="15.65" customHeight="1" x14ac:dyDescent="0.35">
      <c r="A65" s="88" t="s">
        <v>400</v>
      </c>
      <c r="B65" s="88" t="s">
        <v>401</v>
      </c>
      <c r="C65" s="88" t="s">
        <v>399</v>
      </c>
      <c r="D65" s="88" t="s">
        <v>360</v>
      </c>
      <c r="E65" s="89">
        <v>29072</v>
      </c>
      <c r="F65" s="88" t="s">
        <v>144</v>
      </c>
      <c r="G65" s="88" t="s">
        <v>194</v>
      </c>
      <c r="H65" s="88" t="s">
        <v>139</v>
      </c>
      <c r="I65" s="87">
        <v>1.6404958677685999</v>
      </c>
      <c r="J65" s="86">
        <v>0.16205533596837948</v>
      </c>
      <c r="K65" s="86">
        <v>0.96442687747035472</v>
      </c>
      <c r="L65" s="86">
        <v>0.30830039525691705</v>
      </c>
      <c r="M65" s="86">
        <v>0.12252964426877475</v>
      </c>
      <c r="N65" s="86">
        <v>0.94861660079051235</v>
      </c>
      <c r="O65" s="86">
        <v>0.51383399209486103</v>
      </c>
      <c r="P65" s="86">
        <v>3.5573122529644265E-2</v>
      </c>
      <c r="Q65" s="86">
        <v>5.9288537549407105E-2</v>
      </c>
      <c r="R65" s="86">
        <v>0</v>
      </c>
      <c r="S65" s="86">
        <v>1.1857707509881422E-2</v>
      </c>
      <c r="T65" s="86">
        <v>3.952569169960474E-3</v>
      </c>
      <c r="U65" s="86">
        <v>1.5415019762845801</v>
      </c>
      <c r="V65" s="86">
        <v>1.10276679841897</v>
      </c>
      <c r="W65" s="85" t="s">
        <v>157</v>
      </c>
      <c r="X65" s="84" t="s">
        <v>506</v>
      </c>
      <c r="Y65" s="83">
        <v>44966</v>
      </c>
      <c r="Z65" s="83" t="s">
        <v>510</v>
      </c>
      <c r="AA65" s="83" t="s">
        <v>552</v>
      </c>
      <c r="AB65" s="83" t="s">
        <v>524</v>
      </c>
    </row>
    <row r="66" spans="1:28" ht="15.65" customHeight="1" x14ac:dyDescent="0.35">
      <c r="A66" s="88" t="s">
        <v>551</v>
      </c>
      <c r="B66" s="88" t="s">
        <v>247</v>
      </c>
      <c r="C66" s="88" t="s">
        <v>248</v>
      </c>
      <c r="D66" s="88" t="s">
        <v>147</v>
      </c>
      <c r="E66" s="89">
        <v>76642</v>
      </c>
      <c r="F66" s="88" t="s">
        <v>187</v>
      </c>
      <c r="G66" s="88" t="s">
        <v>194</v>
      </c>
      <c r="H66" s="88" t="s">
        <v>4</v>
      </c>
      <c r="I66" s="87">
        <v>32.501210653752999</v>
      </c>
      <c r="J66" s="86">
        <v>54.173913043478201</v>
      </c>
      <c r="K66" s="86">
        <v>1.4940711462450593</v>
      </c>
      <c r="L66" s="86">
        <v>1.0513833992094863</v>
      </c>
      <c r="M66" s="86">
        <v>0.56916996047430823</v>
      </c>
      <c r="N66" s="86">
        <v>2.5849802371541477</v>
      </c>
      <c r="O66" s="86">
        <v>54.703557312252912</v>
      </c>
      <c r="P66" s="86">
        <v>0</v>
      </c>
      <c r="Q66" s="86">
        <v>0</v>
      </c>
      <c r="R66" s="86">
        <v>4.7430830039525688E-2</v>
      </c>
      <c r="S66" s="86">
        <v>0.15810276679841895</v>
      </c>
      <c r="T66" s="86">
        <v>1.1857707509881422E-2</v>
      </c>
      <c r="U66" s="86">
        <v>57.071146245059253</v>
      </c>
      <c r="V66" s="86">
        <v>52.786561264822097</v>
      </c>
      <c r="W66" s="85" t="s">
        <v>157</v>
      </c>
      <c r="X66" s="84" t="s">
        <v>506</v>
      </c>
      <c r="Y66" s="83">
        <v>45421</v>
      </c>
      <c r="Z66" s="83"/>
      <c r="AA66" s="83" t="s">
        <v>505</v>
      </c>
      <c r="AB66" s="83" t="s">
        <v>520</v>
      </c>
    </row>
    <row r="67" spans="1:28" ht="15.65" customHeight="1" x14ac:dyDescent="0.35">
      <c r="A67" s="88" t="s">
        <v>41</v>
      </c>
      <c r="B67" s="88" t="s">
        <v>244</v>
      </c>
      <c r="C67" s="88" t="s">
        <v>245</v>
      </c>
      <c r="D67" s="88" t="s">
        <v>136</v>
      </c>
      <c r="E67" s="89">
        <v>93301</v>
      </c>
      <c r="F67" s="88" t="s">
        <v>246</v>
      </c>
      <c r="G67" s="88" t="s">
        <v>149</v>
      </c>
      <c r="H67" s="88" t="s">
        <v>139</v>
      </c>
      <c r="I67" s="87">
        <v>194.95774647887299</v>
      </c>
      <c r="J67" s="86">
        <v>0.21343873517786563</v>
      </c>
      <c r="K67" s="86">
        <v>0.93675889328063255</v>
      </c>
      <c r="L67" s="86">
        <v>14.138339920948615</v>
      </c>
      <c r="M67" s="86">
        <v>31.075098814229261</v>
      </c>
      <c r="N67" s="86">
        <v>46.363636363636367</v>
      </c>
      <c r="O67" s="86">
        <v>0</v>
      </c>
      <c r="P67" s="86">
        <v>0</v>
      </c>
      <c r="Q67" s="86">
        <v>0</v>
      </c>
      <c r="R67" s="86">
        <v>28.0711462450593</v>
      </c>
      <c r="S67" s="86">
        <v>1.810276679841897</v>
      </c>
      <c r="T67" s="86">
        <v>0</v>
      </c>
      <c r="U67" s="86">
        <v>16.482213438735176</v>
      </c>
      <c r="V67" s="86">
        <v>36.545454545454547</v>
      </c>
      <c r="W67" s="85">
        <v>320</v>
      </c>
      <c r="X67" s="84" t="s">
        <v>506</v>
      </c>
      <c r="Y67" s="83">
        <v>45302</v>
      </c>
      <c r="Z67" s="83"/>
      <c r="AA67" s="83" t="s">
        <v>507</v>
      </c>
      <c r="AB67" s="83" t="s">
        <v>504</v>
      </c>
    </row>
    <row r="68" spans="1:28" ht="15.65" customHeight="1" x14ac:dyDescent="0.35">
      <c r="A68" s="88" t="s">
        <v>384</v>
      </c>
      <c r="B68" s="88" t="s">
        <v>385</v>
      </c>
      <c r="C68" s="88" t="s">
        <v>386</v>
      </c>
      <c r="D68" s="88" t="s">
        <v>387</v>
      </c>
      <c r="E68" s="89">
        <v>83318</v>
      </c>
      <c r="F68" s="88" t="s">
        <v>275</v>
      </c>
      <c r="G68" s="88" t="s">
        <v>156</v>
      </c>
      <c r="H68" s="88" t="s">
        <v>139</v>
      </c>
      <c r="I68" s="87">
        <v>3.2640692640692599</v>
      </c>
      <c r="J68" s="86">
        <v>0.17391304347826086</v>
      </c>
      <c r="K68" s="86">
        <v>1.7628458498023716</v>
      </c>
      <c r="L68" s="86">
        <v>0.65217391304347783</v>
      </c>
      <c r="M68" s="86">
        <v>0.47430830039525673</v>
      </c>
      <c r="N68" s="86">
        <v>2.6798418972331968</v>
      </c>
      <c r="O68" s="86">
        <v>0.34387351778656128</v>
      </c>
      <c r="P68" s="86">
        <v>2.766798418972332E-2</v>
      </c>
      <c r="Q68" s="86">
        <v>1.1857707509881422E-2</v>
      </c>
      <c r="R68" s="86">
        <v>2.3715415019762844E-2</v>
      </c>
      <c r="S68" s="86">
        <v>5.9288537549407105E-2</v>
      </c>
      <c r="T68" s="86">
        <v>6.3241106719367585E-2</v>
      </c>
      <c r="U68" s="86">
        <v>2.9169960474308243</v>
      </c>
      <c r="V68" s="86">
        <v>2.6679841897233154</v>
      </c>
      <c r="W68" s="85" t="s">
        <v>157</v>
      </c>
      <c r="X68" s="84" t="s">
        <v>506</v>
      </c>
      <c r="Y68" s="83">
        <v>45190</v>
      </c>
      <c r="Z68" s="83"/>
      <c r="AA68" s="83" t="s">
        <v>505</v>
      </c>
      <c r="AB68" s="90" t="s">
        <v>524</v>
      </c>
    </row>
    <row r="69" spans="1:28" x14ac:dyDescent="0.35">
      <c r="A69" s="88" t="s">
        <v>550</v>
      </c>
      <c r="B69" s="88" t="s">
        <v>185</v>
      </c>
      <c r="C69" s="88" t="s">
        <v>186</v>
      </c>
      <c r="D69" s="88" t="s">
        <v>147</v>
      </c>
      <c r="E69" s="89">
        <v>77301</v>
      </c>
      <c r="F69" s="88" t="s">
        <v>187</v>
      </c>
      <c r="G69" s="88" t="s">
        <v>149</v>
      </c>
      <c r="H69" s="88" t="s">
        <v>139</v>
      </c>
      <c r="I69" s="87">
        <v>39.232624928202199</v>
      </c>
      <c r="J69" s="86">
        <v>327.32806324110402</v>
      </c>
      <c r="K69" s="86">
        <v>433.79051383399059</v>
      </c>
      <c r="L69" s="86">
        <v>254.50197628458463</v>
      </c>
      <c r="M69" s="86">
        <v>145.86166007905103</v>
      </c>
      <c r="N69" s="86">
        <v>552.77470355730873</v>
      </c>
      <c r="O69" s="86">
        <v>503.5454545454553</v>
      </c>
      <c r="P69" s="86">
        <v>37.146245059288553</v>
      </c>
      <c r="Q69" s="86">
        <v>68.015810276679929</v>
      </c>
      <c r="R69" s="86">
        <v>227.59288537549349</v>
      </c>
      <c r="S69" s="86">
        <v>119.92885375494086</v>
      </c>
      <c r="T69" s="86">
        <v>79.972332015810309</v>
      </c>
      <c r="U69" s="86">
        <v>733.98814229249899</v>
      </c>
      <c r="V69" s="86">
        <v>812.47035573122912</v>
      </c>
      <c r="W69" s="85">
        <v>750</v>
      </c>
      <c r="X69" s="84" t="s">
        <v>506</v>
      </c>
      <c r="Y69" s="83">
        <v>45267</v>
      </c>
      <c r="Z69" s="83"/>
      <c r="AA69" s="83" t="s">
        <v>507</v>
      </c>
      <c r="AB69" s="83" t="s">
        <v>504</v>
      </c>
    </row>
    <row r="70" spans="1:28" x14ac:dyDescent="0.35">
      <c r="A70" s="88" t="s">
        <v>549</v>
      </c>
      <c r="B70" s="88" t="s">
        <v>548</v>
      </c>
      <c r="C70" s="88" t="s">
        <v>547</v>
      </c>
      <c r="D70" s="88" t="s">
        <v>226</v>
      </c>
      <c r="E70" s="89">
        <v>16866</v>
      </c>
      <c r="F70" s="88" t="s">
        <v>227</v>
      </c>
      <c r="G70" s="88" t="s">
        <v>138</v>
      </c>
      <c r="H70" s="88" t="s">
        <v>139</v>
      </c>
      <c r="I70" s="87">
        <v>77.184642963848205</v>
      </c>
      <c r="J70" s="86">
        <v>210.02371541501955</v>
      </c>
      <c r="K70" s="86">
        <v>67.806324110671952</v>
      </c>
      <c r="L70" s="86">
        <v>539.90513833992054</v>
      </c>
      <c r="M70" s="86">
        <v>414.22529644268838</v>
      </c>
      <c r="N70" s="86">
        <v>645.0869565217389</v>
      </c>
      <c r="O70" s="86">
        <v>538.09881422924832</v>
      </c>
      <c r="P70" s="86">
        <v>28.051383399209492</v>
      </c>
      <c r="Q70" s="86">
        <v>20.723320158102766</v>
      </c>
      <c r="R70" s="86">
        <v>272.43083003952563</v>
      </c>
      <c r="S70" s="86">
        <v>71.434782608695627</v>
      </c>
      <c r="T70" s="86">
        <v>59.675889328063228</v>
      </c>
      <c r="U70" s="86">
        <v>828.41897233201644</v>
      </c>
      <c r="V70" s="86">
        <v>787.20948616600685</v>
      </c>
      <c r="W70" s="85">
        <v>800</v>
      </c>
      <c r="X70" s="84" t="s">
        <v>506</v>
      </c>
      <c r="Y70" s="83">
        <v>45358</v>
      </c>
      <c r="Z70" s="83"/>
      <c r="AA70" s="83" t="s">
        <v>507</v>
      </c>
      <c r="AB70" s="90" t="s">
        <v>504</v>
      </c>
    </row>
    <row r="71" spans="1:28" ht="15.65" customHeight="1" x14ac:dyDescent="0.35">
      <c r="A71" s="88" t="s">
        <v>27</v>
      </c>
      <c r="B71" s="88" t="s">
        <v>279</v>
      </c>
      <c r="C71" s="88" t="s">
        <v>280</v>
      </c>
      <c r="D71" s="88" t="s">
        <v>274</v>
      </c>
      <c r="E71" s="89">
        <v>89060</v>
      </c>
      <c r="F71" s="88" t="s">
        <v>275</v>
      </c>
      <c r="G71" s="88" t="s">
        <v>170</v>
      </c>
      <c r="H71" s="88" t="s">
        <v>139</v>
      </c>
      <c r="I71" s="87">
        <v>42.809563066776597</v>
      </c>
      <c r="J71" s="86">
        <v>86.146245059288432</v>
      </c>
      <c r="K71" s="86">
        <v>47.55335968379439</v>
      </c>
      <c r="L71" s="86">
        <v>41.604743083003953</v>
      </c>
      <c r="M71" s="86">
        <v>40.74703557312256</v>
      </c>
      <c r="N71" s="86">
        <v>116.5968379446641</v>
      </c>
      <c r="O71" s="86">
        <v>99.264822134387273</v>
      </c>
      <c r="P71" s="86">
        <v>0.14229249011857709</v>
      </c>
      <c r="Q71" s="86">
        <v>4.7430830039525688E-2</v>
      </c>
      <c r="R71" s="86">
        <v>46.600790513834006</v>
      </c>
      <c r="S71" s="86">
        <v>18.588932806324109</v>
      </c>
      <c r="T71" s="86">
        <v>13.083003952569165</v>
      </c>
      <c r="U71" s="86">
        <v>137.7786561264823</v>
      </c>
      <c r="V71" s="86">
        <v>177.695652173913</v>
      </c>
      <c r="W71" s="85" t="s">
        <v>157</v>
      </c>
      <c r="X71" s="84" t="s">
        <v>506</v>
      </c>
      <c r="Y71" s="83">
        <v>45372</v>
      </c>
      <c r="Z71" s="83"/>
      <c r="AA71" s="83" t="s">
        <v>505</v>
      </c>
      <c r="AB71" s="83" t="s">
        <v>504</v>
      </c>
    </row>
    <row r="72" spans="1:28" x14ac:dyDescent="0.35">
      <c r="A72" s="88" t="s">
        <v>546</v>
      </c>
      <c r="B72" s="88" t="s">
        <v>545</v>
      </c>
      <c r="C72" s="88" t="s">
        <v>544</v>
      </c>
      <c r="D72" s="88" t="s">
        <v>543</v>
      </c>
      <c r="E72" s="89">
        <v>5488</v>
      </c>
      <c r="F72" s="88" t="s">
        <v>252</v>
      </c>
      <c r="G72" s="88" t="s">
        <v>194</v>
      </c>
      <c r="H72" s="88" t="s">
        <v>139</v>
      </c>
      <c r="I72" s="87">
        <v>2.0965189873417698</v>
      </c>
      <c r="J72" s="86">
        <v>4.7865612648221392</v>
      </c>
      <c r="K72" s="86">
        <v>0.22134387351778667</v>
      </c>
      <c r="L72" s="86">
        <v>0.2411067193675889</v>
      </c>
      <c r="M72" s="86">
        <v>5.5335968379446633E-2</v>
      </c>
      <c r="N72" s="86">
        <v>0.32411067193675874</v>
      </c>
      <c r="O72" s="86">
        <v>4.9723320158102817</v>
      </c>
      <c r="P72" s="86">
        <v>0</v>
      </c>
      <c r="Q72" s="86">
        <v>7.9051383399209481E-3</v>
      </c>
      <c r="R72" s="86">
        <v>0</v>
      </c>
      <c r="S72" s="86">
        <v>0</v>
      </c>
      <c r="T72" s="86">
        <v>1.5810276679841896E-2</v>
      </c>
      <c r="U72" s="86">
        <v>5.2885375494071232</v>
      </c>
      <c r="V72" s="86">
        <v>4.5138339920948622</v>
      </c>
      <c r="W72" s="85" t="s">
        <v>157</v>
      </c>
      <c r="X72" s="84" t="s">
        <v>356</v>
      </c>
      <c r="Y72" s="83">
        <v>45380</v>
      </c>
      <c r="Z72" s="83"/>
      <c r="AA72" s="83" t="s">
        <v>525</v>
      </c>
      <c r="AB72" s="90" t="s">
        <v>520</v>
      </c>
    </row>
    <row r="73" spans="1:28" x14ac:dyDescent="0.35">
      <c r="A73" s="88" t="s">
        <v>542</v>
      </c>
      <c r="B73" s="88" t="s">
        <v>314</v>
      </c>
      <c r="C73" s="88" t="s">
        <v>280</v>
      </c>
      <c r="D73" s="88" t="s">
        <v>274</v>
      </c>
      <c r="E73" s="89">
        <v>89060</v>
      </c>
      <c r="F73" s="88" t="s">
        <v>275</v>
      </c>
      <c r="G73" s="88" t="s">
        <v>156</v>
      </c>
      <c r="H73" s="88" t="s">
        <v>139</v>
      </c>
      <c r="I73" s="87">
        <v>39.902534113060398</v>
      </c>
      <c r="J73" s="86">
        <v>7.059288537549409</v>
      </c>
      <c r="K73" s="86">
        <v>17.10276679841898</v>
      </c>
      <c r="L73" s="86">
        <v>20.221343873517792</v>
      </c>
      <c r="M73" s="86">
        <v>27.44664031620556</v>
      </c>
      <c r="N73" s="86">
        <v>61.494071146245005</v>
      </c>
      <c r="O73" s="86">
        <v>10.335968379446644</v>
      </c>
      <c r="P73" s="86">
        <v>0</v>
      </c>
      <c r="Q73" s="86">
        <v>0</v>
      </c>
      <c r="R73" s="86">
        <v>24.21739130434786</v>
      </c>
      <c r="S73" s="86">
        <v>8.8893280632411091</v>
      </c>
      <c r="T73" s="86">
        <v>5.2569169960474325</v>
      </c>
      <c r="U73" s="86">
        <v>33.466403162055322</v>
      </c>
      <c r="V73" s="86">
        <v>62.173913043478187</v>
      </c>
      <c r="W73" s="85" t="s">
        <v>157</v>
      </c>
      <c r="X73" s="84" t="s">
        <v>506</v>
      </c>
      <c r="Y73" s="83">
        <v>45225</v>
      </c>
      <c r="Z73" s="83"/>
      <c r="AA73" s="83" t="s">
        <v>505</v>
      </c>
      <c r="AB73" s="83" t="s">
        <v>504</v>
      </c>
    </row>
    <row r="74" spans="1:28" ht="15.65" customHeight="1" x14ac:dyDescent="0.35">
      <c r="A74" s="88" t="s">
        <v>23</v>
      </c>
      <c r="B74" s="88" t="s">
        <v>299</v>
      </c>
      <c r="C74" s="88" t="s">
        <v>300</v>
      </c>
      <c r="D74" s="88" t="s">
        <v>231</v>
      </c>
      <c r="E74" s="89">
        <v>10924</v>
      </c>
      <c r="F74" s="88" t="s">
        <v>257</v>
      </c>
      <c r="G74" s="88" t="s">
        <v>156</v>
      </c>
      <c r="H74" s="88" t="s">
        <v>139</v>
      </c>
      <c r="I74" s="87">
        <v>79.1016949152542</v>
      </c>
      <c r="J74" s="86">
        <v>27.715415019762844</v>
      </c>
      <c r="K74" s="86">
        <v>21.604743083003957</v>
      </c>
      <c r="L74" s="86">
        <v>9.1383399209486171</v>
      </c>
      <c r="M74" s="86">
        <v>8.8695652173913029</v>
      </c>
      <c r="N74" s="86">
        <v>43.162055335968383</v>
      </c>
      <c r="O74" s="86">
        <v>24.166007905138336</v>
      </c>
      <c r="P74" s="86">
        <v>0</v>
      </c>
      <c r="Q74" s="86">
        <v>0</v>
      </c>
      <c r="R74" s="86">
        <v>7.9446640316205546</v>
      </c>
      <c r="S74" s="86">
        <v>5.320158102766797</v>
      </c>
      <c r="T74" s="86">
        <v>8.1581027667984181</v>
      </c>
      <c r="U74" s="86">
        <v>45.905138339920981</v>
      </c>
      <c r="V74" s="86">
        <v>44.798418972332016</v>
      </c>
      <c r="W74" s="85" t="s">
        <v>157</v>
      </c>
      <c r="X74" s="84" t="s">
        <v>506</v>
      </c>
      <c r="Y74" s="83">
        <v>45260</v>
      </c>
      <c r="Z74" s="83"/>
      <c r="AA74" s="83" t="s">
        <v>505</v>
      </c>
      <c r="AB74" s="83" t="s">
        <v>504</v>
      </c>
    </row>
    <row r="75" spans="1:28" x14ac:dyDescent="0.35">
      <c r="A75" s="88" t="s">
        <v>541</v>
      </c>
      <c r="B75" s="88" t="s">
        <v>167</v>
      </c>
      <c r="C75" s="88" t="s">
        <v>168</v>
      </c>
      <c r="D75" s="88" t="s">
        <v>136</v>
      </c>
      <c r="E75" s="89">
        <v>92154</v>
      </c>
      <c r="F75" s="88" t="s">
        <v>169</v>
      </c>
      <c r="G75" s="88" t="s">
        <v>149</v>
      </c>
      <c r="H75" s="88" t="s">
        <v>139</v>
      </c>
      <c r="I75" s="87">
        <v>46.874238468233202</v>
      </c>
      <c r="J75" s="86">
        <v>911.40316205532486</v>
      </c>
      <c r="K75" s="86">
        <v>145.5889328063239</v>
      </c>
      <c r="L75" s="86">
        <v>62.992094861660071</v>
      </c>
      <c r="M75" s="86">
        <v>97.355731225296452</v>
      </c>
      <c r="N75" s="86">
        <v>250.65612648221347</v>
      </c>
      <c r="O75" s="86">
        <v>726.07905138338936</v>
      </c>
      <c r="P75" s="86">
        <v>22.462450592885379</v>
      </c>
      <c r="Q75" s="86">
        <v>218.14229249011697</v>
      </c>
      <c r="R75" s="86">
        <v>107.0513833992095</v>
      </c>
      <c r="S75" s="86">
        <v>34.399209486166015</v>
      </c>
      <c r="T75" s="86">
        <v>37.276679841897234</v>
      </c>
      <c r="U75" s="86">
        <v>1038.6126482213933</v>
      </c>
      <c r="V75" s="86">
        <v>675.92094861658904</v>
      </c>
      <c r="W75" s="85">
        <v>750</v>
      </c>
      <c r="X75" s="84" t="s">
        <v>506</v>
      </c>
      <c r="Y75" s="83">
        <v>45232</v>
      </c>
      <c r="Z75" s="83"/>
      <c r="AA75" s="83" t="s">
        <v>507</v>
      </c>
      <c r="AB75" s="83" t="s">
        <v>504</v>
      </c>
    </row>
    <row r="76" spans="1:28" ht="15.65" customHeight="1" x14ac:dyDescent="0.35">
      <c r="A76" s="88" t="s">
        <v>540</v>
      </c>
      <c r="B76" s="88" t="s">
        <v>180</v>
      </c>
      <c r="C76" s="88" t="s">
        <v>181</v>
      </c>
      <c r="D76" s="88" t="s">
        <v>182</v>
      </c>
      <c r="E76" s="89">
        <v>88081</v>
      </c>
      <c r="F76" s="88" t="s">
        <v>183</v>
      </c>
      <c r="G76" s="88" t="s">
        <v>138</v>
      </c>
      <c r="H76" s="88" t="s">
        <v>139</v>
      </c>
      <c r="I76" s="87">
        <v>28.1727983591847</v>
      </c>
      <c r="J76" s="86">
        <v>753.22134387342396</v>
      </c>
      <c r="K76" s="86">
        <v>60.308300395257184</v>
      </c>
      <c r="L76" s="86">
        <v>39.893280632411106</v>
      </c>
      <c r="M76" s="86">
        <v>17.913043478260871</v>
      </c>
      <c r="N76" s="86">
        <v>98.272727272727337</v>
      </c>
      <c r="O76" s="86">
        <v>603.77865612643268</v>
      </c>
      <c r="P76" s="86">
        <v>4.2292490118577071</v>
      </c>
      <c r="Q76" s="86">
        <v>165.05533596837748</v>
      </c>
      <c r="R76" s="86">
        <v>16.268774703557316</v>
      </c>
      <c r="S76" s="86">
        <v>9.1936758893280626</v>
      </c>
      <c r="T76" s="86">
        <v>31.667984189723359</v>
      </c>
      <c r="U76" s="86">
        <v>814.2055335967417</v>
      </c>
      <c r="V76" s="86">
        <v>698.66403162046015</v>
      </c>
      <c r="W76" s="85">
        <v>500</v>
      </c>
      <c r="X76" s="84" t="s">
        <v>506</v>
      </c>
      <c r="Y76" s="83">
        <v>45246</v>
      </c>
      <c r="Z76" s="83"/>
      <c r="AA76" s="83" t="s">
        <v>507</v>
      </c>
      <c r="AB76" s="83" t="s">
        <v>504</v>
      </c>
    </row>
    <row r="77" spans="1:28" x14ac:dyDescent="0.35">
      <c r="A77" s="88" t="s">
        <v>375</v>
      </c>
      <c r="B77" s="88" t="s">
        <v>376</v>
      </c>
      <c r="C77" s="88" t="s">
        <v>377</v>
      </c>
      <c r="D77" s="88" t="s">
        <v>315</v>
      </c>
      <c r="E77" s="89">
        <v>68949</v>
      </c>
      <c r="F77" s="88" t="s">
        <v>256</v>
      </c>
      <c r="G77" s="88" t="s">
        <v>194</v>
      </c>
      <c r="H77" s="88" t="s">
        <v>139</v>
      </c>
      <c r="I77" s="87">
        <v>55.951219512195102</v>
      </c>
      <c r="J77" s="86">
        <v>0.81818181818181812</v>
      </c>
      <c r="K77" s="86">
        <v>1.5256916996047432</v>
      </c>
      <c r="L77" s="86">
        <v>5.9999999999999991</v>
      </c>
      <c r="M77" s="86">
        <v>5.4387351778656132</v>
      </c>
      <c r="N77" s="86">
        <v>11.604743083003953</v>
      </c>
      <c r="O77" s="86">
        <v>0.98814229249011853</v>
      </c>
      <c r="P77" s="86">
        <v>1.1897233201581028</v>
      </c>
      <c r="Q77" s="86">
        <v>0</v>
      </c>
      <c r="R77" s="86">
        <v>4.6837944664031621</v>
      </c>
      <c r="S77" s="86">
        <v>1.9960474308300395</v>
      </c>
      <c r="T77" s="86">
        <v>0.28458498023715417</v>
      </c>
      <c r="U77" s="86">
        <v>6.8181818181818183</v>
      </c>
      <c r="V77" s="86">
        <v>11.229249011857707</v>
      </c>
      <c r="W77" s="85" t="s">
        <v>157</v>
      </c>
      <c r="X77" s="84" t="s">
        <v>506</v>
      </c>
      <c r="Y77" s="83">
        <v>45433</v>
      </c>
      <c r="Z77" s="83"/>
      <c r="AA77" s="83" t="s">
        <v>505</v>
      </c>
      <c r="AB77" s="83" t="s">
        <v>520</v>
      </c>
    </row>
    <row r="78" spans="1:28" ht="15.65" customHeight="1" x14ac:dyDescent="0.35">
      <c r="A78" s="88" t="s">
        <v>539</v>
      </c>
      <c r="B78" s="88" t="s">
        <v>538</v>
      </c>
      <c r="C78" s="88" t="s">
        <v>537</v>
      </c>
      <c r="D78" s="88" t="s">
        <v>37</v>
      </c>
      <c r="E78" s="89">
        <v>35447</v>
      </c>
      <c r="F78" s="88" t="s">
        <v>155</v>
      </c>
      <c r="G78" s="88" t="s">
        <v>156</v>
      </c>
      <c r="H78" s="88" t="s">
        <v>139</v>
      </c>
      <c r="I78" s="87">
        <v>3.0747708634828799</v>
      </c>
      <c r="J78" s="86">
        <v>3.5691699604742952</v>
      </c>
      <c r="K78" s="86">
        <v>9.3359683794466868</v>
      </c>
      <c r="L78" s="86">
        <v>9.1936758893281088</v>
      </c>
      <c r="M78" s="86">
        <v>3.2648221343873405</v>
      </c>
      <c r="N78" s="86">
        <v>13.434782608695759</v>
      </c>
      <c r="O78" s="86">
        <v>9.0000000000000426</v>
      </c>
      <c r="P78" s="86">
        <v>2.3596837944663966</v>
      </c>
      <c r="Q78" s="86">
        <v>0.56916996047430846</v>
      </c>
      <c r="R78" s="86">
        <v>0.24901185770750978</v>
      </c>
      <c r="S78" s="86">
        <v>7.5098814229249022E-2</v>
      </c>
      <c r="T78" s="86">
        <v>4.7430830039525688E-2</v>
      </c>
      <c r="U78" s="86">
        <v>24.992094861660863</v>
      </c>
      <c r="V78" s="86">
        <v>20.205533596838396</v>
      </c>
      <c r="W78" s="85" t="s">
        <v>157</v>
      </c>
      <c r="X78" s="84" t="s">
        <v>506</v>
      </c>
      <c r="Y78" s="83">
        <v>45260</v>
      </c>
      <c r="Z78" s="83"/>
      <c r="AA78" s="83" t="s">
        <v>505</v>
      </c>
      <c r="AB78" s="83" t="s">
        <v>504</v>
      </c>
    </row>
    <row r="79" spans="1:28" x14ac:dyDescent="0.35">
      <c r="A79" s="88" t="s">
        <v>536</v>
      </c>
      <c r="B79" s="88" t="s">
        <v>277</v>
      </c>
      <c r="C79" s="88" t="s">
        <v>278</v>
      </c>
      <c r="D79" s="88" t="s">
        <v>226</v>
      </c>
      <c r="E79" s="89">
        <v>18428</v>
      </c>
      <c r="F79" s="88" t="s">
        <v>227</v>
      </c>
      <c r="G79" s="88" t="s">
        <v>156</v>
      </c>
      <c r="H79" s="88" t="s">
        <v>4</v>
      </c>
      <c r="I79" s="87">
        <v>30.543522267206502</v>
      </c>
      <c r="J79" s="86">
        <v>49.237154150197668</v>
      </c>
      <c r="K79" s="86">
        <v>7.2806324110671987</v>
      </c>
      <c r="L79" s="86">
        <v>26.640316205533633</v>
      </c>
      <c r="M79" s="86">
        <v>39.940711462450608</v>
      </c>
      <c r="N79" s="86">
        <v>62.375494071146498</v>
      </c>
      <c r="O79" s="86">
        <v>60.723320158102894</v>
      </c>
      <c r="P79" s="86">
        <v>0</v>
      </c>
      <c r="Q79" s="86">
        <v>0</v>
      </c>
      <c r="R79" s="86">
        <v>16.193675889328066</v>
      </c>
      <c r="S79" s="86">
        <v>2.8023715415019765</v>
      </c>
      <c r="T79" s="86">
        <v>2.6245059288537549</v>
      </c>
      <c r="U79" s="86">
        <v>101.47826086956486</v>
      </c>
      <c r="V79" s="86">
        <v>115.58102766798372</v>
      </c>
      <c r="W79" s="85">
        <v>100</v>
      </c>
      <c r="X79" s="84" t="s">
        <v>506</v>
      </c>
      <c r="Y79" s="83">
        <v>45351</v>
      </c>
      <c r="Z79" s="83"/>
      <c r="AA79" s="83" t="s">
        <v>507</v>
      </c>
      <c r="AB79" s="83" t="s">
        <v>504</v>
      </c>
    </row>
    <row r="80" spans="1:28" ht="15.65" customHeight="1" x14ac:dyDescent="0.35">
      <c r="A80" s="88" t="s">
        <v>33</v>
      </c>
      <c r="B80" s="88" t="s">
        <v>200</v>
      </c>
      <c r="C80" s="88" t="s">
        <v>201</v>
      </c>
      <c r="D80" s="88" t="s">
        <v>154</v>
      </c>
      <c r="E80" s="89">
        <v>70576</v>
      </c>
      <c r="F80" s="88" t="s">
        <v>155</v>
      </c>
      <c r="G80" s="88" t="s">
        <v>138</v>
      </c>
      <c r="H80" s="88" t="s">
        <v>4</v>
      </c>
      <c r="I80" s="87">
        <v>17.060482037289699</v>
      </c>
      <c r="J80" s="86">
        <v>311.65612648221497</v>
      </c>
      <c r="K80" s="86">
        <v>40.486166007905275</v>
      </c>
      <c r="L80" s="86">
        <v>51.142292490118869</v>
      </c>
      <c r="M80" s="86">
        <v>29.264822134387394</v>
      </c>
      <c r="N80" s="86">
        <v>101.66403162055322</v>
      </c>
      <c r="O80" s="86">
        <v>330.88537549407249</v>
      </c>
      <c r="P80" s="86">
        <v>0</v>
      </c>
      <c r="Q80" s="86">
        <v>0</v>
      </c>
      <c r="R80" s="86">
        <v>28.660079051383452</v>
      </c>
      <c r="S80" s="86">
        <v>12.545454545454547</v>
      </c>
      <c r="T80" s="86">
        <v>20.272727272727298</v>
      </c>
      <c r="U80" s="86">
        <v>371.0711462450617</v>
      </c>
      <c r="V80" s="86">
        <v>387.85375494071309</v>
      </c>
      <c r="W80" s="85" t="s">
        <v>157</v>
      </c>
      <c r="X80" s="84" t="s">
        <v>506</v>
      </c>
      <c r="Y80" s="83">
        <v>45393</v>
      </c>
      <c r="Z80" s="83"/>
      <c r="AA80" s="83" t="s">
        <v>507</v>
      </c>
      <c r="AB80" s="83" t="s">
        <v>504</v>
      </c>
    </row>
    <row r="81" spans="1:28" x14ac:dyDescent="0.35">
      <c r="A81" s="88" t="s">
        <v>36</v>
      </c>
      <c r="B81" s="88" t="s">
        <v>366</v>
      </c>
      <c r="C81" s="88" t="s">
        <v>367</v>
      </c>
      <c r="D81" s="88" t="s">
        <v>219</v>
      </c>
      <c r="E81" s="89">
        <v>33762</v>
      </c>
      <c r="F81" s="88" t="s">
        <v>25</v>
      </c>
      <c r="G81" s="88" t="s">
        <v>194</v>
      </c>
      <c r="H81" s="88" t="s">
        <v>139</v>
      </c>
      <c r="I81" s="87">
        <v>1.7554347826087</v>
      </c>
      <c r="J81" s="86">
        <v>0.66007905138339873</v>
      </c>
      <c r="K81" s="86">
        <v>0.72332015810276584</v>
      </c>
      <c r="L81" s="86">
        <v>1.7944664031620496</v>
      </c>
      <c r="M81" s="86">
        <v>0.65217391304347749</v>
      </c>
      <c r="N81" s="86">
        <v>1.9644268774703504</v>
      </c>
      <c r="O81" s="86">
        <v>1.6877470355731181</v>
      </c>
      <c r="P81" s="86">
        <v>2.3715415019762841E-2</v>
      </c>
      <c r="Q81" s="86">
        <v>0.1541501976284585</v>
      </c>
      <c r="R81" s="86">
        <v>0</v>
      </c>
      <c r="S81" s="86">
        <v>2.3715415019762844E-2</v>
      </c>
      <c r="T81" s="86">
        <v>3.952569169960474E-3</v>
      </c>
      <c r="U81" s="86">
        <v>3.8023715415019592</v>
      </c>
      <c r="V81" s="86">
        <v>2.4703557312252871</v>
      </c>
      <c r="W81" s="85" t="s">
        <v>157</v>
      </c>
      <c r="X81" s="84" t="s">
        <v>506</v>
      </c>
      <c r="Y81" s="83">
        <v>45127</v>
      </c>
      <c r="Z81" s="83"/>
      <c r="AA81" s="83" t="s">
        <v>505</v>
      </c>
      <c r="AB81" s="90" t="s">
        <v>504</v>
      </c>
    </row>
    <row r="82" spans="1:28" x14ac:dyDescent="0.35">
      <c r="A82" s="88" t="s">
        <v>535</v>
      </c>
      <c r="B82" s="88" t="s">
        <v>250</v>
      </c>
      <c r="C82" s="88" t="s">
        <v>251</v>
      </c>
      <c r="D82" s="88" t="s">
        <v>24</v>
      </c>
      <c r="E82" s="89">
        <v>2360</v>
      </c>
      <c r="F82" s="88" t="s">
        <v>252</v>
      </c>
      <c r="G82" s="88" t="s">
        <v>156</v>
      </c>
      <c r="H82" s="88" t="s">
        <v>4</v>
      </c>
      <c r="I82" s="87">
        <v>38.301172227231703</v>
      </c>
      <c r="J82" s="86">
        <v>80.75889328063225</v>
      </c>
      <c r="K82" s="86">
        <v>15.517786561264819</v>
      </c>
      <c r="L82" s="86">
        <v>53.426877470355777</v>
      </c>
      <c r="M82" s="86">
        <v>50.869565217391376</v>
      </c>
      <c r="N82" s="86">
        <v>70.363636363636402</v>
      </c>
      <c r="O82" s="86">
        <v>130.20948616600791</v>
      </c>
      <c r="P82" s="86">
        <v>0</v>
      </c>
      <c r="Q82" s="86">
        <v>0</v>
      </c>
      <c r="R82" s="86">
        <v>22.980237154150206</v>
      </c>
      <c r="S82" s="86">
        <v>5.2529644268774707</v>
      </c>
      <c r="T82" s="86">
        <v>6.2727272727272725</v>
      </c>
      <c r="U82" s="86">
        <v>166.06719367588977</v>
      </c>
      <c r="V82" s="86">
        <v>128.73122529644274</v>
      </c>
      <c r="W82" s="85" t="s">
        <v>157</v>
      </c>
      <c r="X82" s="84" t="s">
        <v>506</v>
      </c>
      <c r="Y82" s="83">
        <v>45267</v>
      </c>
      <c r="Z82" s="83"/>
      <c r="AA82" s="83" t="s">
        <v>505</v>
      </c>
      <c r="AB82" s="83" t="s">
        <v>504</v>
      </c>
    </row>
    <row r="83" spans="1:28" ht="15.65" customHeight="1" x14ac:dyDescent="0.35">
      <c r="A83" s="88" t="s">
        <v>350</v>
      </c>
      <c r="B83" s="88" t="s">
        <v>351</v>
      </c>
      <c r="C83" s="88" t="s">
        <v>352</v>
      </c>
      <c r="D83" s="88" t="s">
        <v>323</v>
      </c>
      <c r="E83" s="89">
        <v>50313</v>
      </c>
      <c r="F83" s="88" t="s">
        <v>256</v>
      </c>
      <c r="G83" s="88" t="s">
        <v>194</v>
      </c>
      <c r="H83" s="88" t="s">
        <v>139</v>
      </c>
      <c r="I83" s="87">
        <v>43</v>
      </c>
      <c r="J83" s="86">
        <v>2.5138339920948618</v>
      </c>
      <c r="K83" s="86">
        <v>6.3715415019762851</v>
      </c>
      <c r="L83" s="86">
        <v>7.9288537549407128</v>
      </c>
      <c r="M83" s="86">
        <v>9.4782608695652204</v>
      </c>
      <c r="N83" s="86">
        <v>22.379446640316207</v>
      </c>
      <c r="O83" s="86">
        <v>3.1462450592885376</v>
      </c>
      <c r="P83" s="86">
        <v>0.16600790513833991</v>
      </c>
      <c r="Q83" s="86">
        <v>0.60079051383399218</v>
      </c>
      <c r="R83" s="86">
        <v>7.0474308300395254</v>
      </c>
      <c r="S83" s="86">
        <v>1.1225296442687749</v>
      </c>
      <c r="T83" s="86">
        <v>0.11462450592885376</v>
      </c>
      <c r="U83" s="86">
        <v>18.007905138339922</v>
      </c>
      <c r="V83" s="86">
        <v>24.509881422924902</v>
      </c>
      <c r="W83" s="85" t="s">
        <v>157</v>
      </c>
      <c r="X83" s="84" t="s">
        <v>506</v>
      </c>
      <c r="Y83" s="83">
        <v>45330</v>
      </c>
      <c r="Z83" s="83"/>
      <c r="AA83" s="83" t="s">
        <v>505</v>
      </c>
      <c r="AB83" s="83" t="s">
        <v>504</v>
      </c>
    </row>
    <row r="84" spans="1:28" ht="15.65" customHeight="1" x14ac:dyDescent="0.35">
      <c r="A84" s="88" t="s">
        <v>534</v>
      </c>
      <c r="B84" s="88" t="s">
        <v>176</v>
      </c>
      <c r="C84" s="88" t="s">
        <v>177</v>
      </c>
      <c r="D84" s="88" t="s">
        <v>147</v>
      </c>
      <c r="E84" s="89">
        <v>78566</v>
      </c>
      <c r="F84" s="88" t="s">
        <v>508</v>
      </c>
      <c r="G84" s="88" t="s">
        <v>178</v>
      </c>
      <c r="H84" s="88" t="s">
        <v>139</v>
      </c>
      <c r="I84" s="87">
        <v>10.2423597144998</v>
      </c>
      <c r="J84" s="86">
        <v>966.46245059302964</v>
      </c>
      <c r="K84" s="86">
        <v>40.454545454545475</v>
      </c>
      <c r="L84" s="86">
        <v>3.4387351778656106</v>
      </c>
      <c r="M84" s="86">
        <v>21.33992094861663</v>
      </c>
      <c r="N84" s="86">
        <v>118.81027667984095</v>
      </c>
      <c r="O84" s="86">
        <v>908.09486166020145</v>
      </c>
      <c r="P84" s="86">
        <v>4.7430830039525675E-2</v>
      </c>
      <c r="Q84" s="86">
        <v>4.7430830039526279</v>
      </c>
      <c r="R84" s="86">
        <v>36.355731225296417</v>
      </c>
      <c r="S84" s="86">
        <v>27.885375494071162</v>
      </c>
      <c r="T84" s="86">
        <v>35.197628458498052</v>
      </c>
      <c r="U84" s="86">
        <v>932.25691699619574</v>
      </c>
      <c r="V84" s="86">
        <v>628.64031620550486</v>
      </c>
      <c r="W84" s="85">
        <v>650</v>
      </c>
      <c r="X84" s="84" t="s">
        <v>506</v>
      </c>
      <c r="Y84" s="83">
        <v>45379</v>
      </c>
      <c r="Z84" s="83"/>
      <c r="AA84" s="83" t="s">
        <v>507</v>
      </c>
      <c r="AB84" s="83" t="s">
        <v>504</v>
      </c>
    </row>
    <row r="85" spans="1:28" ht="15.65" customHeight="1" x14ac:dyDescent="0.35">
      <c r="A85" s="88" t="s">
        <v>388</v>
      </c>
      <c r="B85" s="88" t="s">
        <v>389</v>
      </c>
      <c r="C85" s="88" t="s">
        <v>390</v>
      </c>
      <c r="D85" s="88" t="s">
        <v>323</v>
      </c>
      <c r="E85" s="89">
        <v>51501</v>
      </c>
      <c r="F85" s="88" t="s">
        <v>256</v>
      </c>
      <c r="G85" s="88" t="s">
        <v>194</v>
      </c>
      <c r="H85" s="88" t="s">
        <v>139</v>
      </c>
      <c r="I85" s="87">
        <v>34.188841201716698</v>
      </c>
      <c r="J85" s="86">
        <v>1.9604743083003948</v>
      </c>
      <c r="K85" s="86">
        <v>2.9486166007905132</v>
      </c>
      <c r="L85" s="86">
        <v>10.707509881422926</v>
      </c>
      <c r="M85" s="86">
        <v>11.826086956521738</v>
      </c>
      <c r="N85" s="86">
        <v>25.249011857707494</v>
      </c>
      <c r="O85" s="86">
        <v>1.8339920948616599</v>
      </c>
      <c r="P85" s="86">
        <v>0.26877470355731226</v>
      </c>
      <c r="Q85" s="86">
        <v>9.0909090909090912E-2</v>
      </c>
      <c r="R85" s="86">
        <v>5.1699604743083007</v>
      </c>
      <c r="S85" s="86">
        <v>1.0671936758893281</v>
      </c>
      <c r="T85" s="86">
        <v>0.75098814229249022</v>
      </c>
      <c r="U85" s="86">
        <v>20.454545454545439</v>
      </c>
      <c r="V85" s="86">
        <v>25.841897233201557</v>
      </c>
      <c r="W85" s="85" t="s">
        <v>157</v>
      </c>
      <c r="X85" s="84" t="s">
        <v>506</v>
      </c>
      <c r="Y85" s="83">
        <v>45232</v>
      </c>
      <c r="Z85" s="83"/>
      <c r="AA85" s="83" t="s">
        <v>505</v>
      </c>
      <c r="AB85" s="90" t="s">
        <v>504</v>
      </c>
    </row>
    <row r="86" spans="1:28" x14ac:dyDescent="0.35">
      <c r="A86" s="88" t="s">
        <v>533</v>
      </c>
      <c r="B86" s="88" t="s">
        <v>209</v>
      </c>
      <c r="C86" s="88" t="s">
        <v>34</v>
      </c>
      <c r="D86" s="88" t="s">
        <v>147</v>
      </c>
      <c r="E86" s="89">
        <v>76009</v>
      </c>
      <c r="F86" s="88" t="s">
        <v>210</v>
      </c>
      <c r="G86" s="88" t="s">
        <v>138</v>
      </c>
      <c r="H86" s="88" t="s">
        <v>139</v>
      </c>
      <c r="I86" s="87">
        <v>21.0663882488479</v>
      </c>
      <c r="J86" s="86">
        <v>173.05533596837819</v>
      </c>
      <c r="K86" s="86">
        <v>88.292490118576438</v>
      </c>
      <c r="L86" s="86">
        <v>192.74308300395319</v>
      </c>
      <c r="M86" s="86">
        <v>118.25691699604722</v>
      </c>
      <c r="N86" s="86">
        <v>278.8893280632393</v>
      </c>
      <c r="O86" s="86">
        <v>246.96837944664071</v>
      </c>
      <c r="P86" s="86">
        <v>21.43873517786562</v>
      </c>
      <c r="Q86" s="86">
        <v>25.051383399209559</v>
      </c>
      <c r="R86" s="86">
        <v>103.99604743082999</v>
      </c>
      <c r="S86" s="86">
        <v>60.750988142292627</v>
      </c>
      <c r="T86" s="86">
        <v>68.916996047430814</v>
      </c>
      <c r="U86" s="86">
        <v>338.6837944663904</v>
      </c>
      <c r="V86" s="86">
        <v>456.1541501976173</v>
      </c>
      <c r="W86" s="85">
        <v>525</v>
      </c>
      <c r="X86" s="84" t="s">
        <v>506</v>
      </c>
      <c r="Y86" s="83">
        <v>45281</v>
      </c>
      <c r="Z86" s="83"/>
      <c r="AA86" s="83" t="s">
        <v>531</v>
      </c>
      <c r="AB86" s="83" t="s">
        <v>504</v>
      </c>
    </row>
    <row r="87" spans="1:28" ht="15.65" customHeight="1" x14ac:dyDescent="0.35">
      <c r="A87" s="88" t="s">
        <v>532</v>
      </c>
      <c r="B87" s="88" t="s">
        <v>213</v>
      </c>
      <c r="C87" s="88" t="s">
        <v>214</v>
      </c>
      <c r="D87" s="88" t="s">
        <v>215</v>
      </c>
      <c r="E87" s="89">
        <v>23901</v>
      </c>
      <c r="F87" s="88" t="s">
        <v>216</v>
      </c>
      <c r="G87" s="88" t="s">
        <v>138</v>
      </c>
      <c r="H87" s="88" t="s">
        <v>4</v>
      </c>
      <c r="I87" s="87">
        <v>59.128498727735398</v>
      </c>
      <c r="J87" s="86">
        <v>34.059288537549421</v>
      </c>
      <c r="K87" s="86">
        <v>22.936758893280626</v>
      </c>
      <c r="L87" s="86">
        <v>59.980237154150181</v>
      </c>
      <c r="M87" s="86">
        <v>88.822134387351767</v>
      </c>
      <c r="N87" s="86">
        <v>144.4545454545455</v>
      </c>
      <c r="O87" s="86">
        <v>61.343873517786534</v>
      </c>
      <c r="P87" s="86">
        <v>0</v>
      </c>
      <c r="Q87" s="86">
        <v>0</v>
      </c>
      <c r="R87" s="86">
        <v>48.521739130434781</v>
      </c>
      <c r="S87" s="86">
        <v>9.8181818181818183</v>
      </c>
      <c r="T87" s="86">
        <v>12.478260869565215</v>
      </c>
      <c r="U87" s="86">
        <v>134.98023715415019</v>
      </c>
      <c r="V87" s="86">
        <v>142.04347826086973</v>
      </c>
      <c r="W87" s="85">
        <v>459</v>
      </c>
      <c r="X87" s="84" t="s">
        <v>506</v>
      </c>
      <c r="Y87" s="83">
        <v>45281</v>
      </c>
      <c r="Z87" s="83"/>
      <c r="AA87" s="83" t="s">
        <v>531</v>
      </c>
      <c r="AB87" s="83" t="s">
        <v>504</v>
      </c>
    </row>
    <row r="88" spans="1:28" ht="15.65" customHeight="1" x14ac:dyDescent="0.35">
      <c r="A88" s="88" t="s">
        <v>530</v>
      </c>
      <c r="B88" s="88" t="s">
        <v>189</v>
      </c>
      <c r="C88" s="88" t="s">
        <v>316</v>
      </c>
      <c r="D88" s="88" t="s">
        <v>154</v>
      </c>
      <c r="E88" s="89">
        <v>71202</v>
      </c>
      <c r="F88" s="88" t="s">
        <v>155</v>
      </c>
      <c r="G88" s="88" t="s">
        <v>138</v>
      </c>
      <c r="H88" s="88" t="s">
        <v>4</v>
      </c>
      <c r="I88" s="87">
        <v>35.359961868446099</v>
      </c>
      <c r="J88" s="86">
        <v>740.00395256917659</v>
      </c>
      <c r="K88" s="86">
        <v>8.4664031620553413</v>
      </c>
      <c r="L88" s="86">
        <v>0.34782608695652173</v>
      </c>
      <c r="M88" s="86">
        <v>0.56521739130434789</v>
      </c>
      <c r="N88" s="86">
        <v>2.039525691699605</v>
      </c>
      <c r="O88" s="86">
        <v>130.29644268774686</v>
      </c>
      <c r="P88" s="86">
        <v>3.0750988142292495</v>
      </c>
      <c r="Q88" s="86">
        <v>613.97233201581639</v>
      </c>
      <c r="R88" s="86">
        <v>1.1343873517786562</v>
      </c>
      <c r="S88" s="86">
        <v>0.45849802371541509</v>
      </c>
      <c r="T88" s="86">
        <v>1.7984189723320156</v>
      </c>
      <c r="U88" s="86">
        <v>745.99209486166592</v>
      </c>
      <c r="V88" s="86">
        <v>390.58893280632594</v>
      </c>
      <c r="W88" s="85">
        <v>677</v>
      </c>
      <c r="X88" s="84" t="s">
        <v>506</v>
      </c>
      <c r="Y88" s="83">
        <v>45232</v>
      </c>
      <c r="Z88" s="83"/>
      <c r="AA88" s="83" t="s">
        <v>507</v>
      </c>
      <c r="AB88" s="83" t="s">
        <v>504</v>
      </c>
    </row>
    <row r="89" spans="1:28" ht="15.65" customHeight="1" x14ac:dyDescent="0.35">
      <c r="A89" s="88" t="s">
        <v>13</v>
      </c>
      <c r="B89" s="88" t="s">
        <v>233</v>
      </c>
      <c r="C89" s="88" t="s">
        <v>234</v>
      </c>
      <c r="D89" s="88" t="s">
        <v>147</v>
      </c>
      <c r="E89" s="89">
        <v>78046</v>
      </c>
      <c r="F89" s="88" t="s">
        <v>508</v>
      </c>
      <c r="G89" s="88" t="s">
        <v>170</v>
      </c>
      <c r="H89" s="88" t="s">
        <v>4</v>
      </c>
      <c r="I89" s="87">
        <v>27.0941908713693</v>
      </c>
      <c r="J89" s="86">
        <v>379.30830039525711</v>
      </c>
      <c r="K89" s="86">
        <v>12.853754940711463</v>
      </c>
      <c r="L89" s="86">
        <v>17.905138339920953</v>
      </c>
      <c r="M89" s="86">
        <v>59.53359683794465</v>
      </c>
      <c r="N89" s="86">
        <v>52.806324110671902</v>
      </c>
      <c r="O89" s="86">
        <v>416.79446640316274</v>
      </c>
      <c r="P89" s="86">
        <v>0</v>
      </c>
      <c r="Q89" s="86">
        <v>0</v>
      </c>
      <c r="R89" s="86">
        <v>10.849802371541502</v>
      </c>
      <c r="S89" s="86">
        <v>8.4071146245059278</v>
      </c>
      <c r="T89" s="86">
        <v>13.565217391304348</v>
      </c>
      <c r="U89" s="86">
        <v>436.77865612648276</v>
      </c>
      <c r="V89" s="86">
        <v>382.94861660079169</v>
      </c>
      <c r="W89" s="85">
        <v>275</v>
      </c>
      <c r="X89" s="84" t="s">
        <v>506</v>
      </c>
      <c r="Y89" s="83">
        <v>45281</v>
      </c>
      <c r="Z89" s="83"/>
      <c r="AA89" s="83" t="s">
        <v>505</v>
      </c>
      <c r="AB89" s="83" t="s">
        <v>504</v>
      </c>
    </row>
    <row r="90" spans="1:28" ht="15.65" customHeight="1" x14ac:dyDescent="0.35">
      <c r="A90" s="88" t="s">
        <v>235</v>
      </c>
      <c r="B90" s="88" t="s">
        <v>236</v>
      </c>
      <c r="C90" s="88" t="s">
        <v>237</v>
      </c>
      <c r="D90" s="88" t="s">
        <v>154</v>
      </c>
      <c r="E90" s="89">
        <v>71334</v>
      </c>
      <c r="F90" s="88" t="s">
        <v>155</v>
      </c>
      <c r="G90" s="88" t="s">
        <v>138</v>
      </c>
      <c r="H90" s="88" t="s">
        <v>4</v>
      </c>
      <c r="I90" s="87">
        <v>53.383590836441101</v>
      </c>
      <c r="J90" s="86">
        <v>462.4110671936765</v>
      </c>
      <c r="K90" s="86">
        <v>15.086956521739145</v>
      </c>
      <c r="L90" s="86">
        <v>3.9525691699604744E-2</v>
      </c>
      <c r="M90" s="86">
        <v>3.9525691699604744E-2</v>
      </c>
      <c r="N90" s="86">
        <v>4.1739130434782599</v>
      </c>
      <c r="O90" s="86">
        <v>473.24110671936853</v>
      </c>
      <c r="P90" s="86">
        <v>9.0909090909090912E-2</v>
      </c>
      <c r="Q90" s="86">
        <v>7.1146245059288543E-2</v>
      </c>
      <c r="R90" s="86">
        <v>1.9683794466403157</v>
      </c>
      <c r="S90" s="86">
        <v>0.43873517786561272</v>
      </c>
      <c r="T90" s="86">
        <v>0.63636363636363624</v>
      </c>
      <c r="U90" s="86">
        <v>474.53359683794559</v>
      </c>
      <c r="V90" s="86">
        <v>282.72727272727292</v>
      </c>
      <c r="W90" s="85">
        <v>361</v>
      </c>
      <c r="X90" s="84" t="s">
        <v>506</v>
      </c>
      <c r="Y90" s="83">
        <v>45246</v>
      </c>
      <c r="Z90" s="83"/>
      <c r="AA90" s="83" t="s">
        <v>507</v>
      </c>
      <c r="AB90" s="90" t="s">
        <v>504</v>
      </c>
    </row>
    <row r="91" spans="1:28" x14ac:dyDescent="0.35">
      <c r="A91" s="88" t="s">
        <v>529</v>
      </c>
      <c r="B91" s="88" t="s">
        <v>528</v>
      </c>
      <c r="C91" s="88" t="s">
        <v>355</v>
      </c>
      <c r="D91" s="88" t="s">
        <v>143</v>
      </c>
      <c r="E91" s="89">
        <v>30250</v>
      </c>
      <c r="F91" s="88" t="s">
        <v>144</v>
      </c>
      <c r="G91" s="88" t="s">
        <v>170</v>
      </c>
      <c r="H91" s="88" t="s">
        <v>139</v>
      </c>
      <c r="I91" s="87">
        <v>1.4277456647398801</v>
      </c>
      <c r="J91" s="86">
        <v>0.14624505928853759</v>
      </c>
      <c r="K91" s="86">
        <v>0.40316205533596838</v>
      </c>
      <c r="L91" s="86">
        <v>0.82608695652173747</v>
      </c>
      <c r="M91" s="86">
        <v>0.59683794466403106</v>
      </c>
      <c r="N91" s="86">
        <v>1.0750988142292472</v>
      </c>
      <c r="O91" s="86">
        <v>0.89723320158102604</v>
      </c>
      <c r="P91" s="86">
        <v>0</v>
      </c>
      <c r="Q91" s="86">
        <v>0</v>
      </c>
      <c r="R91" s="86">
        <v>6.3241106719367585E-2</v>
      </c>
      <c r="S91" s="86">
        <v>7.9051383399209481E-3</v>
      </c>
      <c r="T91" s="86">
        <v>7.9051383399209481E-3</v>
      </c>
      <c r="U91" s="86">
        <v>1.89328063241106</v>
      </c>
      <c r="V91" s="86">
        <v>1.3438735177865573</v>
      </c>
      <c r="W91" s="85" t="s">
        <v>157</v>
      </c>
      <c r="X91" s="84" t="s">
        <v>506</v>
      </c>
      <c r="Y91" s="83">
        <v>45246</v>
      </c>
      <c r="Z91" s="83"/>
      <c r="AA91" s="83" t="s">
        <v>505</v>
      </c>
      <c r="AB91" s="83" t="s">
        <v>504</v>
      </c>
    </row>
    <row r="92" spans="1:28" x14ac:dyDescent="0.35">
      <c r="A92" s="88" t="s">
        <v>527</v>
      </c>
      <c r="B92" s="88" t="s">
        <v>526</v>
      </c>
      <c r="C92" s="88" t="s">
        <v>371</v>
      </c>
      <c r="D92" s="88" t="s">
        <v>372</v>
      </c>
      <c r="E92" s="89">
        <v>96950</v>
      </c>
      <c r="F92" s="88" t="s">
        <v>252</v>
      </c>
      <c r="G92" s="88" t="s">
        <v>194</v>
      </c>
      <c r="H92" s="88" t="s">
        <v>139</v>
      </c>
      <c r="I92" s="87">
        <v>103.8</v>
      </c>
      <c r="J92" s="86">
        <v>0.13043478260869565</v>
      </c>
      <c r="K92" s="86">
        <v>3.5889328063241108</v>
      </c>
      <c r="L92" s="86">
        <v>1.308300395256917</v>
      </c>
      <c r="M92" s="86">
        <v>0.6324110671936759</v>
      </c>
      <c r="N92" s="86">
        <v>5.312252964426877</v>
      </c>
      <c r="O92" s="86">
        <v>4.7430830039525688E-2</v>
      </c>
      <c r="P92" s="86">
        <v>0.30039525691699603</v>
      </c>
      <c r="Q92" s="86">
        <v>0</v>
      </c>
      <c r="R92" s="86">
        <v>4.308300395256917</v>
      </c>
      <c r="S92" s="86">
        <v>0</v>
      </c>
      <c r="T92" s="86">
        <v>0</v>
      </c>
      <c r="U92" s="86">
        <v>1.3517786561264822</v>
      </c>
      <c r="V92" s="86">
        <v>5.4031620553359678</v>
      </c>
      <c r="W92" s="85" t="s">
        <v>157</v>
      </c>
      <c r="X92" s="84" t="s">
        <v>356</v>
      </c>
      <c r="Y92" s="83">
        <v>45359</v>
      </c>
      <c r="Z92" s="83"/>
      <c r="AA92" s="83" t="s">
        <v>525</v>
      </c>
      <c r="AB92" s="83" t="s">
        <v>504</v>
      </c>
    </row>
    <row r="93" spans="1:28" ht="15.65" customHeight="1" x14ac:dyDescent="0.35">
      <c r="A93" s="88" t="s">
        <v>402</v>
      </c>
      <c r="B93" s="88" t="s">
        <v>403</v>
      </c>
      <c r="C93" s="88" t="s">
        <v>404</v>
      </c>
      <c r="D93" s="88" t="s">
        <v>357</v>
      </c>
      <c r="E93" s="89">
        <v>84119</v>
      </c>
      <c r="F93" s="88" t="s">
        <v>275</v>
      </c>
      <c r="G93" s="88" t="s">
        <v>194</v>
      </c>
      <c r="H93" s="88" t="s">
        <v>139</v>
      </c>
      <c r="I93" s="87">
        <v>2.0402930402930401</v>
      </c>
      <c r="J93" s="86">
        <v>0.25296442687747045</v>
      </c>
      <c r="K93" s="86">
        <v>3.4308300395256768</v>
      </c>
      <c r="L93" s="86">
        <v>0.41106719367588923</v>
      </c>
      <c r="M93" s="86">
        <v>0.2648221343873518</v>
      </c>
      <c r="N93" s="86">
        <v>3.0711462450592757</v>
      </c>
      <c r="O93" s="86">
        <v>1.0474308300395245</v>
      </c>
      <c r="P93" s="86">
        <v>0.16205533596837943</v>
      </c>
      <c r="Q93" s="86">
        <v>7.9051383399209488E-2</v>
      </c>
      <c r="R93" s="86">
        <v>0.52964426877470339</v>
      </c>
      <c r="S93" s="86">
        <v>7.1146245059288529E-2</v>
      </c>
      <c r="T93" s="86">
        <v>3.9525691699604737E-2</v>
      </c>
      <c r="U93" s="86">
        <v>3.7193675889327893</v>
      </c>
      <c r="V93" s="86">
        <v>3.7588932806323943</v>
      </c>
      <c r="W93" s="85" t="s">
        <v>157</v>
      </c>
      <c r="X93" s="84" t="s">
        <v>506</v>
      </c>
      <c r="Y93" s="83">
        <v>45134</v>
      </c>
      <c r="Z93" s="83"/>
      <c r="AA93" s="83" t="s">
        <v>505</v>
      </c>
      <c r="AB93" s="90" t="s">
        <v>524</v>
      </c>
    </row>
    <row r="94" spans="1:28" x14ac:dyDescent="0.35">
      <c r="A94" s="88" t="s">
        <v>523</v>
      </c>
      <c r="B94" s="88" t="s">
        <v>522</v>
      </c>
      <c r="C94" s="88" t="s">
        <v>521</v>
      </c>
      <c r="D94" s="88" t="s">
        <v>370</v>
      </c>
      <c r="E94" s="89">
        <v>965</v>
      </c>
      <c r="F94" s="88" t="s">
        <v>25</v>
      </c>
      <c r="G94" s="88" t="s">
        <v>261</v>
      </c>
      <c r="H94" s="88" t="s">
        <v>139</v>
      </c>
      <c r="I94" s="87">
        <v>2.4454022988505701</v>
      </c>
      <c r="J94" s="86">
        <v>3.205533596837931</v>
      </c>
      <c r="K94" s="86">
        <v>9.8814229249011856E-2</v>
      </c>
      <c r="L94" s="86">
        <v>5.5335968379446633E-2</v>
      </c>
      <c r="M94" s="86">
        <v>1.9762845849802372E-2</v>
      </c>
      <c r="N94" s="86">
        <v>0.26086956521739124</v>
      </c>
      <c r="O94" s="86">
        <v>2.695652173913035</v>
      </c>
      <c r="P94" s="86">
        <v>0</v>
      </c>
      <c r="Q94" s="86">
        <v>0.42292490118577075</v>
      </c>
      <c r="R94" s="86">
        <v>7.9051383399209481E-3</v>
      </c>
      <c r="S94" s="86">
        <v>7.9051383399209481E-3</v>
      </c>
      <c r="T94" s="86">
        <v>3.952569169960474E-3</v>
      </c>
      <c r="U94" s="86">
        <v>3.3596837944663878</v>
      </c>
      <c r="V94" s="86">
        <v>2.4189723320158025</v>
      </c>
      <c r="W94" s="85" t="s">
        <v>157</v>
      </c>
      <c r="X94" s="84" t="s">
        <v>157</v>
      </c>
      <c r="Y94" s="83" t="s">
        <v>157</v>
      </c>
      <c r="Z94" s="83"/>
      <c r="AA94" s="83" t="s">
        <v>157</v>
      </c>
      <c r="AB94" s="83" t="s">
        <v>157</v>
      </c>
    </row>
    <row r="95" spans="1:28" ht="15.65" customHeight="1" x14ac:dyDescent="0.35">
      <c r="A95" s="88" t="s">
        <v>328</v>
      </c>
      <c r="B95" s="88" t="s">
        <v>329</v>
      </c>
      <c r="C95" s="88" t="s">
        <v>330</v>
      </c>
      <c r="D95" s="88" t="s">
        <v>158</v>
      </c>
      <c r="E95" s="89">
        <v>85349</v>
      </c>
      <c r="F95" s="88" t="s">
        <v>159</v>
      </c>
      <c r="G95" s="88" t="s">
        <v>156</v>
      </c>
      <c r="H95" s="88" t="s">
        <v>139</v>
      </c>
      <c r="I95" s="87">
        <v>5.2789931075816598</v>
      </c>
      <c r="J95" s="86">
        <v>64.000000000001492</v>
      </c>
      <c r="K95" s="86">
        <v>3.0395256916996036</v>
      </c>
      <c r="L95" s="86">
        <v>0.77075098814229215</v>
      </c>
      <c r="M95" s="86">
        <v>0.23320158102766797</v>
      </c>
      <c r="N95" s="86">
        <v>2.6205533596837896</v>
      </c>
      <c r="O95" s="86">
        <v>40.086956521739751</v>
      </c>
      <c r="P95" s="86">
        <v>0.64031620553359669</v>
      </c>
      <c r="Q95" s="86">
        <v>24.695652173913142</v>
      </c>
      <c r="R95" s="86">
        <v>6.3241106719367585E-2</v>
      </c>
      <c r="S95" s="86">
        <v>7.9051383399209481E-3</v>
      </c>
      <c r="T95" s="86">
        <v>0.17391304347826086</v>
      </c>
      <c r="U95" s="86">
        <v>67.798418972333039</v>
      </c>
      <c r="V95" s="86">
        <v>32.865612648221493</v>
      </c>
      <c r="W95" s="85">
        <v>100</v>
      </c>
      <c r="X95" s="84" t="s">
        <v>506</v>
      </c>
      <c r="Y95" s="83">
        <v>45407</v>
      </c>
      <c r="Z95" s="83"/>
      <c r="AA95" s="83" t="s">
        <v>505</v>
      </c>
      <c r="AB95" s="83" t="s">
        <v>504</v>
      </c>
    </row>
    <row r="96" spans="1:28" x14ac:dyDescent="0.35">
      <c r="A96" s="88" t="s">
        <v>12</v>
      </c>
      <c r="B96" s="88" t="s">
        <v>326</v>
      </c>
      <c r="C96" s="88" t="s">
        <v>327</v>
      </c>
      <c r="D96" s="88" t="s">
        <v>282</v>
      </c>
      <c r="E96" s="89">
        <v>44883</v>
      </c>
      <c r="F96" s="88" t="s">
        <v>283</v>
      </c>
      <c r="G96" s="88" t="s">
        <v>156</v>
      </c>
      <c r="H96" s="88" t="s">
        <v>139</v>
      </c>
      <c r="I96" s="87">
        <v>39.3139534883721</v>
      </c>
      <c r="J96" s="86">
        <v>25.106719367588934</v>
      </c>
      <c r="K96" s="86">
        <v>8.9841897233201564</v>
      </c>
      <c r="L96" s="86">
        <v>16.316205533596836</v>
      </c>
      <c r="M96" s="86">
        <v>15.703557312252965</v>
      </c>
      <c r="N96" s="86">
        <v>40.608695652173893</v>
      </c>
      <c r="O96" s="86">
        <v>17.64031620553359</v>
      </c>
      <c r="P96" s="86">
        <v>0.93675889328063244</v>
      </c>
      <c r="Q96" s="86">
        <v>6.9249011857707519</v>
      </c>
      <c r="R96" s="86">
        <v>14.549407114624511</v>
      </c>
      <c r="S96" s="86">
        <v>6.5019762845849813</v>
      </c>
      <c r="T96" s="86">
        <v>9.2450592885375507</v>
      </c>
      <c r="U96" s="86">
        <v>35.814229249011859</v>
      </c>
      <c r="V96" s="86">
        <v>50.118577075098806</v>
      </c>
      <c r="W96" s="85" t="s">
        <v>157</v>
      </c>
      <c r="X96" s="84" t="s">
        <v>506</v>
      </c>
      <c r="Y96" s="83">
        <v>45225</v>
      </c>
      <c r="Z96" s="83"/>
      <c r="AA96" s="83" t="s">
        <v>505</v>
      </c>
      <c r="AB96" s="83" t="s">
        <v>504</v>
      </c>
    </row>
    <row r="97" spans="1:28" x14ac:dyDescent="0.35">
      <c r="A97" s="88" t="s">
        <v>16</v>
      </c>
      <c r="B97" s="88" t="s">
        <v>253</v>
      </c>
      <c r="C97" s="88" t="s">
        <v>254</v>
      </c>
      <c r="D97" s="88" t="s">
        <v>255</v>
      </c>
      <c r="E97" s="89">
        <v>55330</v>
      </c>
      <c r="F97" s="88" t="s">
        <v>256</v>
      </c>
      <c r="G97" s="88" t="s">
        <v>156</v>
      </c>
      <c r="H97" s="88" t="s">
        <v>139</v>
      </c>
      <c r="I97" s="87">
        <v>4</v>
      </c>
      <c r="J97" s="86">
        <v>0</v>
      </c>
      <c r="K97" s="86">
        <v>0</v>
      </c>
      <c r="L97" s="86">
        <v>1.5810276679841896E-2</v>
      </c>
      <c r="M97" s="86">
        <v>1</v>
      </c>
      <c r="N97" s="86">
        <v>1</v>
      </c>
      <c r="O97" s="86">
        <v>0</v>
      </c>
      <c r="P97" s="86">
        <v>1.5810276679841896E-2</v>
      </c>
      <c r="Q97" s="86">
        <v>0</v>
      </c>
      <c r="R97" s="86">
        <v>1.0158102766798418</v>
      </c>
      <c r="S97" s="86">
        <v>0</v>
      </c>
      <c r="T97" s="86">
        <v>0</v>
      </c>
      <c r="U97" s="86">
        <v>0</v>
      </c>
      <c r="V97" s="86">
        <v>1.0158102766798418</v>
      </c>
      <c r="W97" s="85" t="s">
        <v>157</v>
      </c>
      <c r="X97" s="84" t="s">
        <v>506</v>
      </c>
      <c r="Y97" s="83">
        <v>45414</v>
      </c>
      <c r="Z97" s="83"/>
      <c r="AA97" s="83" t="s">
        <v>505</v>
      </c>
      <c r="AB97" s="83" t="s">
        <v>520</v>
      </c>
    </row>
    <row r="98" spans="1:28" x14ac:dyDescent="0.35">
      <c r="A98" s="88" t="s">
        <v>378</v>
      </c>
      <c r="B98" s="88" t="s">
        <v>519</v>
      </c>
      <c r="C98" s="88" t="s">
        <v>379</v>
      </c>
      <c r="D98" s="88" t="s">
        <v>380</v>
      </c>
      <c r="E98" s="89">
        <v>25309</v>
      </c>
      <c r="F98" s="88" t="s">
        <v>227</v>
      </c>
      <c r="G98" s="88" t="s">
        <v>156</v>
      </c>
      <c r="H98" s="88" t="s">
        <v>139</v>
      </c>
      <c r="I98" s="87">
        <v>5.8365384615384599</v>
      </c>
      <c r="J98" s="86">
        <v>5.1383399209486161E-2</v>
      </c>
      <c r="K98" s="86">
        <v>0.28458498023715412</v>
      </c>
      <c r="L98" s="86">
        <v>1.2213438735177862</v>
      </c>
      <c r="M98" s="86">
        <v>0.76679841897233181</v>
      </c>
      <c r="N98" s="86">
        <v>2.1343873517786567</v>
      </c>
      <c r="O98" s="86">
        <v>0.18972332015810275</v>
      </c>
      <c r="P98" s="86">
        <v>0</v>
      </c>
      <c r="Q98" s="86">
        <v>0</v>
      </c>
      <c r="R98" s="86">
        <v>2.766798418972332E-2</v>
      </c>
      <c r="S98" s="86">
        <v>0</v>
      </c>
      <c r="T98" s="86">
        <v>0</v>
      </c>
      <c r="U98" s="86">
        <v>2.2964426877470352</v>
      </c>
      <c r="V98" s="86">
        <v>2.1343873517786567</v>
      </c>
      <c r="W98" s="91" t="s">
        <v>157</v>
      </c>
      <c r="X98" s="84" t="s">
        <v>506</v>
      </c>
      <c r="Y98" s="83">
        <v>45008</v>
      </c>
      <c r="Z98" s="83" t="s">
        <v>510</v>
      </c>
      <c r="AA98" s="83" t="s">
        <v>505</v>
      </c>
      <c r="AB98" s="83" t="s">
        <v>504</v>
      </c>
    </row>
    <row r="99" spans="1:28" ht="15.65" customHeight="1" x14ac:dyDescent="0.35">
      <c r="A99" s="88" t="s">
        <v>518</v>
      </c>
      <c r="B99" s="88" t="s">
        <v>203</v>
      </c>
      <c r="C99" s="88" t="s">
        <v>204</v>
      </c>
      <c r="D99" s="88" t="s">
        <v>154</v>
      </c>
      <c r="E99" s="89">
        <v>70515</v>
      </c>
      <c r="F99" s="88" t="s">
        <v>155</v>
      </c>
      <c r="G99" s="88" t="s">
        <v>138</v>
      </c>
      <c r="H99" s="88" t="s">
        <v>139</v>
      </c>
      <c r="I99" s="87">
        <v>39.696938565851703</v>
      </c>
      <c r="J99" s="86">
        <v>611.61660079051762</v>
      </c>
      <c r="K99" s="86">
        <v>40.169960474308319</v>
      </c>
      <c r="L99" s="86">
        <v>50.762845849802424</v>
      </c>
      <c r="M99" s="86">
        <v>13.446640316205539</v>
      </c>
      <c r="N99" s="86">
        <v>2.4703557312252964</v>
      </c>
      <c r="O99" s="86">
        <v>2.4308300395256914</v>
      </c>
      <c r="P99" s="86">
        <v>81.67984189723326</v>
      </c>
      <c r="Q99" s="86">
        <v>629.4150197628494</v>
      </c>
      <c r="R99" s="86">
        <v>45.743083003952599</v>
      </c>
      <c r="S99" s="86">
        <v>14.675889328063247</v>
      </c>
      <c r="T99" s="86">
        <v>9.7233201581027711</v>
      </c>
      <c r="U99" s="86">
        <v>645.85375494071479</v>
      </c>
      <c r="V99" s="86">
        <v>475.11067193676138</v>
      </c>
      <c r="W99" s="85">
        <v>700</v>
      </c>
      <c r="X99" s="84" t="s">
        <v>506</v>
      </c>
      <c r="Y99" s="83">
        <v>45358</v>
      </c>
      <c r="Z99" s="83"/>
      <c r="AA99" s="83" t="s">
        <v>507</v>
      </c>
      <c r="AB99" s="83" t="s">
        <v>504</v>
      </c>
    </row>
    <row r="100" spans="1:28" ht="15.65" customHeight="1" x14ac:dyDescent="0.35">
      <c r="A100" s="88" t="s">
        <v>517</v>
      </c>
      <c r="B100" s="88" t="s">
        <v>516</v>
      </c>
      <c r="C100" s="88" t="s">
        <v>150</v>
      </c>
      <c r="D100" s="88" t="s">
        <v>147</v>
      </c>
      <c r="E100" s="89">
        <v>78017</v>
      </c>
      <c r="F100" s="88" t="s">
        <v>148</v>
      </c>
      <c r="G100" s="88" t="s">
        <v>138</v>
      </c>
      <c r="H100" s="88" t="s">
        <v>139</v>
      </c>
      <c r="I100" s="87">
        <v>47.464989318775203</v>
      </c>
      <c r="J100" s="86">
        <v>1774.7470355731261</v>
      </c>
      <c r="K100" s="86">
        <v>8.0434782608695645</v>
      </c>
      <c r="L100" s="86">
        <v>0.90909090909090917</v>
      </c>
      <c r="M100" s="86">
        <v>0</v>
      </c>
      <c r="N100" s="86">
        <v>0.2648221343873518</v>
      </c>
      <c r="O100" s="86">
        <v>209.92885375493984</v>
      </c>
      <c r="P100" s="86">
        <v>8.5098814229249022</v>
      </c>
      <c r="Q100" s="86">
        <v>1564.9960474308352</v>
      </c>
      <c r="R100" s="86">
        <v>3.1620553359683792E-2</v>
      </c>
      <c r="S100" s="86">
        <v>4.7430830039525688E-2</v>
      </c>
      <c r="T100" s="86">
        <v>7.920948616600791</v>
      </c>
      <c r="U100" s="86">
        <v>1775.6996047430866</v>
      </c>
      <c r="V100" s="86">
        <v>923.99604743082739</v>
      </c>
      <c r="W100" s="85">
        <v>2400</v>
      </c>
      <c r="X100" s="84" t="s">
        <v>506</v>
      </c>
      <c r="Y100" s="83">
        <v>45246</v>
      </c>
      <c r="Z100" s="83"/>
      <c r="AA100" s="83" t="s">
        <v>515</v>
      </c>
      <c r="AB100" s="90" t="s">
        <v>504</v>
      </c>
    </row>
    <row r="101" spans="1:28" ht="15.65" customHeight="1" x14ac:dyDescent="0.35">
      <c r="A101" s="88" t="s">
        <v>15</v>
      </c>
      <c r="B101" s="88" t="s">
        <v>145</v>
      </c>
      <c r="C101" s="88" t="s">
        <v>146</v>
      </c>
      <c r="D101" s="88" t="s">
        <v>147</v>
      </c>
      <c r="E101" s="89">
        <v>78061</v>
      </c>
      <c r="F101" s="88" t="s">
        <v>148</v>
      </c>
      <c r="G101" s="88" t="s">
        <v>149</v>
      </c>
      <c r="H101" s="88" t="s">
        <v>139</v>
      </c>
      <c r="I101" s="87">
        <v>40.215530221553003</v>
      </c>
      <c r="J101" s="86">
        <v>1260.5375494071207</v>
      </c>
      <c r="K101" s="86">
        <v>116.18577075098797</v>
      </c>
      <c r="L101" s="86">
        <v>170.45849802371546</v>
      </c>
      <c r="M101" s="86">
        <v>61.909090909090935</v>
      </c>
      <c r="N101" s="86">
        <v>318.52569169960509</v>
      </c>
      <c r="O101" s="86">
        <v>1284.7233201581096</v>
      </c>
      <c r="P101" s="86">
        <v>1.339920948616601</v>
      </c>
      <c r="Q101" s="86">
        <v>4.501976284584976</v>
      </c>
      <c r="R101" s="86">
        <v>74.003952569169925</v>
      </c>
      <c r="S101" s="86">
        <v>61.304347826087067</v>
      </c>
      <c r="T101" s="86">
        <v>151.16600790513826</v>
      </c>
      <c r="U101" s="86">
        <v>1322.6166007905235</v>
      </c>
      <c r="V101" s="86">
        <v>1161.5494071146243</v>
      </c>
      <c r="W101" s="85">
        <v>1350</v>
      </c>
      <c r="X101" s="84" t="s">
        <v>506</v>
      </c>
      <c r="Y101" s="83">
        <v>45330</v>
      </c>
      <c r="Z101" s="83"/>
      <c r="AA101" s="83" t="s">
        <v>507</v>
      </c>
      <c r="AB101" s="83" t="s">
        <v>504</v>
      </c>
    </row>
    <row r="102" spans="1:28" ht="15.65" customHeight="1" x14ac:dyDescent="0.35">
      <c r="A102" s="88" t="s">
        <v>514</v>
      </c>
      <c r="B102" s="88" t="s">
        <v>324</v>
      </c>
      <c r="C102" s="88" t="s">
        <v>325</v>
      </c>
      <c r="D102" s="88" t="s">
        <v>288</v>
      </c>
      <c r="E102" s="89">
        <v>48060</v>
      </c>
      <c r="F102" s="88" t="s">
        <v>283</v>
      </c>
      <c r="G102" s="88" t="s">
        <v>156</v>
      </c>
      <c r="H102" s="88" t="s">
        <v>4</v>
      </c>
      <c r="I102" s="87">
        <v>43.715762273901802</v>
      </c>
      <c r="J102" s="86">
        <v>43.569169960474284</v>
      </c>
      <c r="K102" s="86">
        <v>10.928853754940713</v>
      </c>
      <c r="L102" s="86">
        <v>11.288537549407117</v>
      </c>
      <c r="M102" s="86">
        <v>6.0513833992094863</v>
      </c>
      <c r="N102" s="86">
        <v>32.826086956521756</v>
      </c>
      <c r="O102" s="86">
        <v>39.011857707509876</v>
      </c>
      <c r="P102" s="86">
        <v>0</v>
      </c>
      <c r="Q102" s="86">
        <v>0</v>
      </c>
      <c r="R102" s="86">
        <v>9.3241106719367615</v>
      </c>
      <c r="S102" s="86">
        <v>6.7351778656126475</v>
      </c>
      <c r="T102" s="86">
        <v>7.9762845849802382</v>
      </c>
      <c r="U102" s="86">
        <v>47.802371541501962</v>
      </c>
      <c r="V102" s="86">
        <v>62.079051383399197</v>
      </c>
      <c r="W102" s="85" t="s">
        <v>157</v>
      </c>
      <c r="X102" s="84" t="s">
        <v>506</v>
      </c>
      <c r="Y102" s="83">
        <v>45386</v>
      </c>
      <c r="Z102" s="83"/>
      <c r="AA102" s="83" t="s">
        <v>505</v>
      </c>
      <c r="AB102" s="83" t="s">
        <v>504</v>
      </c>
    </row>
    <row r="103" spans="1:28" x14ac:dyDescent="0.35">
      <c r="A103" s="88" t="s">
        <v>140</v>
      </c>
      <c r="B103" s="88" t="s">
        <v>141</v>
      </c>
      <c r="C103" s="88" t="s">
        <v>142</v>
      </c>
      <c r="D103" s="88" t="s">
        <v>143</v>
      </c>
      <c r="E103" s="89">
        <v>31815</v>
      </c>
      <c r="F103" s="88" t="s">
        <v>144</v>
      </c>
      <c r="G103" s="88" t="s">
        <v>138</v>
      </c>
      <c r="H103" s="88" t="s">
        <v>139</v>
      </c>
      <c r="I103" s="87">
        <v>51.028603320775801</v>
      </c>
      <c r="J103" s="86">
        <v>813.26877470353361</v>
      </c>
      <c r="K103" s="86">
        <v>150.23715415019771</v>
      </c>
      <c r="L103" s="86">
        <v>275.85770750988115</v>
      </c>
      <c r="M103" s="86">
        <v>288.92094861660019</v>
      </c>
      <c r="N103" s="86">
        <v>605.79446640316201</v>
      </c>
      <c r="O103" s="86">
        <v>726.24110671934557</v>
      </c>
      <c r="P103" s="86">
        <v>32.968379446640306</v>
      </c>
      <c r="Q103" s="86">
        <v>163.28063241106705</v>
      </c>
      <c r="R103" s="86">
        <v>236.78260869565219</v>
      </c>
      <c r="S103" s="86">
        <v>103.64031620553364</v>
      </c>
      <c r="T103" s="86">
        <v>77.695652173913061</v>
      </c>
      <c r="U103" s="86">
        <v>1110.1660079051544</v>
      </c>
      <c r="V103" s="86">
        <v>1016.4426877470337</v>
      </c>
      <c r="W103" s="85">
        <v>1600</v>
      </c>
      <c r="X103" s="84" t="s">
        <v>506</v>
      </c>
      <c r="Y103" s="83">
        <v>45393</v>
      </c>
      <c r="Z103" s="83"/>
      <c r="AA103" s="83" t="s">
        <v>507</v>
      </c>
      <c r="AB103" s="83" t="s">
        <v>504</v>
      </c>
    </row>
    <row r="104" spans="1:28" ht="15.65" customHeight="1" x14ac:dyDescent="0.35">
      <c r="A104" s="88" t="s">
        <v>513</v>
      </c>
      <c r="B104" s="88" t="s">
        <v>311</v>
      </c>
      <c r="C104" s="88" t="s">
        <v>312</v>
      </c>
      <c r="D104" s="88" t="s">
        <v>313</v>
      </c>
      <c r="E104" s="89">
        <v>3820</v>
      </c>
      <c r="F104" s="88" t="s">
        <v>252</v>
      </c>
      <c r="G104" s="88" t="s">
        <v>156</v>
      </c>
      <c r="H104" s="88" t="s">
        <v>139</v>
      </c>
      <c r="I104" s="87">
        <v>74.033492822966494</v>
      </c>
      <c r="J104" s="86">
        <v>1</v>
      </c>
      <c r="K104" s="86">
        <v>0.47826086956521741</v>
      </c>
      <c r="L104" s="86">
        <v>43.853754940711475</v>
      </c>
      <c r="M104" s="86">
        <v>36.758893280632428</v>
      </c>
      <c r="N104" s="86">
        <v>40.169960474308311</v>
      </c>
      <c r="O104" s="86">
        <v>30.936758893280629</v>
      </c>
      <c r="P104" s="86">
        <v>6.5810276679841886</v>
      </c>
      <c r="Q104" s="86">
        <v>4.4031620553359669</v>
      </c>
      <c r="R104" s="86">
        <v>21.383399209486161</v>
      </c>
      <c r="S104" s="86">
        <v>6.1857707509881426</v>
      </c>
      <c r="T104" s="86">
        <v>4.8063241106719374</v>
      </c>
      <c r="U104" s="86">
        <v>49.715415019762872</v>
      </c>
      <c r="V104" s="86">
        <v>52.122529644268759</v>
      </c>
      <c r="W104" s="85" t="s">
        <v>157</v>
      </c>
      <c r="X104" s="84" t="s">
        <v>506</v>
      </c>
      <c r="Y104" s="83">
        <v>45379</v>
      </c>
      <c r="Z104" s="83"/>
      <c r="AA104" s="83" t="s">
        <v>505</v>
      </c>
      <c r="AB104" s="83" t="s">
        <v>504</v>
      </c>
    </row>
    <row r="105" spans="1:28" ht="15.65" customHeight="1" x14ac:dyDescent="0.35">
      <c r="A105" s="88" t="s">
        <v>512</v>
      </c>
      <c r="B105" s="88" t="s">
        <v>228</v>
      </c>
      <c r="C105" s="88" t="s">
        <v>29</v>
      </c>
      <c r="D105" s="88" t="s">
        <v>147</v>
      </c>
      <c r="E105" s="89">
        <v>76574</v>
      </c>
      <c r="F105" s="88" t="s">
        <v>148</v>
      </c>
      <c r="G105" s="88" t="s">
        <v>138</v>
      </c>
      <c r="H105" s="88" t="s">
        <v>4</v>
      </c>
      <c r="I105" s="87">
        <v>51.386420369445801</v>
      </c>
      <c r="J105" s="86">
        <v>191.34782608695704</v>
      </c>
      <c r="K105" s="86">
        <v>43.920948616600818</v>
      </c>
      <c r="L105" s="86">
        <v>84.347826086956545</v>
      </c>
      <c r="M105" s="86">
        <v>98.517786561264757</v>
      </c>
      <c r="N105" s="86">
        <v>181.62055335968395</v>
      </c>
      <c r="O105" s="86">
        <v>236.51383399209544</v>
      </c>
      <c r="P105" s="86">
        <v>0</v>
      </c>
      <c r="Q105" s="86">
        <v>0</v>
      </c>
      <c r="R105" s="86">
        <v>51.853754940711468</v>
      </c>
      <c r="S105" s="86">
        <v>32.339920948616594</v>
      </c>
      <c r="T105" s="86">
        <v>55.312252964426889</v>
      </c>
      <c r="U105" s="86">
        <v>278.62845849802295</v>
      </c>
      <c r="V105" s="86">
        <v>338.66798418972178</v>
      </c>
      <c r="W105" s="85">
        <v>461</v>
      </c>
      <c r="X105" s="84" t="s">
        <v>506</v>
      </c>
      <c r="Y105" s="83">
        <v>45274</v>
      </c>
      <c r="Z105" s="83"/>
      <c r="AA105" s="83" t="s">
        <v>507</v>
      </c>
      <c r="AB105" s="83" t="s">
        <v>504</v>
      </c>
    </row>
    <row r="106" spans="1:28" x14ac:dyDescent="0.35">
      <c r="A106" s="88" t="s">
        <v>171</v>
      </c>
      <c r="B106" s="88" t="s">
        <v>172</v>
      </c>
      <c r="C106" s="88" t="s">
        <v>173</v>
      </c>
      <c r="D106" s="88" t="s">
        <v>174</v>
      </c>
      <c r="E106" s="89">
        <v>98421</v>
      </c>
      <c r="F106" s="88" t="s">
        <v>175</v>
      </c>
      <c r="G106" s="88" t="s">
        <v>149</v>
      </c>
      <c r="H106" s="88" t="s">
        <v>139</v>
      </c>
      <c r="I106" s="87">
        <v>74.789886319090598</v>
      </c>
      <c r="J106" s="86">
        <v>481.03162055336037</v>
      </c>
      <c r="K106" s="86">
        <v>59.561264822134369</v>
      </c>
      <c r="L106" s="86">
        <v>113.92490118577075</v>
      </c>
      <c r="M106" s="86">
        <v>117.56916996047431</v>
      </c>
      <c r="N106" s="86">
        <v>244.27667984189739</v>
      </c>
      <c r="O106" s="86">
        <v>402.04743083004087</v>
      </c>
      <c r="P106" s="86">
        <v>35.731225296442702</v>
      </c>
      <c r="Q106" s="86">
        <v>90.031620553359716</v>
      </c>
      <c r="R106" s="86">
        <v>127.0039525691699</v>
      </c>
      <c r="S106" s="86">
        <v>25.62055335968379</v>
      </c>
      <c r="T106" s="86">
        <v>7.7826086956521738</v>
      </c>
      <c r="U106" s="86">
        <v>611.6798418972329</v>
      </c>
      <c r="V106" s="86">
        <v>654.37154150197625</v>
      </c>
      <c r="W106" s="85">
        <v>1181</v>
      </c>
      <c r="X106" s="84" t="s">
        <v>506</v>
      </c>
      <c r="Y106" s="83">
        <v>45316</v>
      </c>
      <c r="Z106" s="83"/>
      <c r="AA106" s="83" t="s">
        <v>507</v>
      </c>
      <c r="AB106" s="83" t="s">
        <v>504</v>
      </c>
    </row>
    <row r="107" spans="1:28" ht="15.65" customHeight="1" x14ac:dyDescent="0.35">
      <c r="A107" s="88" t="s">
        <v>511</v>
      </c>
      <c r="B107" s="88" t="s">
        <v>258</v>
      </c>
      <c r="C107" s="88" t="s">
        <v>259</v>
      </c>
      <c r="D107" s="88" t="s">
        <v>182</v>
      </c>
      <c r="E107" s="89">
        <v>87016</v>
      </c>
      <c r="F107" s="88" t="s">
        <v>183</v>
      </c>
      <c r="G107" s="88" t="s">
        <v>156</v>
      </c>
      <c r="H107" s="88" t="s">
        <v>4</v>
      </c>
      <c r="I107" s="87">
        <v>34.996218487394998</v>
      </c>
      <c r="J107" s="86">
        <v>326.1106719367599</v>
      </c>
      <c r="K107" s="86">
        <v>14.22529644268775</v>
      </c>
      <c r="L107" s="86">
        <v>0.52569169960474305</v>
      </c>
      <c r="M107" s="86">
        <v>8.6956521739130432E-2</v>
      </c>
      <c r="N107" s="86">
        <v>9.3320158102766815</v>
      </c>
      <c r="O107" s="86">
        <v>331.28853754940798</v>
      </c>
      <c r="P107" s="86">
        <v>0</v>
      </c>
      <c r="Q107" s="86">
        <v>0.32806324110671936</v>
      </c>
      <c r="R107" s="86">
        <v>0.45059288537549391</v>
      </c>
      <c r="S107" s="86">
        <v>1.1106719367588931</v>
      </c>
      <c r="T107" s="86">
        <v>4.4584980237154159</v>
      </c>
      <c r="U107" s="86">
        <v>334.92885375494166</v>
      </c>
      <c r="V107" s="86">
        <v>177.97628458497948</v>
      </c>
      <c r="W107" s="85">
        <v>505</v>
      </c>
      <c r="X107" s="84" t="s">
        <v>506</v>
      </c>
      <c r="Y107" s="83">
        <v>45218</v>
      </c>
      <c r="Z107" s="83"/>
      <c r="AA107" s="83" t="s">
        <v>507</v>
      </c>
      <c r="AB107" s="83" t="s">
        <v>504</v>
      </c>
    </row>
    <row r="108" spans="1:28" x14ac:dyDescent="0.35">
      <c r="A108" s="88" t="s">
        <v>320</v>
      </c>
      <c r="B108" s="88" t="s">
        <v>321</v>
      </c>
      <c r="C108" s="88" t="s">
        <v>322</v>
      </c>
      <c r="D108" s="88" t="s">
        <v>272</v>
      </c>
      <c r="E108" s="89">
        <v>74103</v>
      </c>
      <c r="F108" s="88" t="s">
        <v>210</v>
      </c>
      <c r="G108" s="88" t="s">
        <v>156</v>
      </c>
      <c r="H108" s="88" t="s">
        <v>139</v>
      </c>
      <c r="I108" s="87">
        <v>2.17906976744186</v>
      </c>
      <c r="J108" s="86">
        <v>0.94861660079051269</v>
      </c>
      <c r="K108" s="86">
        <v>1.1185770750988133</v>
      </c>
      <c r="L108" s="86">
        <v>1.0118577075098816</v>
      </c>
      <c r="M108" s="86">
        <v>0.67193675889328019</v>
      </c>
      <c r="N108" s="86">
        <v>2.6996047430829959</v>
      </c>
      <c r="O108" s="86">
        <v>0.96047430830039437</v>
      </c>
      <c r="P108" s="86">
        <v>3.5573122529644272E-2</v>
      </c>
      <c r="Q108" s="86">
        <v>5.5335968379446633E-2</v>
      </c>
      <c r="R108" s="86">
        <v>0.29644268774703547</v>
      </c>
      <c r="S108" s="86">
        <v>0.20158102766798422</v>
      </c>
      <c r="T108" s="86">
        <v>0.1264822134387352</v>
      </c>
      <c r="U108" s="86">
        <v>3.1264822134387233</v>
      </c>
      <c r="V108" s="86">
        <v>2.5889328063241024</v>
      </c>
      <c r="W108" s="85" t="s">
        <v>157</v>
      </c>
      <c r="X108" s="84" t="s">
        <v>506</v>
      </c>
      <c r="Y108" s="83">
        <v>45106</v>
      </c>
      <c r="Z108" s="83" t="s">
        <v>510</v>
      </c>
      <c r="AA108" s="83" t="s">
        <v>505</v>
      </c>
      <c r="AB108" s="83" t="s">
        <v>504</v>
      </c>
    </row>
    <row r="109" spans="1:28" x14ac:dyDescent="0.35">
      <c r="A109" s="88" t="s">
        <v>392</v>
      </c>
      <c r="B109" s="88" t="s">
        <v>393</v>
      </c>
      <c r="C109" s="88" t="s">
        <v>394</v>
      </c>
      <c r="D109" s="88" t="s">
        <v>395</v>
      </c>
      <c r="E109" s="89">
        <v>72701</v>
      </c>
      <c r="F109" s="88" t="s">
        <v>155</v>
      </c>
      <c r="G109" s="88" t="s">
        <v>194</v>
      </c>
      <c r="H109" s="88" t="s">
        <v>139</v>
      </c>
      <c r="I109" s="87">
        <v>1.5513698630137001</v>
      </c>
      <c r="J109" s="86">
        <v>0.20158102766798427</v>
      </c>
      <c r="K109" s="86">
        <v>0.5177865612648217</v>
      </c>
      <c r="L109" s="86">
        <v>0.7747035573122516</v>
      </c>
      <c r="M109" s="86">
        <v>0.33201581027667987</v>
      </c>
      <c r="N109" s="86">
        <v>1.260869565217388</v>
      </c>
      <c r="O109" s="86">
        <v>0.4822134387351773</v>
      </c>
      <c r="P109" s="86">
        <v>4.3478260869565216E-2</v>
      </c>
      <c r="Q109" s="86">
        <v>3.9525691699604744E-2</v>
      </c>
      <c r="R109" s="86">
        <v>1.5810276679841896E-2</v>
      </c>
      <c r="S109" s="86">
        <v>1.1857707509881422E-2</v>
      </c>
      <c r="T109" s="86">
        <v>1.1857707509881422E-2</v>
      </c>
      <c r="U109" s="86">
        <v>1.7865612648221285</v>
      </c>
      <c r="V109" s="86">
        <v>1.6403162055335916</v>
      </c>
      <c r="W109" s="85" t="s">
        <v>157</v>
      </c>
      <c r="X109" s="84" t="s">
        <v>506</v>
      </c>
      <c r="Y109" s="83">
        <v>45232</v>
      </c>
      <c r="Z109" s="83"/>
      <c r="AA109" s="83" t="s">
        <v>505</v>
      </c>
      <c r="AB109" s="83" t="s">
        <v>504</v>
      </c>
    </row>
    <row r="110" spans="1:28" x14ac:dyDescent="0.35">
      <c r="A110" s="88" t="s">
        <v>358</v>
      </c>
      <c r="B110" s="88" t="s">
        <v>509</v>
      </c>
      <c r="C110" s="88" t="s">
        <v>359</v>
      </c>
      <c r="D110" s="88" t="s">
        <v>274</v>
      </c>
      <c r="E110" s="89">
        <v>89506</v>
      </c>
      <c r="F110" s="88" t="s">
        <v>275</v>
      </c>
      <c r="G110" s="88" t="s">
        <v>194</v>
      </c>
      <c r="H110" s="88" t="s">
        <v>139</v>
      </c>
      <c r="I110" s="87">
        <v>9.4347826086956506</v>
      </c>
      <c r="J110" s="86">
        <v>0.23715415019762848</v>
      </c>
      <c r="K110" s="86">
        <v>1.4822134387351775</v>
      </c>
      <c r="L110" s="86">
        <v>3.3754940711462433</v>
      </c>
      <c r="M110" s="86">
        <v>7.517786561264824</v>
      </c>
      <c r="N110" s="86">
        <v>11.600790513834008</v>
      </c>
      <c r="O110" s="86">
        <v>0.63636363636363624</v>
      </c>
      <c r="P110" s="86">
        <v>0.37549407114624506</v>
      </c>
      <c r="Q110" s="86">
        <v>0</v>
      </c>
      <c r="R110" s="86">
        <v>5.3399209486166006</v>
      </c>
      <c r="S110" s="86">
        <v>0.90909090909090906</v>
      </c>
      <c r="T110" s="86">
        <v>0.13833992094861661</v>
      </c>
      <c r="U110" s="86">
        <v>6.2252964426877444</v>
      </c>
      <c r="V110" s="86">
        <v>11.533596837944682</v>
      </c>
      <c r="W110" s="85" t="s">
        <v>157</v>
      </c>
      <c r="X110" s="84" t="s">
        <v>506</v>
      </c>
      <c r="Y110" s="83">
        <v>45232</v>
      </c>
      <c r="Z110" s="83"/>
      <c r="AA110" s="83" t="s">
        <v>505</v>
      </c>
      <c r="AB110" s="90" t="s">
        <v>504</v>
      </c>
    </row>
    <row r="111" spans="1:28" x14ac:dyDescent="0.35">
      <c r="A111" s="88" t="s">
        <v>21</v>
      </c>
      <c r="B111" s="88" t="s">
        <v>308</v>
      </c>
      <c r="C111" s="88" t="s">
        <v>234</v>
      </c>
      <c r="D111" s="88" t="s">
        <v>147</v>
      </c>
      <c r="E111" s="89">
        <v>78041</v>
      </c>
      <c r="F111" s="88" t="s">
        <v>508</v>
      </c>
      <c r="G111" s="88" t="s">
        <v>138</v>
      </c>
      <c r="H111" s="88" t="s">
        <v>139</v>
      </c>
      <c r="I111" s="87">
        <v>28.905345757724401</v>
      </c>
      <c r="J111" s="86">
        <v>177.39130434782527</v>
      </c>
      <c r="K111" s="86">
        <v>3.1501976284584985</v>
      </c>
      <c r="L111" s="86">
        <v>14.055335968379449</v>
      </c>
      <c r="M111" s="86">
        <v>32.122529644268809</v>
      </c>
      <c r="N111" s="86">
        <v>14.462450592885373</v>
      </c>
      <c r="O111" s="86">
        <v>159.28458498023659</v>
      </c>
      <c r="P111" s="86">
        <v>8.7233201581027657</v>
      </c>
      <c r="Q111" s="86">
        <v>44.249011857707714</v>
      </c>
      <c r="R111" s="86">
        <v>7.4822134387351786</v>
      </c>
      <c r="S111" s="86">
        <v>3.355731225296442</v>
      </c>
      <c r="T111" s="86">
        <v>4.6363636363636367</v>
      </c>
      <c r="U111" s="86">
        <v>211.24505928853591</v>
      </c>
      <c r="V111" s="86">
        <v>175.18181818181759</v>
      </c>
      <c r="W111" s="85">
        <v>250</v>
      </c>
      <c r="X111" s="84" t="s">
        <v>506</v>
      </c>
      <c r="Y111" s="83">
        <v>45330</v>
      </c>
      <c r="Z111" s="83"/>
      <c r="AA111" s="83" t="s">
        <v>507</v>
      </c>
      <c r="AB111" s="83" t="s">
        <v>504</v>
      </c>
    </row>
    <row r="112" spans="1:28" x14ac:dyDescent="0.35">
      <c r="A112" s="88" t="s">
        <v>151</v>
      </c>
      <c r="B112" s="88" t="s">
        <v>152</v>
      </c>
      <c r="C112" s="88" t="s">
        <v>153</v>
      </c>
      <c r="D112" s="88" t="s">
        <v>154</v>
      </c>
      <c r="E112" s="89">
        <v>71483</v>
      </c>
      <c r="F112" s="88" t="s">
        <v>155</v>
      </c>
      <c r="G112" s="88" t="s">
        <v>138</v>
      </c>
      <c r="H112" s="88" t="s">
        <v>4</v>
      </c>
      <c r="I112" s="87">
        <v>35.226763653157803</v>
      </c>
      <c r="J112" s="86">
        <v>1186.5098814229343</v>
      </c>
      <c r="K112" s="86">
        <v>74.513833992094817</v>
      </c>
      <c r="L112" s="86">
        <v>96.806324110672136</v>
      </c>
      <c r="M112" s="86">
        <v>54.043478260869655</v>
      </c>
      <c r="N112" s="86">
        <v>190.21739130434787</v>
      </c>
      <c r="O112" s="86">
        <v>1221.6521739130603</v>
      </c>
      <c r="P112" s="86">
        <v>3.952569169960474E-3</v>
      </c>
      <c r="Q112" s="86">
        <v>0</v>
      </c>
      <c r="R112" s="86">
        <v>66.470355731225382</v>
      </c>
      <c r="S112" s="86">
        <v>39.652173913043484</v>
      </c>
      <c r="T112" s="86">
        <v>41.418972332015834</v>
      </c>
      <c r="U112" s="86">
        <v>1264.3320158102945</v>
      </c>
      <c r="V112" s="86">
        <v>916.31620553358493</v>
      </c>
      <c r="W112" s="85">
        <v>946</v>
      </c>
      <c r="X112" s="84" t="s">
        <v>506</v>
      </c>
      <c r="Y112" s="83">
        <v>45316</v>
      </c>
      <c r="Z112" s="83"/>
      <c r="AA112" s="83" t="s">
        <v>507</v>
      </c>
      <c r="AB112" s="83" t="s">
        <v>504</v>
      </c>
    </row>
    <row r="113" spans="1:28" x14ac:dyDescent="0.35">
      <c r="A113" s="88" t="s">
        <v>304</v>
      </c>
      <c r="B113" s="88" t="s">
        <v>305</v>
      </c>
      <c r="C113" s="88" t="s">
        <v>306</v>
      </c>
      <c r="D113" s="88" t="s">
        <v>307</v>
      </c>
      <c r="E113" s="89">
        <v>2863</v>
      </c>
      <c r="F113" s="88" t="s">
        <v>252</v>
      </c>
      <c r="G113" s="88" t="s">
        <v>194</v>
      </c>
      <c r="H113" s="88" t="s">
        <v>4</v>
      </c>
      <c r="I113" s="87">
        <v>42.293375394321799</v>
      </c>
      <c r="J113" s="86">
        <v>42.079051383399168</v>
      </c>
      <c r="K113" s="86">
        <v>17.565217391304348</v>
      </c>
      <c r="L113" s="86">
        <v>0</v>
      </c>
      <c r="M113" s="86">
        <v>0</v>
      </c>
      <c r="N113" s="86">
        <v>11.735177865612647</v>
      </c>
      <c r="O113" s="86">
        <v>47.909090909090885</v>
      </c>
      <c r="P113" s="86">
        <v>0</v>
      </c>
      <c r="Q113" s="86">
        <v>0</v>
      </c>
      <c r="R113" s="86">
        <v>2.3517786561264824</v>
      </c>
      <c r="S113" s="86">
        <v>0.73122529644268774</v>
      </c>
      <c r="T113" s="86">
        <v>2.4031620553359683</v>
      </c>
      <c r="U113" s="86">
        <v>54.158102766798415</v>
      </c>
      <c r="V113" s="86">
        <v>36.158102766798393</v>
      </c>
      <c r="W113" s="85" t="s">
        <v>157</v>
      </c>
      <c r="X113" s="84" t="s">
        <v>506</v>
      </c>
      <c r="Y113" s="83">
        <v>45379</v>
      </c>
      <c r="Z113" s="83"/>
      <c r="AA113" s="83" t="s">
        <v>505</v>
      </c>
      <c r="AB113" s="83" t="s">
        <v>504</v>
      </c>
    </row>
  </sheetData>
  <mergeCells count="13">
    <mergeCell ref="A1:D1"/>
    <mergeCell ref="A2:D2"/>
    <mergeCell ref="A3:D3"/>
    <mergeCell ref="E3:H3"/>
    <mergeCell ref="I3:L3"/>
    <mergeCell ref="Q3:T3"/>
    <mergeCell ref="U3:X3"/>
    <mergeCell ref="Y3:AB3"/>
    <mergeCell ref="J5:M5"/>
    <mergeCell ref="N5:Q5"/>
    <mergeCell ref="R5:U5"/>
    <mergeCell ref="W5:AB5"/>
    <mergeCell ref="M3:P3"/>
  </mergeCells>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2ED0C-AD12-4928-940C-8CBA5C377CEB}">
  <dimension ref="A1:F28"/>
  <sheetViews>
    <sheetView zoomScaleNormal="100" workbookViewId="0">
      <selection activeCell="F23" sqref="F23"/>
    </sheetView>
  </sheetViews>
  <sheetFormatPr defaultRowHeight="14.5" x14ac:dyDescent="0.35"/>
  <cols>
    <col min="1" max="1" width="52.26953125" customWidth="1"/>
    <col min="2" max="2" width="19" customWidth="1"/>
  </cols>
  <sheetData>
    <row r="1" spans="1:6" ht="26" x14ac:dyDescent="0.35">
      <c r="A1" s="175" t="s">
        <v>42</v>
      </c>
      <c r="B1" s="175"/>
      <c r="C1" s="175"/>
      <c r="D1" s="175"/>
      <c r="E1" s="175"/>
      <c r="F1" s="175"/>
    </row>
    <row r="2" spans="1:6" ht="15" customHeight="1" x14ac:dyDescent="0.35">
      <c r="A2" s="132"/>
      <c r="B2" s="132"/>
    </row>
    <row r="3" spans="1:6" ht="26.5" thickBot="1" x14ac:dyDescent="0.4">
      <c r="A3" s="131" t="s">
        <v>641</v>
      </c>
      <c r="B3" s="11"/>
      <c r="C3" s="11"/>
      <c r="D3" s="11"/>
      <c r="E3" s="11"/>
    </row>
    <row r="4" spans="1:6" x14ac:dyDescent="0.35">
      <c r="A4" s="130" t="s">
        <v>640</v>
      </c>
      <c r="B4" s="129" t="s">
        <v>407</v>
      </c>
    </row>
    <row r="5" spans="1:6" ht="15" thickBot="1" x14ac:dyDescent="0.4">
      <c r="A5" s="128" t="s">
        <v>639</v>
      </c>
      <c r="B5" s="127">
        <v>182</v>
      </c>
    </row>
    <row r="6" spans="1:6" ht="15" thickBot="1" x14ac:dyDescent="0.4">
      <c r="A6" s="126" t="s">
        <v>638</v>
      </c>
      <c r="B6" s="125">
        <v>51</v>
      </c>
    </row>
    <row r="7" spans="1:6" ht="15" customHeight="1" thickBot="1" x14ac:dyDescent="0.4">
      <c r="A7" s="124" t="s">
        <v>637</v>
      </c>
      <c r="B7" s="123">
        <v>17</v>
      </c>
      <c r="C7" s="122"/>
    </row>
    <row r="8" spans="1:6" ht="15" thickBot="1" x14ac:dyDescent="0.4">
      <c r="A8" s="121" t="s">
        <v>636</v>
      </c>
      <c r="B8" s="120">
        <v>34</v>
      </c>
    </row>
    <row r="9" spans="1:6" x14ac:dyDescent="0.35">
      <c r="A9" s="119" t="s">
        <v>635</v>
      </c>
      <c r="B9" s="118">
        <v>11</v>
      </c>
    </row>
    <row r="10" spans="1:6" x14ac:dyDescent="0.35">
      <c r="A10" s="117" t="s">
        <v>634</v>
      </c>
      <c r="B10" s="116">
        <v>10</v>
      </c>
    </row>
    <row r="11" spans="1:6" x14ac:dyDescent="0.35">
      <c r="A11" s="117" t="s">
        <v>633</v>
      </c>
      <c r="B11" s="116">
        <v>6</v>
      </c>
    </row>
    <row r="12" spans="1:6" x14ac:dyDescent="0.35">
      <c r="A12" s="117" t="s">
        <v>632</v>
      </c>
      <c r="B12" s="116">
        <v>4</v>
      </c>
    </row>
    <row r="13" spans="1:6" x14ac:dyDescent="0.35">
      <c r="A13" s="117" t="s">
        <v>631</v>
      </c>
      <c r="B13" s="116">
        <v>4</v>
      </c>
    </row>
    <row r="14" spans="1:6" x14ac:dyDescent="0.35">
      <c r="A14" s="117" t="s">
        <v>630</v>
      </c>
      <c r="B14" s="116">
        <v>3</v>
      </c>
    </row>
    <row r="15" spans="1:6" x14ac:dyDescent="0.35">
      <c r="A15" s="117" t="s">
        <v>629</v>
      </c>
      <c r="B15" s="116">
        <v>2</v>
      </c>
    </row>
    <row r="16" spans="1:6" x14ac:dyDescent="0.35">
      <c r="A16" s="117" t="s">
        <v>628</v>
      </c>
      <c r="B16" s="116">
        <v>2</v>
      </c>
    </row>
    <row r="17" spans="1:2" x14ac:dyDescent="0.35">
      <c r="A17" s="117" t="s">
        <v>627</v>
      </c>
      <c r="B17" s="116">
        <v>2</v>
      </c>
    </row>
    <row r="18" spans="1:2" x14ac:dyDescent="0.35">
      <c r="A18" s="117" t="s">
        <v>626</v>
      </c>
      <c r="B18" s="116">
        <v>1</v>
      </c>
    </row>
    <row r="19" spans="1:2" x14ac:dyDescent="0.35">
      <c r="A19" s="117" t="s">
        <v>625</v>
      </c>
      <c r="B19" s="116">
        <v>1</v>
      </c>
    </row>
    <row r="20" spans="1:2" x14ac:dyDescent="0.35">
      <c r="A20" s="117" t="s">
        <v>624</v>
      </c>
      <c r="B20" s="116">
        <v>1</v>
      </c>
    </row>
    <row r="21" spans="1:2" x14ac:dyDescent="0.35">
      <c r="A21" s="117" t="s">
        <v>623</v>
      </c>
      <c r="B21" s="116">
        <v>1</v>
      </c>
    </row>
    <row r="22" spans="1:2" x14ac:dyDescent="0.35">
      <c r="A22" s="117" t="s">
        <v>622</v>
      </c>
      <c r="B22" s="116">
        <v>1</v>
      </c>
    </row>
    <row r="23" spans="1:2" x14ac:dyDescent="0.35">
      <c r="A23" s="117" t="s">
        <v>621</v>
      </c>
      <c r="B23" s="116">
        <v>1</v>
      </c>
    </row>
    <row r="24" spans="1:2" x14ac:dyDescent="0.35">
      <c r="A24" s="117" t="s">
        <v>620</v>
      </c>
      <c r="B24" s="116">
        <v>1</v>
      </c>
    </row>
    <row r="25" spans="1:2" x14ac:dyDescent="0.35">
      <c r="A25" s="176" t="s">
        <v>619</v>
      </c>
      <c r="B25" s="176"/>
    </row>
    <row r="26" spans="1:2" x14ac:dyDescent="0.35">
      <c r="A26" s="176"/>
      <c r="B26" s="176"/>
    </row>
    <row r="27" spans="1:2" x14ac:dyDescent="0.35">
      <c r="A27" s="176"/>
      <c r="B27" s="176"/>
    </row>
    <row r="28" spans="1:2" x14ac:dyDescent="0.35">
      <c r="A28" s="176"/>
      <c r="B28" s="176"/>
    </row>
  </sheetData>
  <mergeCells count="2">
    <mergeCell ref="A1:F1"/>
    <mergeCell ref="A25:B2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7123c9e0203bc830e8bb81d00384bf13">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789306ee138070992afe4a84bf7d969c"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dcmitype/"/>
    <ds:schemaRef ds:uri="9225b539-7b15-42b2-871d-c20cb6e17ae7"/>
    <ds:schemaRef ds:uri="51f64f43-848e-4f71-a29c-5b275075194e"/>
    <ds:schemaRef ds:uri="http://www.w3.org/XML/1998/namespace"/>
  </ds:schemaRefs>
</ds:datastoreItem>
</file>

<file path=customXml/itemProps3.xml><?xml version="1.0" encoding="utf-8"?>
<ds:datastoreItem xmlns:ds="http://schemas.openxmlformats.org/officeDocument/2006/customXml" ds:itemID="{5E16F368-7C63-455B-A03F-A23F9F5554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Header</vt:lpstr>
      <vt:lpstr>ATD FY24 YTD</vt:lpstr>
      <vt:lpstr>ATD EOFY23 </vt:lpstr>
      <vt:lpstr>Detention FY24</vt:lpstr>
      <vt:lpstr> ICLOS and Detainees</vt:lpstr>
      <vt:lpstr>Monthly Bond Statistics</vt:lpstr>
      <vt:lpstr>Semiannual</vt:lpstr>
      <vt:lpstr>Facilities FY24</vt:lpstr>
      <vt:lpstr>Trans. Detainee Pop.</vt:lpstr>
      <vt:lpstr>Vulnerable &amp; Special Population</vt:lpstr>
      <vt:lpstr>Monthly Segregation</vt:lpstr>
      <vt:lpstr>Footnotes</vt:lpstr>
      <vt:lpstr>'Detention FY24'!Print_Area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2024-06-20T17:24:14Z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