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IGParks\OneDrive - Immigration and Customs Enforcement\Desktop\STU- Local\ice.gov practice\20240826\Final\"/>
    </mc:Choice>
  </mc:AlternateContent>
  <xr:revisionPtr revIDLastSave="0" documentId="8_{63A36CD5-D7B4-47E7-BBD9-3D1730038D76}" xr6:coauthVersionLast="47" xr6:coauthVersionMax="47" xr10:uidLastSave="{00000000-0000-0000-0000-000000000000}"/>
  <bookViews>
    <workbookView xWindow="-28920" yWindow="-120" windowWidth="29040" windowHeight="15840" tabRatio="668" firstSheet="5" activeTab="11" xr2:uid="{00000000-000D-0000-FFFF-FFFF00000000}"/>
  </bookViews>
  <sheets>
    <sheet name="Header" sheetId="9" r:id="rId1"/>
    <sheet name="ATD EOFY23 " sheetId="23" r:id="rId2"/>
    <sheet name="ATD FY24 YTD" sheetId="22" r:id="rId3"/>
    <sheet name="Detention FY24" sheetId="24" r:id="rId4"/>
    <sheet name=" ICLOS and Detainees" sheetId="25" r:id="rId5"/>
    <sheet name="Monthly Bond Statistics" sheetId="26" r:id="rId6"/>
    <sheet name="Semiannual" sheetId="27" r:id="rId7"/>
    <sheet name="Facilities FY24" sheetId="21" r:id="rId8"/>
    <sheet name="Trans. Detainee Pop." sheetId="16" r:id="rId9"/>
    <sheet name="Monthly Segregation" sheetId="17" r:id="rId10"/>
    <sheet name="Vulnerable &amp; Special Population" sheetId="18" r:id="rId11"/>
    <sheet name="Footnotes" sheetId="28" r:id="rId12"/>
  </sheets>
  <definedNames>
    <definedName name="_xlnm._FilterDatabase" localSheetId="6" hidden="1">Semiannual!$A$94:$F$110</definedName>
    <definedName name="_xlnm.Print_Area" localSheetId="3">'Detention FY24'!$A$1:$V$131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26" l="1"/>
  <c r="N6" i="26"/>
  <c r="M6" i="26"/>
  <c r="L6" i="26"/>
  <c r="K6" i="26"/>
  <c r="J6" i="26"/>
  <c r="I6" i="26"/>
  <c r="H6" i="26"/>
  <c r="G6" i="26"/>
  <c r="F6" i="26"/>
  <c r="E6" i="26"/>
  <c r="D6" i="26"/>
  <c r="C6" i="26"/>
  <c r="B6" i="26"/>
  <c r="AO33" i="25"/>
  <c r="AN33" i="25"/>
  <c r="AM33" i="25"/>
  <c r="AL33" i="25"/>
  <c r="AK33" i="25"/>
  <c r="AJ33" i="25"/>
  <c r="AI33" i="25"/>
  <c r="AH33" i="25"/>
  <c r="AG33" i="25"/>
  <c r="AF33" i="25"/>
  <c r="AE33" i="25"/>
  <c r="AD33" i="25"/>
  <c r="AC33" i="25"/>
  <c r="AB33" i="25"/>
  <c r="AA33" i="25"/>
  <c r="Z33" i="25"/>
  <c r="Y33" i="25"/>
  <c r="X33" i="25"/>
  <c r="W33" i="25"/>
  <c r="V33" i="25"/>
  <c r="U33" i="25"/>
  <c r="T33" i="25"/>
  <c r="S33" i="25"/>
  <c r="R33" i="25"/>
  <c r="Q33" i="25"/>
  <c r="P33" i="25"/>
  <c r="O33" i="25"/>
  <c r="N33" i="25"/>
  <c r="M33" i="25"/>
  <c r="L33" i="25"/>
  <c r="K33" i="25"/>
  <c r="J33" i="25"/>
  <c r="I33" i="25"/>
  <c r="H33" i="25"/>
  <c r="G33" i="25"/>
  <c r="F33" i="25"/>
  <c r="E33" i="25"/>
  <c r="D33" i="25"/>
  <c r="C33" i="25"/>
  <c r="B33" i="25"/>
  <c r="AO32" i="25"/>
  <c r="AN32" i="25"/>
  <c r="AM32" i="25"/>
  <c r="AL32" i="25"/>
  <c r="AK32" i="25"/>
  <c r="AJ32" i="25"/>
  <c r="AI32" i="25"/>
  <c r="AH32" i="25"/>
  <c r="AG32" i="25"/>
  <c r="AF32" i="25"/>
  <c r="AE32" i="25"/>
  <c r="AD32" i="25"/>
  <c r="AC32" i="25"/>
  <c r="AB32" i="25"/>
  <c r="AA32" i="25"/>
  <c r="Z32" i="25"/>
  <c r="Y32" i="25"/>
  <c r="X32" i="25"/>
  <c r="W32" i="25"/>
  <c r="V32" i="25"/>
  <c r="U32" i="25"/>
  <c r="T32" i="25"/>
  <c r="S32" i="25"/>
  <c r="R32" i="25"/>
  <c r="Q32" i="25"/>
  <c r="P32" i="25"/>
  <c r="O32" i="25"/>
  <c r="N32" i="25"/>
  <c r="M32" i="25"/>
  <c r="L32" i="25"/>
  <c r="K32" i="25"/>
  <c r="J32" i="25"/>
  <c r="I32" i="25"/>
  <c r="H32" i="25"/>
  <c r="G32" i="25"/>
  <c r="F32" i="25"/>
  <c r="E32" i="25"/>
  <c r="D32" i="25"/>
  <c r="C32" i="25"/>
  <c r="B32" i="25"/>
  <c r="AO31" i="25"/>
  <c r="AN31" i="25"/>
  <c r="AM31" i="25"/>
  <c r="AL31" i="25"/>
  <c r="AK31" i="25"/>
  <c r="AJ31" i="25"/>
  <c r="AI31" i="25"/>
  <c r="AH31" i="25"/>
  <c r="AG31" i="25"/>
  <c r="AF31" i="25"/>
  <c r="AE31" i="25"/>
  <c r="AD31" i="25"/>
  <c r="AC31" i="25"/>
  <c r="AB31" i="25"/>
  <c r="AA31" i="25"/>
  <c r="Z31" i="25"/>
  <c r="Y31" i="25"/>
  <c r="X31" i="25"/>
  <c r="W31" i="25"/>
  <c r="V31" i="25"/>
  <c r="U31" i="25"/>
  <c r="T31" i="25"/>
  <c r="S31" i="25"/>
  <c r="R31" i="25"/>
  <c r="Q31" i="25"/>
  <c r="P31" i="25"/>
  <c r="O31" i="25"/>
  <c r="N31" i="25"/>
  <c r="M31" i="25"/>
  <c r="L31" i="25"/>
  <c r="K31" i="25"/>
  <c r="J31" i="25"/>
  <c r="I31" i="25"/>
  <c r="H31" i="25"/>
  <c r="G31" i="25"/>
  <c r="F31" i="25"/>
  <c r="E31" i="25"/>
  <c r="D31" i="25"/>
  <c r="C31" i="25"/>
  <c r="B31" i="25"/>
  <c r="AO30" i="25"/>
  <c r="AO34" i="25" s="1"/>
  <c r="AN30" i="25"/>
  <c r="AN34" i="25" s="1"/>
  <c r="AM30" i="25"/>
  <c r="AM34" i="25" s="1"/>
  <c r="AL30" i="25"/>
  <c r="AL34" i="25" s="1"/>
  <c r="AK30" i="25"/>
  <c r="AK34" i="25" s="1"/>
  <c r="AJ30" i="25"/>
  <c r="AJ34" i="25" s="1"/>
  <c r="AI30" i="25"/>
  <c r="AI34" i="25" s="1"/>
  <c r="AH30" i="25"/>
  <c r="AH34" i="25" s="1"/>
  <c r="AG30" i="25"/>
  <c r="AG34" i="25" s="1"/>
  <c r="AF30" i="25"/>
  <c r="AF34" i="25" s="1"/>
  <c r="AE30" i="25"/>
  <c r="AE34" i="25" s="1"/>
  <c r="AD30" i="25"/>
  <c r="AD34" i="25" s="1"/>
  <c r="AC30" i="25"/>
  <c r="AC34" i="25" s="1"/>
  <c r="AB30" i="25"/>
  <c r="AB34" i="25" s="1"/>
  <c r="AA30" i="25"/>
  <c r="AA34" i="25" s="1"/>
  <c r="Z30" i="25"/>
  <c r="Z34" i="25" s="1"/>
  <c r="Y30" i="25"/>
  <c r="Y34" i="25" s="1"/>
  <c r="X30" i="25"/>
  <c r="X34" i="25" s="1"/>
  <c r="W30" i="25"/>
  <c r="W34" i="25" s="1"/>
  <c r="V30" i="25"/>
  <c r="V34" i="25" s="1"/>
  <c r="U30" i="25"/>
  <c r="U34" i="25" s="1"/>
  <c r="T30" i="25"/>
  <c r="T34" i="25" s="1"/>
  <c r="S30" i="25"/>
  <c r="S34" i="25" s="1"/>
  <c r="R30" i="25"/>
  <c r="R34" i="25" s="1"/>
  <c r="Q30" i="25"/>
  <c r="Q34" i="25" s="1"/>
  <c r="P30" i="25"/>
  <c r="P34" i="25" s="1"/>
  <c r="O30" i="25"/>
  <c r="O34" i="25" s="1"/>
  <c r="N30" i="25"/>
  <c r="N34" i="25" s="1"/>
  <c r="M30" i="25"/>
  <c r="M34" i="25" s="1"/>
  <c r="L30" i="25"/>
  <c r="L34" i="25" s="1"/>
  <c r="K30" i="25"/>
  <c r="K34" i="25" s="1"/>
  <c r="J30" i="25"/>
  <c r="J34" i="25" s="1"/>
  <c r="I30" i="25"/>
  <c r="I34" i="25" s="1"/>
  <c r="H30" i="25"/>
  <c r="H34" i="25" s="1"/>
  <c r="G30" i="25"/>
  <c r="G34" i="25" s="1"/>
  <c r="F30" i="25"/>
  <c r="F34" i="25" s="1"/>
  <c r="E30" i="25"/>
  <c r="E34" i="25" s="1"/>
  <c r="D30" i="25"/>
  <c r="D34" i="25" s="1"/>
  <c r="C30" i="25"/>
  <c r="C34" i="25" s="1"/>
  <c r="B30" i="25"/>
  <c r="B34" i="25" s="1"/>
  <c r="C158" i="24"/>
  <c r="O152" i="24"/>
  <c r="O151" i="24"/>
  <c r="O150" i="24"/>
  <c r="O149" i="24"/>
  <c r="O148" i="24"/>
  <c r="O147" i="24"/>
  <c r="N143" i="24"/>
  <c r="N142" i="24"/>
  <c r="N141" i="24"/>
  <c r="O85" i="24"/>
  <c r="O84" i="24"/>
  <c r="O83" i="24"/>
  <c r="N82" i="24"/>
  <c r="M82" i="24"/>
  <c r="L82" i="24"/>
  <c r="K82" i="24"/>
  <c r="J82" i="24"/>
  <c r="I82" i="24"/>
  <c r="H82" i="24"/>
  <c r="G82" i="24"/>
  <c r="F82" i="24"/>
  <c r="E82" i="24"/>
  <c r="O82" i="24" s="1"/>
  <c r="D82" i="24"/>
  <c r="C82" i="24"/>
  <c r="O81" i="24"/>
  <c r="O80" i="24"/>
  <c r="O79" i="24"/>
  <c r="N78" i="24"/>
  <c r="M78" i="24"/>
  <c r="L78" i="24"/>
  <c r="K78" i="24"/>
  <c r="J78" i="24"/>
  <c r="I78" i="24"/>
  <c r="H78" i="24"/>
  <c r="G78" i="24"/>
  <c r="F78" i="24"/>
  <c r="E78" i="24"/>
  <c r="O78" i="24" s="1"/>
  <c r="D78" i="24"/>
  <c r="C78" i="24"/>
  <c r="O77" i="24"/>
  <c r="O76" i="24"/>
  <c r="O75" i="24"/>
  <c r="N74" i="24"/>
  <c r="M74" i="24"/>
  <c r="L74" i="24"/>
  <c r="K74" i="24"/>
  <c r="J74" i="24"/>
  <c r="I74" i="24"/>
  <c r="H74" i="24"/>
  <c r="G74" i="24"/>
  <c r="F74" i="24"/>
  <c r="E74" i="24"/>
  <c r="O74" i="24" s="1"/>
  <c r="D74" i="24"/>
  <c r="C74" i="24"/>
  <c r="O73" i="24"/>
  <c r="O72" i="24"/>
  <c r="O71" i="24"/>
  <c r="N70" i="24"/>
  <c r="M70" i="24"/>
  <c r="L70" i="24"/>
  <c r="K70" i="24"/>
  <c r="J70" i="24"/>
  <c r="I70" i="24"/>
  <c r="H70" i="24"/>
  <c r="G70" i="24"/>
  <c r="F70" i="24"/>
  <c r="E70" i="24"/>
  <c r="O70" i="24" s="1"/>
  <c r="D70" i="24"/>
  <c r="C70" i="24"/>
  <c r="O69" i="24"/>
  <c r="O68" i="24"/>
  <c r="O67" i="24"/>
  <c r="N66" i="24"/>
  <c r="M66" i="24"/>
  <c r="L66" i="24"/>
  <c r="K66" i="24"/>
  <c r="J66" i="24"/>
  <c r="I66" i="24"/>
  <c r="H66" i="24"/>
  <c r="G66" i="24"/>
  <c r="F66" i="24"/>
  <c r="E66" i="24"/>
  <c r="O66" i="24" s="1"/>
  <c r="D66" i="24"/>
  <c r="C66" i="24"/>
  <c r="O65" i="24"/>
  <c r="O64" i="24"/>
  <c r="O63" i="24"/>
  <c r="N62" i="24"/>
  <c r="M62" i="24"/>
  <c r="L62" i="24"/>
  <c r="K62" i="24"/>
  <c r="J62" i="24"/>
  <c r="I62" i="24"/>
  <c r="H62" i="24"/>
  <c r="G62" i="24"/>
  <c r="F62" i="24"/>
  <c r="E62" i="24"/>
  <c r="O62" i="24" s="1"/>
  <c r="D62" i="24"/>
  <c r="C62" i="24"/>
  <c r="O61" i="24"/>
  <c r="O60" i="24"/>
  <c r="O59" i="24"/>
  <c r="N58" i="24"/>
  <c r="M58" i="24"/>
  <c r="L58" i="24"/>
  <c r="K58" i="24"/>
  <c r="J58" i="24"/>
  <c r="I58" i="24"/>
  <c r="H58" i="24"/>
  <c r="G58" i="24"/>
  <c r="F58" i="24"/>
  <c r="E58" i="24"/>
  <c r="O58" i="24" s="1"/>
  <c r="D58" i="24"/>
  <c r="C58" i="24"/>
  <c r="O57" i="24"/>
  <c r="O56" i="24"/>
  <c r="O55" i="24"/>
  <c r="N54" i="24"/>
  <c r="M54" i="24"/>
  <c r="L54" i="24"/>
  <c r="K54" i="24"/>
  <c r="J54" i="24"/>
  <c r="I54" i="24"/>
  <c r="H54" i="24"/>
  <c r="G54" i="24"/>
  <c r="F54" i="24"/>
  <c r="E54" i="24"/>
  <c r="O54" i="24" s="1"/>
  <c r="D54" i="24"/>
  <c r="C54" i="24"/>
  <c r="O53" i="24"/>
  <c r="O52" i="24"/>
  <c r="O51" i="24"/>
  <c r="N50" i="24"/>
  <c r="M50" i="24"/>
  <c r="L50" i="24"/>
  <c r="K50" i="24"/>
  <c r="J50" i="24"/>
  <c r="I50" i="24"/>
  <c r="H50" i="24"/>
  <c r="G50" i="24"/>
  <c r="F50" i="24"/>
  <c r="E50" i="24"/>
  <c r="O50" i="24" s="1"/>
  <c r="D50" i="24"/>
  <c r="C50" i="24"/>
  <c r="O49" i="24"/>
  <c r="O48" i="24"/>
  <c r="O47" i="24"/>
  <c r="N46" i="24"/>
  <c r="M46" i="24"/>
  <c r="L46" i="24"/>
  <c r="K46" i="24"/>
  <c r="J46" i="24"/>
  <c r="I46" i="24"/>
  <c r="H46" i="24"/>
  <c r="G46" i="24"/>
  <c r="F46" i="24"/>
  <c r="E46" i="24"/>
  <c r="O46" i="24" s="1"/>
  <c r="D46" i="24"/>
  <c r="C46" i="24"/>
  <c r="O45" i="24"/>
  <c r="O44" i="24"/>
  <c r="O43" i="24"/>
  <c r="N42" i="24"/>
  <c r="M42" i="24"/>
  <c r="L42" i="24"/>
  <c r="K42" i="24"/>
  <c r="J42" i="24"/>
  <c r="I42" i="24"/>
  <c r="H42" i="24"/>
  <c r="G42" i="24"/>
  <c r="F42" i="24"/>
  <c r="E42" i="24"/>
  <c r="O42" i="24" s="1"/>
  <c r="D42" i="24"/>
  <c r="C42" i="24"/>
  <c r="O41" i="24"/>
  <c r="O40" i="24"/>
  <c r="O39" i="24"/>
  <c r="N38" i="24"/>
  <c r="N37" i="24" s="1"/>
  <c r="M38" i="24"/>
  <c r="M37" i="24" s="1"/>
  <c r="L38" i="24"/>
  <c r="K38" i="24"/>
  <c r="J38" i="24"/>
  <c r="I38" i="24"/>
  <c r="I37" i="24" s="1"/>
  <c r="H38" i="24"/>
  <c r="H37" i="24" s="1"/>
  <c r="G38" i="24"/>
  <c r="G37" i="24" s="1"/>
  <c r="F38" i="24"/>
  <c r="F37" i="24" s="1"/>
  <c r="E38" i="24"/>
  <c r="E37" i="24" s="1"/>
  <c r="D38" i="24"/>
  <c r="C38" i="24"/>
  <c r="L37" i="24"/>
  <c r="K37" i="24"/>
  <c r="J37" i="24"/>
  <c r="D37" i="24"/>
  <c r="C37" i="24"/>
  <c r="E30" i="24"/>
  <c r="D29" i="24"/>
  <c r="C29" i="24"/>
  <c r="B29" i="24"/>
  <c r="E29" i="24" s="1"/>
  <c r="F23" i="24"/>
  <c r="E23" i="24"/>
  <c r="C23" i="24"/>
  <c r="V22" i="24"/>
  <c r="F22" i="24"/>
  <c r="E22" i="24" s="1"/>
  <c r="V21" i="24"/>
  <c r="F21" i="24"/>
  <c r="E21" i="24"/>
  <c r="C21" i="24"/>
  <c r="U20" i="24"/>
  <c r="T20" i="24"/>
  <c r="S20" i="24"/>
  <c r="R20" i="24"/>
  <c r="Q20" i="24"/>
  <c r="P20" i="24"/>
  <c r="O20" i="24"/>
  <c r="N20" i="24"/>
  <c r="V20" i="24" s="1"/>
  <c r="M20" i="24"/>
  <c r="L20" i="24"/>
  <c r="K20" i="24"/>
  <c r="J20" i="24"/>
  <c r="D20" i="24"/>
  <c r="F20" i="24" s="1"/>
  <c r="C20" i="24" s="1"/>
  <c r="B20" i="24"/>
  <c r="C14" i="24"/>
  <c r="C13" i="24"/>
  <c r="C12" i="24"/>
  <c r="C11" i="24"/>
  <c r="C10" i="24"/>
  <c r="B10" i="24"/>
  <c r="A26" i="23"/>
  <c r="A26" i="22"/>
  <c r="O37" i="24" l="1"/>
  <c r="C22" i="24"/>
  <c r="E20" i="24"/>
  <c r="O38" i="24"/>
</calcChain>
</file>

<file path=xl/sharedStrings.xml><?xml version="1.0" encoding="utf-8"?>
<sst xmlns="http://schemas.openxmlformats.org/spreadsheetml/2006/main" count="2846" uniqueCount="942">
  <si>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</si>
  <si>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</si>
  <si>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</si>
  <si>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</si>
  <si>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</si>
  <si>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These statistics are made available to the public pursuant to H.R. 1158 Sec. 218 - Department of Homeland Security Appropriations Act, 2020. ) *The information in this report is subject to change.</t>
  </si>
  <si>
    <t>ICE FACILITIES DATA, FY24</t>
  </si>
  <si>
    <t>ICE Enforcement and Removal Operations Data, FY2024</t>
  </si>
  <si>
    <t xml:space="preserve">This list is limited to facilities that have a population count of greater than or equal to 1 as the time of the data pull.  This list does not include HOLD, HOSPITAL, HOTEL, ORR, or MIRP facilities.  </t>
  </si>
  <si>
    <t>Facility Average Length of Stay</t>
  </si>
  <si>
    <t>FY24 ADP: Detainee Classification Level</t>
  </si>
  <si>
    <t>FY24 ADP: Criminality</t>
  </si>
  <si>
    <t>FY24 ADP: ICE Threat Level</t>
  </si>
  <si>
    <t>FY24 ADP: Mandatory</t>
  </si>
  <si>
    <t>Contract Facility Inspections Information</t>
  </si>
  <si>
    <t>Data Source: ICE Integrated Decision Support (IIDS), 08/19/2024</t>
  </si>
  <si>
    <t>Name</t>
  </si>
  <si>
    <t>Address</t>
  </si>
  <si>
    <t>City</t>
  </si>
  <si>
    <t>State</t>
  </si>
  <si>
    <t>Zip</t>
  </si>
  <si>
    <t>AOR</t>
  </si>
  <si>
    <t>Type Detailed</t>
  </si>
  <si>
    <t>Male/Female</t>
  </si>
  <si>
    <t>FY24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</si>
  <si>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</si>
  <si>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</si>
  <si>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</si>
  <si>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</si>
  <si>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</si>
  <si>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</si>
  <si>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</si>
  <si>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</si>
  <si>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</si>
  <si>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</si>
  <si>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</si>
  <si>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</si>
  <si>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</si>
  <si>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</si>
  <si>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</si>
  <si>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</si>
  <si>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FY24 Inspection</t>
  </si>
  <si>
    <t>Last Inspection Standard</t>
  </si>
  <si>
    <t>Last Final Rating</t>
  </si>
  <si>
    <t>ADAMS COUNTY DET CENTER</t>
  </si>
  <si>
    <t>20 HOBO FORK RD.</t>
  </si>
  <si>
    <t>NATCHEZ</t>
  </si>
  <si>
    <t>MS</t>
  </si>
  <si>
    <t>NOL</t>
  </si>
  <si>
    <t>DIGSA</t>
  </si>
  <si>
    <t>Female/Male</t>
  </si>
  <si>
    <t>ODO</t>
  </si>
  <si>
    <t>PBNDS 2011 - 2016 Revised</t>
  </si>
  <si>
    <t>Pending Final Report</t>
  </si>
  <si>
    <t>ADELANTO ICE PROCESSING CENTER</t>
  </si>
  <si>
    <t>10250 RANCHO ROAD</t>
  </si>
  <si>
    <t>ADELANTO</t>
  </si>
  <si>
    <t>CA</t>
  </si>
  <si>
    <t>LOS</t>
  </si>
  <si>
    <t>CDF</t>
  </si>
  <si>
    <t>ALAMANCE COUNTY DETENTION FACILITY</t>
  </si>
  <si>
    <t>109 SOUTH MAPLE STREET</t>
  </si>
  <si>
    <t>GRAHAM</t>
  </si>
  <si>
    <t>NC</t>
  </si>
  <si>
    <t>ATL</t>
  </si>
  <si>
    <t>IGSA</t>
  </si>
  <si>
    <t>Scheduled</t>
  </si>
  <si>
    <t>NDS 2019</t>
  </si>
  <si>
    <t>Pass</t>
  </si>
  <si>
    <t>ALEXANDRIA STAGING FACILITY</t>
  </si>
  <si>
    <t>96 GEORGE THOMPSON DRIVE</t>
  </si>
  <si>
    <t>ALEXANDRIA</t>
  </si>
  <si>
    <t>LA</t>
  </si>
  <si>
    <t>STAGING</t>
  </si>
  <si>
    <t>Male</t>
  </si>
  <si>
    <t>N/A</t>
  </si>
  <si>
    <t>PBNDS 2011 - 2013 Errata</t>
  </si>
  <si>
    <t>ALLEN PARISH PUBLIC SAFETY COMPLEX</t>
  </si>
  <si>
    <t>7340 HIGHWAY 26 WEST</t>
  </si>
  <si>
    <t>OBERLIN</t>
  </si>
  <si>
    <t>BAKER COUNTY SHERIFF DEPT.</t>
  </si>
  <si>
    <t>1 SHERIFF OFFICE DRIVE</t>
  </si>
  <si>
    <t>MACCLENNY</t>
  </si>
  <si>
    <t>FL</t>
  </si>
  <si>
    <t>MIA</t>
  </si>
  <si>
    <t>BALDWIN COUNTY CORRECTIONAL CENTER</t>
  </si>
  <si>
    <t>200 HAND AVE.</t>
  </si>
  <si>
    <t>BAY MINETTE</t>
  </si>
  <si>
    <t>AL</t>
  </si>
  <si>
    <t>USMS IGA</t>
  </si>
  <si>
    <t>Fail</t>
  </si>
  <si>
    <t>BLUEBONNET DETENTION FACILITY</t>
  </si>
  <si>
    <t>400 2ND STREET</t>
  </si>
  <si>
    <t>ANSON</t>
  </si>
  <si>
    <t>TX</t>
  </si>
  <si>
    <t>DAL</t>
  </si>
  <si>
    <t>BOONE COUNTY JAIL</t>
  </si>
  <si>
    <t>3020 CONRAD LANE</t>
  </si>
  <si>
    <t>BURLINGTON</t>
  </si>
  <si>
    <t>KY</t>
  </si>
  <si>
    <t>CHI</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</si>
  <si>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</si>
  <si>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</si>
  <si>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</si>
  <si>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</si>
  <si>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</si>
  <si>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</si>
  <si>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</si>
  <si>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</si>
  <si>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</si>
  <si>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</si>
  <si>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</si>
  <si>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</si>
  <si>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</si>
  <si>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</si>
  <si>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</si>
  <si>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</si>
  <si>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</si>
  <si>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</si>
  <si>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</si>
  <si>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</si>
  <si>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</si>
  <si>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</si>
  <si>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</si>
  <si>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</si>
  <si>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</si>
  <si>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</si>
  <si>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</si>
  <si>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</si>
  <si>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</si>
  <si>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</si>
  <si>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</si>
  <si>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</si>
  <si>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</si>
  <si>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</si>
  <si>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</si>
  <si>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</si>
  <si>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</si>
  <si>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</si>
  <si>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</si>
  <si>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</si>
  <si>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</si>
  <si>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</si>
  <si>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</si>
  <si>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</si>
  <si>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</si>
  <si>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</si>
  <si>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</si>
  <si>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</si>
  <si>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</si>
  <si>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</si>
  <si>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pass</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</si>
  <si>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</si>
  <si>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</si>
  <si>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</si>
  <si>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</si>
  <si>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</si>
  <si>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</si>
  <si>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</si>
  <si>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</si>
  <si>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</si>
  <si>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</si>
  <si>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</si>
  <si>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</si>
  <si>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</si>
  <si>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</si>
  <si>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</si>
  <si>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</si>
  <si>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</si>
  <si>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</si>
  <si>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</si>
  <si>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</si>
  <si>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</si>
  <si>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</si>
  <si>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</si>
  <si>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</si>
  <si>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</si>
  <si>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</si>
  <si>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</si>
  <si>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</si>
  <si>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</si>
  <si>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</si>
  <si>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</si>
  <si>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</si>
  <si>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</si>
  <si>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</si>
  <si>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</si>
  <si>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</si>
  <si>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</si>
  <si>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</si>
  <si>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pending Final Report</t>
  </si>
  <si>
    <t>EAST HIDALGO DETENTION CENTER</t>
  </si>
  <si>
    <t>1330 HIGHWAY 107</t>
  </si>
  <si>
    <t>LA VILLA</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</si>
  <si>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</si>
  <si>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</si>
  <si>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</si>
  <si>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</si>
  <si>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</si>
  <si>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</si>
  <si>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</si>
  <si>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</si>
  <si>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</si>
  <si>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</si>
  <si>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</si>
  <si>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</si>
  <si>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</si>
  <si>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</si>
  <si>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ELMORE COUNTY JAIL</t>
  </si>
  <si>
    <t>2255 E. 8TH NORTH</t>
  </si>
  <si>
    <t>MOUNTAIN HOME</t>
  </si>
  <si>
    <t>ID</t>
  </si>
  <si>
    <t>SLC</t>
  </si>
  <si>
    <t>NDS 2000</t>
  </si>
  <si>
    <t>Refused/Failed</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</si>
  <si>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</si>
  <si>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</si>
  <si>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</si>
  <si>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</si>
  <si>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</si>
  <si>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</si>
  <si>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</si>
  <si>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</si>
  <si>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</si>
  <si>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</si>
  <si>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</si>
  <si>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</si>
  <si>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</si>
  <si>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</si>
  <si>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</si>
  <si>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</si>
  <si>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</si>
  <si>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</si>
  <si>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</si>
  <si>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</si>
  <si>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</si>
  <si>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</si>
  <si>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</si>
  <si>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</si>
  <si>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GRAYSON COUNTY JAIL</t>
  </si>
  <si>
    <t>320 SHAW STATION ROAD</t>
  </si>
  <si>
    <t>LEITCHFIELD</t>
  </si>
  <si>
    <t>GUAYNABO MDC (SAN JUAN)</t>
  </si>
  <si>
    <t>HWY 28 INTSECT OF ROAD 165</t>
  </si>
  <si>
    <t>SAN JUAN</t>
  </si>
  <si>
    <t>PR</t>
  </si>
  <si>
    <t>BOP</t>
  </si>
  <si>
    <t>HANCOCK COUNTY PUBLIC SAFETY COMPLEX</t>
  </si>
  <si>
    <t>8450 HIGHWAY 90</t>
  </si>
  <si>
    <t>BAY ST. LOUIS</t>
  </si>
  <si>
    <t>HENDERSON DETENTION</t>
  </si>
  <si>
    <t>18 E BASIC ROAD</t>
  </si>
  <si>
    <t>HENDERSON</t>
  </si>
  <si>
    <t>NV</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</si>
  <si>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</si>
  <si>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</si>
  <si>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</si>
  <si>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</si>
  <si>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</si>
  <si>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</si>
  <si>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</si>
  <si>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</si>
  <si>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</si>
  <si>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</si>
  <si>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</si>
  <si>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</si>
  <si>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</si>
  <si>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</si>
  <si>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</si>
  <si>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</si>
  <si>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</si>
  <si>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</si>
  <si>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JOE CORLEY PROCESSING CTR</t>
  </si>
  <si>
    <t>500 HILBIG RD</t>
  </si>
  <si>
    <t>CONROE</t>
  </si>
  <si>
    <t>KANDIYOHI COUNTY JAIL</t>
  </si>
  <si>
    <t>2201 23RD ST NE</t>
  </si>
  <si>
    <t>WILLMAR</t>
  </si>
  <si>
    <t xml:space="preserve">  Scheduled </t>
  </si>
  <si>
    <t>KARNES COUNTY CORRECTIONAL CENTER</t>
  </si>
  <si>
    <t>810 COMMERCE STREET</t>
  </si>
  <si>
    <t>KARNES CITY</t>
  </si>
  <si>
    <t>SNA</t>
  </si>
  <si>
    <t>KARNES COUNTY IMMIGRATION PROCESSING CENTER</t>
  </si>
  <si>
    <t>409 FM 1144</t>
  </si>
  <si>
    <t xml:space="preserve">Scheduled </t>
  </si>
  <si>
    <t>KAY CO JUSTICE FACILITY</t>
  </si>
  <si>
    <t>1101 WEST DRY ROAD</t>
  </si>
  <si>
    <t>NEWKIRK</t>
  </si>
  <si>
    <t>OK</t>
  </si>
  <si>
    <t>KNOX COUNTY DETENTION FACILITY</t>
  </si>
  <si>
    <t>5001 MALONEYVILLE RD</t>
  </si>
  <si>
    <t>KNOXVILLE</t>
  </si>
  <si>
    <t>TN</t>
  </si>
  <si>
    <t>KROME NORTH SERVICE PROCESSING CENTER</t>
  </si>
  <si>
    <t>18201 SW 12TH ST</t>
  </si>
  <si>
    <t>MIAMI</t>
  </si>
  <si>
    <t>LAREDO PROCESSING CENTER</t>
  </si>
  <si>
    <t>4702 EAST SAUNDERS STREET</t>
  </si>
  <si>
    <t>LAREDO</t>
  </si>
  <si>
    <t>LIMESTONE COUNTY DETENTION CENTER</t>
  </si>
  <si>
    <t>910 NORTH TYUS STREET</t>
  </si>
  <si>
    <t>GROESBECK</t>
  </si>
  <si>
    <t>MADISON COUNTY JAIL</t>
  </si>
  <si>
    <t>2935 HIGHWAY 51</t>
  </si>
  <si>
    <t>CANTON</t>
  </si>
  <si>
    <t>MESA VERDE ICE PROCESSING CENTER</t>
  </si>
  <si>
    <t>425 GOLDEN STATE AVE</t>
  </si>
  <si>
    <t>BAKERSFIELD</t>
  </si>
  <si>
    <t>MINICASSIA DETENTION CENTER</t>
  </si>
  <si>
    <t>1415 ALBION AVENUE</t>
  </si>
  <si>
    <t>BURLEY</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</si>
  <si>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</si>
  <si>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</si>
  <si>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</si>
  <si>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</si>
  <si>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</si>
  <si>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</si>
  <si>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</si>
  <si>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</si>
  <si>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</si>
  <si>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</si>
  <si>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</si>
  <si>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</si>
  <si>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NORTHWEST STATE CORRECTIONAL CENTER</t>
  </si>
  <si>
    <t>3649 LOWER NEWTON ROAD</t>
  </si>
  <si>
    <t>SWANTON</t>
  </si>
  <si>
    <t>NYE COUNTY SHERIFF-PAHRUMP</t>
  </si>
  <si>
    <t>1520 E. BASIN ROAD</t>
  </si>
  <si>
    <t>ORANGE COUNTY JAIL</t>
  </si>
  <si>
    <t>3855 SOUTH JOHN YOUNG PARKWAY</t>
  </si>
  <si>
    <t>ORLANDO</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</si>
  <si>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</si>
  <si>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</si>
  <si>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</si>
  <si>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</si>
  <si>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</si>
  <si>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</si>
  <si>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</si>
  <si>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</si>
  <si>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</si>
  <si>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</si>
  <si>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</si>
  <si>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</si>
  <si>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</si>
  <si>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</si>
  <si>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</si>
  <si>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</si>
  <si>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</si>
  <si>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</si>
  <si>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</si>
  <si>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</si>
  <si>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</si>
  <si>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</si>
  <si>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</si>
  <si>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</si>
  <si>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</si>
  <si>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</si>
  <si>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</si>
  <si>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</si>
  <si>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</si>
  <si>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</si>
  <si>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</si>
  <si>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</si>
  <si>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</si>
  <si>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</si>
  <si>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</si>
  <si>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</si>
  <si>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</si>
  <si>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</si>
  <si>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</si>
  <si>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</si>
  <si>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</si>
  <si>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</si>
  <si>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</si>
  <si>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</si>
  <si>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</si>
  <si>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</si>
  <si>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</si>
  <si>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</si>
  <si>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</si>
  <si>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</si>
  <si>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</si>
  <si>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</si>
  <si>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</si>
  <si>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</si>
  <si>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</si>
  <si>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</si>
  <si>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</si>
  <si>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</si>
  <si>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</si>
  <si>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</si>
  <si>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</si>
  <si>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</si>
  <si>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</si>
  <si>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LUIS REGIONAL DETENTION CENTER</t>
  </si>
  <si>
    <t>406 NORTH AVENUE D</t>
  </si>
  <si>
    <t>SAN LUIS</t>
  </si>
  <si>
    <t>SENECA COUNTY JAIL</t>
  </si>
  <si>
    <t>3040 SOUTH STATE HIGHWAY 100</t>
  </si>
  <si>
    <t>TIFFIN</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</si>
  <si>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</si>
  <si>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</si>
  <si>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</si>
  <si>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</si>
  <si>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</si>
  <si>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</si>
  <si>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</si>
  <si>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</si>
  <si>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</si>
  <si>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</si>
  <si>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</si>
  <si>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</si>
  <si>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</si>
  <si>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</si>
  <si>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</si>
  <si>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</si>
  <si>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</si>
  <si>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</si>
  <si>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</si>
  <si>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</si>
  <si>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T DON HUTTO DETENTION CENTER</t>
  </si>
  <si>
    <t>1001 WELCH STREET</t>
  </si>
  <si>
    <t>TAYLOR</t>
  </si>
  <si>
    <t>TACOMA ICE PROCESSING CENTER (NORTHWEST DET CTR)</t>
  </si>
  <si>
    <t>1623 E. J STREET</t>
  </si>
  <si>
    <t>TACOMA</t>
  </si>
  <si>
    <t>WA</t>
  </si>
  <si>
    <t>SEA</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</si>
  <si>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</si>
  <si>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</si>
  <si>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</si>
  <si>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</si>
  <si>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</si>
  <si>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</si>
  <si>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</si>
  <si>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</si>
  <si>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</si>
  <si>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</si>
  <si>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</si>
  <si>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</si>
  <si>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</si>
  <si>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</si>
  <si>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</si>
  <si>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</si>
  <si>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</si>
  <si>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</si>
  <si>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</si>
  <si>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</si>
  <si>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</si>
  <si>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</si>
  <si>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</si>
  <si>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t>FY 2024</t>
  </si>
  <si>
    <t>Count</t>
  </si>
  <si>
    <t>Total Book-Ins for FY24</t>
  </si>
  <si>
    <t xml:space="preserve">Total Current In ICE Custody Location/Area of Responsibility </t>
  </si>
  <si>
    <t>Current in ICE Custody with Final Order</t>
  </si>
  <si>
    <t>Current in ICE Custody without Final Order</t>
  </si>
  <si>
    <t>New Orleans Area of Responsibility</t>
  </si>
  <si>
    <t>Denver Area of Responsibility</t>
  </si>
  <si>
    <t>Houston Area of Responsibility</t>
  </si>
  <si>
    <t>Miami Area of Responsibility</t>
  </si>
  <si>
    <t>Phoenix Area of Responsibility</t>
  </si>
  <si>
    <t>Seattle Area of Responsibility</t>
  </si>
  <si>
    <t>El Paso Area of Responsibility</t>
  </si>
  <si>
    <t>Washington Area of Responsibility</t>
  </si>
  <si>
    <t>San Antonio Area of Responsibility</t>
  </si>
  <si>
    <t>San Francisco Area of Responsibility</t>
  </si>
  <si>
    <t>Atlanta Area of Responsibility</t>
  </si>
  <si>
    <t>Buffalo Area of Responsibility</t>
  </si>
  <si>
    <t>Harlingen Area of Responsibility</t>
  </si>
  <si>
    <t>San Diego Area of Responsibility</t>
  </si>
  <si>
    <t>Dallas Area of Responsibility</t>
  </si>
  <si>
    <t>Boston Area of Responsibility</t>
  </si>
  <si>
    <t>* Data are based on an individual's self-identification as transgender.</t>
  </si>
  <si>
    <r>
      <t xml:space="preserve">July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</si>
  <si>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</si>
  <si>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</si>
  <si>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MONTGOMERY PROCESSING CTR</t>
  </si>
  <si>
    <t>ICA - FARMVILLE</t>
  </si>
  <si>
    <t>KANDIYOHI CO. JAIL</t>
  </si>
  <si>
    <t>T. DON HUTTO</t>
  </si>
  <si>
    <t>STRAFFORD CO DEPT OF CORR</t>
  </si>
  <si>
    <t>MAIN - FOLKSTON IPC (D RAY JAMES)</t>
  </si>
  <si>
    <t>DODGE COUNTY JAIL, JUNEAU</t>
  </si>
  <si>
    <t>PLYMOUTH CO COR FACILTY</t>
  </si>
  <si>
    <t>CLINTON COUNTY CORR. FAC.</t>
  </si>
  <si>
    <t>RICHWOOD COR CENTER</t>
  </si>
  <si>
    <t>MONTGOMERY COUNTY CORRECTIONAL FACILITY</t>
  </si>
  <si>
    <t>Grand Total</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</si>
  <si>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</si>
  <si>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</si>
  <si>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</si>
  <si>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</si>
  <si>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</si>
  <si>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</si>
  <si>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</si>
  <si>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</si>
  <si>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</si>
  <si>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</si>
  <si>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</si>
  <si>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</si>
  <si>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</si>
  <si>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</si>
  <si>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</si>
  <si>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</si>
  <si>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</si>
  <si>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</si>
  <si>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</si>
  <si>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</si>
  <si>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</si>
  <si>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</si>
  <si>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</si>
  <si>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</si>
  <si>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</si>
  <si>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</si>
  <si>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</si>
  <si>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</si>
  <si>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</si>
  <si>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</si>
  <si>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</si>
  <si>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</si>
  <si>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</si>
  <si>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</si>
  <si>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</si>
  <si>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</si>
  <si>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</si>
  <si>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</si>
  <si>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</si>
  <si>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</si>
  <si>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</si>
  <si>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</si>
  <si>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</si>
  <si>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</si>
  <si>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</si>
  <si>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</si>
  <si>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</si>
  <si>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</si>
  <si>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</si>
  <si>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</si>
  <si>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</si>
  <si>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</si>
  <si>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</si>
  <si>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</si>
  <si>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</si>
  <si>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</si>
  <si>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</si>
  <si>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</si>
  <si>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</si>
  <si>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</si>
  <si>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</si>
  <si>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</si>
  <si>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</si>
  <si>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</si>
  <si>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</si>
  <si>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</si>
  <si>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</si>
  <si>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</si>
  <si>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</si>
  <si>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</si>
  <si>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</si>
  <si>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</si>
  <si>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</si>
  <si>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</si>
  <si>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</si>
  <si>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</si>
  <si>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</si>
  <si>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</si>
  <si>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</si>
  <si>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</si>
  <si>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</si>
  <si>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</si>
  <si>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</si>
  <si>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</si>
  <si>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</si>
  <si>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</si>
  <si>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</si>
  <si>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</si>
  <si>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</si>
  <si>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</si>
  <si>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</si>
  <si>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</si>
  <si>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</si>
  <si>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</si>
  <si>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</si>
  <si>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</si>
  <si>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</si>
  <si>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</si>
  <si>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</si>
  <si>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</si>
  <si>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</si>
  <si>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</si>
  <si>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</si>
  <si>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</si>
  <si>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</si>
  <si>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</si>
  <si>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</si>
  <si>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</si>
  <si>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</si>
  <si>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</si>
  <si>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</si>
  <si>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</si>
  <si>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</si>
  <si>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</si>
  <si>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</si>
  <si>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</si>
  <si>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</si>
  <si>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</si>
  <si>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</si>
  <si>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</si>
  <si>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</si>
  <si>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</si>
  <si>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</si>
  <si>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</si>
  <si>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</si>
  <si>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</si>
  <si>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</si>
  <si>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</si>
  <si>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</si>
  <si>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</si>
  <si>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</si>
  <si>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</si>
  <si>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</si>
  <si>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</si>
  <si>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</si>
  <si>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</si>
  <si>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</si>
  <si>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</si>
  <si>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</si>
  <si>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</si>
  <si>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</si>
  <si>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</si>
  <si>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</si>
  <si>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</si>
  <si>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</si>
  <si>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Wristworn</t>
  </si>
  <si>
    <t>Ankle Monitor</t>
  </si>
  <si>
    <t>Dual Tech</t>
  </si>
  <si>
    <t>SmartLINK</t>
  </si>
  <si>
    <t>Washington DC</t>
  </si>
  <si>
    <t>VoiceID</t>
  </si>
  <si>
    <t>St Paul</t>
  </si>
  <si>
    <t>Seattle</t>
  </si>
  <si>
    <t>San Francisco</t>
  </si>
  <si>
    <t>No Tech</t>
  </si>
  <si>
    <t>San Diego</t>
  </si>
  <si>
    <t>San Antonio</t>
  </si>
  <si>
    <t>Salt Lake City</t>
  </si>
  <si>
    <t>Phoenix</t>
  </si>
  <si>
    <t>Philadelphia</t>
  </si>
  <si>
    <t>Newark</t>
  </si>
  <si>
    <t>New York</t>
  </si>
  <si>
    <t>New Orleans</t>
  </si>
  <si>
    <t>Miami</t>
  </si>
  <si>
    <t>Los Angeles</t>
  </si>
  <si>
    <t>Houston</t>
  </si>
  <si>
    <t>Harlingen</t>
  </si>
  <si>
    <t>El Paso</t>
  </si>
  <si>
    <t>Detroit</t>
  </si>
  <si>
    <t>Denver</t>
  </si>
  <si>
    <t>Dallas</t>
  </si>
  <si>
    <t>Chicago</t>
  </si>
  <si>
    <t>Buffalo</t>
  </si>
  <si>
    <t>Boston</t>
  </si>
  <si>
    <t>Baltimore</t>
  </si>
  <si>
    <t>Atlanta</t>
  </si>
  <si>
    <t>Total</t>
  </si>
  <si>
    <t>Average Length in Program</t>
  </si>
  <si>
    <t>AOR/Technology</t>
  </si>
  <si>
    <t>Active ATD Participants and Average Length in Program, FY24,  as of 08/24/2024, by AOR and Technology</t>
  </si>
  <si>
    <t>Data from OBP Report, 08.24.2024</t>
  </si>
  <si>
    <t>*Only Participants with court tracking assigned</t>
  </si>
  <si>
    <t>Court Data from BI Inc.</t>
  </si>
  <si>
    <t>ECMS-Single Adult</t>
  </si>
  <si>
    <t>Single Adult</t>
  </si>
  <si>
    <t>Failed to Attend</t>
  </si>
  <si>
    <t>ECMS-FAMU</t>
  </si>
  <si>
    <t>Attended</t>
  </si>
  <si>
    <t>FAMU</t>
  </si>
  <si>
    <t>%</t>
  </si>
  <si>
    <t>Metric</t>
  </si>
  <si>
    <t>FAMU Status</t>
  </si>
  <si>
    <t>FY24 thru July Court Appearance: Final Hearings*</t>
  </si>
  <si>
    <t>ATD Active Population by Status, Extended Case Management Service, Count and ALIP, FY24</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</si>
  <si>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</si>
  <si>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08.24.2024</t>
  </si>
  <si>
    <t xml:space="preserve">Court Data from BI Inc. </t>
  </si>
  <si>
    <t>FY24 thru July Court Appearance: Total Hearings*</t>
  </si>
  <si>
    <t>Daily Tech Cost</t>
  </si>
  <si>
    <t>Technology</t>
  </si>
  <si>
    <t>ATD Active Population Counts and Daily Cost by Technology</t>
  </si>
  <si>
    <t>ICE ALTERNATIVES TO DETENTION DATA, FY24</t>
  </si>
  <si>
    <t>VeriWatch</t>
  </si>
  <si>
    <t>Active ATD Participants and Average Length in Program, FY23,  as of 9/30/2023, by AOR and Technology</t>
  </si>
  <si>
    <t>Data from OBP Report, 9.24.2023</t>
  </si>
  <si>
    <t>Court Data from BI Inc. as of 9/30/2023</t>
  </si>
  <si>
    <t>FY23 Year End Court Appearance: Final Hearings*</t>
  </si>
  <si>
    <t>ATD Active Population by Status, Extended Case Management Service, Count and ALIP, FY23</t>
  </si>
  <si>
    <t>Data from BI Inc. Participants Report, 9.30.2023</t>
  </si>
  <si>
    <t>Dual Technology</t>
  </si>
  <si>
    <t>No Technology</t>
  </si>
  <si>
    <t>Veriwatch</t>
  </si>
  <si>
    <t>FY23 Year End Court Appearance: Total Hearings*</t>
  </si>
  <si>
    <t>ICE ALTERNATIVES TO DETENTION DATA, FY23</t>
  </si>
  <si>
    <t>ICE Transgender Detainee Population FY 2024 YTD:  as of 8/26/2024*</t>
  </si>
  <si>
    <t>Current in ICE Custody Final Order Status Unknown</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</si>
  <si>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</si>
  <si>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</si>
  <si>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</si>
  <si>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</si>
  <si>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</si>
  <si>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</si>
  <si>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</si>
  <si>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</si>
  <si>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</si>
  <si>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</si>
  <si>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</si>
  <si>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</si>
  <si>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</si>
  <si>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</si>
  <si>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</si>
  <si>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</si>
  <si>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</si>
  <si>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</si>
  <si>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</si>
  <si>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</si>
  <si>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</si>
  <si>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</si>
  <si>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</si>
  <si>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</si>
  <si>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</si>
  <si>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</si>
  <si>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</si>
  <si>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</si>
  <si>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</si>
  <si>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</si>
  <si>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</si>
  <si>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</si>
  <si>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</si>
  <si>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</si>
  <si>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</si>
  <si>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</si>
  <si>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</si>
  <si>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</si>
  <si>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</si>
  <si>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</si>
  <si>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</si>
  <si>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</si>
  <si>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</si>
  <si>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</si>
  <si>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</si>
  <si>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</si>
  <si>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</si>
  <si>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</si>
  <si>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</si>
  <si>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</si>
  <si>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</si>
  <si>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</si>
  <si>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</si>
  <si>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</si>
  <si>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</si>
  <si>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</si>
  <si>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</si>
  <si>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</si>
  <si>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</si>
  <si>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</si>
  <si>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</si>
  <si>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</si>
  <si>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</si>
  <si>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</si>
  <si>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</si>
  <si>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</si>
  <si>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</si>
  <si>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</si>
  <si>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</si>
  <si>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</si>
  <si>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</si>
  <si>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</si>
  <si>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</si>
  <si>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</si>
  <si>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ADAMSMS</t>
  </si>
  <si>
    <t>CALHOMI CALHOUN CO., BATTLE CR,MI</t>
  </si>
  <si>
    <t>CALHOMI</t>
  </si>
  <si>
    <t>CARDFVA</t>
  </si>
  <si>
    <t>CENTRAL LOUISIANA ICE PROC CTR</t>
  </si>
  <si>
    <t>JENADLA</t>
  </si>
  <si>
    <t>DENICDF</t>
  </si>
  <si>
    <t>HOUSTON CONTRACT DET.FAC.</t>
  </si>
  <si>
    <t>HOUICDF</t>
  </si>
  <si>
    <t>JKPCCLA</t>
  </si>
  <si>
    <t>MTGPCTX</t>
  </si>
  <si>
    <t>CCASDCA</t>
  </si>
  <si>
    <t>River Correctional Center</t>
  </si>
  <si>
    <t>RVRCCLA</t>
  </si>
  <si>
    <t>STCDFTX</t>
  </si>
  <si>
    <t>LAWINCI</t>
  </si>
  <si>
    <t>WYATTRI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</si>
  <si>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</si>
  <si>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</si>
  <si>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</si>
  <si>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</si>
  <si>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</si>
  <si>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</si>
  <si>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</si>
  <si>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</si>
  <si>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</si>
  <si>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</si>
  <si>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</si>
  <si>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</si>
  <si>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</si>
  <si>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</si>
  <si>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</si>
  <si>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</si>
  <si>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</si>
  <si>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</si>
  <si>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</si>
  <si>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</si>
  <si>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</si>
  <si>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</si>
  <si>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</si>
  <si>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</si>
  <si>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</si>
  <si>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</si>
  <si>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</si>
  <si>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</si>
  <si>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</si>
  <si>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</si>
  <si>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Arrests</t>
  </si>
  <si>
    <t>FY2018</t>
  </si>
  <si>
    <t>FY2019</t>
  </si>
  <si>
    <t>FY2020</t>
  </si>
  <si>
    <t>FY2021</t>
  </si>
  <si>
    <t xml:space="preserve">FY2022 </t>
  </si>
  <si>
    <t>United States Armed Forces Noncitizen Bookins FY2018 - FY2024</t>
  </si>
  <si>
    <t>Bookins</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</si>
  <si>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</si>
  <si>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</si>
  <si>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</si>
  <si>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</si>
  <si>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</si>
  <si>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</si>
  <si>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</si>
  <si>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</si>
  <si>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</si>
  <si>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</si>
  <si>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</si>
  <si>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</si>
  <si>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</si>
  <si>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</si>
  <si>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</si>
  <si>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</si>
  <si>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</si>
  <si>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</si>
  <si>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</si>
  <si>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</si>
  <si>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</si>
  <si>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</si>
  <si>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</si>
  <si>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</si>
  <si>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</si>
  <si>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FY2024</t>
  </si>
  <si>
    <t>Temporary Protected Status Countries Removals FY2018 - FY2024</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</si>
  <si>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</si>
  <si>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</si>
  <si>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08/24/2024 (IIDS Run Date 08/26/2024; EID as of 08/24/2024).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</si>
  <si>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</si>
  <si>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</si>
  <si>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</si>
  <si>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</si>
  <si>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08/24/2024 (IIDS Run Date 08/26/2024; EID as of 08/24/2024).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</si>
  <si>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</si>
  <si>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</si>
  <si>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</si>
  <si>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</si>
  <si>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</si>
  <si>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</si>
  <si>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</si>
  <si>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08/24/2024 (IIDS Run Date 08/26/2024; EID as of 08/24/2024).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</si>
  <si>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</si>
  <si>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</si>
  <si>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</si>
  <si>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08/25/2024 (IIDS Run Date 08/26/2024; EID as of 08/25/2024).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</si>
  <si>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</si>
  <si>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</si>
  <si>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</si>
  <si>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08/24/2024 (IIDS Run Date 08/26/2024; EID as of 08/24/2024).</t>
  </si>
  <si>
    <t>USCIS Average Time from USCIS Fear Decision Service Date to ICE Release (In Days) &amp; Non-Citizens with USCIS-Established Fear Decisions in an ICE Detention Facility</t>
  </si>
  <si>
    <t>Non Citizens Currently in ICE Detention Facilities data are a snapshot as 08/25/2024 (IIDS Run Date 08/26/2024; EID as of 08/25/2024).</t>
  </si>
  <si>
    <t>FY2024 YTD ICE Final Releases data are updated through 08/24/2024 (IIDS Run Date 08/26/2024; EID as of 08/24/2024).</t>
  </si>
  <si>
    <t>USCIS provided data containing APSO (Asylum Pre Screening Officer) cases clocked during FY2022 - FY2024. Data were received on 08/26/2024.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</si>
  <si>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</si>
  <si>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</si>
  <si>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371,210 records in the USCIS provided data, the breakdown of the fear screening determinations is as follows; 178,919 positive fear screening determinations, 123,797 negative fear screening determinations and 68,491 without an identified determination. Of the 178,919 with positive fear screening determinations; 110,381 have Persecution Claim Established and 68,538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</si>
  <si>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</si>
  <si>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371,210 unique fear determinations and 26,405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</si>
  <si>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</si>
  <si>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</si>
  <si>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</si>
  <si>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</si>
  <si>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</si>
  <si>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</si>
  <si>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08/27/2024 (IIDS Run Date 08/28/2024; EID as of 08/27/2024).</t>
  </si>
  <si>
    <t>Monthly Bond Statistics</t>
  </si>
  <si>
    <t>FY2024 YTD ICE Final Book Out data are updated through 08/24/2024 (IIDS Run Date 08/26/2024; EID as of 08/24/2024).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</si>
  <si>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</si>
  <si>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07/01/2023 - 08/26/2024 . Data were received on 08/27/2024.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</si>
  <si>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</si>
  <si>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</si>
  <si>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</si>
  <si>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</si>
  <si>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</si>
  <si>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08/27/2024 (IIDS Run Date 08/28/2024; EID as of 08/27/2024).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</si>
  <si>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</si>
  <si>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</si>
  <si>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</si>
  <si>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</si>
  <si>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</si>
  <si>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</si>
  <si>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FY2024 YTD ICE Arrests data are updated through 04/22/2024 (IIDS Run Date 04/23/2024; EID as of 04/22/2024).</t>
  </si>
  <si>
    <t>FY2024 YTD ICE Detention data are updated through 04/22/2024 (IIDS Run Date 04/23/2024; EID as of 04/22/2024).</t>
  </si>
  <si>
    <t>FY2024 YTD ICE Removals data are updated through 04/22/2024 (IIDS Run Date 04/23/2024; EID as of 04/22/2024).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</si>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</sst>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8"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2"/>
      <name val="Calibri"/>
      <family val="2"/>
      <scheme val="minor"/>
    </font>
    <font>
      <sz val="10"/>
      <color indexed="8"/>
      <name val="Arial"/>
      <family val="2"/>
    </font>
    <font>
      <sz val="12"/>
      <color indexed="8"/>
      <name val="Arial"/>
      <family val="2"/>
    </font>
    <font>
      <sz val="12"/>
      <color theme="1"/>
      <name val="Calibri"/>
      <family val="2"/>
      <scheme val="minor"/>
    </font>
    <font>
      <sz val="12"/>
      <color indexed="8"/>
      <name val="Calibri"/>
      <family val="2"/>
      <scheme val="minor"/>
    </font>
    <font>
      <b/>
      <sz val="12"/>
      <name val="Times New Roman"/>
      <family val="1"/>
    </font>
    <font>
      <b/>
      <sz val="12"/>
      <color theme="0"/>
      <name val="Times New Roman"/>
      <family val="1"/>
    </font>
    <font>
      <b/>
      <sz val="12"/>
      <color theme="3" tint="-0.499984740745262"/>
      <name val="Times New Roman"/>
      <family val="1"/>
    </font>
    <font>
      <b/>
      <sz val="12"/>
      <color theme="4" tint="-0.499984740745262"/>
      <name val="Times New Roman"/>
      <family val="1"/>
    </font>
    <font>
      <sz val="12"/>
      <color rgb="FF000000"/>
      <name val="Calibri"/>
      <family val="2"/>
      <scheme val="minor"/>
    </font>
    <font>
      <sz val="12"/>
      <color rgb="FF000000"/>
      <name val="Times New Roman"/>
      <family val="1"/>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sz val="12"/>
      <color rgb="FF000000"/>
      <name val="Calibri"/>
      <scheme val="minor"/>
    </font>
    <font>
      <b/>
      <sz val="12"/>
      <color rgb="FF000000"/>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9">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D9D9"/>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519">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8"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2" borderId="0" xfId="0" applyFill="1"/>
    <xf numFmtId="0" fontId="0" fillId="0" borderId="5" xfId="0" applyBorder="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14" fillId="2" borderId="12" xfId="0" applyNumberFormat="1" applyFont="1" applyFill="1" applyBorder="1" applyAlignment="1">
      <alignment vertical="top" wrapText="1"/>
    </xf>
    <xf numFmtId="49" fontId="14" fillId="0" borderId="12"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8" xfId="0" applyBorder="1"/>
    <xf numFmtId="0" fontId="19" fillId="0" borderId="18" xfId="0" applyFont="1" applyBorder="1" applyAlignment="1">
      <alignment horizontal="left"/>
    </xf>
    <xf numFmtId="1" fontId="0" fillId="0" borderId="18" xfId="0" applyNumberFormat="1" applyBorder="1"/>
    <xf numFmtId="0" fontId="19" fillId="0" borderId="18" xfId="0" applyFont="1" applyBorder="1" applyAlignment="1">
      <alignment horizontal="left" vertical="center" wrapText="1"/>
    </xf>
    <xf numFmtId="164" fontId="0" fillId="2" borderId="19" xfId="1" applyNumberFormat="1" applyFont="1" applyFill="1" applyBorder="1" applyAlignment="1">
      <alignment horizontal="left"/>
    </xf>
    <xf numFmtId="164" fontId="19" fillId="2" borderId="20" xfId="1" applyNumberFormat="1" applyFont="1" applyFill="1" applyBorder="1" applyAlignment="1">
      <alignment horizontal="right"/>
    </xf>
    <xf numFmtId="164" fontId="0" fillId="0" borderId="0" xfId="0" applyNumberFormat="1"/>
    <xf numFmtId="164" fontId="0" fillId="2" borderId="21" xfId="1" applyNumberFormat="1" applyFont="1" applyFill="1" applyBorder="1" applyAlignment="1">
      <alignment horizontal="left"/>
    </xf>
    <xf numFmtId="164" fontId="19" fillId="2" borderId="22" xfId="1" applyNumberFormat="1" applyFont="1" applyFill="1" applyBorder="1" applyAlignment="1">
      <alignment horizontal="right"/>
    </xf>
    <xf numFmtId="164" fontId="16" fillId="4" borderId="16" xfId="1" applyNumberFormat="1" applyFont="1" applyFill="1" applyBorder="1" applyAlignment="1">
      <alignment horizontal="left"/>
    </xf>
    <xf numFmtId="164" fontId="16" fillId="4" borderId="23" xfId="1" applyNumberFormat="1" applyFont="1" applyFill="1" applyBorder="1" applyAlignment="1">
      <alignment horizontal="left" vertical="center"/>
    </xf>
    <xf numFmtId="164" fontId="16" fillId="0" borderId="16" xfId="1" applyNumberFormat="1" applyFont="1" applyFill="1" applyBorder="1"/>
    <xf numFmtId="0" fontId="16" fillId="0" borderId="23" xfId="0" applyFont="1" applyBorder="1" applyAlignment="1">
      <alignment horizontal="left" vertical="center"/>
    </xf>
    <xf numFmtId="0" fontId="10" fillId="3" borderId="10"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8" fillId="0" borderId="0" xfId="0" applyFont="1" applyAlignment="1">
      <alignment horizontal="left" vertical="center" wrapText="1"/>
    </xf>
    <xf numFmtId="0" fontId="16" fillId="6" borderId="25" xfId="0" applyFont="1" applyFill="1" applyBorder="1"/>
    <xf numFmtId="0" fontId="0" fillId="0" borderId="1" xfId="0" applyBorder="1"/>
    <xf numFmtId="0" fontId="20" fillId="6" borderId="10" xfId="0" applyFont="1" applyFill="1" applyBorder="1" applyAlignment="1">
      <alignment horizontal="center" vertical="center" wrapText="1"/>
    </xf>
    <xf numFmtId="0" fontId="20" fillId="6" borderId="9" xfId="0" applyFont="1" applyFill="1" applyBorder="1" applyAlignment="1">
      <alignment horizontal="center" vertical="center" wrapText="1"/>
    </xf>
    <xf numFmtId="0" fontId="21" fillId="7" borderId="24" xfId="0" applyFont="1" applyFill="1" applyBorder="1" applyAlignment="1">
      <alignment vertical="top" wrapText="1"/>
    </xf>
    <xf numFmtId="0" fontId="21" fillId="7" borderId="6" xfId="0" applyFont="1" applyFill="1" applyBorder="1" applyAlignment="1">
      <alignment vertical="top" wrapText="1"/>
    </xf>
    <xf numFmtId="0" fontId="16" fillId="6" borderId="1" xfId="0" applyFont="1" applyFill="1" applyBorder="1"/>
    <xf numFmtId="0" fontId="20" fillId="6" borderId="11"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2" borderId="0" xfId="0" applyFont="1" applyFill="1" applyAlignment="1">
      <alignment horizontal="center" vertical="center" wrapText="1"/>
    </xf>
    <xf numFmtId="0" fontId="16" fillId="8" borderId="1" xfId="0" applyFont="1" applyFill="1" applyBorder="1"/>
    <xf numFmtId="0" fontId="16" fillId="8" borderId="1" xfId="0" applyFont="1" applyFill="1" applyBorder="1" applyAlignment="1">
      <alignment horizontal="left"/>
    </xf>
    <xf numFmtId="0" fontId="12" fillId="0" borderId="0" xfId="2" applyFont="1" applyAlignment="1">
      <alignment vertical="top"/>
    </xf>
    <xf numFmtId="0" fontId="19" fillId="0" borderId="0" xfId="0" applyFont="1"/>
    <xf numFmtId="2" fontId="23" fillId="9" borderId="28" xfId="0" applyNumberFormat="1" applyFont="1" applyFill="1" applyBorder="1" applyAlignment="1">
      <alignment horizontal="right" vertical="center"/>
    </xf>
    <xf numFmtId="0" fontId="23" fillId="9" borderId="28" xfId="0" applyFont="1" applyFill="1" applyBorder="1" applyAlignment="1">
      <alignment horizontal="right" vertical="center"/>
    </xf>
    <xf numFmtId="0" fontId="23" fillId="9" borderId="29" xfId="0" applyFont="1" applyFill="1" applyBorder="1" applyAlignment="1">
      <alignment vertical="center"/>
    </xf>
    <xf numFmtId="2" fontId="24" fillId="0" borderId="28" xfId="0" applyNumberFormat="1" applyFont="1" applyBorder="1" applyAlignment="1">
      <alignment horizontal="right" vertical="center"/>
    </xf>
    <xf numFmtId="0" fontId="24" fillId="0" borderId="28" xfId="0" applyFont="1" applyBorder="1" applyAlignment="1">
      <alignment horizontal="right" vertical="center"/>
    </xf>
    <xf numFmtId="0" fontId="24" fillId="0" borderId="29" xfId="0" applyFont="1" applyBorder="1" applyAlignment="1">
      <alignment vertical="center"/>
    </xf>
    <xf numFmtId="0" fontId="24" fillId="0" borderId="29" xfId="0" applyFont="1" applyBorder="1" applyAlignment="1">
      <alignment vertical="center" wrapText="1"/>
    </xf>
    <xf numFmtId="0" fontId="23" fillId="9" borderId="30" xfId="0" applyFont="1" applyFill="1" applyBorder="1" applyAlignment="1">
      <alignment vertical="center" wrapText="1"/>
    </xf>
    <xf numFmtId="0" fontId="23" fillId="9" borderId="17"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9" borderId="30" xfId="0" applyFont="1" applyFill="1" applyBorder="1" applyAlignment="1">
      <alignment vertical="center"/>
    </xf>
    <xf numFmtId="0" fontId="23" fillId="9" borderId="31" xfId="0" applyFont="1" applyFill="1" applyBorder="1" applyAlignment="1">
      <alignment vertical="center"/>
    </xf>
    <xf numFmtId="0" fontId="6" fillId="0" borderId="0" xfId="0" applyFont="1"/>
    <xf numFmtId="165" fontId="6" fillId="0" borderId="0" xfId="0" applyNumberFormat="1" applyFont="1"/>
    <xf numFmtId="0" fontId="25" fillId="0" borderId="1" xfId="0" applyFont="1" applyBorder="1" applyAlignment="1">
      <alignment vertical="center"/>
    </xf>
    <xf numFmtId="0" fontId="25" fillId="0" borderId="1" xfId="0" applyFont="1" applyBorder="1" applyAlignment="1">
      <alignment horizontal="left" vertical="center"/>
    </xf>
    <xf numFmtId="3" fontId="28" fillId="0" borderId="1" xfId="0" applyNumberFormat="1" applyFont="1" applyBorder="1" applyAlignment="1">
      <alignment horizontal="right" vertical="center"/>
    </xf>
    <xf numFmtId="3" fontId="29" fillId="0" borderId="1" xfId="0" applyNumberFormat="1" applyFont="1" applyBorder="1" applyAlignment="1">
      <alignment horizontal="right" vertical="center"/>
    </xf>
    <xf numFmtId="3" fontId="29" fillId="0" borderId="1" xfId="1" applyNumberFormat="1" applyFont="1" applyFill="1" applyBorder="1" applyAlignment="1">
      <alignment vertical="center"/>
    </xf>
    <xf numFmtId="0" fontId="29" fillId="0" borderId="1" xfId="0" applyFont="1" applyBorder="1" applyAlignment="1">
      <alignment vertical="center"/>
    </xf>
    <xf numFmtId="165" fontId="29" fillId="0" borderId="1" xfId="0" applyNumberFormat="1" applyFont="1" applyBorder="1" applyAlignment="1">
      <alignment vertical="center"/>
    </xf>
    <xf numFmtId="14" fontId="30" fillId="10" borderId="8" xfId="0" applyNumberFormat="1" applyFont="1" applyFill="1" applyBorder="1" applyAlignment="1">
      <alignment vertical="top" wrapText="1"/>
    </xf>
    <xf numFmtId="1" fontId="30" fillId="10" borderId="8" xfId="0" applyNumberFormat="1" applyFont="1" applyFill="1" applyBorder="1" applyAlignment="1">
      <alignment horizontal="left" wrapText="1"/>
    </xf>
    <xf numFmtId="1" fontId="30" fillId="10" borderId="8" xfId="4" applyNumberFormat="1" applyFont="1" applyFill="1" applyBorder="1" applyAlignment="1">
      <alignment horizontal="left" wrapText="1"/>
    </xf>
    <xf numFmtId="165" fontId="30" fillId="10" borderId="8" xfId="0" applyNumberFormat="1" applyFont="1" applyFill="1" applyBorder="1" applyAlignment="1">
      <alignment horizontal="left" wrapText="1"/>
    </xf>
    <xf numFmtId="3" fontId="31" fillId="3" borderId="4" xfId="1" applyNumberFormat="1" applyFont="1" applyFill="1" applyBorder="1" applyAlignment="1">
      <alignment horizontal="right" wrapText="1"/>
    </xf>
    <xf numFmtId="3" fontId="31" fillId="3" borderId="4" xfId="1" applyNumberFormat="1" applyFont="1" applyFill="1" applyBorder="1" applyAlignment="1">
      <alignment horizontal="left" vertical="top" wrapText="1"/>
    </xf>
    <xf numFmtId="1" fontId="31" fillId="3" borderId="4" xfId="1" applyNumberFormat="1" applyFont="1" applyFill="1" applyBorder="1" applyAlignment="1">
      <alignment horizontal="left" vertical="top" wrapText="1"/>
    </xf>
    <xf numFmtId="3" fontId="31" fillId="3" borderId="4" xfId="1" applyNumberFormat="1" applyFont="1" applyFill="1" applyBorder="1" applyAlignment="1">
      <alignment vertical="top" wrapText="1"/>
    </xf>
    <xf numFmtId="0" fontId="31" fillId="3" borderId="4" xfId="4" applyFont="1" applyFill="1" applyBorder="1" applyAlignment="1">
      <alignment horizontal="left" vertical="top" wrapText="1"/>
    </xf>
    <xf numFmtId="0" fontId="31" fillId="3" borderId="4" xfId="4" applyFont="1" applyFill="1" applyBorder="1" applyAlignment="1">
      <alignment vertical="top" wrapText="1"/>
    </xf>
    <xf numFmtId="165" fontId="31" fillId="3" borderId="4" xfId="4" applyNumberFormat="1" applyFont="1" applyFill="1" applyBorder="1" applyAlignment="1">
      <alignment horizontal="left" vertical="top" wrapText="1"/>
    </xf>
    <xf numFmtId="3" fontId="31" fillId="3" borderId="1" xfId="1" applyNumberFormat="1" applyFont="1" applyFill="1" applyBorder="1" applyAlignment="1">
      <alignment vertical="top" wrapText="1"/>
    </xf>
    <xf numFmtId="0" fontId="31" fillId="3" borderId="1" xfId="4" applyFont="1" applyFill="1" applyBorder="1" applyAlignment="1">
      <alignment vertical="top" wrapText="1"/>
    </xf>
    <xf numFmtId="165" fontId="31" fillId="3" borderId="1" xfId="4" applyNumberFormat="1" applyFont="1" applyFill="1" applyBorder="1" applyAlignment="1">
      <alignment vertical="top" wrapText="1"/>
    </xf>
    <xf numFmtId="0" fontId="32" fillId="2" borderId="0" xfId="0" applyFont="1" applyFill="1" applyAlignment="1">
      <alignment vertical="center"/>
    </xf>
    <xf numFmtId="165" fontId="32" fillId="2" borderId="0" xfId="0" applyNumberFormat="1" applyFont="1" applyFill="1" applyAlignment="1">
      <alignment vertical="center"/>
    </xf>
    <xf numFmtId="0" fontId="32" fillId="2" borderId="33" xfId="0" applyFont="1" applyFill="1" applyBorder="1" applyAlignment="1">
      <alignment vertical="center"/>
    </xf>
    <xf numFmtId="1" fontId="5" fillId="5" borderId="0" xfId="3" applyNumberFormat="1" applyFont="1" applyFill="1" applyAlignment="1">
      <alignment vertical="center" wrapText="1"/>
    </xf>
    <xf numFmtId="165" fontId="5" fillId="5" borderId="0" xfId="3" applyNumberFormat="1" applyFont="1" applyFill="1" applyAlignment="1">
      <alignment vertical="center" wrapText="1"/>
    </xf>
    <xf numFmtId="0" fontId="29" fillId="2" borderId="1" xfId="0" applyFont="1" applyFill="1" applyBorder="1" applyAlignment="1">
      <alignment vertical="center"/>
    </xf>
    <xf numFmtId="165" fontId="29" fillId="2" borderId="1" xfId="0" applyNumberFormat="1" applyFont="1" applyFill="1" applyBorder="1" applyAlignment="1">
      <alignment vertical="center"/>
    </xf>
    <xf numFmtId="3" fontId="29" fillId="2" borderId="1" xfId="1" applyNumberFormat="1" applyFont="1" applyFill="1" applyBorder="1" applyAlignment="1">
      <alignment vertical="center"/>
    </xf>
    <xf numFmtId="3" fontId="29" fillId="2" borderId="1" xfId="0" applyNumberFormat="1" applyFont="1" applyFill="1" applyBorder="1" applyAlignment="1">
      <alignment horizontal="right" vertical="center"/>
    </xf>
    <xf numFmtId="3" fontId="28" fillId="2" borderId="1" xfId="0" applyNumberFormat="1" applyFont="1" applyFill="1" applyBorder="1" applyAlignment="1">
      <alignment horizontal="right" vertical="center"/>
    </xf>
    <xf numFmtId="0" fontId="25" fillId="2" borderId="1" xfId="0" applyFont="1" applyFill="1" applyBorder="1" applyAlignment="1">
      <alignment horizontal="left" vertical="center"/>
    </xf>
    <xf numFmtId="0" fontId="6" fillId="2" borderId="0" xfId="0" applyFont="1" applyFill="1"/>
    <xf numFmtId="0" fontId="34" fillId="2" borderId="1" xfId="0" applyFont="1" applyFill="1" applyBorder="1" applyAlignment="1">
      <alignment vertical="center"/>
    </xf>
    <xf numFmtId="165" fontId="34" fillId="2" borderId="1" xfId="0" applyNumberFormat="1" applyFont="1" applyFill="1" applyBorder="1" applyAlignment="1">
      <alignment vertical="center"/>
    </xf>
    <xf numFmtId="3" fontId="34" fillId="2" borderId="1" xfId="1" applyNumberFormat="1" applyFont="1" applyFill="1" applyBorder="1" applyAlignment="1">
      <alignment vertical="center"/>
    </xf>
    <xf numFmtId="3" fontId="34" fillId="2" borderId="1" xfId="0" applyNumberFormat="1" applyFont="1" applyFill="1" applyBorder="1" applyAlignment="1">
      <alignment horizontal="right" vertical="center"/>
    </xf>
    <xf numFmtId="0" fontId="34" fillId="2" borderId="1" xfId="0" applyFont="1" applyFill="1" applyBorder="1" applyAlignment="1">
      <alignment horizontal="left" vertical="center"/>
    </xf>
    <xf numFmtId="14" fontId="34" fillId="2" borderId="1" xfId="0" applyNumberFormat="1" applyFont="1" applyFill="1" applyBorder="1" applyAlignment="1">
      <alignment horizontal="right"/>
    </xf>
    <xf numFmtId="0" fontId="35" fillId="2" borderId="0" xfId="0" applyFont="1" applyFill="1"/>
    <xf numFmtId="0" fontId="26" fillId="2" borderId="1" xfId="0" applyFont="1" applyFill="1" applyBorder="1" applyAlignment="1">
      <alignment vertical="center"/>
    </xf>
    <xf numFmtId="0" fontId="27" fillId="2" borderId="1" xfId="0" applyFont="1" applyFill="1" applyBorder="1" applyAlignment="1">
      <alignment vertical="center"/>
    </xf>
    <xf numFmtId="165" fontId="26" fillId="2" borderId="1" xfId="0" applyNumberFormat="1" applyFont="1" applyFill="1" applyBorder="1" applyAlignment="1">
      <alignment vertical="center"/>
    </xf>
    <xf numFmtId="3" fontId="26" fillId="2" borderId="1" xfId="0" applyNumberFormat="1" applyFont="1" applyFill="1" applyBorder="1" applyAlignment="1">
      <alignment vertical="center"/>
    </xf>
    <xf numFmtId="3" fontId="26" fillId="2" borderId="1" xfId="0" applyNumberFormat="1" applyFont="1" applyFill="1" applyBorder="1" applyAlignment="1">
      <alignment horizontal="right" vertical="center"/>
    </xf>
    <xf numFmtId="3" fontId="4" fillId="2" borderId="1" xfId="0" applyNumberFormat="1" applyFont="1" applyFill="1" applyBorder="1" applyAlignment="1">
      <alignment horizontal="right" vertical="center"/>
    </xf>
    <xf numFmtId="0" fontId="25" fillId="2" borderId="1" xfId="0" applyFont="1" applyFill="1" applyBorder="1" applyAlignment="1">
      <alignment vertical="center"/>
    </xf>
    <xf numFmtId="3" fontId="25" fillId="2" borderId="1" xfId="0" applyNumberFormat="1" applyFont="1" applyFill="1" applyBorder="1" applyAlignment="1">
      <alignment horizontal="right" vertical="center"/>
    </xf>
    <xf numFmtId="3" fontId="25" fillId="0" borderId="1" xfId="0" applyNumberFormat="1" applyFont="1" applyBorder="1" applyAlignment="1">
      <alignment horizontal="right" vertical="center"/>
    </xf>
    <xf numFmtId="0" fontId="19" fillId="0" borderId="0" xfId="0" applyFont="1" applyAlignment="1">
      <alignment horizontal="left" vertical="center"/>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6" fillId="0" borderId="3" xfId="0" applyFont="1" applyBorder="1" applyAlignment="1">
      <alignment horizontal="left" vertical="top" wrapText="1"/>
    </xf>
    <xf numFmtId="166" fontId="0" fillId="0" borderId="0" xfId="7" applyNumberFormat="1" applyFont="1" applyBorder="1"/>
    <xf numFmtId="164" fontId="0" fillId="0" borderId="0" xfId="1" applyNumberFormat="1" applyFont="1" applyBorder="1"/>
    <xf numFmtId="2" fontId="6" fillId="0" borderId="17" xfId="0" applyNumberFormat="1" applyFont="1" applyBorder="1"/>
    <xf numFmtId="0" fontId="6" fillId="0" borderId="17" xfId="0" applyFont="1" applyBorder="1"/>
    <xf numFmtId="0" fontId="6" fillId="0" borderId="17" xfId="0" applyFont="1" applyBorder="1" applyAlignment="1">
      <alignment horizontal="left" indent="1"/>
    </xf>
    <xf numFmtId="167" fontId="37" fillId="12" borderId="17" xfId="0" applyNumberFormat="1" applyFont="1" applyFill="1" applyBorder="1"/>
    <xf numFmtId="3" fontId="37" fillId="12" borderId="17" xfId="0" applyNumberFormat="1" applyFont="1" applyFill="1" applyBorder="1"/>
    <xf numFmtId="0" fontId="37" fillId="12" borderId="17" xfId="0" applyFont="1" applyFill="1" applyBorder="1" applyAlignment="1">
      <alignment horizontal="left"/>
    </xf>
    <xf numFmtId="167" fontId="6" fillId="0" borderId="17" xfId="0" applyNumberFormat="1" applyFont="1" applyBorder="1"/>
    <xf numFmtId="3" fontId="6" fillId="0" borderId="17" xfId="0" applyNumberFormat="1" applyFont="1" applyBorder="1"/>
    <xf numFmtId="167" fontId="6" fillId="0" borderId="17" xfId="0" applyNumberFormat="1" applyFont="1" applyBorder="1" applyAlignment="1">
      <alignment vertical="center"/>
    </xf>
    <xf numFmtId="3" fontId="6" fillId="0" borderId="17" xfId="0" applyNumberFormat="1" applyFont="1" applyBorder="1" applyAlignment="1">
      <alignment vertical="center"/>
    </xf>
    <xf numFmtId="0" fontId="6" fillId="0" borderId="17" xfId="0" applyFont="1" applyBorder="1" applyAlignment="1">
      <alignment horizontal="left" vertical="center" indent="1"/>
    </xf>
    <xf numFmtId="2" fontId="0" fillId="0" borderId="0" xfId="0" applyNumberFormat="1"/>
    <xf numFmtId="164" fontId="5" fillId="5" borderId="0" xfId="1" applyNumberFormat="1" applyFont="1" applyFill="1" applyBorder="1" applyAlignment="1">
      <alignment vertical="center" wrapText="1"/>
    </xf>
    <xf numFmtId="166" fontId="5" fillId="5" borderId="0" xfId="7" applyNumberFormat="1" applyFont="1" applyFill="1" applyBorder="1" applyAlignment="1">
      <alignment vertical="center" wrapText="1"/>
    </xf>
    <xf numFmtId="167" fontId="37" fillId="12" borderId="17" xfId="0" applyNumberFormat="1" applyFont="1" applyFill="1" applyBorder="1" applyAlignment="1">
      <alignment vertical="center"/>
    </xf>
    <xf numFmtId="3" fontId="37" fillId="12" borderId="17" xfId="0" applyNumberFormat="1" applyFont="1" applyFill="1" applyBorder="1" applyAlignment="1">
      <alignment vertical="center"/>
    </xf>
    <xf numFmtId="0" fontId="37" fillId="12" borderId="17" xfId="0" applyFont="1" applyFill="1" applyBorder="1" applyAlignment="1">
      <alignment vertical="center"/>
    </xf>
    <xf numFmtId="0" fontId="37" fillId="12" borderId="17" xfId="0" applyFont="1" applyFill="1" applyBorder="1"/>
    <xf numFmtId="3" fontId="0" fillId="0" borderId="0" xfId="0" applyNumberFormat="1"/>
    <xf numFmtId="168" fontId="38" fillId="10" borderId="17" xfId="0" applyNumberFormat="1" applyFont="1" applyFill="1" applyBorder="1" applyAlignment="1">
      <alignment horizontal="center"/>
    </xf>
    <xf numFmtId="41" fontId="38" fillId="10" borderId="17" xfId="0" applyNumberFormat="1" applyFont="1" applyFill="1" applyBorder="1" applyAlignment="1">
      <alignment horizontal="center"/>
    </xf>
    <xf numFmtId="0" fontId="37" fillId="10" borderId="17" xfId="0" applyFont="1" applyFill="1" applyBorder="1"/>
    <xf numFmtId="0" fontId="31" fillId="3" borderId="17" xfId="0" applyFont="1" applyFill="1" applyBorder="1" applyAlignment="1">
      <alignment horizontal="center" vertical="center" wrapText="1"/>
    </xf>
    <xf numFmtId="0" fontId="39" fillId="2" borderId="0" xfId="0" applyFont="1" applyFill="1" applyAlignment="1">
      <alignment horizontal="left" vertical="center" wrapText="1"/>
    </xf>
    <xf numFmtId="166"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0" fontId="40" fillId="2" borderId="0" xfId="0" applyFont="1" applyFill="1" applyAlignment="1">
      <alignment horizontal="left" vertical="center" wrapText="1"/>
    </xf>
    <xf numFmtId="164" fontId="39" fillId="2" borderId="0" xfId="1" applyNumberFormat="1" applyFont="1" applyFill="1" applyBorder="1" applyAlignment="1">
      <alignment horizontal="left" vertical="center" wrapText="1"/>
    </xf>
    <xf numFmtId="0" fontId="41" fillId="0" borderId="0" xfId="0" applyFont="1" applyAlignment="1">
      <alignment horizontal="left"/>
    </xf>
    <xf numFmtId="167" fontId="42" fillId="13" borderId="1" xfId="0" applyNumberFormat="1" applyFont="1" applyFill="1" applyBorder="1" applyAlignment="1">
      <alignment vertical="center"/>
    </xf>
    <xf numFmtId="3" fontId="42" fillId="13" borderId="1" xfId="0" applyNumberFormat="1" applyFont="1" applyFill="1" applyBorder="1" applyAlignment="1">
      <alignment vertical="center"/>
    </xf>
    <xf numFmtId="0" fontId="42" fillId="13" borderId="1" xfId="0" applyFont="1" applyFill="1" applyBorder="1" applyAlignment="1">
      <alignment vertical="center"/>
    </xf>
    <xf numFmtId="167" fontId="0" fillId="0" borderId="1" xfId="0" applyNumberFormat="1" applyBorder="1"/>
    <xf numFmtId="0" fontId="43" fillId="0" borderId="1" xfId="0" applyFont="1" applyBorder="1" applyAlignment="1">
      <alignment vertical="center"/>
    </xf>
    <xf numFmtId="166" fontId="42" fillId="13" borderId="1" xfId="7" applyNumberFormat="1" applyFont="1" applyFill="1" applyBorder="1" applyAlignment="1">
      <alignment vertical="center"/>
    </xf>
    <xf numFmtId="164" fontId="42" fillId="13" borderId="1" xfId="1"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1" applyNumberFormat="1" applyFont="1" applyBorder="1" applyAlignment="1">
      <alignment horizontal="right"/>
    </xf>
    <xf numFmtId="167" fontId="43" fillId="0" borderId="1" xfId="0" applyNumberFormat="1" applyFont="1" applyBorder="1" applyAlignment="1">
      <alignment vertical="center"/>
    </xf>
    <xf numFmtId="3" fontId="43" fillId="0" borderId="1" xfId="0" applyNumberFormat="1" applyFont="1" applyBorder="1" applyAlignment="1">
      <alignment vertical="center"/>
    </xf>
    <xf numFmtId="166" fontId="36" fillId="11" borderId="1" xfId="7" applyNumberFormat="1" applyFont="1" applyFill="1" applyBorder="1" applyAlignment="1">
      <alignment horizontal="right"/>
    </xf>
    <xf numFmtId="164" fontId="36" fillId="11" borderId="1" xfId="1" applyNumberFormat="1" applyFont="1" applyFill="1" applyBorder="1" applyAlignment="1">
      <alignment horizontal="right"/>
    </xf>
    <xf numFmtId="0" fontId="36" fillId="11" borderId="1" xfId="0" applyFont="1" applyFill="1" applyBorder="1" applyAlignment="1">
      <alignment horizontal="left"/>
    </xf>
    <xf numFmtId="0" fontId="44" fillId="11" borderId="1" xfId="0" applyFont="1" applyFill="1" applyBorder="1" applyAlignment="1">
      <alignment horizontal="left" vertical="top"/>
    </xf>
    <xf numFmtId="169" fontId="42" fillId="13" borderId="1" xfId="6" applyNumberFormat="1" applyFont="1" applyFill="1" applyBorder="1" applyAlignment="1">
      <alignment vertical="center"/>
    </xf>
    <xf numFmtId="169" fontId="43" fillId="0" borderId="1" xfId="6" applyNumberFormat="1" applyFont="1" applyBorder="1" applyAlignment="1">
      <alignment vertical="center"/>
    </xf>
    <xf numFmtId="0" fontId="45" fillId="5" borderId="0" xfId="3" applyFont="1" applyFill="1" applyAlignment="1">
      <alignment vertical="center" wrapText="1"/>
    </xf>
    <xf numFmtId="169" fontId="0" fillId="0" borderId="1" xfId="0" applyNumberFormat="1" applyBorder="1"/>
    <xf numFmtId="166"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6" fontId="36" fillId="11" borderId="1" xfId="7" applyNumberFormat="1" applyFont="1" applyFill="1" applyBorder="1" applyAlignment="1">
      <alignment horizontal="left"/>
    </xf>
    <xf numFmtId="164" fontId="36" fillId="11" borderId="1" xfId="1" applyNumberFormat="1" applyFont="1" applyFill="1" applyBorder="1" applyAlignment="1">
      <alignment horizontal="left"/>
    </xf>
    <xf numFmtId="0" fontId="5" fillId="2" borderId="0" xfId="3" applyFont="1" applyFill="1" applyAlignment="1">
      <alignment vertical="center" wrapText="1"/>
    </xf>
    <xf numFmtId="0" fontId="12" fillId="4" borderId="0" xfId="2" applyFont="1" applyFill="1" applyAlignment="1">
      <alignment horizontal="left" vertical="top"/>
    </xf>
    <xf numFmtId="2" fontId="28" fillId="0" borderId="17" xfId="0" applyNumberFormat="1" applyFont="1" applyBorder="1"/>
    <xf numFmtId="0" fontId="28" fillId="0" borderId="17" xfId="0" applyFont="1" applyBorder="1"/>
    <xf numFmtId="0" fontId="28" fillId="0" borderId="17" xfId="0" applyFont="1" applyBorder="1" applyAlignment="1">
      <alignment horizontal="left" indent="1"/>
    </xf>
    <xf numFmtId="0" fontId="46" fillId="2" borderId="1" xfId="0" applyFont="1" applyFill="1" applyBorder="1" applyAlignment="1">
      <alignment vertical="center"/>
    </xf>
    <xf numFmtId="14" fontId="34" fillId="2" borderId="32" xfId="0" applyNumberFormat="1" applyFont="1" applyFill="1" applyBorder="1" applyAlignment="1">
      <alignment horizontal="right"/>
    </xf>
    <xf numFmtId="0" fontId="34" fillId="2" borderId="1" xfId="0" applyFont="1" applyFill="1" applyBorder="1" applyAlignment="1">
      <alignment horizontal="right"/>
    </xf>
    <xf numFmtId="14" fontId="34" fillId="0" borderId="1" xfId="0" applyNumberFormat="1" applyFont="1" applyBorder="1" applyAlignment="1">
      <alignment horizontal="right"/>
    </xf>
    <xf numFmtId="14" fontId="46" fillId="2" borderId="1" xfId="0" applyNumberFormat="1" applyFont="1" applyFill="1" applyBorder="1" applyAlignment="1">
      <alignment horizontal="right"/>
    </xf>
    <xf numFmtId="14" fontId="35" fillId="0" borderId="0" xfId="0" applyNumberFormat="1" applyFont="1"/>
    <xf numFmtId="0" fontId="28" fillId="2" borderId="1" xfId="0" applyFont="1" applyFill="1" applyBorder="1" applyAlignment="1">
      <alignment horizontal="left" vertical="center"/>
    </xf>
    <xf numFmtId="3" fontId="47" fillId="3" borderId="34" xfId="1" applyNumberFormat="1" applyFont="1" applyFill="1" applyBorder="1" applyAlignment="1">
      <alignment horizontal="left" vertical="top" wrapText="1"/>
    </xf>
    <xf numFmtId="1" fontId="47" fillId="10" borderId="33" xfId="0" applyNumberFormat="1" applyFont="1" applyFill="1" applyBorder="1" applyAlignment="1">
      <alignment horizontal="left" vertical="top" wrapText="1"/>
    </xf>
    <xf numFmtId="14" fontId="34" fillId="2" borderId="38" xfId="0" applyNumberFormat="1" applyFont="1" applyFill="1" applyBorder="1" applyAlignment="1">
      <alignment horizontal="right"/>
    </xf>
    <xf numFmtId="14" fontId="34" fillId="0" borderId="38" xfId="0" applyNumberFormat="1" applyFont="1" applyBorder="1" applyAlignment="1">
      <alignment horizontal="right"/>
    </xf>
    <xf numFmtId="3" fontId="31" fillId="3" borderId="35" xfId="1" applyNumberFormat="1" applyFont="1" applyFill="1" applyBorder="1" applyAlignment="1">
      <alignment horizontal="left" vertical="top" wrapText="1"/>
    </xf>
    <xf numFmtId="1" fontId="30" fillId="10" borderId="36" xfId="0" applyNumberFormat="1" applyFont="1" applyFill="1" applyBorder="1" applyAlignment="1">
      <alignment horizontal="left" vertical="top" wrapText="1"/>
    </xf>
    <xf numFmtId="14" fontId="25" fillId="2" borderId="37" xfId="0" applyNumberFormat="1" applyFont="1" applyFill="1" applyBorder="1" applyAlignment="1">
      <alignment horizontal="right"/>
    </xf>
    <xf numFmtId="14" fontId="25" fillId="2" borderId="39" xfId="0" applyNumberFormat="1" applyFont="1" applyFill="1" applyBorder="1" applyAlignment="1">
      <alignment horizontal="right"/>
    </xf>
    <xf numFmtId="14" fontId="34" fillId="2" borderId="39" xfId="0" applyNumberFormat="1" applyFont="1" applyFill="1" applyBorder="1" applyAlignment="1">
      <alignment horizontal="right"/>
    </xf>
    <xf numFmtId="14" fontId="25" fillId="0" borderId="39" xfId="0" applyNumberFormat="1" applyFont="1" applyBorder="1" applyAlignment="1">
      <alignment horizontal="right"/>
    </xf>
    <xf numFmtId="14" fontId="47" fillId="2" borderId="0" xfId="3" applyNumberFormat="1" applyFont="1" applyFill="1" applyAlignment="1">
      <alignment vertical="center" wrapText="1"/>
    </xf>
    <xf numFmtId="0" fontId="24" fillId="2" borderId="0" xfId="0" applyFont="1" applyFill="1"/>
    <xf numFmtId="14" fontId="35" fillId="2" borderId="0" xfId="0" applyNumberFormat="1" applyFont="1" applyFill="1"/>
    <xf numFmtId="3" fontId="47" fillId="3" borderId="1" xfId="1" applyNumberFormat="1" applyFont="1" applyFill="1" applyBorder="1" applyAlignment="1">
      <alignment horizontal="left" vertical="top" wrapText="1"/>
    </xf>
    <xf numFmtId="1" fontId="30" fillId="10" borderId="1" xfId="0" applyNumberFormat="1" applyFont="1" applyFill="1" applyBorder="1" applyAlignment="1">
      <alignment horizontal="left" vertical="top" wrapText="1"/>
    </xf>
    <xf numFmtId="14" fontId="35" fillId="2" borderId="1" xfId="0" applyNumberFormat="1" applyFont="1" applyFill="1" applyBorder="1"/>
    <xf numFmtId="14" fontId="34" fillId="2" borderId="4" xfId="0" applyNumberFormat="1" applyFont="1" applyFill="1" applyBorder="1" applyAlignment="1">
      <alignment horizontal="right"/>
    </xf>
    <xf numFmtId="14" fontId="25" fillId="2" borderId="35" xfId="0" applyNumberFormat="1" applyFont="1" applyFill="1" applyBorder="1" applyAlignment="1">
      <alignment horizontal="right"/>
    </xf>
    <xf numFmtId="14" fontId="47" fillId="0" borderId="0" xfId="3" applyNumberFormat="1" applyFont="1" applyAlignment="1">
      <alignment vertical="center" wrapText="1"/>
    </xf>
    <xf numFmtId="0" fontId="24" fillId="0" borderId="0" xfId="0" applyFont="1"/>
    <xf numFmtId="0" fontId="41" fillId="0" borderId="0" xfId="0" applyFont="1" applyAlignment="1">
      <alignment horizontal="left"/>
    </xf>
    <xf numFmtId="0" fontId="40" fillId="2" borderId="0" xfId="0" applyFont="1" applyFill="1" applyAlignment="1">
      <alignment horizontal="left" vertical="center" wrapText="1"/>
    </xf>
    <xf numFmtId="0" fontId="39" fillId="2" borderId="0" xfId="0" applyFont="1" applyFill="1" applyAlignment="1">
      <alignment horizontal="left" wrapText="1"/>
    </xf>
    <xf numFmtId="0" fontId="16" fillId="0" borderId="0" xfId="0" applyFont="1" applyAlignment="1">
      <alignment horizontal="center"/>
    </xf>
    <xf numFmtId="0" fontId="39"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6" fillId="0" borderId="0" xfId="0" applyFont="1" applyAlignment="1">
      <alignment horizontal="center" wrapText="1"/>
    </xf>
    <xf numFmtId="0" fontId="17" fillId="0" borderId="0" xfId="0" applyFont="1" applyAlignment="1">
      <alignment horizontal="center"/>
    </xf>
    <xf numFmtId="0" fontId="33" fillId="5" borderId="0" xfId="3" applyFont="1" applyFill="1" applyAlignment="1">
      <alignment horizontal="left" vertical="center" wrapText="1"/>
    </xf>
    <xf numFmtId="0" fontId="33" fillId="4" borderId="0" xfId="2" applyFont="1" applyFill="1" applyAlignment="1">
      <alignment horizontal="left" vertical="top"/>
    </xf>
    <xf numFmtId="0" fontId="31" fillId="3" borderId="1" xfId="4" applyFont="1" applyFill="1" applyBorder="1" applyAlignment="1">
      <alignment horizontal="left" vertical="top" wrapText="1"/>
    </xf>
    <xf numFmtId="3" fontId="31" fillId="3" borderId="1" xfId="1" applyNumberFormat="1" applyFont="1" applyFill="1" applyBorder="1" applyAlignment="1">
      <alignment horizontal="left" vertical="top" wrapText="1"/>
    </xf>
    <xf numFmtId="0" fontId="12" fillId="0" borderId="0" xfId="2" applyFont="1" applyAlignment="1">
      <alignment horizontal="left" vertical="top"/>
    </xf>
    <xf numFmtId="0" fontId="2" fillId="0" borderId="0" xfId="0" applyFont="1" applyAlignment="1">
      <alignment vertical="top" wrapText="1"/>
    </xf>
    <xf numFmtId="0" fontId="17" fillId="0" borderId="0" xfId="0" applyFont="1" applyAlignment="1">
      <alignment horizontal="left" vertical="center"/>
    </xf>
    <xf numFmtId="0" fontId="21" fillId="7" borderId="27" xfId="0" applyFont="1" applyFill="1" applyBorder="1" applyAlignment="1">
      <alignment vertical="top" wrapText="1"/>
    </xf>
    <xf numFmtId="0" fontId="21" fillId="7" borderId="26" xfId="0" applyFont="1" applyFill="1" applyBorder="1" applyAlignment="1">
      <alignment vertical="top" wrapText="1"/>
    </xf>
    <xf numFmtId="0" fontId="12" fillId="0" borderId="24" xfId="2" applyFont="1" applyBorder="1" applyAlignment="1">
      <alignment horizontal="center" vertical="top"/>
    </xf>
    <xf numFmtId="0" fontId="21" fillId="7" borderId="20" xfId="0" applyFont="1" applyFill="1" applyBorder="1" applyAlignment="1">
      <alignment horizontal="left" vertical="top" wrapText="1"/>
    </xf>
    <xf numFmtId="0" fontId="21" fillId="7" borderId="19" xfId="0" applyFont="1" applyFill="1" applyBorder="1" applyAlignment="1">
      <alignment horizontal="left" vertical="top" wrapText="1"/>
    </xf>
    <xf numFmtId="0" fontId="23" fillId="9" borderId="27" xfId="0" applyFont="1" applyFill="1" applyBorder="1" applyAlignment="1">
      <alignment horizontal="center" vertical="center"/>
    </xf>
    <xf numFmtId="0" fontId="23" fillId="9" borderId="31" xfId="0" applyFont="1" applyFill="1" applyBorder="1" applyAlignment="1">
      <alignment horizontal="center" vertical="center"/>
    </xf>
    <xf numFmtId="0" fontId="23" fillId="9" borderId="30" xfId="0" applyFont="1" applyFill="1" applyBorder="1" applyAlignment="1">
      <alignment horizontal="center" vertical="center"/>
    </xf>
    <xf numFmtId="0" fontId="0" fillId="0" borderId="27" xfId="0" applyBorder="1" applyAlignment="1">
      <alignment horizontal="left" vertical="top" wrapText="1"/>
    </xf>
    <xf numFmtId="0" fontId="0" fillId="0" borderId="31" xfId="0" applyBorder="1" applyAlignment="1">
      <alignment horizontal="left" vertical="top" wrapText="1"/>
    </xf>
    <xf numFmtId="0" fontId="0" fillId="0" borderId="30" xfId="0" applyBorder="1" applyAlignment="1">
      <alignment horizontal="left" vertical="top" wrapText="1"/>
    </xf>
    <xf numFmtId="0" fontId="19" fillId="0" borderId="0" xfId="0" applyFont="1" applyAlignment="1">
      <alignment horizontal="left"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9" borderId="5" xfId="0" applyFont="1" applyFill="1" applyBorder="1" applyAlignment="1">
      <alignment horizontal="center" vertical="center"/>
    </xf>
    <xf numFmtId="0" fontId="23"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11" fillId="5" borderId="0" xfId="3" applyFont="1" applyFill="1" applyAlignment="1">
      <alignment horizontal="left" vertical="center" wrapText="1"/>
    </xf>
    <xf numFmtId="0" fontId="6" fillId="0" borderId="3" xfId="0" applyFont="1" applyBorder="1" applyAlignment="1">
      <alignment horizontal="left" vertical="top" wrapText="1"/>
    </xf>
    <xf numFmtId="0" fontId="6" fillId="0" borderId="13" xfId="0" applyFont="1" applyBorder="1" applyAlignment="1">
      <alignment horizontal="center" vertical="top" wrapText="1"/>
    </xf>
    <xf numFmtId="0" fontId="6" fillId="0" borderId="7" xfId="0" applyFont="1" applyBorder="1" applyAlignment="1">
      <alignment horizontal="center" vertical="top" wrapText="1"/>
    </xf>
    <xf numFmtId="0" fontId="2" fillId="2" borderId="0" xfId="0" applyFont="1" applyFill="1"/>
    <xf numFmtId="0" fontId="11" fillId="5" borderId="0" xfId="3" applyFont="1" applyFill="1" applyAlignment="1">
      <alignment vertical="center" wrapText="1"/>
    </xf>
    <xf numFmtId="0" fontId="2" fillId="0" borderId="0" xfId="0" applyFont="1"/>
    <xf numFmtId="0" fontId="12" fillId="4" borderId="0" xfId="2" applyFont="1" applyFill="1" applyAlignment="1">
      <alignment horizontal="left" vertical="top"/>
    </xf>
    <xf numFmtId="0" fontId="5" fillId="4" borderId="0" xfId="3" applyFont="1" applyFill="1" applyAlignment="1">
      <alignment vertical="center" wrapText="1"/>
    </xf>
    <xf numFmtId="0" fontId="48" fillId="2" borderId="0" xfId="0" applyFont="1" applyFill="1" applyAlignment="1">
      <alignment horizontal="left" vertical="center"/>
    </xf>
    <xf numFmtId="0" fontId="49" fillId="2" borderId="0" xfId="0" applyFont="1" applyFill="1"/>
    <xf numFmtId="0" fontId="50" fillId="2" borderId="0" xfId="0" applyFont="1" applyFill="1" applyAlignment="1">
      <alignment horizontal="center"/>
    </xf>
    <xf numFmtId="0" fontId="50" fillId="0" borderId="0" xfId="0" applyFont="1" applyAlignment="1">
      <alignment horizontal="center"/>
    </xf>
    <xf numFmtId="0" fontId="50" fillId="10" borderId="9" xfId="0" applyFont="1" applyFill="1" applyBorder="1" applyAlignment="1">
      <alignment horizontal="center" vertical="center"/>
    </xf>
    <xf numFmtId="0" fontId="50" fillId="10" borderId="41" xfId="0" applyFont="1" applyFill="1" applyBorder="1" applyAlignment="1">
      <alignment horizontal="center" vertical="center"/>
    </xf>
    <xf numFmtId="0" fontId="50" fillId="10" borderId="10"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42"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42"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7"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8" xfId="0" applyFont="1" applyFill="1" applyBorder="1" applyAlignment="1">
      <alignment horizontal="center" vertical="center" wrapText="1"/>
    </xf>
    <xf numFmtId="0" fontId="10" fillId="3" borderId="39"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43" xfId="0" applyFont="1" applyFill="1" applyBorder="1"/>
    <xf numFmtId="164" fontId="2" fillId="4" borderId="44"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4" borderId="38" xfId="0" applyFont="1" applyFill="1" applyBorder="1" applyAlignment="1">
      <alignment horizontal="left"/>
    </xf>
    <xf numFmtId="0" fontId="2" fillId="4" borderId="39" xfId="0" applyFont="1" applyFill="1" applyBorder="1" applyAlignment="1">
      <alignment horizontal="left"/>
    </xf>
    <xf numFmtId="41" fontId="2" fillId="4" borderId="35"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40" xfId="0" applyFont="1" applyFill="1" applyBorder="1"/>
    <xf numFmtId="170" fontId="2" fillId="2" borderId="0" xfId="1" applyNumberFormat="1" applyFont="1" applyFill="1" applyBorder="1"/>
    <xf numFmtId="164" fontId="2" fillId="2" borderId="38" xfId="1" applyNumberFormat="1" applyFont="1" applyFill="1" applyBorder="1" applyAlignment="1">
      <alignment horizontal="left"/>
    </xf>
    <xf numFmtId="164" fontId="2" fillId="2" borderId="39"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3" xfId="0" applyNumberFormat="1" applyFont="1" applyFill="1" applyBorder="1" applyAlignment="1">
      <alignment horizontal="center"/>
    </xf>
    <xf numFmtId="0" fontId="8" fillId="2" borderId="33"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10" borderId="45" xfId="0" applyFont="1" applyFill="1" applyBorder="1" applyAlignment="1">
      <alignment horizontal="center" vertical="center"/>
    </xf>
    <xf numFmtId="0" fontId="8" fillId="10" borderId="46"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42"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44" xfId="7" applyFont="1" applyFill="1" applyBorder="1"/>
    <xf numFmtId="0" fontId="2" fillId="4" borderId="44" xfId="0" applyFont="1" applyFill="1" applyBorder="1"/>
    <xf numFmtId="41" fontId="2" fillId="4" borderId="44" xfId="1" applyNumberFormat="1" applyFont="1" applyFill="1" applyBorder="1"/>
    <xf numFmtId="41" fontId="2" fillId="4" borderId="44" xfId="0" applyNumberFormat="1" applyFont="1" applyFill="1" applyBorder="1"/>
    <xf numFmtId="41" fontId="2" fillId="4" borderId="47" xfId="1" applyNumberFormat="1" applyFont="1" applyFill="1" applyBorder="1"/>
    <xf numFmtId="164" fontId="2" fillId="0" borderId="32" xfId="1" applyNumberFormat="1" applyFont="1" applyFill="1" applyBorder="1" applyAlignment="1">
      <alignment horizontal="left"/>
    </xf>
    <xf numFmtId="9" fontId="2" fillId="2" borderId="32" xfId="7" applyFont="1" applyFill="1" applyBorder="1" applyAlignment="1">
      <alignment horizontal="right"/>
    </xf>
    <xf numFmtId="164" fontId="2" fillId="2" borderId="32" xfId="1" applyNumberFormat="1" applyFont="1" applyFill="1" applyBorder="1" applyAlignment="1">
      <alignment horizontal="left"/>
    </xf>
    <xf numFmtId="41" fontId="2" fillId="0" borderId="32" xfId="1" applyNumberFormat="1" applyFont="1" applyFill="1" applyBorder="1" applyAlignment="1">
      <alignment horizontal="left"/>
    </xf>
    <xf numFmtId="41" fontId="2" fillId="2" borderId="11"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8" fillId="2" borderId="42" xfId="0" applyFont="1" applyFill="1" applyBorder="1" applyAlignment="1">
      <alignment horizontal="center"/>
    </xf>
    <xf numFmtId="0" fontId="2" fillId="0" borderId="5" xfId="0" applyFont="1" applyBorder="1"/>
    <xf numFmtId="0" fontId="8" fillId="10" borderId="48"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42"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1" xfId="0" applyFont="1" applyFill="1" applyBorder="1" applyAlignment="1">
      <alignment horizontal="center" vertical="center" wrapText="1"/>
    </xf>
    <xf numFmtId="0" fontId="10" fillId="3" borderId="49" xfId="0" applyFont="1" applyFill="1" applyBorder="1" applyAlignment="1">
      <alignment horizontal="center" vertical="center" wrapText="1"/>
    </xf>
    <xf numFmtId="0" fontId="10" fillId="3" borderId="50" xfId="0" applyFont="1" applyFill="1" applyBorder="1" applyAlignment="1">
      <alignment horizontal="center" vertical="center" wrapText="1"/>
    </xf>
    <xf numFmtId="0" fontId="10" fillId="3" borderId="37" xfId="0" applyFont="1" applyFill="1" applyBorder="1" applyAlignment="1">
      <alignment vertical="center" wrapText="1"/>
    </xf>
    <xf numFmtId="0" fontId="8" fillId="0" borderId="42" xfId="0" applyFont="1" applyBorder="1" applyAlignment="1">
      <alignment horizontal="center"/>
    </xf>
    <xf numFmtId="0" fontId="2" fillId="4" borderId="44" xfId="0" applyFont="1" applyFill="1" applyBorder="1" applyAlignment="1">
      <alignment horizontal="left"/>
    </xf>
    <xf numFmtId="164" fontId="2" fillId="10" borderId="51" xfId="1" applyNumberFormat="1" applyFont="1" applyFill="1" applyBorder="1" applyAlignment="1"/>
    <xf numFmtId="0" fontId="2" fillId="4" borderId="52" xfId="0" applyFont="1" applyFill="1" applyBorder="1" applyAlignment="1">
      <alignment horizontal="center"/>
    </xf>
    <xf numFmtId="0" fontId="2" fillId="4" borderId="51" xfId="0" applyFont="1" applyFill="1" applyBorder="1" applyAlignment="1">
      <alignment horizontal="center"/>
    </xf>
    <xf numFmtId="164" fontId="2" fillId="0" borderId="51" xfId="1" applyNumberFormat="1" applyFont="1" applyFill="1" applyBorder="1" applyAlignment="1"/>
    <xf numFmtId="3" fontId="8" fillId="0" borderId="42"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9" xfId="1" applyNumberFormat="1" applyFont="1" applyFill="1" applyBorder="1" applyAlignment="1"/>
    <xf numFmtId="0" fontId="8" fillId="2" borderId="53" xfId="0" applyFont="1" applyFill="1" applyBorder="1" applyAlignment="1">
      <alignment horizontal="center"/>
    </xf>
    <xf numFmtId="16" fontId="8" fillId="2" borderId="0" xfId="0" applyNumberFormat="1" applyFont="1" applyFill="1" applyAlignment="1">
      <alignment horizontal="center"/>
    </xf>
    <xf numFmtId="0" fontId="2" fillId="2" borderId="42" xfId="0" applyFont="1" applyFill="1" applyBorder="1"/>
    <xf numFmtId="0" fontId="10" fillId="3" borderId="3" xfId="0" applyFont="1" applyFill="1" applyBorder="1" applyAlignment="1">
      <alignment horizontal="center" vertical="center" wrapText="1"/>
    </xf>
    <xf numFmtId="0" fontId="8" fillId="4" borderId="43" xfId="0" applyFont="1" applyFill="1" applyBorder="1"/>
    <xf numFmtId="41" fontId="2" fillId="4" borderId="44" xfId="0" applyNumberFormat="1" applyFont="1" applyFill="1" applyBorder="1" applyAlignment="1">
      <alignment horizontal="right"/>
    </xf>
    <xf numFmtId="164" fontId="2" fillId="4" borderId="44" xfId="1" applyNumberFormat="1" applyFont="1" applyFill="1" applyBorder="1" applyAlignment="1">
      <alignment horizontal="right"/>
    </xf>
    <xf numFmtId="3" fontId="2" fillId="2" borderId="42" xfId="0" applyNumberFormat="1" applyFont="1" applyFill="1" applyBorder="1"/>
    <xf numFmtId="164" fontId="8" fillId="14" borderId="32" xfId="1" applyNumberFormat="1" applyFont="1" applyFill="1" applyBorder="1" applyAlignment="1">
      <alignment horizontal="left"/>
    </xf>
    <xf numFmtId="164" fontId="2" fillId="14" borderId="32" xfId="1" applyNumberFormat="1" applyFont="1" applyFill="1" applyBorder="1" applyAlignment="1">
      <alignment horizontal="right"/>
    </xf>
    <xf numFmtId="164" fontId="2" fillId="2" borderId="0" xfId="0" applyNumberFormat="1" applyFont="1" applyFill="1"/>
    <xf numFmtId="164" fontId="2" fillId="0" borderId="32"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2" xfId="1" applyNumberFormat="1" applyFont="1" applyFill="1" applyBorder="1" applyAlignment="1">
      <alignment horizontal="right"/>
    </xf>
    <xf numFmtId="164" fontId="52" fillId="14" borderId="1" xfId="1" applyNumberFormat="1" applyFont="1" applyFill="1" applyBorder="1" applyAlignment="1">
      <alignment horizontal="right"/>
    </xf>
    <xf numFmtId="164" fontId="8" fillId="14" borderId="1" xfId="1" applyNumberFormat="1" applyFont="1" applyFill="1" applyBorder="1" applyAlignment="1">
      <alignment horizontal="left"/>
    </xf>
    <xf numFmtId="164" fontId="2" fillId="14" borderId="1" xfId="1" applyNumberFormat="1" applyFont="1" applyFill="1" applyBorder="1" applyAlignment="1">
      <alignment horizontal="right"/>
    </xf>
    <xf numFmtId="164" fontId="53"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4" xfId="0" applyFont="1" applyFill="1" applyBorder="1" applyAlignment="1">
      <alignment horizontal="center"/>
    </xf>
    <xf numFmtId="0" fontId="2" fillId="10" borderId="38" xfId="0" applyFont="1" applyFill="1" applyBorder="1" applyAlignment="1">
      <alignment horizontal="center" vertical="center"/>
    </xf>
    <xf numFmtId="0" fontId="2" fillId="10" borderId="46" xfId="0" applyFont="1" applyFill="1" applyBorder="1" applyAlignment="1">
      <alignment horizontal="center" vertical="center"/>
    </xf>
    <xf numFmtId="0" fontId="2" fillId="10" borderId="39" xfId="0" applyFont="1" applyFill="1" applyBorder="1" applyAlignment="1">
      <alignment horizontal="center" vertical="center"/>
    </xf>
    <xf numFmtId="0" fontId="8" fillId="0" borderId="14" xfId="0" applyFont="1" applyBorder="1" applyAlignment="1">
      <alignment horizontal="left" vertical="center"/>
    </xf>
    <xf numFmtId="0" fontId="8" fillId="0" borderId="50" xfId="0" applyFont="1" applyBorder="1" applyAlignment="1">
      <alignment horizontal="left" vertical="center"/>
    </xf>
    <xf numFmtId="16" fontId="8" fillId="2" borderId="42" xfId="0" applyNumberFormat="1" applyFont="1" applyFill="1" applyBorder="1" applyAlignment="1">
      <alignment horizontal="center"/>
    </xf>
    <xf numFmtId="0" fontId="2" fillId="4" borderId="3" xfId="0" applyFont="1" applyFill="1" applyBorder="1"/>
    <xf numFmtId="41" fontId="2" fillId="13" borderId="1" xfId="1" applyNumberFormat="1" applyFont="1" applyFill="1" applyBorder="1"/>
    <xf numFmtId="41" fontId="2" fillId="13" borderId="1" xfId="0" applyNumberFormat="1" applyFont="1" applyFill="1" applyBorder="1" applyAlignment="1">
      <alignment horizontal="right" vertical="top"/>
    </xf>
    <xf numFmtId="41" fontId="2" fillId="13"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42"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10" borderId="45" xfId="0" applyFont="1" applyFill="1" applyBorder="1" applyAlignment="1">
      <alignment horizontal="center" vertical="center"/>
    </xf>
    <xf numFmtId="0" fontId="2" fillId="10" borderId="48" xfId="0" applyFont="1" applyFill="1" applyBorder="1" applyAlignment="1">
      <alignment horizontal="center" vertical="center"/>
    </xf>
    <xf numFmtId="168" fontId="2" fillId="13" borderId="1" xfId="1" applyNumberFormat="1" applyFont="1" applyFill="1" applyBorder="1"/>
    <xf numFmtId="168" fontId="2" fillId="13" borderId="1" xfId="0" applyNumberFormat="1" applyFont="1" applyFill="1" applyBorder="1" applyAlignment="1">
      <alignment horizontal="right" vertical="top"/>
    </xf>
    <xf numFmtId="168" fontId="2" fillId="13" borderId="1" xfId="1" applyNumberFormat="1" applyFont="1" applyFill="1" applyBorder="1" applyAlignment="1">
      <alignment horizontal="right" vertical="top"/>
    </xf>
    <xf numFmtId="168" fontId="2" fillId="0" borderId="1" xfId="1" applyNumberFormat="1" applyFont="1" applyFill="1" applyBorder="1" applyAlignment="1">
      <alignment horizontal="left"/>
    </xf>
    <xf numFmtId="168"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42" xfId="0" applyNumberFormat="1" applyFont="1" applyFill="1" applyBorder="1"/>
    <xf numFmtId="4" fontId="2" fillId="2" borderId="0" xfId="0" applyNumberFormat="1" applyFont="1" applyFill="1"/>
    <xf numFmtId="16" fontId="2" fillId="0" borderId="42" xfId="0" applyNumberFormat="1" applyFont="1" applyBorder="1"/>
    <xf numFmtId="168" fontId="2" fillId="2" borderId="0" xfId="1" applyNumberFormat="1" applyFont="1" applyFill="1" applyBorder="1" applyAlignment="1">
      <alignment horizontal="left"/>
    </xf>
    <xf numFmtId="0" fontId="2" fillId="0" borderId="42"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4" borderId="1" xfId="1" applyNumberFormat="1" applyFont="1" applyFill="1" applyBorder="1" applyAlignment="1">
      <alignment horizontal="left"/>
    </xf>
    <xf numFmtId="164" fontId="2" fillId="2" borderId="32" xfId="1" applyNumberFormat="1" applyFont="1" applyFill="1" applyBorder="1" applyAlignment="1">
      <alignment horizontal="left" vertical="center"/>
    </xf>
    <xf numFmtId="0" fontId="2" fillId="10" borderId="55" xfId="0" applyFont="1" applyFill="1" applyBorder="1" applyAlignment="1">
      <alignment horizontal="center" vertical="center"/>
    </xf>
    <xf numFmtId="0" fontId="2" fillId="10" borderId="56"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0" fillId="3" borderId="41" xfId="0" applyFont="1" applyFill="1" applyBorder="1" applyAlignment="1">
      <alignment horizontal="center" vertical="center" wrapText="1"/>
    </xf>
    <xf numFmtId="16" fontId="10" fillId="3" borderId="10" xfId="0" applyNumberFormat="1" applyFont="1" applyFill="1" applyBorder="1" applyAlignment="1">
      <alignment horizontal="center" vertical="center" wrapText="1"/>
    </xf>
    <xf numFmtId="164" fontId="8" fillId="10" borderId="43" xfId="1" applyNumberFormat="1" applyFont="1" applyFill="1" applyBorder="1" applyAlignment="1">
      <alignment horizontal="left"/>
    </xf>
    <xf numFmtId="164" fontId="8" fillId="10" borderId="44" xfId="1" applyNumberFormat="1" applyFont="1" applyFill="1" applyBorder="1" applyAlignment="1">
      <alignment horizontal="left"/>
    </xf>
    <xf numFmtId="164" fontId="8" fillId="10" borderId="47"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7"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2"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2" xfId="0" applyFont="1" applyBorder="1"/>
    <xf numFmtId="0" fontId="2" fillId="0" borderId="23" xfId="0" applyFont="1" applyBorder="1" applyAlignment="1">
      <alignment horizontal="left"/>
    </xf>
    <xf numFmtId="0" fontId="2" fillId="0" borderId="25" xfId="0" applyFont="1" applyBorder="1"/>
    <xf numFmtId="0" fontId="2" fillId="0" borderId="16" xfId="0" applyFont="1" applyBorder="1"/>
    <xf numFmtId="0" fontId="37" fillId="0" borderId="0" xfId="0" applyFont="1"/>
    <xf numFmtId="0" fontId="54" fillId="10" borderId="1" xfId="0" applyFont="1" applyFill="1" applyBorder="1" applyAlignment="1">
      <alignment horizontal="center" vertical="center"/>
    </xf>
    <xf numFmtId="0" fontId="55" fillId="15" borderId="38" xfId="0" applyFont="1" applyFill="1" applyBorder="1"/>
    <xf numFmtId="0" fontId="55" fillId="15" borderId="46" xfId="0" applyFont="1" applyFill="1" applyBorder="1"/>
    <xf numFmtId="0" fontId="55" fillId="15" borderId="39" xfId="0" applyFont="1" applyFill="1" applyBorder="1"/>
    <xf numFmtId="0" fontId="55" fillId="16" borderId="46" xfId="0" applyFont="1" applyFill="1" applyBorder="1"/>
    <xf numFmtId="0" fontId="55" fillId="16" borderId="39" xfId="0" applyFont="1" applyFill="1" applyBorder="1"/>
    <xf numFmtId="0" fontId="55" fillId="15" borderId="49" xfId="0" applyFont="1" applyFill="1" applyBorder="1" applyAlignment="1">
      <alignment horizontal="center"/>
    </xf>
    <xf numFmtId="0" fontId="55" fillId="15" borderId="37" xfId="0" applyFont="1" applyFill="1" applyBorder="1" applyAlignment="1">
      <alignment horizontal="center"/>
    </xf>
    <xf numFmtId="0" fontId="55" fillId="16" borderId="49" xfId="0" applyFont="1" applyFill="1" applyBorder="1" applyAlignment="1">
      <alignment horizontal="center"/>
    </xf>
    <xf numFmtId="0" fontId="55" fillId="16" borderId="37" xfId="0" applyFont="1" applyFill="1" applyBorder="1" applyAlignment="1">
      <alignment horizontal="center"/>
    </xf>
    <xf numFmtId="0" fontId="55" fillId="15" borderId="1" xfId="0" applyFont="1" applyFill="1" applyBorder="1" applyAlignment="1">
      <alignment horizontal="center"/>
    </xf>
    <xf numFmtId="0" fontId="55" fillId="16" borderId="1" xfId="0" applyFont="1" applyFill="1" applyBorder="1" applyAlignment="1">
      <alignment horizontal="center"/>
    </xf>
    <xf numFmtId="0" fontId="55" fillId="0" borderId="1" xfId="0" applyFont="1" applyBorder="1"/>
    <xf numFmtId="171" fontId="56" fillId="2" borderId="1" xfId="1" applyNumberFormat="1" applyFont="1" applyFill="1" applyBorder="1" applyAlignment="1">
      <alignment horizontal="left"/>
    </xf>
    <xf numFmtId="0" fontId="54" fillId="4" borderId="32" xfId="0" applyFont="1" applyFill="1" applyBorder="1"/>
    <xf numFmtId="171" fontId="56" fillId="2" borderId="32" xfId="1" applyNumberFormat="1" applyFont="1" applyFill="1" applyBorder="1" applyAlignment="1">
      <alignment horizontal="left"/>
    </xf>
    <xf numFmtId="0" fontId="16" fillId="0" borderId="0" xfId="0" applyFont="1"/>
    <xf numFmtId="0" fontId="54" fillId="4" borderId="1" xfId="0" applyFont="1" applyFill="1" applyBorder="1" applyAlignment="1">
      <alignment horizontal="center" vertical="center"/>
    </xf>
    <xf numFmtId="0" fontId="54" fillId="4" borderId="0" xfId="0" applyFont="1" applyFill="1"/>
    <xf numFmtId="0" fontId="55" fillId="4" borderId="0" xfId="0" applyFont="1" applyFill="1"/>
    <xf numFmtId="164" fontId="56" fillId="2" borderId="1" xfId="1" applyNumberFormat="1" applyFont="1" applyFill="1" applyBorder="1" applyAlignment="1">
      <alignment horizontal="left"/>
    </xf>
    <xf numFmtId="164" fontId="56" fillId="2" borderId="25" xfId="1" applyNumberFormat="1" applyFont="1" applyFill="1" applyBorder="1" applyAlignment="1">
      <alignment horizontal="left"/>
    </xf>
    <xf numFmtId="164" fontId="56" fillId="2" borderId="32" xfId="1" applyNumberFormat="1" applyFont="1" applyFill="1" applyBorder="1" applyAlignment="1">
      <alignment horizontal="left"/>
    </xf>
    <xf numFmtId="0" fontId="31" fillId="3" borderId="9" xfId="0" applyFont="1" applyFill="1" applyBorder="1" applyAlignment="1">
      <alignment horizontal="center" vertical="center" wrapText="1"/>
    </xf>
    <xf numFmtId="172" fontId="31" fillId="3" borderId="41" xfId="0" applyNumberFormat="1" applyFont="1" applyFill="1" applyBorder="1" applyAlignment="1">
      <alignment horizontal="center" vertical="center" wrapText="1"/>
    </xf>
    <xf numFmtId="172" fontId="31" fillId="3" borderId="10" xfId="0" applyNumberFormat="1" applyFont="1" applyFill="1" applyBorder="1" applyAlignment="1">
      <alignment horizontal="center" vertical="center" wrapText="1"/>
    </xf>
    <xf numFmtId="172" fontId="31" fillId="17" borderId="58" xfId="0" applyNumberFormat="1" applyFont="1" applyFill="1" applyBorder="1" applyAlignment="1">
      <alignment horizontal="center" vertical="center" wrapText="1"/>
    </xf>
    <xf numFmtId="172" fontId="31" fillId="17" borderId="41" xfId="0" applyNumberFormat="1" applyFont="1" applyFill="1" applyBorder="1" applyAlignment="1">
      <alignment horizontal="center" vertical="center" wrapText="1"/>
    </xf>
    <xf numFmtId="172" fontId="31" fillId="17" borderId="10" xfId="0" applyNumberFormat="1" applyFont="1" applyFill="1" applyBorder="1" applyAlignment="1">
      <alignment horizontal="center" vertical="center" wrapText="1"/>
    </xf>
    <xf numFmtId="164" fontId="37" fillId="14"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41" fontId="6" fillId="2" borderId="39" xfId="1" applyNumberFormat="1" applyFont="1" applyFill="1" applyBorder="1" applyAlignment="1">
      <alignment horizontal="right"/>
    </xf>
    <xf numFmtId="166" fontId="6" fillId="2" borderId="1" xfId="1" applyNumberFormat="1" applyFont="1" applyFill="1" applyBorder="1" applyAlignment="1">
      <alignment horizontal="right"/>
    </xf>
    <xf numFmtId="166" fontId="6" fillId="2" borderId="12" xfId="1" applyNumberFormat="1" applyFont="1" applyFill="1" applyBorder="1" applyAlignment="1">
      <alignment horizontal="right"/>
    </xf>
    <xf numFmtId="166" fontId="6" fillId="2" borderId="39"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2" xfId="1" applyNumberFormat="1" applyFont="1" applyFill="1" applyBorder="1" applyAlignment="1">
      <alignment horizontal="right"/>
    </xf>
    <xf numFmtId="173" fontId="6" fillId="2" borderId="39" xfId="1" applyNumberFormat="1" applyFont="1" applyFill="1" applyBorder="1" applyAlignment="1">
      <alignment horizontal="right"/>
    </xf>
    <xf numFmtId="164" fontId="37" fillId="14" borderId="23" xfId="1" applyNumberFormat="1" applyFont="1" applyFill="1" applyBorder="1" applyAlignment="1">
      <alignment horizontal="left"/>
    </xf>
    <xf numFmtId="171" fontId="6" fillId="2" borderId="25" xfId="1" applyNumberFormat="1" applyFont="1" applyFill="1" applyBorder="1" applyAlignment="1">
      <alignment horizontal="right"/>
    </xf>
    <xf numFmtId="171" fontId="6" fillId="2" borderId="16" xfId="1" applyNumberFormat="1" applyFont="1" applyFill="1" applyBorder="1" applyAlignment="1">
      <alignment horizontal="right"/>
    </xf>
    <xf numFmtId="171" fontId="6" fillId="2" borderId="59" xfId="1" applyNumberFormat="1" applyFont="1" applyFill="1" applyBorder="1" applyAlignment="1">
      <alignment horizontal="right"/>
    </xf>
    <xf numFmtId="0" fontId="57" fillId="0" borderId="0" xfId="0" applyFont="1" applyAlignment="1">
      <alignment wrapText="1"/>
    </xf>
    <xf numFmtId="0" fontId="37" fillId="0" borderId="0" xfId="0" applyFont="1" applyAlignment="1">
      <alignment wrapText="1"/>
    </xf>
    <xf numFmtId="3" fontId="6" fillId="2" borderId="12" xfId="1" applyNumberFormat="1" applyFont="1" applyFill="1" applyBorder="1" applyAlignment="1">
      <alignment horizontal="right"/>
    </xf>
    <xf numFmtId="3" fontId="6" fillId="2" borderId="16" xfId="1" applyNumberFormat="1" applyFont="1" applyFill="1" applyBorder="1" applyAlignment="1">
      <alignment horizontal="right"/>
    </xf>
    <xf numFmtId="164" fontId="37" fillId="14" borderId="13" xfId="1" applyNumberFormat="1" applyFont="1" applyFill="1" applyBorder="1" applyAlignment="1">
      <alignment horizontal="left"/>
    </xf>
    <xf numFmtId="3" fontId="6" fillId="2" borderId="60"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6" xfId="1" applyNumberFormat="1" applyFont="1" applyFill="1" applyBorder="1" applyAlignment="1">
      <alignment horizontal="right"/>
    </xf>
    <xf numFmtId="41" fontId="6" fillId="18" borderId="1" xfId="1" applyNumberFormat="1" applyFont="1" applyFill="1" applyBorder="1" applyAlignment="1">
      <alignment horizontal="right"/>
    </xf>
    <xf numFmtId="41" fontId="6" fillId="2" borderId="25" xfId="1" applyNumberFormat="1" applyFont="1" applyFill="1" applyBorder="1" applyAlignment="1">
      <alignment horizontal="right"/>
    </xf>
    <xf numFmtId="164" fontId="37"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2" fillId="4" borderId="24" xfId="2" applyFont="1" applyFill="1" applyBorder="1" applyAlignment="1">
      <alignment horizontal="center" vertical="top"/>
    </xf>
    <xf numFmtId="0" fontId="6" fillId="0" borderId="42"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42" xfId="0" applyFont="1" applyBorder="1" applyAlignment="1">
      <alignment vertical="center"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6" fillId="0" borderId="12" xfId="0" applyFont="1" applyBorder="1" applyAlignment="1">
      <alignment vertical="center"/>
    </xf>
    <xf numFmtId="49" fontId="14"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55" fillId="0" borderId="13" xfId="0" applyFont="1" applyBorder="1" applyAlignment="1">
      <alignment horizontal="center" vertical="top" wrapText="1"/>
    </xf>
    <xf numFmtId="0" fontId="55" fillId="0" borderId="7" xfId="0" applyFont="1" applyBorder="1" applyAlignment="1">
      <alignment horizontal="center" vertical="top" wrapText="1"/>
    </xf>
    <xf numFmtId="0" fontId="6" fillId="2" borderId="60" xfId="0" applyFont="1" applyFill="1" applyBorder="1" applyAlignment="1">
      <alignment horizontal="left" vertical="top" wrapText="1"/>
    </xf>
    <xf numFmtId="0" fontId="55" fillId="0" borderId="2" xfId="0" applyFont="1" applyBorder="1" applyAlignment="1">
      <alignment horizontal="center" vertical="top" wrapText="1"/>
    </xf>
    <xf numFmtId="0" fontId="55" fillId="0" borderId="13" xfId="0" applyFont="1" applyBorder="1" applyAlignment="1">
      <alignment vertical="top" wrapText="1"/>
    </xf>
    <xf numFmtId="0" fontId="55" fillId="0" borderId="7" xfId="0" applyFont="1" applyBorder="1" applyAlignment="1">
      <alignment vertical="top" wrapText="1"/>
    </xf>
    <xf numFmtId="0" fontId="55" fillId="0" borderId="15" xfId="0" applyFont="1" applyBorder="1" applyAlignment="1">
      <alignment vertical="top" wrapText="1"/>
    </xf>
    <xf numFmtId="0" fontId="6" fillId="2" borderId="16" xfId="0" applyFont="1" applyFill="1" applyBorder="1" applyAlignment="1">
      <alignment horizontal="left" vertical="top" wrapText="1"/>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rgb="FF000000"/>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Calibri"/>
        <family val="2"/>
        <scheme val="minor"/>
      </font>
      <numFmt numFmtId="19" formatCode="m/d/yyyy"/>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rgb="FF000000"/>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E88C81-4855-4DE7-B169-EE99194956E9}" name="Table_Facility_List_Staging_8_26_2013.accdb_11432" displayName="Table_Facility_List_Staging_8_26_2013.accdb_11432" ref="A6:AB115" headerRowDxfId="32" dataDxfId="30" totalsRowDxfId="28" headerRowBorderDxfId="31" tableBorderDxfId="29">
  <autoFilter ref="A6:AB115" xr:uid="{61BD7780-12DE-4870-B406-61B4C7C077E2}"/>
  <sortState xmlns:xlrd2="http://schemas.microsoft.com/office/spreadsheetml/2017/richdata2" ref="A7:AB115">
    <sortCondition ref="A6:A115"/>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4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4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opLeftCell="A2"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dimension ref="A1:F235"/>
  <sheetViews>
    <sheetView zoomScaleNormal="100" workbookViewId="0">
      <selection activeCell="F12" sqref="F12"/>
    </sheetView>
  </sheetViews>
  <sheetFormatPr defaultRowHeight="14.5" x14ac:dyDescent="0.35"/>
  <cols>
    <col min="1" max="1" width="52.26953125" customWidth="1"/>
    <col min="2" max="2" width="16.1796875" customWidth="1"/>
  </cols>
  <sheetData>
    <row r="1" spans="1:6" ht="26" x14ac:dyDescent="0.35">
      <c r="A1" s="210" t="s">
        <v>451</v>
      </c>
      <c r="B1" s="210"/>
      <c r="C1" s="45"/>
      <c r="D1" s="45"/>
      <c r="E1" s="45"/>
      <c r="F1" s="45"/>
    </row>
    <row r="2" spans="1:6" ht="15" thickBot="1" x14ac:dyDescent="0.4">
      <c r="A2" s="224"/>
      <c r="B2" s="224"/>
    </row>
    <row r="3" spans="1:6" ht="83.15" customHeight="1" thickBot="1" x14ac:dyDescent="0.4">
      <c r="A3" s="222" t="s">
        <v>475</v>
      </c>
      <c r="B3" s="223"/>
    </row>
    <row r="4" spans="1:6" x14ac:dyDescent="0.35">
      <c r="A4" s="36" t="s">
        <v>476</v>
      </c>
      <c r="B4" s="35" t="s">
        <v>477</v>
      </c>
    </row>
    <row r="5" spans="1:6" x14ac:dyDescent="0.35">
      <c r="A5" s="34" t="s">
        <v>317</v>
      </c>
      <c r="B5" s="34">
        <v>132</v>
      </c>
    </row>
    <row r="6" spans="1:6" x14ac:dyDescent="0.35">
      <c r="A6" s="34" t="s">
        <v>478</v>
      </c>
      <c r="B6" s="34">
        <v>60</v>
      </c>
    </row>
    <row r="7" spans="1:6" x14ac:dyDescent="0.35">
      <c r="A7" s="34" t="s">
        <v>104</v>
      </c>
      <c r="B7" s="34">
        <v>33</v>
      </c>
    </row>
    <row r="8" spans="1:6" x14ac:dyDescent="0.35">
      <c r="A8" s="34" t="s">
        <v>125</v>
      </c>
      <c r="B8" s="34">
        <v>26</v>
      </c>
    </row>
    <row r="9" spans="1:6" x14ac:dyDescent="0.35">
      <c r="A9" s="34" t="s">
        <v>294</v>
      </c>
      <c r="B9" s="34">
        <v>24</v>
      </c>
    </row>
    <row r="10" spans="1:6" x14ac:dyDescent="0.35">
      <c r="A10" s="34" t="s">
        <v>115</v>
      </c>
      <c r="B10" s="34">
        <v>22</v>
      </c>
    </row>
    <row r="11" spans="1:6" x14ac:dyDescent="0.35">
      <c r="A11" s="34" t="s">
        <v>444</v>
      </c>
      <c r="B11" s="34">
        <v>18</v>
      </c>
    </row>
    <row r="12" spans="1:6" x14ac:dyDescent="0.35">
      <c r="A12" s="34" t="s">
        <v>215</v>
      </c>
      <c r="B12" s="34">
        <v>18</v>
      </c>
    </row>
    <row r="13" spans="1:6" x14ac:dyDescent="0.35">
      <c r="A13" s="34" t="s">
        <v>371</v>
      </c>
      <c r="B13" s="34">
        <v>13</v>
      </c>
    </row>
    <row r="14" spans="1:6" x14ac:dyDescent="0.35">
      <c r="A14" s="34" t="s">
        <v>479</v>
      </c>
      <c r="B14" s="34">
        <v>13</v>
      </c>
    </row>
    <row r="15" spans="1:6" x14ac:dyDescent="0.35">
      <c r="A15" s="34" t="s">
        <v>265</v>
      </c>
      <c r="B15" s="34">
        <v>12</v>
      </c>
    </row>
    <row r="16" spans="1:6" x14ac:dyDescent="0.35">
      <c r="A16" s="34" t="s">
        <v>197</v>
      </c>
      <c r="B16" s="34">
        <v>12</v>
      </c>
    </row>
    <row r="17" spans="1:2" x14ac:dyDescent="0.35">
      <c r="A17" s="34" t="s">
        <v>225</v>
      </c>
      <c r="B17" s="34">
        <v>12</v>
      </c>
    </row>
    <row r="18" spans="1:2" x14ac:dyDescent="0.35">
      <c r="A18" s="34" t="s">
        <v>320</v>
      </c>
      <c r="B18" s="34">
        <v>11</v>
      </c>
    </row>
    <row r="19" spans="1:2" x14ac:dyDescent="0.35">
      <c r="A19" s="34" t="s">
        <v>424</v>
      </c>
      <c r="B19" s="34">
        <v>10</v>
      </c>
    </row>
    <row r="20" spans="1:2" x14ac:dyDescent="0.35">
      <c r="A20" s="34" t="s">
        <v>80</v>
      </c>
      <c r="B20" s="34">
        <v>10</v>
      </c>
    </row>
    <row r="21" spans="1:2" x14ac:dyDescent="0.35">
      <c r="A21" s="34" t="s">
        <v>218</v>
      </c>
      <c r="B21" s="34">
        <v>9</v>
      </c>
    </row>
    <row r="22" spans="1:2" x14ac:dyDescent="0.35">
      <c r="A22" s="34" t="s">
        <v>408</v>
      </c>
      <c r="B22" s="34">
        <v>9</v>
      </c>
    </row>
    <row r="23" spans="1:2" x14ac:dyDescent="0.35">
      <c r="A23" s="34" t="s">
        <v>236</v>
      </c>
      <c r="B23" s="34">
        <v>8</v>
      </c>
    </row>
    <row r="24" spans="1:2" x14ac:dyDescent="0.35">
      <c r="A24" s="34" t="s">
        <v>184</v>
      </c>
      <c r="B24" s="34">
        <v>8</v>
      </c>
    </row>
    <row r="25" spans="1:2" x14ac:dyDescent="0.35">
      <c r="A25" s="34" t="s">
        <v>174</v>
      </c>
      <c r="B25" s="34">
        <v>7</v>
      </c>
    </row>
    <row r="26" spans="1:2" x14ac:dyDescent="0.35">
      <c r="A26" s="34" t="s">
        <v>91</v>
      </c>
      <c r="B26" s="34">
        <v>6</v>
      </c>
    </row>
    <row r="27" spans="1:2" x14ac:dyDescent="0.35">
      <c r="A27" s="34" t="s">
        <v>221</v>
      </c>
      <c r="B27" s="34">
        <v>6</v>
      </c>
    </row>
    <row r="28" spans="1:2" x14ac:dyDescent="0.35">
      <c r="A28" s="34" t="s">
        <v>335</v>
      </c>
      <c r="B28" s="34">
        <v>5</v>
      </c>
    </row>
    <row r="29" spans="1:2" x14ac:dyDescent="0.35">
      <c r="A29" s="34" t="s">
        <v>250</v>
      </c>
      <c r="B29" s="34">
        <v>5</v>
      </c>
    </row>
    <row r="30" spans="1:2" x14ac:dyDescent="0.35">
      <c r="A30" s="34" t="s">
        <v>96</v>
      </c>
      <c r="B30" s="34">
        <v>4</v>
      </c>
    </row>
    <row r="31" spans="1:2" x14ac:dyDescent="0.35">
      <c r="A31" s="34" t="s">
        <v>120</v>
      </c>
      <c r="B31" s="34">
        <v>4</v>
      </c>
    </row>
    <row r="32" spans="1:2" x14ac:dyDescent="0.35">
      <c r="A32" s="34" t="s">
        <v>480</v>
      </c>
      <c r="B32" s="34">
        <v>4</v>
      </c>
    </row>
    <row r="33" spans="1:2" x14ac:dyDescent="0.35">
      <c r="A33" s="34" t="s">
        <v>429</v>
      </c>
      <c r="B33" s="34">
        <v>3</v>
      </c>
    </row>
    <row r="34" spans="1:2" x14ac:dyDescent="0.35">
      <c r="A34" s="34" t="s">
        <v>258</v>
      </c>
      <c r="B34" s="34">
        <v>3</v>
      </c>
    </row>
    <row r="35" spans="1:2" x14ac:dyDescent="0.35">
      <c r="A35" s="34" t="s">
        <v>220</v>
      </c>
      <c r="B35" s="34">
        <v>3</v>
      </c>
    </row>
    <row r="36" spans="1:2" x14ac:dyDescent="0.35">
      <c r="A36" s="34" t="s">
        <v>351</v>
      </c>
      <c r="B36" s="34">
        <v>3</v>
      </c>
    </row>
    <row r="37" spans="1:2" x14ac:dyDescent="0.35">
      <c r="A37" s="34" t="s">
        <v>481</v>
      </c>
      <c r="B37" s="34">
        <v>2</v>
      </c>
    </row>
    <row r="38" spans="1:2" x14ac:dyDescent="0.35">
      <c r="A38" s="34" t="s">
        <v>110</v>
      </c>
      <c r="B38" s="34">
        <v>2</v>
      </c>
    </row>
    <row r="39" spans="1:2" x14ac:dyDescent="0.35">
      <c r="A39" s="34" t="s">
        <v>398</v>
      </c>
      <c r="B39" s="34">
        <v>2</v>
      </c>
    </row>
    <row r="40" spans="1:2" x14ac:dyDescent="0.35">
      <c r="A40" s="34" t="s">
        <v>69</v>
      </c>
      <c r="B40" s="34">
        <v>2</v>
      </c>
    </row>
    <row r="41" spans="1:2" x14ac:dyDescent="0.35">
      <c r="A41" s="34" t="s">
        <v>200</v>
      </c>
      <c r="B41" s="34">
        <v>2</v>
      </c>
    </row>
    <row r="42" spans="1:2" x14ac:dyDescent="0.35">
      <c r="A42" s="34" t="s">
        <v>482</v>
      </c>
      <c r="B42" s="34">
        <v>2</v>
      </c>
    </row>
    <row r="43" spans="1:2" x14ac:dyDescent="0.35">
      <c r="A43" s="34" t="s">
        <v>483</v>
      </c>
      <c r="B43" s="34">
        <v>2</v>
      </c>
    </row>
    <row r="44" spans="1:2" x14ac:dyDescent="0.35">
      <c r="A44" s="34" t="s">
        <v>484</v>
      </c>
      <c r="B44" s="34">
        <v>2</v>
      </c>
    </row>
    <row r="45" spans="1:2" x14ac:dyDescent="0.35">
      <c r="A45" s="34" t="s">
        <v>485</v>
      </c>
      <c r="B45" s="34">
        <v>1</v>
      </c>
    </row>
    <row r="46" spans="1:2" x14ac:dyDescent="0.35">
      <c r="A46" s="34" t="s">
        <v>297</v>
      </c>
      <c r="B46" s="34">
        <v>1</v>
      </c>
    </row>
    <row r="47" spans="1:2" x14ac:dyDescent="0.35">
      <c r="A47" s="34" t="s">
        <v>327</v>
      </c>
      <c r="B47" s="34">
        <v>1</v>
      </c>
    </row>
    <row r="48" spans="1:2" x14ac:dyDescent="0.35">
      <c r="A48" s="34" t="s">
        <v>147</v>
      </c>
      <c r="B48" s="34">
        <v>1</v>
      </c>
    </row>
    <row r="49" spans="1:2" x14ac:dyDescent="0.35">
      <c r="A49" s="34" t="s">
        <v>486</v>
      </c>
      <c r="B49" s="34">
        <v>1</v>
      </c>
    </row>
    <row r="50" spans="1:2" x14ac:dyDescent="0.35">
      <c r="A50" s="34" t="s">
        <v>142</v>
      </c>
      <c r="B50" s="34">
        <v>1</v>
      </c>
    </row>
    <row r="51" spans="1:2" x14ac:dyDescent="0.35">
      <c r="A51" s="34" t="s">
        <v>487</v>
      </c>
      <c r="B51" s="34">
        <v>1</v>
      </c>
    </row>
    <row r="52" spans="1:2" x14ac:dyDescent="0.35">
      <c r="A52" s="34" t="s">
        <v>128</v>
      </c>
      <c r="B52" s="34">
        <v>1</v>
      </c>
    </row>
    <row r="53" spans="1:2" x14ac:dyDescent="0.35">
      <c r="A53" s="34" t="s">
        <v>306</v>
      </c>
      <c r="B53" s="34">
        <v>1</v>
      </c>
    </row>
    <row r="54" spans="1:2" x14ac:dyDescent="0.35">
      <c r="A54" s="34" t="s">
        <v>405</v>
      </c>
      <c r="B54" s="34">
        <v>1</v>
      </c>
    </row>
    <row r="55" spans="1:2" x14ac:dyDescent="0.35">
      <c r="A55" s="34" t="s">
        <v>77</v>
      </c>
      <c r="B55" s="34">
        <v>1</v>
      </c>
    </row>
    <row r="56" spans="1:2" x14ac:dyDescent="0.35">
      <c r="A56" s="34" t="s">
        <v>414</v>
      </c>
      <c r="B56" s="34">
        <v>1</v>
      </c>
    </row>
    <row r="57" spans="1:2" x14ac:dyDescent="0.35">
      <c r="A57" s="34" t="s">
        <v>348</v>
      </c>
      <c r="B57" s="34">
        <v>1</v>
      </c>
    </row>
    <row r="58" spans="1:2" x14ac:dyDescent="0.35">
      <c r="A58" s="34" t="s">
        <v>488</v>
      </c>
      <c r="B58" s="34">
        <v>1</v>
      </c>
    </row>
    <row r="59" spans="1:2" x14ac:dyDescent="0.35">
      <c r="A59" s="39" t="s">
        <v>489</v>
      </c>
      <c r="B59" s="39">
        <v>543</v>
      </c>
    </row>
    <row r="61" spans="1:2" ht="15" thickBot="1" x14ac:dyDescent="0.4"/>
    <row r="62" spans="1:2" ht="15" thickBot="1" x14ac:dyDescent="0.4">
      <c r="A62" s="225" t="s">
        <v>490</v>
      </c>
      <c r="B62" s="226"/>
    </row>
    <row r="63" spans="1:2" x14ac:dyDescent="0.35">
      <c r="A63" s="36" t="s">
        <v>476</v>
      </c>
      <c r="B63" s="35" t="s">
        <v>477</v>
      </c>
    </row>
    <row r="64" spans="1:2" x14ac:dyDescent="0.35">
      <c r="A64" s="15" t="s">
        <v>317</v>
      </c>
      <c r="B64" s="34">
        <v>148</v>
      </c>
    </row>
    <row r="65" spans="1:2" x14ac:dyDescent="0.35">
      <c r="A65" s="15" t="s">
        <v>478</v>
      </c>
      <c r="B65" s="34">
        <v>50</v>
      </c>
    </row>
    <row r="66" spans="1:2" x14ac:dyDescent="0.35">
      <c r="A66" s="15" t="s">
        <v>491</v>
      </c>
      <c r="B66" s="34">
        <v>40</v>
      </c>
    </row>
    <row r="67" spans="1:2" x14ac:dyDescent="0.35">
      <c r="A67" s="15" t="s">
        <v>115</v>
      </c>
      <c r="B67" s="34">
        <v>35</v>
      </c>
    </row>
    <row r="68" spans="1:2" x14ac:dyDescent="0.35">
      <c r="A68" s="15" t="s">
        <v>125</v>
      </c>
      <c r="B68" s="34">
        <v>26</v>
      </c>
    </row>
    <row r="69" spans="1:2" x14ac:dyDescent="0.35">
      <c r="A69" s="15" t="s">
        <v>225</v>
      </c>
      <c r="B69" s="34">
        <v>25</v>
      </c>
    </row>
    <row r="70" spans="1:2" x14ac:dyDescent="0.35">
      <c r="A70" s="15" t="s">
        <v>221</v>
      </c>
      <c r="B70" s="34">
        <v>21</v>
      </c>
    </row>
    <row r="71" spans="1:2" x14ac:dyDescent="0.35">
      <c r="A71" s="15" t="s">
        <v>215</v>
      </c>
      <c r="B71" s="34">
        <v>19</v>
      </c>
    </row>
    <row r="72" spans="1:2" x14ac:dyDescent="0.35">
      <c r="A72" s="15" t="s">
        <v>294</v>
      </c>
      <c r="B72" s="34">
        <v>19</v>
      </c>
    </row>
    <row r="73" spans="1:2" x14ac:dyDescent="0.35">
      <c r="A73" s="15" t="s">
        <v>371</v>
      </c>
      <c r="B73" s="34">
        <v>14</v>
      </c>
    </row>
    <row r="74" spans="1:2" x14ac:dyDescent="0.35">
      <c r="A74" s="15" t="s">
        <v>424</v>
      </c>
      <c r="B74" s="34">
        <v>14</v>
      </c>
    </row>
    <row r="75" spans="1:2" x14ac:dyDescent="0.35">
      <c r="A75" s="15" t="s">
        <v>265</v>
      </c>
      <c r="B75" s="34">
        <v>13</v>
      </c>
    </row>
    <row r="76" spans="1:2" x14ac:dyDescent="0.35">
      <c r="A76" s="15" t="s">
        <v>408</v>
      </c>
      <c r="B76" s="34">
        <v>12</v>
      </c>
    </row>
    <row r="77" spans="1:2" x14ac:dyDescent="0.35">
      <c r="A77" s="15" t="s">
        <v>444</v>
      </c>
      <c r="B77" s="34">
        <v>11</v>
      </c>
    </row>
    <row r="78" spans="1:2" x14ac:dyDescent="0.35">
      <c r="A78" s="15" t="s">
        <v>80</v>
      </c>
      <c r="B78" s="34">
        <v>11</v>
      </c>
    </row>
    <row r="79" spans="1:2" x14ac:dyDescent="0.35">
      <c r="A79" s="15" t="s">
        <v>492</v>
      </c>
      <c r="B79" s="34">
        <v>10</v>
      </c>
    </row>
    <row r="80" spans="1:2" x14ac:dyDescent="0.35">
      <c r="A80" s="15" t="s">
        <v>374</v>
      </c>
      <c r="B80" s="34">
        <v>10</v>
      </c>
    </row>
    <row r="81" spans="1:2" x14ac:dyDescent="0.35">
      <c r="A81" s="15" t="s">
        <v>236</v>
      </c>
      <c r="B81" s="34">
        <v>10</v>
      </c>
    </row>
    <row r="82" spans="1:2" x14ac:dyDescent="0.35">
      <c r="A82" s="15" t="s">
        <v>320</v>
      </c>
      <c r="B82" s="34">
        <v>9</v>
      </c>
    </row>
    <row r="83" spans="1:2" x14ac:dyDescent="0.35">
      <c r="A83" s="15" t="s">
        <v>250</v>
      </c>
      <c r="B83" s="34">
        <v>7</v>
      </c>
    </row>
    <row r="84" spans="1:2" x14ac:dyDescent="0.35">
      <c r="A84" s="15" t="s">
        <v>493</v>
      </c>
      <c r="B84" s="34">
        <v>7</v>
      </c>
    </row>
    <row r="85" spans="1:2" x14ac:dyDescent="0.35">
      <c r="A85" s="15" t="s">
        <v>91</v>
      </c>
      <c r="B85" s="34">
        <v>7</v>
      </c>
    </row>
    <row r="86" spans="1:2" x14ac:dyDescent="0.35">
      <c r="A86" s="15" t="s">
        <v>184</v>
      </c>
      <c r="B86" s="34">
        <v>6</v>
      </c>
    </row>
    <row r="87" spans="1:2" x14ac:dyDescent="0.35">
      <c r="A87" s="15" t="s">
        <v>174</v>
      </c>
      <c r="B87" s="34">
        <v>6</v>
      </c>
    </row>
    <row r="88" spans="1:2" x14ac:dyDescent="0.35">
      <c r="A88" s="15" t="s">
        <v>335</v>
      </c>
      <c r="B88" s="34">
        <v>6</v>
      </c>
    </row>
    <row r="89" spans="1:2" x14ac:dyDescent="0.35">
      <c r="A89" s="15" t="s">
        <v>414</v>
      </c>
      <c r="B89" s="34">
        <v>5</v>
      </c>
    </row>
    <row r="90" spans="1:2" x14ac:dyDescent="0.35">
      <c r="A90" s="15" t="s">
        <v>480</v>
      </c>
      <c r="B90" s="34">
        <v>4</v>
      </c>
    </row>
    <row r="91" spans="1:2" x14ac:dyDescent="0.35">
      <c r="A91" s="15" t="s">
        <v>120</v>
      </c>
      <c r="B91" s="34">
        <v>4</v>
      </c>
    </row>
    <row r="92" spans="1:2" x14ac:dyDescent="0.35">
      <c r="A92" s="15" t="s">
        <v>327</v>
      </c>
      <c r="B92" s="34">
        <v>3</v>
      </c>
    </row>
    <row r="93" spans="1:2" x14ac:dyDescent="0.35">
      <c r="A93" s="15" t="s">
        <v>351</v>
      </c>
      <c r="B93" s="34">
        <v>3</v>
      </c>
    </row>
    <row r="94" spans="1:2" x14ac:dyDescent="0.35">
      <c r="A94" s="15" t="s">
        <v>96</v>
      </c>
      <c r="B94" s="34">
        <v>3</v>
      </c>
    </row>
    <row r="95" spans="1:2" x14ac:dyDescent="0.35">
      <c r="A95" s="15" t="s">
        <v>429</v>
      </c>
      <c r="B95" s="34">
        <v>3</v>
      </c>
    </row>
    <row r="96" spans="1:2" x14ac:dyDescent="0.35">
      <c r="A96" s="15" t="s">
        <v>494</v>
      </c>
      <c r="B96" s="34">
        <v>3</v>
      </c>
    </row>
    <row r="97" spans="1:2" x14ac:dyDescent="0.35">
      <c r="A97" s="15" t="s">
        <v>405</v>
      </c>
      <c r="B97" s="34">
        <v>3</v>
      </c>
    </row>
    <row r="98" spans="1:2" x14ac:dyDescent="0.35">
      <c r="A98" s="15" t="s">
        <v>258</v>
      </c>
      <c r="B98" s="34">
        <v>3</v>
      </c>
    </row>
    <row r="99" spans="1:2" x14ac:dyDescent="0.35">
      <c r="A99" s="15" t="s">
        <v>147</v>
      </c>
      <c r="B99" s="34">
        <v>2</v>
      </c>
    </row>
    <row r="100" spans="1:2" x14ac:dyDescent="0.35">
      <c r="A100" s="15" t="s">
        <v>483</v>
      </c>
      <c r="B100" s="34">
        <v>2</v>
      </c>
    </row>
    <row r="101" spans="1:2" x14ac:dyDescent="0.35">
      <c r="A101" s="15" t="s">
        <v>481</v>
      </c>
      <c r="B101" s="34">
        <v>2</v>
      </c>
    </row>
    <row r="102" spans="1:2" x14ac:dyDescent="0.35">
      <c r="A102" s="15" t="s">
        <v>484</v>
      </c>
      <c r="B102" s="34">
        <v>2</v>
      </c>
    </row>
    <row r="103" spans="1:2" x14ac:dyDescent="0.35">
      <c r="A103" s="15" t="s">
        <v>398</v>
      </c>
      <c r="B103" s="34">
        <v>2</v>
      </c>
    </row>
    <row r="104" spans="1:2" x14ac:dyDescent="0.35">
      <c r="A104" s="15" t="s">
        <v>69</v>
      </c>
      <c r="B104" s="34">
        <v>2</v>
      </c>
    </row>
    <row r="105" spans="1:2" x14ac:dyDescent="0.35">
      <c r="A105" s="15" t="s">
        <v>286</v>
      </c>
      <c r="B105" s="34">
        <v>1</v>
      </c>
    </row>
    <row r="106" spans="1:2" x14ac:dyDescent="0.35">
      <c r="A106" s="15" t="s">
        <v>348</v>
      </c>
      <c r="B106" s="34">
        <v>1</v>
      </c>
    </row>
    <row r="107" spans="1:2" x14ac:dyDescent="0.35">
      <c r="A107" s="15" t="s">
        <v>482</v>
      </c>
      <c r="B107" s="34">
        <v>1</v>
      </c>
    </row>
    <row r="108" spans="1:2" x14ac:dyDescent="0.35">
      <c r="A108" s="15" t="s">
        <v>361</v>
      </c>
      <c r="B108" s="34">
        <v>1</v>
      </c>
    </row>
    <row r="109" spans="1:2" x14ac:dyDescent="0.35">
      <c r="A109" s="15" t="s">
        <v>142</v>
      </c>
      <c r="B109" s="34">
        <v>1</v>
      </c>
    </row>
    <row r="110" spans="1:2" x14ac:dyDescent="0.35">
      <c r="A110" s="15" t="s">
        <v>306</v>
      </c>
      <c r="B110" s="34">
        <v>1</v>
      </c>
    </row>
    <row r="111" spans="1:2" x14ac:dyDescent="0.35">
      <c r="A111" s="15" t="s">
        <v>77</v>
      </c>
      <c r="B111" s="34">
        <v>1</v>
      </c>
    </row>
    <row r="112" spans="1:2" x14ac:dyDescent="0.35">
      <c r="A112" s="15" t="s">
        <v>488</v>
      </c>
      <c r="B112" s="34">
        <v>1</v>
      </c>
    </row>
    <row r="113" spans="1:3" x14ac:dyDescent="0.35">
      <c r="A113" s="15" t="s">
        <v>486</v>
      </c>
      <c r="B113" s="34">
        <v>1</v>
      </c>
    </row>
    <row r="114" spans="1:3" x14ac:dyDescent="0.35">
      <c r="A114" s="15" t="s">
        <v>220</v>
      </c>
      <c r="B114" s="34">
        <v>1</v>
      </c>
    </row>
    <row r="115" spans="1:3" x14ac:dyDescent="0.35">
      <c r="A115" s="15" t="s">
        <v>128</v>
      </c>
      <c r="B115" s="34">
        <v>1</v>
      </c>
    </row>
    <row r="116" spans="1:3" x14ac:dyDescent="0.35">
      <c r="A116" s="15" t="s">
        <v>110</v>
      </c>
      <c r="B116" s="34">
        <v>1</v>
      </c>
    </row>
    <row r="117" spans="1:3" x14ac:dyDescent="0.35">
      <c r="A117" s="15" t="s">
        <v>200</v>
      </c>
      <c r="B117" s="34">
        <v>1</v>
      </c>
    </row>
    <row r="118" spans="1:3" x14ac:dyDescent="0.35">
      <c r="A118" s="15" t="s">
        <v>487</v>
      </c>
      <c r="B118" s="34">
        <v>1</v>
      </c>
    </row>
    <row r="119" spans="1:3" x14ac:dyDescent="0.35">
      <c r="A119" s="44" t="s">
        <v>489</v>
      </c>
      <c r="B119" s="43">
        <v>596</v>
      </c>
    </row>
    <row r="120" spans="1:3" s="7" customFormat="1" x14ac:dyDescent="0.35">
      <c r="A120" s="42"/>
      <c r="B120" s="42"/>
    </row>
    <row r="121" spans="1:3" s="7" customFormat="1" ht="15" thickBot="1" x14ac:dyDescent="0.4">
      <c r="A121" s="42"/>
      <c r="B121" s="42"/>
    </row>
    <row r="122" spans="1:3" ht="15" thickBot="1" x14ac:dyDescent="0.4">
      <c r="A122" s="225" t="s">
        <v>495</v>
      </c>
      <c r="B122" s="226"/>
    </row>
    <row r="123" spans="1:3" x14ac:dyDescent="0.35">
      <c r="A123" s="41" t="s">
        <v>476</v>
      </c>
      <c r="B123" s="40" t="s">
        <v>477</v>
      </c>
    </row>
    <row r="124" spans="1:3" x14ac:dyDescent="0.35">
      <c r="A124" s="34" t="s">
        <v>317</v>
      </c>
      <c r="B124" s="34">
        <v>139</v>
      </c>
    </row>
    <row r="125" spans="1:3" x14ac:dyDescent="0.35">
      <c r="A125" s="34" t="s">
        <v>478</v>
      </c>
      <c r="B125" s="34">
        <v>56</v>
      </c>
    </row>
    <row r="126" spans="1:3" x14ac:dyDescent="0.35">
      <c r="A126" s="34" t="s">
        <v>221</v>
      </c>
      <c r="B126" s="34">
        <v>31</v>
      </c>
      <c r="C126" s="23"/>
    </row>
    <row r="127" spans="1:3" x14ac:dyDescent="0.35">
      <c r="A127" s="34" t="s">
        <v>491</v>
      </c>
      <c r="B127" s="34">
        <v>27</v>
      </c>
    </row>
    <row r="128" spans="1:3" x14ac:dyDescent="0.35">
      <c r="A128" s="34" t="s">
        <v>125</v>
      </c>
      <c r="B128" s="34">
        <v>26</v>
      </c>
    </row>
    <row r="129" spans="1:2" x14ac:dyDescent="0.35">
      <c r="A129" s="34" t="s">
        <v>294</v>
      </c>
      <c r="B129" s="34">
        <v>22</v>
      </c>
    </row>
    <row r="130" spans="1:2" x14ac:dyDescent="0.35">
      <c r="A130" s="34" t="s">
        <v>115</v>
      </c>
      <c r="B130" s="34">
        <v>19</v>
      </c>
    </row>
    <row r="131" spans="1:2" x14ac:dyDescent="0.35">
      <c r="A131" s="34" t="s">
        <v>414</v>
      </c>
      <c r="B131" s="34">
        <v>17</v>
      </c>
    </row>
    <row r="132" spans="1:2" x14ac:dyDescent="0.35">
      <c r="A132" s="34" t="s">
        <v>424</v>
      </c>
      <c r="B132" s="34">
        <v>15</v>
      </c>
    </row>
    <row r="133" spans="1:2" x14ac:dyDescent="0.35">
      <c r="A133" s="34" t="s">
        <v>225</v>
      </c>
      <c r="B133" s="34">
        <v>15</v>
      </c>
    </row>
    <row r="134" spans="1:2" x14ac:dyDescent="0.35">
      <c r="A134" s="34" t="s">
        <v>250</v>
      </c>
      <c r="B134" s="34">
        <v>14</v>
      </c>
    </row>
    <row r="135" spans="1:2" x14ac:dyDescent="0.35">
      <c r="A135" s="34" t="s">
        <v>371</v>
      </c>
      <c r="B135" s="34">
        <v>14</v>
      </c>
    </row>
    <row r="136" spans="1:2" x14ac:dyDescent="0.35">
      <c r="A136" s="34" t="s">
        <v>265</v>
      </c>
      <c r="B136" s="34">
        <v>12</v>
      </c>
    </row>
    <row r="137" spans="1:2" x14ac:dyDescent="0.35">
      <c r="A137" s="34" t="s">
        <v>91</v>
      </c>
      <c r="B137" s="34">
        <v>11</v>
      </c>
    </row>
    <row r="138" spans="1:2" x14ac:dyDescent="0.35">
      <c r="A138" s="34" t="s">
        <v>492</v>
      </c>
      <c r="B138" s="34">
        <v>11</v>
      </c>
    </row>
    <row r="139" spans="1:2" x14ac:dyDescent="0.35">
      <c r="A139" s="34" t="s">
        <v>215</v>
      </c>
      <c r="B139" s="34">
        <v>11</v>
      </c>
    </row>
    <row r="140" spans="1:2" x14ac:dyDescent="0.35">
      <c r="A140" s="34" t="s">
        <v>444</v>
      </c>
      <c r="B140" s="34">
        <v>10</v>
      </c>
    </row>
    <row r="141" spans="1:2" x14ac:dyDescent="0.35">
      <c r="A141" s="34" t="s">
        <v>80</v>
      </c>
      <c r="B141" s="34">
        <v>10</v>
      </c>
    </row>
    <row r="142" spans="1:2" x14ac:dyDescent="0.35">
      <c r="A142" s="34" t="s">
        <v>408</v>
      </c>
      <c r="B142" s="34">
        <v>10</v>
      </c>
    </row>
    <row r="143" spans="1:2" x14ac:dyDescent="0.35">
      <c r="A143" s="34" t="s">
        <v>236</v>
      </c>
      <c r="B143" s="34">
        <v>9</v>
      </c>
    </row>
    <row r="144" spans="1:2" x14ac:dyDescent="0.35">
      <c r="A144" s="34" t="s">
        <v>493</v>
      </c>
      <c r="B144" s="34">
        <v>8</v>
      </c>
    </row>
    <row r="145" spans="1:2" x14ac:dyDescent="0.35">
      <c r="A145" s="34" t="s">
        <v>184</v>
      </c>
      <c r="B145" s="34">
        <v>8</v>
      </c>
    </row>
    <row r="146" spans="1:2" x14ac:dyDescent="0.35">
      <c r="A146" s="34" t="s">
        <v>320</v>
      </c>
      <c r="B146" s="34">
        <v>8</v>
      </c>
    </row>
    <row r="147" spans="1:2" x14ac:dyDescent="0.35">
      <c r="A147" s="34" t="s">
        <v>120</v>
      </c>
      <c r="B147" s="34">
        <v>8</v>
      </c>
    </row>
    <row r="148" spans="1:2" x14ac:dyDescent="0.35">
      <c r="A148" s="34" t="s">
        <v>374</v>
      </c>
      <c r="B148" s="34">
        <v>7</v>
      </c>
    </row>
    <row r="149" spans="1:2" x14ac:dyDescent="0.35">
      <c r="A149" s="34" t="s">
        <v>335</v>
      </c>
      <c r="B149" s="34">
        <v>6</v>
      </c>
    </row>
    <row r="150" spans="1:2" x14ac:dyDescent="0.35">
      <c r="A150" s="34" t="s">
        <v>327</v>
      </c>
      <c r="B150" s="34">
        <v>5</v>
      </c>
    </row>
    <row r="151" spans="1:2" x14ac:dyDescent="0.35">
      <c r="A151" s="34" t="s">
        <v>142</v>
      </c>
      <c r="B151" s="34">
        <v>4</v>
      </c>
    </row>
    <row r="152" spans="1:2" x14ac:dyDescent="0.35">
      <c r="A152" s="34" t="s">
        <v>405</v>
      </c>
      <c r="B152" s="34">
        <v>4</v>
      </c>
    </row>
    <row r="153" spans="1:2" x14ac:dyDescent="0.35">
      <c r="A153" s="34" t="s">
        <v>494</v>
      </c>
      <c r="B153" s="34">
        <v>3</v>
      </c>
    </row>
    <row r="154" spans="1:2" x14ac:dyDescent="0.35">
      <c r="A154" s="34" t="s">
        <v>96</v>
      </c>
      <c r="B154" s="34">
        <v>3</v>
      </c>
    </row>
    <row r="155" spans="1:2" x14ac:dyDescent="0.35">
      <c r="A155" s="34" t="s">
        <v>429</v>
      </c>
      <c r="B155" s="34">
        <v>3</v>
      </c>
    </row>
    <row r="156" spans="1:2" x14ac:dyDescent="0.35">
      <c r="A156" s="34" t="s">
        <v>351</v>
      </c>
      <c r="B156" s="34">
        <v>3</v>
      </c>
    </row>
    <row r="157" spans="1:2" x14ac:dyDescent="0.35">
      <c r="A157" s="34" t="s">
        <v>482</v>
      </c>
      <c r="B157" s="34">
        <v>3</v>
      </c>
    </row>
    <row r="158" spans="1:2" x14ac:dyDescent="0.35">
      <c r="A158" s="34" t="s">
        <v>258</v>
      </c>
      <c r="B158" s="34">
        <v>3</v>
      </c>
    </row>
    <row r="159" spans="1:2" x14ac:dyDescent="0.35">
      <c r="A159" s="34" t="s">
        <v>480</v>
      </c>
      <c r="B159" s="34">
        <v>2</v>
      </c>
    </row>
    <row r="160" spans="1:2" x14ac:dyDescent="0.35">
      <c r="A160" s="34" t="s">
        <v>379</v>
      </c>
      <c r="B160" s="34">
        <v>2</v>
      </c>
    </row>
    <row r="161" spans="1:6" x14ac:dyDescent="0.35">
      <c r="A161" s="34" t="s">
        <v>286</v>
      </c>
      <c r="B161" s="34">
        <v>2</v>
      </c>
    </row>
    <row r="162" spans="1:6" x14ac:dyDescent="0.35">
      <c r="A162" s="34" t="s">
        <v>174</v>
      </c>
      <c r="B162" s="34">
        <v>2</v>
      </c>
    </row>
    <row r="163" spans="1:6" x14ac:dyDescent="0.35">
      <c r="A163" s="34" t="s">
        <v>69</v>
      </c>
      <c r="B163" s="34">
        <v>2</v>
      </c>
    </row>
    <row r="164" spans="1:6" x14ac:dyDescent="0.35">
      <c r="A164" s="34" t="s">
        <v>348</v>
      </c>
      <c r="B164" s="34">
        <v>1</v>
      </c>
    </row>
    <row r="165" spans="1:6" x14ac:dyDescent="0.35">
      <c r="A165" s="34" t="s">
        <v>484</v>
      </c>
      <c r="B165" s="34">
        <v>1</v>
      </c>
    </row>
    <row r="166" spans="1:6" x14ac:dyDescent="0.35">
      <c r="A166" s="34" t="s">
        <v>269</v>
      </c>
      <c r="B166" s="34">
        <v>1</v>
      </c>
    </row>
    <row r="167" spans="1:6" x14ac:dyDescent="0.35">
      <c r="A167" s="34" t="s">
        <v>496</v>
      </c>
      <c r="B167" s="34">
        <v>1</v>
      </c>
    </row>
    <row r="168" spans="1:6" x14ac:dyDescent="0.35">
      <c r="A168" s="34" t="s">
        <v>110</v>
      </c>
      <c r="B168" s="34">
        <v>1</v>
      </c>
    </row>
    <row r="169" spans="1:6" x14ac:dyDescent="0.35">
      <c r="A169" s="34" t="s">
        <v>361</v>
      </c>
      <c r="B169" s="34">
        <v>1</v>
      </c>
    </row>
    <row r="170" spans="1:6" x14ac:dyDescent="0.35">
      <c r="A170" s="34" t="s">
        <v>128</v>
      </c>
      <c r="B170" s="34">
        <v>1</v>
      </c>
      <c r="F170" t="s">
        <v>497</v>
      </c>
    </row>
    <row r="171" spans="1:6" x14ac:dyDescent="0.35">
      <c r="A171" s="34" t="s">
        <v>498</v>
      </c>
      <c r="B171" s="34">
        <v>1</v>
      </c>
    </row>
    <row r="172" spans="1:6" x14ac:dyDescent="0.35">
      <c r="A172" s="34" t="s">
        <v>77</v>
      </c>
      <c r="B172" s="34">
        <v>1</v>
      </c>
    </row>
    <row r="173" spans="1:6" x14ac:dyDescent="0.35">
      <c r="A173" s="34" t="s">
        <v>306</v>
      </c>
      <c r="B173" s="34">
        <v>1</v>
      </c>
    </row>
    <row r="174" spans="1:6" x14ac:dyDescent="0.35">
      <c r="A174" s="34" t="s">
        <v>421</v>
      </c>
      <c r="B174" s="34">
        <v>1</v>
      </c>
    </row>
    <row r="175" spans="1:6" x14ac:dyDescent="0.35">
      <c r="A175" s="34" t="s">
        <v>147</v>
      </c>
      <c r="B175" s="34">
        <v>1</v>
      </c>
    </row>
    <row r="176" spans="1:6" x14ac:dyDescent="0.35">
      <c r="A176" s="34" t="s">
        <v>297</v>
      </c>
      <c r="B176" s="34">
        <v>1</v>
      </c>
    </row>
    <row r="177" spans="1:3" x14ac:dyDescent="0.35">
      <c r="A177" s="34" t="s">
        <v>486</v>
      </c>
      <c r="B177" s="34">
        <v>1</v>
      </c>
    </row>
    <row r="178" spans="1:3" x14ac:dyDescent="0.35">
      <c r="A178" s="34" t="s">
        <v>398</v>
      </c>
      <c r="B178" s="34">
        <v>1</v>
      </c>
    </row>
    <row r="179" spans="1:3" x14ac:dyDescent="0.35">
      <c r="A179" s="34" t="s">
        <v>487</v>
      </c>
      <c r="B179" s="34">
        <v>1</v>
      </c>
    </row>
    <row r="180" spans="1:3" ht="15" thickBot="1" x14ac:dyDescent="0.4">
      <c r="A180" s="39" t="s">
        <v>489</v>
      </c>
      <c r="B180" s="39">
        <v>581</v>
      </c>
    </row>
    <row r="181" spans="1:3" x14ac:dyDescent="0.35">
      <c r="A181" s="38"/>
      <c r="B181" s="38"/>
    </row>
    <row r="182" spans="1:3" ht="15" thickBot="1" x14ac:dyDescent="0.4">
      <c r="A182" s="37"/>
      <c r="B182" s="37"/>
    </row>
    <row r="183" spans="1:3" ht="15" thickBot="1" x14ac:dyDescent="0.4">
      <c r="A183" s="222" t="s">
        <v>499</v>
      </c>
      <c r="B183" s="223"/>
    </row>
    <row r="184" spans="1:3" x14ac:dyDescent="0.35">
      <c r="A184" s="36" t="s">
        <v>476</v>
      </c>
      <c r="B184" s="35" t="s">
        <v>477</v>
      </c>
    </row>
    <row r="185" spans="1:3" x14ac:dyDescent="0.35">
      <c r="A185" s="34" t="s">
        <v>317</v>
      </c>
      <c r="B185" s="34">
        <v>125</v>
      </c>
    </row>
    <row r="186" spans="1:3" x14ac:dyDescent="0.35">
      <c r="A186" s="34" t="s">
        <v>315</v>
      </c>
      <c r="B186" s="34">
        <v>51</v>
      </c>
    </row>
    <row r="187" spans="1:3" x14ac:dyDescent="0.35">
      <c r="A187" s="34" t="s">
        <v>491</v>
      </c>
      <c r="B187" s="34">
        <v>32</v>
      </c>
      <c r="C187" s="23"/>
    </row>
    <row r="188" spans="1:3" x14ac:dyDescent="0.35">
      <c r="A188" s="34" t="s">
        <v>294</v>
      </c>
      <c r="B188" s="34">
        <v>22</v>
      </c>
    </row>
    <row r="189" spans="1:3" x14ac:dyDescent="0.35">
      <c r="A189" s="34" t="s">
        <v>125</v>
      </c>
      <c r="B189" s="34">
        <v>18</v>
      </c>
    </row>
    <row r="190" spans="1:3" x14ac:dyDescent="0.35">
      <c r="A190" s="34" t="s">
        <v>225</v>
      </c>
      <c r="B190" s="34">
        <v>15</v>
      </c>
    </row>
    <row r="191" spans="1:3" x14ac:dyDescent="0.35">
      <c r="A191" s="34" t="s">
        <v>424</v>
      </c>
      <c r="B191" s="34">
        <v>15</v>
      </c>
    </row>
    <row r="192" spans="1:3" x14ac:dyDescent="0.35">
      <c r="A192" s="34" t="s">
        <v>221</v>
      </c>
      <c r="B192" s="34">
        <v>15</v>
      </c>
    </row>
    <row r="193" spans="1:2" x14ac:dyDescent="0.35">
      <c r="A193" s="34" t="s">
        <v>408</v>
      </c>
      <c r="B193" s="34">
        <v>14</v>
      </c>
    </row>
    <row r="194" spans="1:2" x14ac:dyDescent="0.35">
      <c r="A194" s="34" t="s">
        <v>115</v>
      </c>
      <c r="B194" s="34">
        <v>14</v>
      </c>
    </row>
    <row r="195" spans="1:2" x14ac:dyDescent="0.35">
      <c r="A195" s="34" t="s">
        <v>236</v>
      </c>
      <c r="B195" s="34">
        <v>14</v>
      </c>
    </row>
    <row r="196" spans="1:2" x14ac:dyDescent="0.35">
      <c r="A196" s="34" t="s">
        <v>120</v>
      </c>
      <c r="B196" s="34">
        <v>12</v>
      </c>
    </row>
    <row r="197" spans="1:2" x14ac:dyDescent="0.35">
      <c r="A197" s="34" t="s">
        <v>492</v>
      </c>
      <c r="B197" s="34">
        <v>12</v>
      </c>
    </row>
    <row r="198" spans="1:2" x14ac:dyDescent="0.35">
      <c r="A198" s="34" t="s">
        <v>444</v>
      </c>
      <c r="B198" s="34">
        <v>11</v>
      </c>
    </row>
    <row r="199" spans="1:2" x14ac:dyDescent="0.35">
      <c r="A199" s="34" t="s">
        <v>500</v>
      </c>
      <c r="B199" s="34">
        <v>10</v>
      </c>
    </row>
    <row r="200" spans="1:2" x14ac:dyDescent="0.35">
      <c r="A200" s="34" t="s">
        <v>215</v>
      </c>
      <c r="B200" s="34">
        <v>10</v>
      </c>
    </row>
    <row r="201" spans="1:2" x14ac:dyDescent="0.35">
      <c r="A201" s="34" t="s">
        <v>184</v>
      </c>
      <c r="B201" s="34">
        <v>9</v>
      </c>
    </row>
    <row r="202" spans="1:2" x14ac:dyDescent="0.35">
      <c r="A202" s="34" t="s">
        <v>320</v>
      </c>
      <c r="B202" s="34">
        <v>9</v>
      </c>
    </row>
    <row r="203" spans="1:2" x14ac:dyDescent="0.35">
      <c r="A203" s="34" t="s">
        <v>374</v>
      </c>
      <c r="B203" s="34">
        <v>8</v>
      </c>
    </row>
    <row r="204" spans="1:2" x14ac:dyDescent="0.35">
      <c r="A204" s="34" t="s">
        <v>501</v>
      </c>
      <c r="B204" s="34">
        <v>8</v>
      </c>
    </row>
    <row r="205" spans="1:2" x14ac:dyDescent="0.35">
      <c r="A205" s="34" t="s">
        <v>414</v>
      </c>
      <c r="B205" s="34">
        <v>8</v>
      </c>
    </row>
    <row r="206" spans="1:2" x14ac:dyDescent="0.35">
      <c r="A206" s="34" t="s">
        <v>265</v>
      </c>
      <c r="B206" s="34">
        <v>8</v>
      </c>
    </row>
    <row r="207" spans="1:2" x14ac:dyDescent="0.35">
      <c r="A207" s="34" t="s">
        <v>142</v>
      </c>
      <c r="B207" s="34">
        <v>8</v>
      </c>
    </row>
    <row r="208" spans="1:2" x14ac:dyDescent="0.35">
      <c r="A208" s="34" t="s">
        <v>493</v>
      </c>
      <c r="B208" s="34">
        <v>7</v>
      </c>
    </row>
    <row r="209" spans="1:2" x14ac:dyDescent="0.35">
      <c r="A209" s="34" t="s">
        <v>250</v>
      </c>
      <c r="B209" s="34">
        <v>7</v>
      </c>
    </row>
    <row r="210" spans="1:2" x14ac:dyDescent="0.35">
      <c r="A210" s="34" t="s">
        <v>502</v>
      </c>
      <c r="B210" s="34">
        <v>6</v>
      </c>
    </row>
    <row r="211" spans="1:2" x14ac:dyDescent="0.35">
      <c r="A211" s="34" t="s">
        <v>335</v>
      </c>
      <c r="B211" s="34">
        <v>5</v>
      </c>
    </row>
    <row r="212" spans="1:2" x14ac:dyDescent="0.35">
      <c r="A212" s="34" t="s">
        <v>275</v>
      </c>
      <c r="B212" s="34">
        <v>5</v>
      </c>
    </row>
    <row r="213" spans="1:2" x14ac:dyDescent="0.35">
      <c r="A213" s="34" t="s">
        <v>503</v>
      </c>
      <c r="B213" s="34">
        <v>4</v>
      </c>
    </row>
    <row r="214" spans="1:2" x14ac:dyDescent="0.35">
      <c r="A214" s="34" t="s">
        <v>220</v>
      </c>
      <c r="B214" s="34">
        <v>4</v>
      </c>
    </row>
    <row r="215" spans="1:2" x14ac:dyDescent="0.35">
      <c r="A215" s="34" t="s">
        <v>227</v>
      </c>
      <c r="B215" s="34">
        <v>4</v>
      </c>
    </row>
    <row r="216" spans="1:2" x14ac:dyDescent="0.35">
      <c r="A216" s="34" t="s">
        <v>379</v>
      </c>
      <c r="B216" s="34">
        <v>3</v>
      </c>
    </row>
    <row r="217" spans="1:2" x14ac:dyDescent="0.35">
      <c r="A217" s="34" t="s">
        <v>338</v>
      </c>
      <c r="B217" s="34">
        <v>3</v>
      </c>
    </row>
    <row r="218" spans="1:2" x14ac:dyDescent="0.35">
      <c r="A218" s="34" t="s">
        <v>351</v>
      </c>
      <c r="B218" s="34">
        <v>3</v>
      </c>
    </row>
    <row r="219" spans="1:2" x14ac:dyDescent="0.35">
      <c r="A219" s="34" t="s">
        <v>174</v>
      </c>
      <c r="B219" s="34">
        <v>2</v>
      </c>
    </row>
    <row r="220" spans="1:2" x14ac:dyDescent="0.35">
      <c r="A220" s="34" t="s">
        <v>69</v>
      </c>
      <c r="B220" s="34">
        <v>2</v>
      </c>
    </row>
    <row r="221" spans="1:2" x14ac:dyDescent="0.35">
      <c r="A221" s="34" t="s">
        <v>152</v>
      </c>
      <c r="B221" s="34">
        <v>2</v>
      </c>
    </row>
    <row r="222" spans="1:2" x14ac:dyDescent="0.35">
      <c r="A222" s="34" t="s">
        <v>361</v>
      </c>
      <c r="B222" s="34">
        <v>2</v>
      </c>
    </row>
    <row r="223" spans="1:2" x14ac:dyDescent="0.35">
      <c r="A223" s="34" t="s">
        <v>327</v>
      </c>
      <c r="B223" s="34">
        <v>2</v>
      </c>
    </row>
    <row r="224" spans="1:2" x14ac:dyDescent="0.35">
      <c r="A224" s="34" t="s">
        <v>96</v>
      </c>
      <c r="B224" s="34">
        <v>2</v>
      </c>
    </row>
    <row r="225" spans="1:6" x14ac:dyDescent="0.35">
      <c r="A225" s="34" t="s">
        <v>357</v>
      </c>
      <c r="B225" s="34">
        <v>2</v>
      </c>
    </row>
    <row r="226" spans="1:6" x14ac:dyDescent="0.35">
      <c r="A226" s="34" t="s">
        <v>258</v>
      </c>
      <c r="B226" s="34">
        <v>2</v>
      </c>
    </row>
    <row r="227" spans="1:6" x14ac:dyDescent="0.35">
      <c r="A227" s="34" t="s">
        <v>306</v>
      </c>
      <c r="B227" s="34">
        <v>1</v>
      </c>
    </row>
    <row r="228" spans="1:6" x14ac:dyDescent="0.35">
      <c r="A228" s="34" t="s">
        <v>91</v>
      </c>
      <c r="B228" s="34">
        <v>1</v>
      </c>
    </row>
    <row r="229" spans="1:6" x14ac:dyDescent="0.35">
      <c r="A229" s="34" t="s">
        <v>421</v>
      </c>
      <c r="B229" s="34">
        <v>1</v>
      </c>
    </row>
    <row r="230" spans="1:6" x14ac:dyDescent="0.35">
      <c r="A230" s="34" t="s">
        <v>186</v>
      </c>
      <c r="B230" s="34">
        <v>1</v>
      </c>
    </row>
    <row r="231" spans="1:6" x14ac:dyDescent="0.35">
      <c r="A231" s="34" t="s">
        <v>429</v>
      </c>
      <c r="B231" s="34">
        <v>1</v>
      </c>
      <c r="F231" t="s">
        <v>497</v>
      </c>
    </row>
    <row r="232" spans="1:6" x14ac:dyDescent="0.35">
      <c r="A232" s="34" t="s">
        <v>377</v>
      </c>
      <c r="B232" s="34">
        <v>1</v>
      </c>
    </row>
    <row r="233" spans="1:6" x14ac:dyDescent="0.35">
      <c r="A233" s="34" t="s">
        <v>398</v>
      </c>
      <c r="B233" s="34">
        <v>1</v>
      </c>
    </row>
    <row r="234" spans="1:6" x14ac:dyDescent="0.35">
      <c r="A234" s="34" t="s">
        <v>286</v>
      </c>
      <c r="B234" s="34">
        <v>1</v>
      </c>
    </row>
    <row r="235" spans="1:6" ht="15" thickBot="1" x14ac:dyDescent="0.4">
      <c r="A235" s="33" t="s">
        <v>489</v>
      </c>
      <c r="B235" s="33">
        <v>523</v>
      </c>
    </row>
  </sheetData>
  <mergeCells count="5">
    <mergeCell ref="A183:B183"/>
    <mergeCell ref="A1:B2"/>
    <mergeCell ref="A3:B3"/>
    <mergeCell ref="A122:B122"/>
    <mergeCell ref="A62:B6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dimension ref="A1:BD259"/>
  <sheetViews>
    <sheetView zoomScale="85" zoomScaleNormal="85" workbookViewId="0">
      <selection activeCell="C99" sqref="C99"/>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227" t="s">
        <v>504</v>
      </c>
      <c r="B1" s="228"/>
      <c r="C1" s="228"/>
      <c r="D1" s="228"/>
      <c r="E1" s="60"/>
      <c r="F1" s="60"/>
      <c r="G1" s="60"/>
      <c r="H1" s="59"/>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230" t="s">
        <v>505</v>
      </c>
      <c r="B2" s="231"/>
      <c r="C2" s="231"/>
      <c r="D2" s="231"/>
      <c r="E2" s="231"/>
      <c r="F2" s="231"/>
      <c r="G2" s="231"/>
      <c r="H2" s="232"/>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58"/>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227" t="s">
        <v>506</v>
      </c>
      <c r="B5" s="228"/>
      <c r="C5" s="228"/>
      <c r="D5" s="229"/>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55" t="s">
        <v>507</v>
      </c>
      <c r="B6" s="54" t="s">
        <v>508</v>
      </c>
      <c r="C6" s="54" t="s">
        <v>509</v>
      </c>
      <c r="D6" s="54" t="s">
        <v>510</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52" t="s">
        <v>511</v>
      </c>
      <c r="B7" s="51">
        <v>41</v>
      </c>
      <c r="C7" s="51">
        <v>14.46</v>
      </c>
      <c r="D7" s="51">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52" t="s">
        <v>512</v>
      </c>
      <c r="B8" s="51">
        <v>10</v>
      </c>
      <c r="C8" s="51">
        <v>26.3</v>
      </c>
      <c r="D8" s="51">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52" t="s">
        <v>513</v>
      </c>
      <c r="B9" s="51">
        <v>231</v>
      </c>
      <c r="C9" s="51">
        <v>10.48</v>
      </c>
      <c r="D9" s="51">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53" t="s">
        <v>514</v>
      </c>
      <c r="B10" s="51">
        <v>12</v>
      </c>
      <c r="C10" s="51">
        <v>20.83</v>
      </c>
      <c r="D10" s="51">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52" t="s">
        <v>515</v>
      </c>
      <c r="B11" s="51">
        <v>2</v>
      </c>
      <c r="C11" s="51">
        <v>11</v>
      </c>
      <c r="D11" s="51">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49" t="s">
        <v>489</v>
      </c>
      <c r="B12" s="48">
        <v>296</v>
      </c>
      <c r="C12" s="48">
        <v>11.99</v>
      </c>
      <c r="D12" s="48">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233" t="s">
        <v>516</v>
      </c>
      <c r="B14" s="233"/>
      <c r="C14" s="233"/>
      <c r="D14" s="233"/>
      <c r="E14" s="233"/>
      <c r="F14" s="233"/>
      <c r="G14" s="233"/>
      <c r="H14" s="233"/>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12"/>
      <c r="B15" s="112"/>
      <c r="C15" s="112"/>
      <c r="D15" s="112"/>
      <c r="E15" s="112"/>
      <c r="F15" s="112"/>
      <c r="G15" s="112"/>
      <c r="H15" s="112"/>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227" t="s">
        <v>517</v>
      </c>
      <c r="B16" s="228"/>
      <c r="C16" s="228"/>
      <c r="D16" s="229"/>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55" t="s">
        <v>507</v>
      </c>
      <c r="B17" s="54" t="s">
        <v>508</v>
      </c>
      <c r="C17" s="54" t="s">
        <v>509</v>
      </c>
      <c r="D17" s="54" t="s">
        <v>510</v>
      </c>
      <c r="E17" s="57"/>
      <c r="F17" s="56"/>
      <c r="G17" s="56"/>
      <c r="H17" s="56"/>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52" t="s">
        <v>511</v>
      </c>
      <c r="B18" s="51">
        <v>52</v>
      </c>
      <c r="C18" s="50">
        <v>9.884615385</v>
      </c>
      <c r="D18" s="50">
        <v>11.42222222</v>
      </c>
      <c r="E18" s="114"/>
      <c r="F18" s="115"/>
      <c r="G18" s="115"/>
      <c r="H18" s="115"/>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52" t="s">
        <v>512</v>
      </c>
      <c r="B19" s="51">
        <v>5</v>
      </c>
      <c r="C19" s="50">
        <v>15.2</v>
      </c>
      <c r="D19" s="50">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52" t="s">
        <v>513</v>
      </c>
      <c r="B20" s="51">
        <v>111</v>
      </c>
      <c r="C20" s="50">
        <v>7.4864864860000004</v>
      </c>
      <c r="D20" s="50">
        <v>7.6944444440000002</v>
      </c>
      <c r="E20" s="57"/>
      <c r="F20" s="56"/>
      <c r="G20" s="56"/>
      <c r="H20" s="56"/>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53" t="s">
        <v>514</v>
      </c>
      <c r="B21" s="51">
        <v>19</v>
      </c>
      <c r="C21" s="50">
        <v>7.0526315789999998</v>
      </c>
      <c r="D21" s="50">
        <v>7.4444444440000002</v>
      </c>
      <c r="E21" s="113"/>
      <c r="F21" s="113"/>
      <c r="G21" s="113"/>
      <c r="H21" s="113"/>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52" t="s">
        <v>515</v>
      </c>
      <c r="B22" s="51">
        <v>39</v>
      </c>
      <c r="C22" s="50">
        <v>17.410256409999999</v>
      </c>
      <c r="D22" s="50">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49" t="s">
        <v>489</v>
      </c>
      <c r="B23" s="48">
        <v>226</v>
      </c>
      <c r="C23" s="47">
        <v>11.406797971999998</v>
      </c>
      <c r="D23" s="47">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233" t="s">
        <v>518</v>
      </c>
      <c r="B25" s="233"/>
      <c r="C25" s="233"/>
      <c r="D25" s="233"/>
      <c r="E25" s="233"/>
      <c r="F25" s="233"/>
      <c r="G25" s="233"/>
      <c r="H25" s="233"/>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12" t="s">
        <v>519</v>
      </c>
      <c r="B26" s="112"/>
      <c r="C26" s="112"/>
      <c r="D26" s="112"/>
      <c r="E26" s="112"/>
      <c r="F26" s="112"/>
      <c r="G26" s="112"/>
      <c r="H26" s="112"/>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12"/>
      <c r="B27" s="112"/>
      <c r="C27" s="112"/>
      <c r="D27" s="112"/>
      <c r="E27" s="112"/>
      <c r="F27" s="112"/>
      <c r="G27" s="112"/>
      <c r="H27" s="112"/>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227" t="s">
        <v>520</v>
      </c>
      <c r="B28" s="228"/>
      <c r="C28" s="228"/>
      <c r="D28" s="229"/>
      <c r="E28" s="112"/>
      <c r="F28" s="112"/>
      <c r="G28" s="112"/>
      <c r="H28" s="112"/>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55" t="s">
        <v>507</v>
      </c>
      <c r="B29" s="54" t="s">
        <v>508</v>
      </c>
      <c r="C29" s="54" t="s">
        <v>509</v>
      </c>
      <c r="D29" s="54" t="s">
        <v>510</v>
      </c>
      <c r="E29" s="112"/>
      <c r="F29" s="112"/>
      <c r="G29" s="112"/>
      <c r="H29" s="112"/>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52" t="s">
        <v>511</v>
      </c>
      <c r="B30" s="51">
        <v>59</v>
      </c>
      <c r="C30" s="50">
        <v>11.78</v>
      </c>
      <c r="D30" s="50">
        <v>35</v>
      </c>
      <c r="E30" s="112"/>
      <c r="F30" s="112"/>
      <c r="G30" s="112"/>
      <c r="H30" s="112"/>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52" t="s">
        <v>512</v>
      </c>
      <c r="B31" s="51">
        <v>13</v>
      </c>
      <c r="C31" s="50">
        <v>17.079999999999998</v>
      </c>
      <c r="D31" s="50">
        <v>64.540000000000006</v>
      </c>
      <c r="E31" s="112"/>
      <c r="F31" s="112"/>
      <c r="G31" s="112"/>
      <c r="H31" s="112"/>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52" t="s">
        <v>513</v>
      </c>
      <c r="B32" s="51">
        <v>146</v>
      </c>
      <c r="C32" s="50">
        <v>10.210000000000001</v>
      </c>
      <c r="D32" s="50">
        <v>18.420000000000002</v>
      </c>
      <c r="E32" s="112"/>
      <c r="F32" s="112"/>
      <c r="G32" s="112"/>
      <c r="H32" s="112"/>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53" t="s">
        <v>514</v>
      </c>
      <c r="B33" s="51">
        <v>32</v>
      </c>
      <c r="C33" s="50">
        <v>4.91</v>
      </c>
      <c r="D33" s="50">
        <v>9.9700000000000006</v>
      </c>
      <c r="E33" s="112"/>
      <c r="F33" s="112"/>
      <c r="G33" s="112"/>
      <c r="H33" s="112"/>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52" t="s">
        <v>515</v>
      </c>
      <c r="B34" s="51">
        <v>61</v>
      </c>
      <c r="C34" s="50">
        <v>50.8</v>
      </c>
      <c r="D34" s="50">
        <v>87.23</v>
      </c>
      <c r="E34" s="112"/>
      <c r="F34" s="112"/>
      <c r="G34" s="112"/>
      <c r="H34" s="112"/>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49" t="s">
        <v>489</v>
      </c>
      <c r="B35" s="48">
        <v>311</v>
      </c>
      <c r="C35" s="47">
        <v>18.21</v>
      </c>
      <c r="D35" s="47">
        <v>36.119999999999997</v>
      </c>
      <c r="E35" s="112"/>
      <c r="F35" s="112"/>
      <c r="G35" s="112"/>
      <c r="H35" s="112"/>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46" t="s">
        <v>521</v>
      </c>
      <c r="B37" s="46"/>
      <c r="C37" s="46"/>
      <c r="D37" s="46"/>
      <c r="E37" s="46"/>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46"/>
      <c r="B38" s="46"/>
      <c r="C38" s="46"/>
      <c r="D38" s="46"/>
      <c r="E38" s="46"/>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46"/>
      <c r="B39" s="46"/>
      <c r="C39" s="46"/>
      <c r="D39" s="46"/>
      <c r="E39" s="46"/>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227" t="s">
        <v>522</v>
      </c>
      <c r="B40" s="228"/>
      <c r="C40" s="228"/>
      <c r="D40" s="229"/>
      <c r="E40" s="46"/>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55" t="s">
        <v>507</v>
      </c>
      <c r="B41" s="54" t="s">
        <v>508</v>
      </c>
      <c r="C41" s="54" t="s">
        <v>509</v>
      </c>
      <c r="D41" s="54" t="s">
        <v>510</v>
      </c>
      <c r="E41" s="46"/>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52" t="s">
        <v>511</v>
      </c>
      <c r="B42" s="51">
        <v>96</v>
      </c>
      <c r="C42" s="50">
        <v>14.614583333333334</v>
      </c>
      <c r="D42" s="50">
        <v>32.385416666666664</v>
      </c>
      <c r="E42" s="46"/>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52" t="s">
        <v>512</v>
      </c>
      <c r="B43" s="51">
        <v>5</v>
      </c>
      <c r="C43" s="50">
        <v>29</v>
      </c>
      <c r="D43" s="50">
        <v>57.6</v>
      </c>
      <c r="E43" s="46"/>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52" t="s">
        <v>513</v>
      </c>
      <c r="B44" s="51">
        <v>200</v>
      </c>
      <c r="C44" s="50">
        <v>12.205</v>
      </c>
      <c r="D44" s="50">
        <v>17.045000000000002</v>
      </c>
      <c r="E44" s="46"/>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53" t="s">
        <v>514</v>
      </c>
      <c r="B45" s="51">
        <v>19</v>
      </c>
      <c r="C45" s="50">
        <v>4.1052631578947372</v>
      </c>
      <c r="D45" s="50">
        <v>26</v>
      </c>
      <c r="E45" s="46"/>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52" t="s">
        <v>515</v>
      </c>
      <c r="B46" s="51">
        <v>57</v>
      </c>
      <c r="C46" s="50">
        <v>43.210526315789473</v>
      </c>
      <c r="D46" s="50">
        <v>73.578947368421055</v>
      </c>
      <c r="E46" s="46"/>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49" t="s">
        <v>489</v>
      </c>
      <c r="B47" s="48">
        <v>377</v>
      </c>
      <c r="C47" s="47">
        <v>17.320954907161802</v>
      </c>
      <c r="D47" s="47">
        <v>30.488063660477454</v>
      </c>
      <c r="E47" s="46"/>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46"/>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46" t="s">
        <v>523</v>
      </c>
      <c r="B49" s="46"/>
      <c r="C49" s="46"/>
      <c r="D49" s="46"/>
      <c r="E49" s="46"/>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46"/>
      <c r="B50" s="46"/>
      <c r="C50" s="46"/>
      <c r="D50" s="46"/>
      <c r="E50" s="46"/>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46"/>
      <c r="B51" s="46"/>
      <c r="C51" s="46"/>
      <c r="D51" s="46"/>
      <c r="E51" s="46"/>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227" t="s">
        <v>524</v>
      </c>
      <c r="B52" s="228"/>
      <c r="C52" s="228"/>
      <c r="D52" s="229"/>
      <c r="E52" s="46"/>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55" t="s">
        <v>507</v>
      </c>
      <c r="B53" s="54" t="s">
        <v>508</v>
      </c>
      <c r="C53" s="54" t="s">
        <v>509</v>
      </c>
      <c r="D53" s="54" t="s">
        <v>510</v>
      </c>
      <c r="E53" s="46"/>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52" t="s">
        <v>511</v>
      </c>
      <c r="B54" s="51">
        <v>110</v>
      </c>
      <c r="C54" s="51">
        <v>14</v>
      </c>
      <c r="D54" s="50">
        <v>34.390909090909091</v>
      </c>
      <c r="E54" s="46"/>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52" t="s">
        <v>512</v>
      </c>
      <c r="B55" s="51">
        <v>13</v>
      </c>
      <c r="C55" s="50">
        <v>20.46153846153846</v>
      </c>
      <c r="D55" s="51">
        <v>31</v>
      </c>
      <c r="E55" s="46"/>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52" t="s">
        <v>513</v>
      </c>
      <c r="B56" s="51">
        <v>178</v>
      </c>
      <c r="C56" s="50">
        <v>10.258426966292134</v>
      </c>
      <c r="D56" s="50">
        <v>18.713483146067414</v>
      </c>
      <c r="E56" s="46"/>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53" t="s">
        <v>514</v>
      </c>
      <c r="B57" s="51">
        <v>17</v>
      </c>
      <c r="C57" s="50">
        <v>8.0588235294117645</v>
      </c>
      <c r="D57" s="50">
        <v>15.647058823529411</v>
      </c>
      <c r="E57" s="46"/>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52" t="s">
        <v>515</v>
      </c>
      <c r="B58" s="51">
        <v>55</v>
      </c>
      <c r="C58" s="50">
        <v>62.18181818181818</v>
      </c>
      <c r="D58" s="50">
        <v>90.618181818181824</v>
      </c>
      <c r="E58" s="46"/>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49" t="s">
        <v>489</v>
      </c>
      <c r="B59" s="48">
        <v>373</v>
      </c>
      <c r="C59" s="47">
        <v>19.273458445040216</v>
      </c>
      <c r="D59" s="47">
        <v>34.227882037533512</v>
      </c>
      <c r="E59" s="46"/>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46"/>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46" t="s">
        <v>525</v>
      </c>
      <c r="B61" s="46"/>
      <c r="C61" s="46"/>
      <c r="D61" s="46"/>
      <c r="E61" s="46"/>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46"/>
      <c r="B62" s="46"/>
      <c r="C62" s="46"/>
      <c r="D62" s="46"/>
      <c r="E62" s="46"/>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46"/>
      <c r="B63" s="46"/>
      <c r="C63" s="46"/>
      <c r="D63" s="46"/>
      <c r="E63" s="46"/>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227" t="s">
        <v>526</v>
      </c>
      <c r="B64" s="228"/>
      <c r="C64" s="228"/>
      <c r="D64" s="229"/>
      <c r="E64" s="46"/>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55" t="s">
        <v>507</v>
      </c>
      <c r="B65" s="54" t="s">
        <v>508</v>
      </c>
      <c r="C65" s="54" t="s">
        <v>509</v>
      </c>
      <c r="D65" s="54" t="s">
        <v>510</v>
      </c>
      <c r="E65" s="46"/>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52" t="s">
        <v>511</v>
      </c>
      <c r="B66" s="51">
        <v>125</v>
      </c>
      <c r="C66" s="50">
        <v>14.151999999999999</v>
      </c>
      <c r="D66" s="50">
        <v>37.479999999999997</v>
      </c>
      <c r="E66" s="46"/>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52" t="s">
        <v>512</v>
      </c>
      <c r="B67" s="51">
        <v>26</v>
      </c>
      <c r="C67" s="50">
        <v>15.76923076923077</v>
      </c>
      <c r="D67" s="50">
        <v>36.538461538461497</v>
      </c>
      <c r="E67" s="46"/>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52" t="s">
        <v>513</v>
      </c>
      <c r="B68" s="51">
        <v>184</v>
      </c>
      <c r="C68" s="50">
        <v>11.804347826086957</v>
      </c>
      <c r="D68" s="50">
        <v>17.815217391304348</v>
      </c>
      <c r="E68" s="46"/>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53" t="s">
        <v>514</v>
      </c>
      <c r="B69" s="51">
        <v>23</v>
      </c>
      <c r="C69" s="50">
        <v>14.478260869565217</v>
      </c>
      <c r="D69" s="50">
        <v>33.478260869565219</v>
      </c>
      <c r="E69" s="46"/>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52" t="s">
        <v>515</v>
      </c>
      <c r="B70" s="51">
        <v>60</v>
      </c>
      <c r="C70" s="50">
        <v>68.38333333333334</v>
      </c>
      <c r="D70" s="50">
        <v>118.1</v>
      </c>
      <c r="E70" s="46"/>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49" t="s">
        <v>489</v>
      </c>
      <c r="B71" s="48">
        <v>418</v>
      </c>
      <c r="C71" s="47">
        <v>21.02153110047847</v>
      </c>
      <c r="D71" s="47">
        <v>40.117224880382778</v>
      </c>
      <c r="E71" s="46"/>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46"/>
      <c r="B72" s="46"/>
      <c r="C72" s="46"/>
      <c r="D72" s="46"/>
      <c r="E72" s="46"/>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46" t="s">
        <v>527</v>
      </c>
      <c r="B73" s="46"/>
      <c r="C73" s="46"/>
      <c r="D73" s="46"/>
      <c r="E73" s="46"/>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46"/>
      <c r="B74" s="46"/>
      <c r="C74" s="46"/>
      <c r="D74" s="46"/>
      <c r="E74" s="4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46"/>
      <c r="B75" s="46"/>
      <c r="C75" s="46"/>
      <c r="D75" s="46"/>
      <c r="E75" s="4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227" t="s">
        <v>528</v>
      </c>
      <c r="B76" s="228"/>
      <c r="C76" s="228"/>
      <c r="D76" s="229"/>
      <c r="E76" s="4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55" t="s">
        <v>507</v>
      </c>
      <c r="B77" s="54" t="s">
        <v>508</v>
      </c>
      <c r="C77" s="54" t="s">
        <v>509</v>
      </c>
      <c r="D77" s="54" t="s">
        <v>510</v>
      </c>
      <c r="E77" s="46"/>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52" t="s">
        <v>511</v>
      </c>
      <c r="B78" s="51">
        <v>126</v>
      </c>
      <c r="C78" s="50">
        <v>13.365079365079366</v>
      </c>
      <c r="D78" s="50">
        <v>43.261904761904759</v>
      </c>
      <c r="E78" s="46"/>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52" t="s">
        <v>512</v>
      </c>
      <c r="B79" s="51">
        <v>12</v>
      </c>
      <c r="C79" s="50">
        <v>15.916666666666666</v>
      </c>
      <c r="D79" s="50">
        <v>19.416666666666668</v>
      </c>
      <c r="E79" s="46"/>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52" t="s">
        <v>513</v>
      </c>
      <c r="B80" s="51">
        <v>95</v>
      </c>
      <c r="C80" s="50">
        <v>14.684210526315789</v>
      </c>
      <c r="D80" s="50">
        <v>24.821052631578947</v>
      </c>
      <c r="E80" s="46"/>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53" t="s">
        <v>514</v>
      </c>
      <c r="B81" s="51">
        <v>40</v>
      </c>
      <c r="C81" s="50">
        <v>7.85</v>
      </c>
      <c r="D81" s="50">
        <v>44.274999999999999</v>
      </c>
      <c r="E81" s="46"/>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52" t="s">
        <v>515</v>
      </c>
      <c r="B82" s="51">
        <v>78</v>
      </c>
      <c r="C82" s="50">
        <v>53.756410256410255</v>
      </c>
      <c r="D82" s="50">
        <v>94.974358974358978</v>
      </c>
      <c r="E82" s="46"/>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49" t="s">
        <v>489</v>
      </c>
      <c r="B83" s="48">
        <v>351</v>
      </c>
      <c r="C83" s="47">
        <v>22.156695156695157</v>
      </c>
      <c r="D83" s="47">
        <v>49.06267806267806</v>
      </c>
      <c r="E83" s="46"/>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46"/>
      <c r="B84" s="46"/>
      <c r="C84" s="46"/>
      <c r="D84" s="46"/>
      <c r="E84" s="46"/>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46" t="s">
        <v>529</v>
      </c>
      <c r="B85" s="46"/>
      <c r="C85" s="46"/>
      <c r="D85" s="46"/>
      <c r="E85" s="46"/>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46"/>
      <c r="B86" s="46"/>
      <c r="C86" s="46"/>
      <c r="D86" s="46"/>
      <c r="E86" s="46"/>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46"/>
      <c r="B87" s="46"/>
      <c r="C87" s="46"/>
      <c r="D87" s="46"/>
      <c r="E87" s="46"/>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227" t="s">
        <v>530</v>
      </c>
      <c r="B88" s="228"/>
      <c r="C88" s="228"/>
      <c r="D88" s="229"/>
      <c r="E88" s="46"/>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55" t="s">
        <v>507</v>
      </c>
      <c r="B89" s="54" t="s">
        <v>508</v>
      </c>
      <c r="C89" s="54" t="s">
        <v>509</v>
      </c>
      <c r="D89" s="54" t="s">
        <v>510</v>
      </c>
      <c r="E89" s="46"/>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52" t="s">
        <v>511</v>
      </c>
      <c r="B90" s="51">
        <v>131</v>
      </c>
      <c r="C90" s="50">
        <v>13.557251908396946</v>
      </c>
      <c r="D90" s="50">
        <v>39.541984732824424</v>
      </c>
      <c r="E90" s="46"/>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52" t="s">
        <v>512</v>
      </c>
      <c r="B91" s="51">
        <v>9</v>
      </c>
      <c r="C91" s="50">
        <v>19.666666666666668</v>
      </c>
      <c r="D91" s="50">
        <v>45.555555555555557</v>
      </c>
      <c r="E91" s="46"/>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52" t="s">
        <v>513</v>
      </c>
      <c r="B92" s="51">
        <v>231</v>
      </c>
      <c r="C92" s="50">
        <v>11.103896103896103</v>
      </c>
      <c r="D92" s="50">
        <v>19.826839826839826</v>
      </c>
      <c r="E92" s="46"/>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53" t="s">
        <v>514</v>
      </c>
      <c r="B93" s="51">
        <v>46</v>
      </c>
      <c r="C93" s="50">
        <v>7.1956521739130439</v>
      </c>
      <c r="D93" s="50">
        <v>28.195652173913043</v>
      </c>
      <c r="E93" s="46"/>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52" t="s">
        <v>515</v>
      </c>
      <c r="B94" s="51">
        <v>80</v>
      </c>
      <c r="C94" s="50">
        <v>65.037499999999994</v>
      </c>
      <c r="D94" s="50">
        <v>105.7625</v>
      </c>
      <c r="E94" s="46"/>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49" t="s">
        <v>489</v>
      </c>
      <c r="B95" s="48">
        <v>497</v>
      </c>
      <c r="C95" s="47">
        <v>20.225352112676056</v>
      </c>
      <c r="D95" s="47">
        <v>40.096579476861166</v>
      </c>
      <c r="E95" s="46"/>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46"/>
      <c r="B96" s="46"/>
      <c r="C96" s="46"/>
      <c r="D96" s="46"/>
      <c r="E96" s="46"/>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46" t="s">
        <v>531</v>
      </c>
      <c r="B97" s="46"/>
      <c r="C97" s="46"/>
      <c r="D97" s="46"/>
      <c r="E97" s="46"/>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46"/>
      <c r="B98" s="46"/>
      <c r="C98" s="46"/>
      <c r="D98" s="46"/>
      <c r="E98" s="46"/>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46"/>
      <c r="B99" s="46"/>
      <c r="C99" s="46"/>
      <c r="D99" s="46"/>
      <c r="E99" s="46"/>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227" t="s">
        <v>532</v>
      </c>
      <c r="B100" s="228"/>
      <c r="C100" s="228"/>
      <c r="D100" s="229"/>
      <c r="E100" s="46"/>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55" t="s">
        <v>507</v>
      </c>
      <c r="B101" s="54" t="s">
        <v>508</v>
      </c>
      <c r="C101" s="54" t="s">
        <v>509</v>
      </c>
      <c r="D101" s="54" t="s">
        <v>510</v>
      </c>
      <c r="E101" s="46"/>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52" t="s">
        <v>511</v>
      </c>
      <c r="B102" s="51">
        <v>140</v>
      </c>
      <c r="C102" s="50">
        <v>30.09054034391535</v>
      </c>
      <c r="D102" s="50">
        <v>52.017708746693103</v>
      </c>
      <c r="E102" s="46"/>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52" t="s">
        <v>512</v>
      </c>
      <c r="B103" s="51">
        <v>13</v>
      </c>
      <c r="C103" s="50">
        <v>84.17749821937322</v>
      </c>
      <c r="D103" s="50">
        <v>136.59158030626779</v>
      </c>
      <c r="E103" s="46"/>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52" t="s">
        <v>533</v>
      </c>
      <c r="B104" s="51">
        <v>96</v>
      </c>
      <c r="C104" s="50">
        <v>13.575856119791666</v>
      </c>
      <c r="D104" s="50">
        <v>19.428074966242285</v>
      </c>
      <c r="E104" s="46"/>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53" t="s">
        <v>514</v>
      </c>
      <c r="B105" s="51">
        <v>51</v>
      </c>
      <c r="C105" s="50">
        <v>20.052869462599855</v>
      </c>
      <c r="D105" s="50">
        <v>34.352804330065361</v>
      </c>
      <c r="E105" s="46"/>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52" t="s">
        <v>515</v>
      </c>
      <c r="B106" s="51">
        <v>91</v>
      </c>
      <c r="C106" s="50">
        <v>117.87915801790803</v>
      </c>
      <c r="D106" s="50">
        <v>145.73506817256822</v>
      </c>
      <c r="E106" s="46"/>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49" t="s">
        <v>489</v>
      </c>
      <c r="B107" s="48">
        <v>391</v>
      </c>
      <c r="C107" s="47">
        <v>46.956432313867566</v>
      </c>
      <c r="D107" s="47">
        <v>66.335419922800014</v>
      </c>
      <c r="E107" s="46"/>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46"/>
      <c r="B108" s="46"/>
      <c r="C108" s="46"/>
      <c r="D108" s="46"/>
      <c r="E108" s="46"/>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46" t="s">
        <v>534</v>
      </c>
      <c r="B109" s="46"/>
      <c r="C109" s="46"/>
      <c r="D109" s="46"/>
      <c r="E109" s="46"/>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46"/>
      <c r="B110" s="46"/>
      <c r="C110" s="46"/>
      <c r="D110" s="46"/>
      <c r="E110" s="46"/>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46"/>
      <c r="B111" s="46"/>
      <c r="C111" s="46"/>
      <c r="D111" s="46"/>
      <c r="E111" s="46"/>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227" t="s">
        <v>535</v>
      </c>
      <c r="B112" s="228"/>
      <c r="C112" s="228"/>
      <c r="D112" s="229"/>
      <c r="E112" s="46"/>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55" t="s">
        <v>507</v>
      </c>
      <c r="B113" s="54" t="s">
        <v>508</v>
      </c>
      <c r="C113" s="54" t="s">
        <v>509</v>
      </c>
      <c r="D113" s="54" t="s">
        <v>510</v>
      </c>
      <c r="E113" s="46"/>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52" t="s">
        <v>511</v>
      </c>
      <c r="B114" s="51">
        <v>167</v>
      </c>
      <c r="C114" s="50">
        <v>30.496791417165674</v>
      </c>
      <c r="D114" s="50">
        <v>43.280074573076057</v>
      </c>
      <c r="E114" s="46"/>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52" t="s">
        <v>512</v>
      </c>
      <c r="B115" s="51">
        <v>28</v>
      </c>
      <c r="C115" s="50">
        <v>53.039998346560843</v>
      </c>
      <c r="D115" s="50">
        <v>79.322636408730162</v>
      </c>
      <c r="E115" s="46"/>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52" t="s">
        <v>533</v>
      </c>
      <c r="B116" s="51">
        <v>76</v>
      </c>
      <c r="C116" s="50">
        <v>17.020504385964916</v>
      </c>
      <c r="D116" s="50">
        <v>22.364155854044846</v>
      </c>
      <c r="E116" s="46"/>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53" t="s">
        <v>514</v>
      </c>
      <c r="B117" s="51">
        <v>63</v>
      </c>
      <c r="C117" s="50">
        <v>24.704727917401531</v>
      </c>
      <c r="D117" s="50">
        <v>37.624253380364486</v>
      </c>
      <c r="E117" s="46"/>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52" t="s">
        <v>515</v>
      </c>
      <c r="B118" s="51">
        <v>112</v>
      </c>
      <c r="C118" s="50">
        <v>86.869546647652129</v>
      </c>
      <c r="D118" s="50">
        <v>97.625310019841308</v>
      </c>
      <c r="E118" s="46"/>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49" t="s">
        <v>489</v>
      </c>
      <c r="B119" s="48">
        <v>446</v>
      </c>
      <c r="C119" s="47">
        <v>42.953877885733277</v>
      </c>
      <c r="D119" s="47">
        <v>54.82700628529318</v>
      </c>
      <c r="E119" s="46"/>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46"/>
      <c r="B120" s="46"/>
      <c r="C120" s="46"/>
      <c r="D120" s="46"/>
      <c r="E120" s="46"/>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46" t="s">
        <v>536</v>
      </c>
      <c r="B121" s="46"/>
      <c r="C121" s="46"/>
      <c r="D121" s="46"/>
      <c r="E121" s="46"/>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46"/>
      <c r="B122" s="46"/>
      <c r="D122" s="46"/>
      <c r="E122" s="46"/>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46"/>
      <c r="B123" s="46"/>
      <c r="C123" s="46"/>
      <c r="D123" s="46"/>
      <c r="E123" s="46"/>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236" t="s">
        <v>537</v>
      </c>
      <c r="B125" s="237"/>
      <c r="C125" s="237"/>
      <c r="D125" s="237"/>
      <c r="E125" s="237"/>
      <c r="F125" s="237"/>
      <c r="G125" s="237"/>
      <c r="H125" s="237"/>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65" customHeight="1" x14ac:dyDescent="0.35">
      <c r="A126" s="238" t="s">
        <v>538</v>
      </c>
      <c r="B126" s="239"/>
      <c r="C126" s="239"/>
      <c r="D126" s="239"/>
      <c r="E126" s="239"/>
      <c r="F126" s="239"/>
      <c r="G126" s="239"/>
      <c r="H126" s="239"/>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236" t="s">
        <v>539</v>
      </c>
      <c r="B128" s="237"/>
      <c r="C128" s="237"/>
      <c r="D128" s="237"/>
      <c r="E128" s="237"/>
      <c r="F128" s="237"/>
      <c r="G128" s="237"/>
      <c r="H128" s="237"/>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234" t="s">
        <v>540</v>
      </c>
      <c r="B129" s="235"/>
      <c r="C129" s="235"/>
      <c r="D129" s="235"/>
      <c r="E129" s="235"/>
      <c r="F129" s="235"/>
      <c r="G129" s="235"/>
      <c r="H129" s="235"/>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13"/>
      <c r="B130" s="113"/>
      <c r="C130" s="113"/>
      <c r="D130" s="113"/>
      <c r="E130" s="113"/>
      <c r="F130" s="113"/>
      <c r="G130" s="113"/>
      <c r="H130" s="11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13"/>
      <c r="B131" s="113"/>
      <c r="C131" s="113"/>
      <c r="D131" s="113"/>
      <c r="E131" s="113"/>
      <c r="F131" s="113"/>
      <c r="G131" s="113"/>
      <c r="H131" s="11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13"/>
      <c r="B132" s="113"/>
      <c r="C132" s="113"/>
      <c r="D132" s="113"/>
      <c r="E132" s="113"/>
      <c r="F132" s="113"/>
      <c r="G132" s="113"/>
      <c r="H132" s="11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6"/>
      <c r="B133" s="16"/>
      <c r="C133" s="16"/>
      <c r="D133" s="16"/>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6"/>
      <c r="B134" s="16"/>
      <c r="C134" s="16"/>
      <c r="D134" s="16"/>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6"/>
      <c r="B135" s="16"/>
      <c r="C135" s="16"/>
      <c r="D135" s="16"/>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6"/>
      <c r="B136" s="16"/>
      <c r="C136" s="16"/>
      <c r="D136" s="16"/>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6"/>
      <c r="B137" s="16"/>
      <c r="C137" s="16"/>
      <c r="D137" s="16"/>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6"/>
      <c r="B138" s="16"/>
      <c r="C138" s="16"/>
      <c r="D138" s="16"/>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6"/>
      <c r="B139" s="16"/>
      <c r="C139" s="16"/>
      <c r="D139" s="16"/>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6"/>
      <c r="B140" s="16"/>
      <c r="C140" s="16"/>
      <c r="D140" s="16"/>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6"/>
      <c r="B141" s="16"/>
      <c r="C141" s="16"/>
      <c r="D141" s="16"/>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6"/>
      <c r="B142" s="16"/>
      <c r="C142" s="16"/>
      <c r="D142" s="16"/>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6"/>
      <c r="B143" s="16"/>
      <c r="C143" s="16"/>
      <c r="D143" s="16"/>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6"/>
      <c r="B144" s="16"/>
      <c r="C144" s="16"/>
      <c r="D144" s="1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6"/>
      <c r="B145" s="16"/>
      <c r="C145" s="16"/>
      <c r="D145" s="1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6"/>
      <c r="B146" s="16"/>
      <c r="C146" s="16"/>
      <c r="D146" s="1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6"/>
      <c r="B147" s="16"/>
      <c r="C147" s="16"/>
      <c r="D147" s="1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6"/>
      <c r="B148" s="16"/>
      <c r="C148" s="16"/>
      <c r="D148" s="1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6"/>
      <c r="B149" s="16"/>
      <c r="C149" s="16"/>
      <c r="D149" s="1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6"/>
      <c r="B150" s="16"/>
      <c r="C150" s="16"/>
      <c r="D150" s="1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6"/>
      <c r="B151" s="16"/>
      <c r="C151" s="16"/>
      <c r="D151" s="1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6"/>
      <c r="B152" s="16"/>
      <c r="C152" s="16"/>
      <c r="D152" s="1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6"/>
      <c r="B153" s="16"/>
      <c r="C153" s="16"/>
      <c r="D153" s="1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6"/>
      <c r="B154" s="16"/>
      <c r="C154" s="16"/>
      <c r="D154" s="1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6"/>
      <c r="B155" s="16"/>
      <c r="C155" s="16"/>
      <c r="D155" s="1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M227"/>
    </row>
    <row r="228" spans="1:56" x14ac:dyDescent="0.35">
      <c r="A228" s="16"/>
      <c r="B228" s="16"/>
      <c r="C228" s="16"/>
      <c r="D228" s="16"/>
      <c r="M228"/>
    </row>
    <row r="229" spans="1:56" x14ac:dyDescent="0.35">
      <c r="A229" s="16"/>
      <c r="B229" s="16"/>
      <c r="C229" s="16"/>
      <c r="D229" s="16"/>
    </row>
    <row r="230" spans="1:56" x14ac:dyDescent="0.35">
      <c r="A230" s="16"/>
      <c r="B230" s="16"/>
      <c r="C230" s="16"/>
      <c r="D230" s="16"/>
    </row>
    <row r="231" spans="1:56" x14ac:dyDescent="0.35">
      <c r="A231" s="16"/>
      <c r="B231" s="16"/>
      <c r="C231" s="16"/>
      <c r="D231" s="16"/>
    </row>
    <row r="232" spans="1:56" x14ac:dyDescent="0.35">
      <c r="A232" s="16"/>
      <c r="B232" s="16"/>
      <c r="C232" s="16"/>
      <c r="D232" s="16"/>
    </row>
    <row r="233" spans="1:56" x14ac:dyDescent="0.35">
      <c r="A233" s="16"/>
      <c r="B233" s="16"/>
      <c r="C233" s="16"/>
      <c r="D233" s="16"/>
    </row>
    <row r="234" spans="1:56" x14ac:dyDescent="0.35">
      <c r="A234" s="16"/>
      <c r="B234" s="16"/>
      <c r="C234" s="16"/>
      <c r="D234" s="16"/>
    </row>
    <row r="235" spans="1:56" x14ac:dyDescent="0.35">
      <c r="A235" s="16"/>
      <c r="B235" s="16"/>
      <c r="C235" s="16"/>
      <c r="D235" s="16"/>
    </row>
    <row r="236" spans="1:56" x14ac:dyDescent="0.35">
      <c r="A236" s="16"/>
      <c r="B236" s="16"/>
      <c r="C236" s="16"/>
      <c r="D236" s="16"/>
    </row>
    <row r="237" spans="1:56" x14ac:dyDescent="0.35">
      <c r="A237" s="16"/>
      <c r="B237" s="16"/>
      <c r="C237" s="16"/>
      <c r="D237" s="16"/>
    </row>
    <row r="238" spans="1:56" x14ac:dyDescent="0.35">
      <c r="A238" s="16"/>
      <c r="B238" s="16"/>
      <c r="C238" s="16"/>
      <c r="D238" s="16"/>
    </row>
    <row r="239" spans="1:56" x14ac:dyDescent="0.35">
      <c r="A239" s="16"/>
      <c r="B239" s="16"/>
      <c r="C239" s="16"/>
      <c r="D239" s="16"/>
    </row>
    <row r="240" spans="1:56" x14ac:dyDescent="0.35">
      <c r="A240" s="16"/>
      <c r="B240" s="16"/>
      <c r="C240" s="16"/>
      <c r="D240" s="16"/>
    </row>
    <row r="241" spans="1:4" x14ac:dyDescent="0.35">
      <c r="A241" s="16"/>
      <c r="B241" s="16"/>
      <c r="C241" s="16"/>
      <c r="D241" s="16"/>
    </row>
    <row r="242" spans="1:4" x14ac:dyDescent="0.35">
      <c r="A242" s="16"/>
      <c r="B242" s="16"/>
      <c r="C242" s="16"/>
      <c r="D242" s="16"/>
    </row>
    <row r="243" spans="1:4" x14ac:dyDescent="0.35">
      <c r="A243" s="16"/>
      <c r="B243" s="16"/>
      <c r="C243" s="16"/>
      <c r="D243" s="16"/>
    </row>
    <row r="244" spans="1:4" x14ac:dyDescent="0.35">
      <c r="A244" s="16"/>
      <c r="B244" s="16"/>
      <c r="C244" s="16"/>
      <c r="D244" s="16"/>
    </row>
    <row r="245" spans="1:4" x14ac:dyDescent="0.35">
      <c r="A245" s="16"/>
      <c r="B245" s="16"/>
      <c r="C245" s="16"/>
      <c r="D245" s="16"/>
    </row>
    <row r="246" spans="1:4" x14ac:dyDescent="0.35">
      <c r="A246" s="16"/>
      <c r="B246" s="16"/>
      <c r="C246" s="16"/>
      <c r="D246" s="16"/>
    </row>
    <row r="247" spans="1:4" x14ac:dyDescent="0.35">
      <c r="A247" s="16"/>
      <c r="B247" s="16"/>
      <c r="C247" s="16"/>
      <c r="D247" s="16"/>
    </row>
    <row r="248" spans="1:4" x14ac:dyDescent="0.35">
      <c r="A248" s="16"/>
      <c r="B248" s="16"/>
      <c r="C248" s="16"/>
      <c r="D248" s="16"/>
    </row>
    <row r="249" spans="1:4" x14ac:dyDescent="0.35">
      <c r="A249" s="16"/>
      <c r="B249" s="16"/>
      <c r="C249" s="16"/>
      <c r="D249" s="16"/>
    </row>
    <row r="250" spans="1:4" x14ac:dyDescent="0.35">
      <c r="A250" s="16"/>
      <c r="B250" s="16"/>
      <c r="C250" s="16"/>
      <c r="D250" s="16"/>
    </row>
    <row r="251" spans="1:4" x14ac:dyDescent="0.35">
      <c r="A251" s="16"/>
      <c r="B251" s="16"/>
      <c r="C251" s="16"/>
      <c r="D251" s="16"/>
    </row>
    <row r="252" spans="1:4" x14ac:dyDescent="0.35">
      <c r="A252" s="16"/>
      <c r="B252" s="16"/>
      <c r="C252" s="16"/>
      <c r="D252" s="16"/>
    </row>
    <row r="253" spans="1:4" x14ac:dyDescent="0.35">
      <c r="A253" s="16"/>
      <c r="B253" s="16"/>
      <c r="C253" s="16"/>
      <c r="D253" s="16"/>
    </row>
    <row r="254" spans="1:4" x14ac:dyDescent="0.35">
      <c r="A254" s="16"/>
      <c r="B254" s="16"/>
      <c r="C254" s="16"/>
      <c r="D254" s="16"/>
    </row>
    <row r="255" spans="1:4" x14ac:dyDescent="0.35">
      <c r="A255" s="16"/>
      <c r="B255" s="16"/>
      <c r="C255" s="16"/>
      <c r="D255" s="16"/>
    </row>
    <row r="256" spans="1:4"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sheetData>
  <mergeCells count="18">
    <mergeCell ref="A112:D112"/>
    <mergeCell ref="A129:H129"/>
    <mergeCell ref="A40:D40"/>
    <mergeCell ref="A52:D52"/>
    <mergeCell ref="A64:D64"/>
    <mergeCell ref="A125:H125"/>
    <mergeCell ref="A126:H126"/>
    <mergeCell ref="A128:H128"/>
    <mergeCell ref="A76:D76"/>
    <mergeCell ref="A88:D88"/>
    <mergeCell ref="A100:D100"/>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3448-A717-4167-A0CE-D4BF03863C69}">
  <sheetPr>
    <pageSetUpPr fitToPage="1"/>
  </sheetPr>
  <dimension ref="A1:D163"/>
  <sheetViews>
    <sheetView showGridLines="0" tabSelected="1" zoomScale="85" zoomScaleNormal="100" workbookViewId="0">
      <selection activeCell="B124" sqref="B124"/>
    </sheetView>
  </sheetViews>
  <sheetFormatPr defaultRowHeight="14.5" x14ac:dyDescent="0.35"/>
  <cols>
    <col min="1" max="1" width="26.54296875" style="1" customWidth="1"/>
    <col min="2" max="2" width="160.81640625" customWidth="1"/>
  </cols>
  <sheetData>
    <row r="1" spans="1:2" s="2" customFormat="1" ht="26" x14ac:dyDescent="0.35">
      <c r="A1" s="210" t="s">
        <v>451</v>
      </c>
      <c r="B1" s="210"/>
    </row>
    <row r="2" spans="1:2" s="2" customFormat="1" ht="74.25" customHeight="1" x14ac:dyDescent="0.35">
      <c r="A2" s="211" t="s">
        <v>1</v>
      </c>
      <c r="B2" s="211"/>
    </row>
    <row r="3" spans="1:2" s="2" customFormat="1" ht="48.65" customHeight="1" thickBot="1" x14ac:dyDescent="0.4">
      <c r="A3" s="6" t="s">
        <v>541</v>
      </c>
      <c r="B3" s="498"/>
    </row>
    <row r="4" spans="1:2" ht="18" x14ac:dyDescent="0.35">
      <c r="A4" s="9" t="s">
        <v>542</v>
      </c>
      <c r="B4" s="10" t="s">
        <v>543</v>
      </c>
    </row>
    <row r="5" spans="1:2" ht="15.5" x14ac:dyDescent="0.35">
      <c r="A5" s="116" t="s">
        <v>544</v>
      </c>
      <c r="B5" s="11" t="s">
        <v>545</v>
      </c>
    </row>
    <row r="6" spans="1:2" ht="15.5" x14ac:dyDescent="0.35">
      <c r="A6" s="116" t="s">
        <v>546</v>
      </c>
      <c r="B6" s="11" t="s">
        <v>547</v>
      </c>
    </row>
    <row r="7" spans="1:2" ht="15.5" x14ac:dyDescent="0.35">
      <c r="A7" s="116" t="s">
        <v>548</v>
      </c>
      <c r="B7" s="11" t="s">
        <v>549</v>
      </c>
    </row>
    <row r="8" spans="1:2" ht="15.5" x14ac:dyDescent="0.35">
      <c r="A8" s="116" t="s">
        <v>21</v>
      </c>
      <c r="B8" s="11" t="s">
        <v>550</v>
      </c>
    </row>
    <row r="9" spans="1:2" ht="15.5" x14ac:dyDescent="0.35">
      <c r="A9" s="116" t="s">
        <v>551</v>
      </c>
      <c r="B9" s="11" t="s">
        <v>552</v>
      </c>
    </row>
    <row r="10" spans="1:2" ht="15.5" x14ac:dyDescent="0.35">
      <c r="A10" s="116" t="s">
        <v>553</v>
      </c>
      <c r="B10" s="11" t="s">
        <v>554</v>
      </c>
    </row>
    <row r="11" spans="1:2" ht="15.5" x14ac:dyDescent="0.35">
      <c r="A11" s="116" t="s">
        <v>555</v>
      </c>
      <c r="B11" s="11" t="s">
        <v>556</v>
      </c>
    </row>
    <row r="12" spans="1:2" ht="15.5" x14ac:dyDescent="0.35">
      <c r="A12" s="116" t="s">
        <v>557</v>
      </c>
      <c r="B12" s="11" t="s">
        <v>558</v>
      </c>
    </row>
    <row r="13" spans="1:2" ht="46.5" x14ac:dyDescent="0.35">
      <c r="A13" s="116" t="s">
        <v>559</v>
      </c>
      <c r="B13" s="11" t="s">
        <v>560</v>
      </c>
    </row>
    <row r="14" spans="1:2" ht="46.5" x14ac:dyDescent="0.35">
      <c r="A14" s="116" t="s">
        <v>561</v>
      </c>
      <c r="B14" s="11" t="s">
        <v>562</v>
      </c>
    </row>
    <row r="15" spans="1:2" ht="15.5" x14ac:dyDescent="0.35">
      <c r="A15" s="116" t="s">
        <v>563</v>
      </c>
      <c r="B15" s="11" t="s">
        <v>564</v>
      </c>
    </row>
    <row r="16" spans="1:2" ht="47.25" customHeight="1" x14ac:dyDescent="0.35">
      <c r="A16" s="241" t="s">
        <v>565</v>
      </c>
      <c r="B16" s="11" t="s">
        <v>566</v>
      </c>
    </row>
    <row r="17" spans="1:2" ht="46.5" x14ac:dyDescent="0.35">
      <c r="A17" s="241"/>
      <c r="B17" s="11" t="s">
        <v>567</v>
      </c>
    </row>
    <row r="18" spans="1:2" ht="47.15" customHeight="1" x14ac:dyDescent="0.35">
      <c r="A18" s="241" t="s">
        <v>568</v>
      </c>
      <c r="B18" s="11" t="s">
        <v>569</v>
      </c>
    </row>
    <row r="19" spans="1:2" ht="46.5" x14ac:dyDescent="0.35">
      <c r="A19" s="241"/>
      <c r="B19" s="11" t="s">
        <v>570</v>
      </c>
    </row>
    <row r="20" spans="1:2" ht="31" x14ac:dyDescent="0.35">
      <c r="A20" s="116" t="s">
        <v>571</v>
      </c>
      <c r="B20" s="11" t="s">
        <v>862</v>
      </c>
    </row>
    <row r="21" spans="1:2" ht="15.5" x14ac:dyDescent="0.35">
      <c r="A21" s="116" t="s">
        <v>572</v>
      </c>
      <c r="B21" s="11" t="s">
        <v>573</v>
      </c>
    </row>
    <row r="22" spans="1:2" ht="15.5" x14ac:dyDescent="0.35">
      <c r="A22" s="116" t="s">
        <v>574</v>
      </c>
      <c r="B22" s="11" t="s">
        <v>575</v>
      </c>
    </row>
    <row r="23" spans="1:2" ht="15.5" x14ac:dyDescent="0.35">
      <c r="A23" s="116" t="s">
        <v>576</v>
      </c>
      <c r="B23" s="11" t="s">
        <v>577</v>
      </c>
    </row>
    <row r="24" spans="1:2" ht="46.5" x14ac:dyDescent="0.35">
      <c r="A24" s="116" t="s">
        <v>578</v>
      </c>
      <c r="B24" s="11" t="s">
        <v>579</v>
      </c>
    </row>
    <row r="25" spans="1:2" ht="31" x14ac:dyDescent="0.35">
      <c r="A25" s="116" t="s">
        <v>580</v>
      </c>
      <c r="B25" s="11" t="s">
        <v>581</v>
      </c>
    </row>
    <row r="26" spans="1:2" ht="15.5" x14ac:dyDescent="0.35">
      <c r="A26" s="116" t="s">
        <v>582</v>
      </c>
      <c r="B26" s="11" t="s">
        <v>583</v>
      </c>
    </row>
    <row r="27" spans="1:2" ht="15.5" x14ac:dyDescent="0.35">
      <c r="A27" s="116" t="s">
        <v>584</v>
      </c>
      <c r="B27" s="11" t="s">
        <v>585</v>
      </c>
    </row>
    <row r="28" spans="1:2" ht="15.5" x14ac:dyDescent="0.35">
      <c r="A28" s="116" t="s">
        <v>42</v>
      </c>
      <c r="B28" s="11" t="s">
        <v>586</v>
      </c>
    </row>
    <row r="29" spans="1:2" ht="15.5" x14ac:dyDescent="0.35">
      <c r="A29" s="116" t="s">
        <v>23</v>
      </c>
      <c r="B29" s="11" t="s">
        <v>587</v>
      </c>
    </row>
    <row r="30" spans="1:2" ht="15.5" x14ac:dyDescent="0.35">
      <c r="A30" s="116" t="s">
        <v>588</v>
      </c>
      <c r="B30" s="11" t="s">
        <v>589</v>
      </c>
    </row>
    <row r="31" spans="1:2" ht="15.5" x14ac:dyDescent="0.35">
      <c r="A31" s="116" t="s">
        <v>590</v>
      </c>
      <c r="B31" s="11" t="s">
        <v>591</v>
      </c>
    </row>
    <row r="32" spans="1:2" ht="31" x14ac:dyDescent="0.35">
      <c r="A32" s="116" t="s">
        <v>592</v>
      </c>
      <c r="B32" s="11" t="s">
        <v>593</v>
      </c>
    </row>
    <row r="33" spans="1:2" ht="15.5" x14ac:dyDescent="0.35">
      <c r="A33" s="116" t="s">
        <v>594</v>
      </c>
      <c r="B33" s="11" t="s">
        <v>595</v>
      </c>
    </row>
    <row r="34" spans="1:2" ht="31" x14ac:dyDescent="0.35">
      <c r="A34" s="116" t="s">
        <v>596</v>
      </c>
      <c r="B34" s="11" t="s">
        <v>597</v>
      </c>
    </row>
    <row r="35" spans="1:2" ht="15.5" x14ac:dyDescent="0.35">
      <c r="A35" s="116" t="s">
        <v>598</v>
      </c>
      <c r="B35" s="11" t="s">
        <v>599</v>
      </c>
    </row>
    <row r="36" spans="1:2" ht="31" x14ac:dyDescent="0.35">
      <c r="A36" s="116" t="s">
        <v>600</v>
      </c>
      <c r="B36" s="11" t="s">
        <v>601</v>
      </c>
    </row>
    <row r="37" spans="1:2" ht="15.5" x14ac:dyDescent="0.35">
      <c r="A37" s="116" t="s">
        <v>602</v>
      </c>
      <c r="B37" s="11" t="s">
        <v>603</v>
      </c>
    </row>
    <row r="38" spans="1:2" ht="15.5" x14ac:dyDescent="0.35">
      <c r="A38" s="116" t="s">
        <v>604</v>
      </c>
      <c r="B38" s="11" t="s">
        <v>605</v>
      </c>
    </row>
    <row r="39" spans="1:2" ht="15.5" x14ac:dyDescent="0.35">
      <c r="A39" s="241" t="s">
        <v>606</v>
      </c>
      <c r="B39" s="11" t="s">
        <v>607</v>
      </c>
    </row>
    <row r="40" spans="1:2" ht="15.5" x14ac:dyDescent="0.35">
      <c r="A40" s="241"/>
      <c r="B40" s="11" t="s">
        <v>608</v>
      </c>
    </row>
    <row r="41" spans="1:2" ht="46.5" x14ac:dyDescent="0.35">
      <c r="A41" s="241"/>
      <c r="B41" s="11" t="s">
        <v>609</v>
      </c>
    </row>
    <row r="42" spans="1:2" ht="46.5" x14ac:dyDescent="0.35">
      <c r="A42" s="241"/>
      <c r="B42" s="11" t="s">
        <v>610</v>
      </c>
    </row>
    <row r="43" spans="1:2" ht="15.5" x14ac:dyDescent="0.35">
      <c r="A43" s="241"/>
      <c r="B43" s="11" t="s">
        <v>611</v>
      </c>
    </row>
    <row r="44" spans="1:2" ht="15.5" x14ac:dyDescent="0.35">
      <c r="A44" s="241"/>
      <c r="B44" s="11" t="s">
        <v>612</v>
      </c>
    </row>
    <row r="45" spans="1:2" ht="15.5" x14ac:dyDescent="0.35">
      <c r="A45" s="241"/>
      <c r="B45" s="11" t="s">
        <v>613</v>
      </c>
    </row>
    <row r="46" spans="1:2" ht="15.5" x14ac:dyDescent="0.35">
      <c r="A46" s="116" t="s">
        <v>614</v>
      </c>
      <c r="B46" s="11" t="s">
        <v>615</v>
      </c>
    </row>
    <row r="47" spans="1:2" ht="31" x14ac:dyDescent="0.35">
      <c r="A47" s="241" t="s">
        <v>616</v>
      </c>
      <c r="B47" s="11" t="s">
        <v>617</v>
      </c>
    </row>
    <row r="48" spans="1:2" ht="15.5" x14ac:dyDescent="0.35">
      <c r="A48" s="241"/>
      <c r="B48" s="11" t="s">
        <v>618</v>
      </c>
    </row>
    <row r="49" spans="1:2" ht="15.5" x14ac:dyDescent="0.35">
      <c r="A49" s="241"/>
      <c r="B49" s="11" t="s">
        <v>619</v>
      </c>
    </row>
    <row r="50" spans="1:2" ht="15.75" customHeight="1" x14ac:dyDescent="0.35">
      <c r="A50" s="241" t="s">
        <v>863</v>
      </c>
      <c r="B50" s="499" t="s">
        <v>864</v>
      </c>
    </row>
    <row r="51" spans="1:2" ht="15.5" x14ac:dyDescent="0.35">
      <c r="A51" s="241"/>
      <c r="B51" s="11" t="s">
        <v>620</v>
      </c>
    </row>
    <row r="52" spans="1:2" ht="35.5" customHeight="1" x14ac:dyDescent="0.35">
      <c r="A52" s="241"/>
      <c r="B52" s="11" t="s">
        <v>621</v>
      </c>
    </row>
    <row r="53" spans="1:2" ht="86.25" customHeight="1" x14ac:dyDescent="0.35">
      <c r="A53" s="241"/>
      <c r="B53" s="11" t="s">
        <v>865</v>
      </c>
    </row>
    <row r="54" spans="1:2" ht="87.65" customHeight="1" x14ac:dyDescent="0.35">
      <c r="A54" s="241"/>
      <c r="B54" s="11" t="s">
        <v>622</v>
      </c>
    </row>
    <row r="55" spans="1:2" ht="31" x14ac:dyDescent="0.35">
      <c r="A55" s="241"/>
      <c r="B55" s="11" t="s">
        <v>623</v>
      </c>
    </row>
    <row r="56" spans="1:2" ht="77.5" x14ac:dyDescent="0.35">
      <c r="A56" s="241"/>
      <c r="B56" s="11" t="s">
        <v>624</v>
      </c>
    </row>
    <row r="57" spans="1:2" ht="15.5" x14ac:dyDescent="0.35">
      <c r="A57" s="241"/>
      <c r="B57" s="11" t="s">
        <v>625</v>
      </c>
    </row>
    <row r="58" spans="1:2" ht="31" x14ac:dyDescent="0.35">
      <c r="A58" s="241"/>
      <c r="B58" s="11" t="s">
        <v>866</v>
      </c>
    </row>
    <row r="59" spans="1:2" ht="15.5" x14ac:dyDescent="0.35">
      <c r="A59" s="241"/>
      <c r="B59" s="11" t="s">
        <v>867</v>
      </c>
    </row>
    <row r="60" spans="1:2" ht="15.5" x14ac:dyDescent="0.35">
      <c r="A60" s="242" t="s">
        <v>868</v>
      </c>
      <c r="B60" s="500" t="s">
        <v>869</v>
      </c>
    </row>
    <row r="61" spans="1:2" ht="15.5" x14ac:dyDescent="0.35">
      <c r="A61" s="243"/>
      <c r="B61" s="501" t="s">
        <v>870</v>
      </c>
    </row>
    <row r="62" spans="1:2" ht="51" customHeight="1" x14ac:dyDescent="0.35">
      <c r="A62" s="243"/>
      <c r="B62" s="502" t="s">
        <v>871</v>
      </c>
    </row>
    <row r="63" spans="1:2" ht="15.5" x14ac:dyDescent="0.35">
      <c r="A63" s="241" t="s">
        <v>872</v>
      </c>
      <c r="B63" s="503" t="s">
        <v>873</v>
      </c>
    </row>
    <row r="64" spans="1:2" ht="31" x14ac:dyDescent="0.35">
      <c r="A64" s="241"/>
      <c r="B64" s="11" t="s">
        <v>874</v>
      </c>
    </row>
    <row r="65" spans="1:2" ht="15.5" x14ac:dyDescent="0.35">
      <c r="A65" s="241"/>
      <c r="B65" s="11" t="s">
        <v>626</v>
      </c>
    </row>
    <row r="66" spans="1:2" ht="15.5" x14ac:dyDescent="0.35">
      <c r="A66" s="241"/>
      <c r="B66" s="11" t="s">
        <v>875</v>
      </c>
    </row>
    <row r="67" spans="1:2" ht="77.5" x14ac:dyDescent="0.35">
      <c r="A67" s="241"/>
      <c r="B67" s="11" t="s">
        <v>627</v>
      </c>
    </row>
    <row r="68" spans="1:2" ht="15.5" x14ac:dyDescent="0.35">
      <c r="A68" s="241"/>
      <c r="B68" s="11" t="s">
        <v>867</v>
      </c>
    </row>
    <row r="69" spans="1:2" ht="15.5" x14ac:dyDescent="0.35">
      <c r="A69" s="504" t="s">
        <v>876</v>
      </c>
      <c r="B69" s="499" t="s">
        <v>877</v>
      </c>
    </row>
    <row r="70" spans="1:2" ht="15.5" x14ac:dyDescent="0.35">
      <c r="A70" s="504"/>
      <c r="B70" s="11" t="s">
        <v>628</v>
      </c>
    </row>
    <row r="71" spans="1:2" ht="50.5" customHeight="1" x14ac:dyDescent="0.35">
      <c r="A71" s="504"/>
      <c r="B71" s="11" t="s">
        <v>878</v>
      </c>
    </row>
    <row r="72" spans="1:2" ht="62" x14ac:dyDescent="0.35">
      <c r="A72" s="504"/>
      <c r="B72" s="11" t="s">
        <v>879</v>
      </c>
    </row>
    <row r="73" spans="1:2" ht="31" x14ac:dyDescent="0.35">
      <c r="A73" s="504"/>
      <c r="B73" s="11" t="s">
        <v>862</v>
      </c>
    </row>
    <row r="74" spans="1:2" ht="15.5" x14ac:dyDescent="0.35">
      <c r="A74" s="504"/>
      <c r="B74" s="11" t="s">
        <v>880</v>
      </c>
    </row>
    <row r="75" spans="1:2" ht="15.5" x14ac:dyDescent="0.35">
      <c r="A75" s="504" t="s">
        <v>629</v>
      </c>
      <c r="B75" s="499" t="s">
        <v>881</v>
      </c>
    </row>
    <row r="76" spans="1:2" ht="15.5" x14ac:dyDescent="0.35">
      <c r="A76" s="504"/>
      <c r="B76" s="11" t="s">
        <v>630</v>
      </c>
    </row>
    <row r="77" spans="1:2" ht="83.5" customHeight="1" x14ac:dyDescent="0.35">
      <c r="A77" s="504"/>
      <c r="B77" s="11" t="s">
        <v>627</v>
      </c>
    </row>
    <row r="78" spans="1:2" ht="77.5" x14ac:dyDescent="0.35">
      <c r="A78" s="504"/>
      <c r="B78" s="12" t="s">
        <v>624</v>
      </c>
    </row>
    <row r="79" spans="1:2" ht="15.5" x14ac:dyDescent="0.35">
      <c r="A79" s="504"/>
      <c r="B79" s="11" t="s">
        <v>625</v>
      </c>
    </row>
    <row r="80" spans="1:2" ht="31" x14ac:dyDescent="0.35">
      <c r="A80" s="504"/>
      <c r="B80" s="11" t="s">
        <v>882</v>
      </c>
    </row>
    <row r="81" spans="1:2" ht="15.5" x14ac:dyDescent="0.35">
      <c r="A81" s="504"/>
      <c r="B81" s="11" t="s">
        <v>883</v>
      </c>
    </row>
    <row r="82" spans="1:2" ht="15.5" x14ac:dyDescent="0.35">
      <c r="A82" s="504"/>
      <c r="B82" s="11" t="s">
        <v>880</v>
      </c>
    </row>
    <row r="83" spans="1:2" ht="15.5" x14ac:dyDescent="0.35">
      <c r="A83" s="505" t="s">
        <v>884</v>
      </c>
      <c r="B83" s="499" t="s">
        <v>885</v>
      </c>
    </row>
    <row r="84" spans="1:2" ht="15.5" x14ac:dyDescent="0.35">
      <c r="A84" s="505"/>
      <c r="B84" s="11" t="s">
        <v>630</v>
      </c>
    </row>
    <row r="85" spans="1:2" ht="31" x14ac:dyDescent="0.35">
      <c r="A85" s="505"/>
      <c r="B85" s="11" t="s">
        <v>623</v>
      </c>
    </row>
    <row r="86" spans="1:2" ht="15.5" x14ac:dyDescent="0.35">
      <c r="A86" s="505"/>
      <c r="B86" s="11" t="s">
        <v>631</v>
      </c>
    </row>
    <row r="87" spans="1:2" ht="46.5" x14ac:dyDescent="0.35">
      <c r="A87" s="505"/>
      <c r="B87" s="11" t="s">
        <v>632</v>
      </c>
    </row>
    <row r="88" spans="1:2" ht="15.5" x14ac:dyDescent="0.35">
      <c r="A88" s="505"/>
      <c r="B88" s="11" t="s">
        <v>633</v>
      </c>
    </row>
    <row r="89" spans="1:2" ht="15.5" x14ac:dyDescent="0.35">
      <c r="A89" s="505"/>
      <c r="B89" s="11" t="s">
        <v>634</v>
      </c>
    </row>
    <row r="90" spans="1:2" ht="15.5" x14ac:dyDescent="0.35">
      <c r="A90" s="505"/>
      <c r="B90" s="11" t="s">
        <v>625</v>
      </c>
    </row>
    <row r="91" spans="1:2" ht="77.5" x14ac:dyDescent="0.35">
      <c r="A91" s="505"/>
      <c r="B91" s="11" t="s">
        <v>627</v>
      </c>
    </row>
    <row r="92" spans="1:2" ht="15.5" x14ac:dyDescent="0.35">
      <c r="A92" s="505"/>
      <c r="B92" s="11" t="s">
        <v>880</v>
      </c>
    </row>
    <row r="93" spans="1:2" ht="15.65" customHeight="1" x14ac:dyDescent="0.35">
      <c r="A93" s="506" t="s">
        <v>886</v>
      </c>
      <c r="B93" s="13" t="s">
        <v>887</v>
      </c>
    </row>
    <row r="94" spans="1:2" ht="15.5" x14ac:dyDescent="0.35">
      <c r="A94" s="506"/>
      <c r="B94" s="507" t="s">
        <v>888</v>
      </c>
    </row>
    <row r="95" spans="1:2" ht="15.5" x14ac:dyDescent="0.35">
      <c r="A95" s="506"/>
      <c r="B95" s="14" t="s">
        <v>630</v>
      </c>
    </row>
    <row r="96" spans="1:2" ht="15.5" x14ac:dyDescent="0.35">
      <c r="A96" s="506"/>
      <c r="B96" s="13" t="s">
        <v>889</v>
      </c>
    </row>
    <row r="97" spans="1:2" ht="62" x14ac:dyDescent="0.35">
      <c r="A97" s="506"/>
      <c r="B97" s="14" t="s">
        <v>890</v>
      </c>
    </row>
    <row r="98" spans="1:2" ht="31" x14ac:dyDescent="0.35">
      <c r="A98" s="506"/>
      <c r="B98" s="14" t="s">
        <v>891</v>
      </c>
    </row>
    <row r="99" spans="1:2" ht="49" customHeight="1" x14ac:dyDescent="0.35">
      <c r="A99" s="506"/>
      <c r="B99" s="13" t="s">
        <v>892</v>
      </c>
    </row>
    <row r="100" spans="1:2" ht="31" x14ac:dyDescent="0.35">
      <c r="A100" s="506"/>
      <c r="B100" s="14" t="s">
        <v>893</v>
      </c>
    </row>
    <row r="101" spans="1:2" ht="143.5" customHeight="1" x14ac:dyDescent="0.35">
      <c r="A101" s="506"/>
      <c r="B101" s="13" t="s">
        <v>894</v>
      </c>
    </row>
    <row r="102" spans="1:2" ht="66" customHeight="1" x14ac:dyDescent="0.35">
      <c r="A102" s="506"/>
      <c r="B102" s="14" t="s">
        <v>895</v>
      </c>
    </row>
    <row r="103" spans="1:2" ht="31" x14ac:dyDescent="0.35">
      <c r="A103" s="506" t="s">
        <v>896</v>
      </c>
      <c r="B103" s="14" t="s">
        <v>897</v>
      </c>
    </row>
    <row r="104" spans="1:2" ht="148" customHeight="1" x14ac:dyDescent="0.35">
      <c r="A104" s="506"/>
      <c r="B104" s="508" t="s">
        <v>898</v>
      </c>
    </row>
    <row r="105" spans="1:2" ht="15.65" customHeight="1" x14ac:dyDescent="0.35">
      <c r="A105" s="506"/>
      <c r="B105" s="14" t="s">
        <v>899</v>
      </c>
    </row>
    <row r="106" spans="1:2" ht="15.5" x14ac:dyDescent="0.35">
      <c r="A106" s="506"/>
      <c r="B106" s="509" t="s">
        <v>880</v>
      </c>
    </row>
    <row r="107" spans="1:2" ht="31" x14ac:dyDescent="0.35">
      <c r="A107" s="506"/>
      <c r="B107" s="510" t="s">
        <v>900</v>
      </c>
    </row>
    <row r="108" spans="1:2" ht="15.5" x14ac:dyDescent="0.35">
      <c r="A108" s="506"/>
      <c r="B108" s="14" t="s">
        <v>901</v>
      </c>
    </row>
    <row r="109" spans="1:2" ht="15.5" x14ac:dyDescent="0.35">
      <c r="A109" s="505" t="s">
        <v>902</v>
      </c>
      <c r="B109" s="14" t="s">
        <v>903</v>
      </c>
    </row>
    <row r="110" spans="1:2" ht="15.5" x14ac:dyDescent="0.35">
      <c r="A110" s="505"/>
      <c r="B110" s="503" t="s">
        <v>873</v>
      </c>
    </row>
    <row r="111" spans="1:2" ht="15.5" x14ac:dyDescent="0.35">
      <c r="A111" s="505"/>
      <c r="B111" s="501" t="s">
        <v>870</v>
      </c>
    </row>
    <row r="112" spans="1:2" ht="46.5" x14ac:dyDescent="0.35">
      <c r="A112" s="505"/>
      <c r="B112" s="502" t="s">
        <v>871</v>
      </c>
    </row>
    <row r="113" spans="1:2" ht="31" x14ac:dyDescent="0.35">
      <c r="A113" s="505"/>
      <c r="B113" s="11" t="s">
        <v>904</v>
      </c>
    </row>
    <row r="114" spans="1:2" ht="15.5" x14ac:dyDescent="0.35">
      <c r="A114" s="505"/>
      <c r="B114" s="11" t="s">
        <v>626</v>
      </c>
    </row>
    <row r="115" spans="1:2" ht="15.5" x14ac:dyDescent="0.35">
      <c r="A115" s="505"/>
      <c r="B115" s="11" t="s">
        <v>875</v>
      </c>
    </row>
    <row r="116" spans="1:2" ht="15.5" x14ac:dyDescent="0.35">
      <c r="A116" s="505"/>
      <c r="B116" s="14" t="s">
        <v>905</v>
      </c>
    </row>
    <row r="117" spans="1:2" ht="15.5" x14ac:dyDescent="0.35">
      <c r="A117" s="505"/>
      <c r="B117" s="14" t="s">
        <v>906</v>
      </c>
    </row>
    <row r="118" spans="1:2" ht="21" customHeight="1" x14ac:dyDescent="0.35">
      <c r="A118" s="505"/>
      <c r="B118" s="14" t="s">
        <v>907</v>
      </c>
    </row>
    <row r="119" spans="1:2" ht="31" x14ac:dyDescent="0.35">
      <c r="A119" s="505"/>
      <c r="B119" s="14" t="s">
        <v>908</v>
      </c>
    </row>
    <row r="120" spans="1:2" ht="31" x14ac:dyDescent="0.35">
      <c r="A120" s="505"/>
      <c r="B120" s="14" t="s">
        <v>909</v>
      </c>
    </row>
    <row r="121" spans="1:2" ht="15.65" customHeight="1" x14ac:dyDescent="0.35">
      <c r="A121" s="504" t="s">
        <v>910</v>
      </c>
      <c r="B121" s="12" t="s">
        <v>911</v>
      </c>
    </row>
    <row r="122" spans="1:2" ht="15.5" x14ac:dyDescent="0.35">
      <c r="A122" s="504"/>
      <c r="B122" s="13" t="s">
        <v>912</v>
      </c>
    </row>
    <row r="123" spans="1:2" ht="15.5" x14ac:dyDescent="0.35">
      <c r="A123" s="504"/>
      <c r="B123" s="13" t="s">
        <v>913</v>
      </c>
    </row>
    <row r="124" spans="1:2" ht="15.5" x14ac:dyDescent="0.35">
      <c r="A124" s="504"/>
      <c r="B124" s="13" t="s">
        <v>914</v>
      </c>
    </row>
    <row r="125" spans="1:2" ht="15.5" x14ac:dyDescent="0.35">
      <c r="A125" s="504"/>
      <c r="B125" s="13" t="s">
        <v>915</v>
      </c>
    </row>
    <row r="126" spans="1:2" ht="15.5" x14ac:dyDescent="0.35">
      <c r="A126" s="511" t="s">
        <v>916</v>
      </c>
      <c r="B126" s="13" t="s">
        <v>917</v>
      </c>
    </row>
    <row r="127" spans="1:2" ht="15.65" customHeight="1" x14ac:dyDescent="0.35">
      <c r="A127" s="512"/>
      <c r="B127" s="12" t="s">
        <v>918</v>
      </c>
    </row>
    <row r="128" spans="1:2" ht="15.5" x14ac:dyDescent="0.35">
      <c r="A128" s="512"/>
      <c r="B128" s="12" t="s">
        <v>919</v>
      </c>
    </row>
    <row r="129" spans="1:4" ht="16.5" customHeight="1" x14ac:dyDescent="0.35">
      <c r="A129" s="512"/>
      <c r="B129" s="12" t="s">
        <v>920</v>
      </c>
    </row>
    <row r="130" spans="1:4" ht="16.5" customHeight="1" x14ac:dyDescent="0.35">
      <c r="A130" s="512"/>
      <c r="B130" s="12" t="s">
        <v>921</v>
      </c>
    </row>
    <row r="131" spans="1:4" ht="16.5" customHeight="1" x14ac:dyDescent="0.35">
      <c r="A131" s="512"/>
      <c r="B131" s="13" t="s">
        <v>922</v>
      </c>
    </row>
    <row r="132" spans="1:4" ht="16.5" customHeight="1" x14ac:dyDescent="0.35">
      <c r="A132" s="512"/>
      <c r="B132" s="12" t="s">
        <v>918</v>
      </c>
    </row>
    <row r="133" spans="1:4" ht="16.5" customHeight="1" x14ac:dyDescent="0.35">
      <c r="A133" s="512"/>
      <c r="B133" s="12" t="s">
        <v>919</v>
      </c>
    </row>
    <row r="134" spans="1:4" ht="16.5" customHeight="1" x14ac:dyDescent="0.35">
      <c r="A134" s="512"/>
      <c r="B134" s="12" t="s">
        <v>920</v>
      </c>
    </row>
    <row r="135" spans="1:4" ht="16.5" customHeight="1" x14ac:dyDescent="0.35">
      <c r="A135" s="512"/>
      <c r="B135" s="12" t="s">
        <v>921</v>
      </c>
    </row>
    <row r="136" spans="1:4" ht="15.5" x14ac:dyDescent="0.35">
      <c r="A136" s="512"/>
      <c r="B136" s="13" t="s">
        <v>923</v>
      </c>
    </row>
    <row r="137" spans="1:4" ht="15.5" x14ac:dyDescent="0.35">
      <c r="A137" s="512"/>
      <c r="B137" s="12" t="s">
        <v>918</v>
      </c>
    </row>
    <row r="138" spans="1:4" ht="15.5" x14ac:dyDescent="0.35">
      <c r="A138" s="512"/>
      <c r="B138" s="12" t="s">
        <v>919</v>
      </c>
      <c r="D138" s="61"/>
    </row>
    <row r="139" spans="1:4" ht="15.5" x14ac:dyDescent="0.35">
      <c r="A139" s="512"/>
      <c r="B139" s="12" t="s">
        <v>920</v>
      </c>
    </row>
    <row r="140" spans="1:4" ht="15.5" x14ac:dyDescent="0.35">
      <c r="A140" s="512"/>
      <c r="B140" s="12" t="s">
        <v>921</v>
      </c>
    </row>
    <row r="141" spans="1:4" ht="15.5" x14ac:dyDescent="0.35">
      <c r="A141" s="512"/>
      <c r="B141" s="13" t="s">
        <v>924</v>
      </c>
    </row>
    <row r="142" spans="1:4" ht="15.5" x14ac:dyDescent="0.35">
      <c r="A142" s="512"/>
      <c r="B142" s="12" t="s">
        <v>918</v>
      </c>
    </row>
    <row r="143" spans="1:4" ht="15.5" x14ac:dyDescent="0.35">
      <c r="A143" s="512"/>
      <c r="B143" s="12" t="s">
        <v>919</v>
      </c>
    </row>
    <row r="144" spans="1:4" ht="15.5" x14ac:dyDescent="0.35">
      <c r="A144" s="512"/>
      <c r="B144" s="12" t="s">
        <v>920</v>
      </c>
    </row>
    <row r="145" spans="1:2" ht="15.5" x14ac:dyDescent="0.35">
      <c r="A145" s="512"/>
      <c r="B145" s="12" t="s">
        <v>921</v>
      </c>
    </row>
    <row r="146" spans="1:2" ht="15.5" x14ac:dyDescent="0.35">
      <c r="A146" s="512"/>
      <c r="B146" s="12" t="s">
        <v>925</v>
      </c>
    </row>
    <row r="147" spans="1:2" ht="15.5" x14ac:dyDescent="0.35">
      <c r="A147" s="512"/>
      <c r="B147" s="12" t="s">
        <v>926</v>
      </c>
    </row>
    <row r="148" spans="1:2" ht="54.65" customHeight="1" x14ac:dyDescent="0.35">
      <c r="A148" s="512"/>
      <c r="B148" s="12" t="s">
        <v>927</v>
      </c>
    </row>
    <row r="149" spans="1:2" ht="15.5" x14ac:dyDescent="0.35">
      <c r="A149" s="512"/>
      <c r="B149" s="12" t="s">
        <v>928</v>
      </c>
    </row>
    <row r="150" spans="1:2" ht="31" x14ac:dyDescent="0.35">
      <c r="A150" s="512"/>
      <c r="B150" s="12" t="s">
        <v>929</v>
      </c>
    </row>
    <row r="151" spans="1:2" ht="15.5" x14ac:dyDescent="0.35">
      <c r="A151" s="512"/>
      <c r="B151" s="12" t="s">
        <v>620</v>
      </c>
    </row>
    <row r="152" spans="1:2" ht="31" x14ac:dyDescent="0.35">
      <c r="A152" s="512"/>
      <c r="B152" s="12" t="s">
        <v>930</v>
      </c>
    </row>
    <row r="153" spans="1:2" ht="93" x14ac:dyDescent="0.35">
      <c r="A153" s="512"/>
      <c r="B153" s="12" t="s">
        <v>931</v>
      </c>
    </row>
    <row r="154" spans="1:2" ht="21.65" customHeight="1" x14ac:dyDescent="0.35">
      <c r="A154" s="512"/>
      <c r="B154" s="12" t="s">
        <v>932</v>
      </c>
    </row>
    <row r="155" spans="1:2" ht="54" customHeight="1" x14ac:dyDescent="0.35">
      <c r="A155" s="512"/>
      <c r="B155" s="513" t="s">
        <v>878</v>
      </c>
    </row>
    <row r="156" spans="1:2" ht="15.5" x14ac:dyDescent="0.35">
      <c r="A156" s="514"/>
      <c r="B156" s="513" t="s">
        <v>933</v>
      </c>
    </row>
    <row r="157" spans="1:2" ht="15.5" x14ac:dyDescent="0.35">
      <c r="A157" s="515" t="s">
        <v>934</v>
      </c>
      <c r="B157" s="12" t="s">
        <v>935</v>
      </c>
    </row>
    <row r="158" spans="1:2" ht="15.5" x14ac:dyDescent="0.35">
      <c r="A158" s="516"/>
      <c r="B158" s="12" t="s">
        <v>936</v>
      </c>
    </row>
    <row r="159" spans="1:2" ht="15.5" x14ac:dyDescent="0.35">
      <c r="A159" s="516"/>
      <c r="B159" s="12" t="s">
        <v>937</v>
      </c>
    </row>
    <row r="160" spans="1:2" ht="15.5" x14ac:dyDescent="0.35">
      <c r="A160" s="516"/>
      <c r="B160" s="12" t="s">
        <v>938</v>
      </c>
    </row>
    <row r="161" spans="1:2" ht="15.5" x14ac:dyDescent="0.35">
      <c r="A161" s="516"/>
      <c r="B161" s="12" t="s">
        <v>939</v>
      </c>
    </row>
    <row r="162" spans="1:2" ht="15.5" x14ac:dyDescent="0.35">
      <c r="A162" s="516"/>
      <c r="B162" s="12" t="s">
        <v>940</v>
      </c>
    </row>
    <row r="163" spans="1:2" ht="16" thickBot="1" x14ac:dyDescent="0.4">
      <c r="A163" s="517"/>
      <c r="B163" s="518" t="s">
        <v>941</v>
      </c>
    </row>
  </sheetData>
  <mergeCells count="18">
    <mergeCell ref="A93:A102"/>
    <mergeCell ref="A103:A108"/>
    <mergeCell ref="A109:A120"/>
    <mergeCell ref="A121:A125"/>
    <mergeCell ref="A126:A156"/>
    <mergeCell ref="A157:A163"/>
    <mergeCell ref="A50:A59"/>
    <mergeCell ref="A60:A62"/>
    <mergeCell ref="A63:A68"/>
    <mergeCell ref="A69:A74"/>
    <mergeCell ref="A75:A82"/>
    <mergeCell ref="A83:A92"/>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32304-F6FD-446E-A749-147323D7F47A}">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118" customWidth="1"/>
    <col min="7" max="7" width="15.81640625" style="117" customWidth="1"/>
    <col min="8" max="8" width="19.54296875" customWidth="1"/>
    <col min="9" max="9" width="15" customWidth="1"/>
    <col min="12" max="12" width="8.7265625" style="3"/>
  </cols>
  <sheetData>
    <row r="1" spans="1:55" ht="38.5" customHeight="1" x14ac:dyDescent="0.35">
      <c r="A1" s="210" t="s">
        <v>451</v>
      </c>
      <c r="B1" s="210"/>
      <c r="C1" s="210"/>
      <c r="D1" s="210"/>
      <c r="E1" s="210"/>
      <c r="F1" s="210"/>
      <c r="G1" s="210"/>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211" t="s">
        <v>1</v>
      </c>
      <c r="B2" s="211"/>
      <c r="C2" s="211"/>
      <c r="D2" s="211"/>
      <c r="E2" s="211"/>
      <c r="F2" s="211"/>
      <c r="G2" s="211"/>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211"/>
      <c r="B3" s="211"/>
      <c r="C3" s="211"/>
      <c r="D3" s="211"/>
      <c r="E3" s="211"/>
      <c r="F3" s="211"/>
      <c r="G3" s="211"/>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212" t="s">
        <v>703</v>
      </c>
      <c r="B4" s="212"/>
      <c r="C4" s="212"/>
      <c r="D4" s="212"/>
      <c r="E4" s="212"/>
      <c r="F4" s="212"/>
      <c r="G4" s="212"/>
      <c r="H4" s="173"/>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74"/>
      <c r="B5" s="174"/>
      <c r="C5" s="174"/>
      <c r="D5" s="174"/>
      <c r="E5" s="174"/>
      <c r="F5" s="174"/>
      <c r="G5" s="174"/>
      <c r="H5" s="173"/>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42"/>
      <c r="B6" s="142"/>
      <c r="C6" s="142"/>
      <c r="D6" s="3"/>
      <c r="E6" s="3"/>
      <c r="F6" s="131"/>
      <c r="G6" s="132"/>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207" t="s">
        <v>690</v>
      </c>
      <c r="B7" s="207"/>
      <c r="C7" s="207"/>
      <c r="D7" s="167"/>
      <c r="E7" s="3"/>
      <c r="F7" s="131"/>
      <c r="G7" s="132"/>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64" t="s">
        <v>689</v>
      </c>
      <c r="B8" s="164" t="s">
        <v>453</v>
      </c>
      <c r="C8" s="164" t="s">
        <v>688</v>
      </c>
      <c r="D8" s="3"/>
      <c r="E8" s="208" t="s">
        <v>702</v>
      </c>
      <c r="F8" s="208"/>
      <c r="G8" s="208"/>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53" t="s">
        <v>572</v>
      </c>
      <c r="B9" s="156">
        <v>12576</v>
      </c>
      <c r="C9" s="168">
        <v>34458.240000007179</v>
      </c>
      <c r="D9" s="3"/>
      <c r="E9" s="163" t="s">
        <v>680</v>
      </c>
      <c r="F9" s="172" t="s">
        <v>453</v>
      </c>
      <c r="G9" s="171" t="s">
        <v>679</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53" t="s">
        <v>638</v>
      </c>
      <c r="B10" s="160">
        <v>173590</v>
      </c>
      <c r="C10" s="166">
        <v>166646.40000008326</v>
      </c>
      <c r="D10" s="3"/>
      <c r="E10" s="15" t="s">
        <v>677</v>
      </c>
      <c r="F10" s="158">
        <v>78716</v>
      </c>
      <c r="G10" s="157">
        <v>0.99099999999999999</v>
      </c>
      <c r="H10" s="3"/>
      <c r="I10" s="14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53" t="s">
        <v>640</v>
      </c>
      <c r="B11" s="156">
        <v>7320</v>
      </c>
      <c r="C11" s="168">
        <v>1317.5999999999785</v>
      </c>
      <c r="D11" s="3"/>
      <c r="E11" s="15" t="s">
        <v>675</v>
      </c>
      <c r="F11" s="170">
        <v>736</v>
      </c>
      <c r="G11" s="16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53" t="s">
        <v>701</v>
      </c>
      <c r="B12" s="156">
        <v>42</v>
      </c>
      <c r="C12" s="168">
        <v>189</v>
      </c>
      <c r="D12" s="3"/>
      <c r="E12" s="151" t="s">
        <v>666</v>
      </c>
      <c r="F12" s="155">
        <v>79452</v>
      </c>
      <c r="G12" s="154">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53" t="s">
        <v>700</v>
      </c>
      <c r="B13" s="156">
        <v>386</v>
      </c>
      <c r="C13" s="168">
        <v>0</v>
      </c>
      <c r="D13" s="167"/>
      <c r="E13" s="148" t="s">
        <v>695</v>
      </c>
      <c r="F13" s="148"/>
      <c r="G13" s="148"/>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53" t="s">
        <v>699</v>
      </c>
      <c r="B14" s="160">
        <v>513</v>
      </c>
      <c r="C14" s="166">
        <v>1898.1000000000158</v>
      </c>
      <c r="D14" s="3"/>
      <c r="E14" s="205" t="s">
        <v>671</v>
      </c>
      <c r="F14" s="205"/>
      <c r="G14" s="205"/>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51" t="s">
        <v>666</v>
      </c>
      <c r="B15" s="150">
        <v>194427</v>
      </c>
      <c r="C15" s="165">
        <v>204509.33999977639</v>
      </c>
      <c r="D15" s="3"/>
      <c r="E15" s="148"/>
      <c r="F15" s="148"/>
      <c r="G15" s="148"/>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206" t="s">
        <v>698</v>
      </c>
      <c r="B16" s="206"/>
      <c r="C16" s="206"/>
      <c r="D16" s="3"/>
      <c r="E16" s="148"/>
      <c r="F16" s="148"/>
      <c r="G16" s="148"/>
      <c r="H16" s="3"/>
      <c r="I16" s="14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206" t="s">
        <v>684</v>
      </c>
      <c r="B17" s="206"/>
      <c r="C17" s="206"/>
      <c r="D17" s="3"/>
      <c r="E17" s="148"/>
      <c r="F17" s="148"/>
      <c r="G17" s="148"/>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46"/>
      <c r="B18" s="146"/>
      <c r="C18" s="146"/>
      <c r="D18" s="3"/>
      <c r="E18" s="205"/>
      <c r="F18" s="205"/>
      <c r="G18" s="205"/>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207" t="s">
        <v>697</v>
      </c>
      <c r="B19" s="207"/>
      <c r="C19" s="207"/>
      <c r="D19" s="3"/>
      <c r="E19" s="208" t="s">
        <v>696</v>
      </c>
      <c r="F19" s="208"/>
      <c r="G19" s="208"/>
      <c r="H19" s="14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64" t="s">
        <v>681</v>
      </c>
      <c r="B20" s="164" t="s">
        <v>453</v>
      </c>
      <c r="C20" s="164" t="s">
        <v>546</v>
      </c>
      <c r="D20" s="3"/>
      <c r="E20" s="163" t="s">
        <v>680</v>
      </c>
      <c r="F20" s="162" t="s">
        <v>453</v>
      </c>
      <c r="G20" s="161" t="s">
        <v>679</v>
      </c>
      <c r="H20" s="3"/>
      <c r="I20" s="14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53" t="s">
        <v>678</v>
      </c>
      <c r="B21" s="160">
        <v>85009</v>
      </c>
      <c r="C21" s="159">
        <v>568.94445294027696</v>
      </c>
      <c r="D21" s="3"/>
      <c r="E21" s="15" t="s">
        <v>677</v>
      </c>
      <c r="F21" s="158">
        <v>10679</v>
      </c>
      <c r="G21" s="157">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53" t="s">
        <v>676</v>
      </c>
      <c r="B22" s="160">
        <v>57</v>
      </c>
      <c r="C22" s="159">
        <v>970.15789473684208</v>
      </c>
      <c r="D22" s="3"/>
      <c r="E22" s="15" t="s">
        <v>675</v>
      </c>
      <c r="F22" s="158">
        <v>736</v>
      </c>
      <c r="G22" s="157">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53" t="s">
        <v>674</v>
      </c>
      <c r="B23" s="156">
        <v>109297</v>
      </c>
      <c r="C23" s="152">
        <v>532.26144358948557</v>
      </c>
      <c r="D23" s="3"/>
      <c r="E23" s="151" t="s">
        <v>666</v>
      </c>
      <c r="F23" s="155">
        <v>11415</v>
      </c>
      <c r="G23" s="154">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53" t="s">
        <v>673</v>
      </c>
      <c r="B24">
        <v>64</v>
      </c>
      <c r="C24" s="152">
        <v>1006.453125</v>
      </c>
      <c r="D24" s="3"/>
      <c r="E24" s="205" t="s">
        <v>695</v>
      </c>
      <c r="F24" s="205"/>
      <c r="G24" s="205"/>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151" t="s">
        <v>666</v>
      </c>
      <c r="B25" s="150">
        <v>194427</v>
      </c>
      <c r="C25" s="149">
        <v>548.58476446172597</v>
      </c>
      <c r="D25" s="3"/>
      <c r="E25" s="205" t="s">
        <v>671</v>
      </c>
      <c r="F25" s="205"/>
      <c r="G25" s="205"/>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206" t="str">
        <f>A16</f>
        <v>Data from BI Inc. Participants Report, 9.30.2023</v>
      </c>
      <c r="B26" s="206"/>
      <c r="C26" s="206"/>
      <c r="D26" s="145"/>
      <c r="E26" s="142"/>
      <c r="F26" s="147"/>
      <c r="G26" s="132"/>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206" t="s">
        <v>694</v>
      </c>
      <c r="B27" s="206"/>
      <c r="C27" s="206"/>
      <c r="D27" s="145"/>
      <c r="F27" s="144"/>
      <c r="G27" s="14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209"/>
      <c r="B28" s="209"/>
      <c r="C28" s="209"/>
      <c r="D28" s="3"/>
      <c r="E28" s="3"/>
      <c r="F28" s="131"/>
      <c r="G28" s="132"/>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209"/>
      <c r="B29" s="209"/>
      <c r="C29" s="209"/>
      <c r="D29" s="3"/>
      <c r="E29" s="3"/>
      <c r="F29" s="131"/>
      <c r="G29" s="132"/>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209" t="s">
        <v>693</v>
      </c>
      <c r="B30" s="209"/>
      <c r="C30" s="209"/>
      <c r="D30" s="3"/>
      <c r="E30" s="3"/>
      <c r="F30" s="131"/>
      <c r="G30" s="132"/>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41" t="s">
        <v>668</v>
      </c>
      <c r="B31" s="141" t="s">
        <v>453</v>
      </c>
      <c r="C31" s="141" t="s">
        <v>667</v>
      </c>
      <c r="D31" s="3"/>
      <c r="E31" s="3"/>
      <c r="F31" s="131"/>
      <c r="G31" s="132"/>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40" t="s">
        <v>666</v>
      </c>
      <c r="B32" s="139">
        <v>194427</v>
      </c>
      <c r="C32" s="138">
        <v>548.58476446172597</v>
      </c>
      <c r="D32" s="137"/>
      <c r="E32" s="3"/>
      <c r="F32" s="131"/>
      <c r="G32" s="132"/>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35" t="s">
        <v>665</v>
      </c>
      <c r="B33" s="134">
        <v>5244</v>
      </c>
      <c r="C33" s="133">
        <v>654.05949656750568</v>
      </c>
      <c r="E33" s="3"/>
      <c r="F33" s="131"/>
      <c r="G33" s="132"/>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21" t="s">
        <v>572</v>
      </c>
      <c r="B34" s="126">
        <v>309</v>
      </c>
      <c r="C34" s="125">
        <v>485.43042071197414</v>
      </c>
      <c r="E34" s="3"/>
      <c r="F34" s="131"/>
      <c r="G34" s="132"/>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21" t="s">
        <v>638</v>
      </c>
      <c r="B35" s="126">
        <v>4633</v>
      </c>
      <c r="C35" s="125">
        <v>575.50960500755446</v>
      </c>
      <c r="E35" s="130"/>
      <c r="F35" s="131"/>
      <c r="G35" s="132"/>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21" t="s">
        <v>640</v>
      </c>
      <c r="B36" s="126">
        <v>285</v>
      </c>
      <c r="C36" s="125">
        <v>2151.6666666666665</v>
      </c>
      <c r="E36" s="130"/>
      <c r="F36" s="131"/>
      <c r="G36" s="132"/>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21" t="s">
        <v>637</v>
      </c>
      <c r="B37" s="126">
        <v>17</v>
      </c>
      <c r="C37" s="125">
        <v>19.352941176470587</v>
      </c>
      <c r="E37" s="130"/>
      <c r="F37" s="131"/>
      <c r="G37" s="132"/>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135" t="s">
        <v>664</v>
      </c>
      <c r="B38" s="134">
        <v>3551</v>
      </c>
      <c r="C38" s="133">
        <v>564.00478738383549</v>
      </c>
      <c r="E38" s="130"/>
      <c r="F38" s="131"/>
      <c r="G38" s="132"/>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121" t="s">
        <v>572</v>
      </c>
      <c r="B39" s="126">
        <v>124</v>
      </c>
      <c r="C39" s="125">
        <v>292.16935483870969</v>
      </c>
      <c r="E39" s="130"/>
      <c r="F39" s="131"/>
      <c r="G39" s="132"/>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21" t="s">
        <v>638</v>
      </c>
      <c r="B40" s="126">
        <v>3361</v>
      </c>
      <c r="C40" s="125">
        <v>571.9485272240405</v>
      </c>
      <c r="E40" s="130"/>
      <c r="F40" s="131"/>
      <c r="G40" s="132"/>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21" t="s">
        <v>644</v>
      </c>
      <c r="B41" s="126">
        <v>1</v>
      </c>
      <c r="C41" s="125">
        <v>35</v>
      </c>
      <c r="D41" s="137"/>
      <c r="E41" s="130"/>
      <c r="F41" s="131"/>
      <c r="G41" s="132"/>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21" t="s">
        <v>640</v>
      </c>
      <c r="B42" s="126">
        <v>27</v>
      </c>
      <c r="C42" s="125">
        <v>1595.4814814814815</v>
      </c>
      <c r="E42" s="130"/>
      <c r="F42" s="131"/>
      <c r="G42" s="132"/>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21" t="s">
        <v>637</v>
      </c>
      <c r="B43" s="126">
        <v>38</v>
      </c>
      <c r="C43" s="125">
        <v>29.473684210526315</v>
      </c>
      <c r="E43" s="130"/>
      <c r="F43" s="131"/>
      <c r="G43" s="132"/>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135" t="s">
        <v>663</v>
      </c>
      <c r="B44" s="134">
        <v>7048</v>
      </c>
      <c r="C44" s="133">
        <v>482.88351305334845</v>
      </c>
      <c r="E44" s="130"/>
      <c r="F44" s="131"/>
      <c r="G44" s="132"/>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21" t="s">
        <v>572</v>
      </c>
      <c r="B45" s="126">
        <v>113</v>
      </c>
      <c r="C45" s="125">
        <v>409.69026548672565</v>
      </c>
      <c r="E45" s="130"/>
      <c r="F45" s="131"/>
      <c r="G45" s="132"/>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21" t="s">
        <v>638</v>
      </c>
      <c r="B46" s="126">
        <v>6905</v>
      </c>
      <c r="C46" s="125">
        <v>485.80318609703113</v>
      </c>
      <c r="E46" s="130"/>
      <c r="F46" s="131"/>
      <c r="G46" s="132"/>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21" t="s">
        <v>640</v>
      </c>
      <c r="B47" s="126">
        <v>2</v>
      </c>
      <c r="C47" s="125">
        <v>967</v>
      </c>
      <c r="E47" s="130"/>
      <c r="F47" s="131"/>
      <c r="G47" s="132"/>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21" t="s">
        <v>637</v>
      </c>
      <c r="B48" s="126">
        <v>28</v>
      </c>
      <c r="C48" s="125">
        <v>23.678571428571427</v>
      </c>
      <c r="E48" s="130"/>
      <c r="F48" s="131"/>
      <c r="G48" s="132"/>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135" t="s">
        <v>662</v>
      </c>
      <c r="B49" s="134">
        <v>602</v>
      </c>
      <c r="C49" s="133">
        <v>947.98172757475083</v>
      </c>
      <c r="E49" s="130"/>
      <c r="F49" s="131"/>
      <c r="G49" s="132"/>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21" t="s">
        <v>572</v>
      </c>
      <c r="B50" s="126">
        <v>9</v>
      </c>
      <c r="C50" s="125">
        <v>147</v>
      </c>
      <c r="E50" s="130"/>
      <c r="F50" s="131"/>
      <c r="G50" s="132"/>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121" t="s">
        <v>638</v>
      </c>
      <c r="B51" s="126">
        <v>340</v>
      </c>
      <c r="C51" s="125">
        <v>355.90588235294115</v>
      </c>
      <c r="E51" s="130"/>
      <c r="F51" s="131"/>
      <c r="G51" s="132"/>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21" t="s">
        <v>640</v>
      </c>
      <c r="B52" s="126">
        <v>253</v>
      </c>
      <c r="C52" s="125">
        <v>1772.1501976284585</v>
      </c>
      <c r="E52" s="130"/>
      <c r="F52" s="131"/>
      <c r="G52" s="132"/>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135" t="s">
        <v>661</v>
      </c>
      <c r="B53" s="134">
        <v>13882</v>
      </c>
      <c r="C53" s="133">
        <v>695.04372568794122</v>
      </c>
      <c r="E53" s="130"/>
      <c r="F53" s="131"/>
      <c r="G53" s="132"/>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21" t="s">
        <v>572</v>
      </c>
      <c r="B54" s="126">
        <v>430</v>
      </c>
      <c r="C54" s="125">
        <v>306.57674418604654</v>
      </c>
      <c r="D54" s="137"/>
      <c r="E54" s="130"/>
      <c r="F54" s="131"/>
      <c r="G54" s="132"/>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21" t="s">
        <v>638</v>
      </c>
      <c r="B55" s="126">
        <v>12698</v>
      </c>
      <c r="C55" s="125">
        <v>620.19459757442121</v>
      </c>
      <c r="E55" s="130"/>
      <c r="F55" s="131"/>
      <c r="G55" s="132"/>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21" t="s">
        <v>644</v>
      </c>
      <c r="B56" s="126">
        <v>3</v>
      </c>
      <c r="C56" s="125">
        <v>277</v>
      </c>
      <c r="E56" s="130"/>
      <c r="F56" s="131"/>
      <c r="G56" s="132"/>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21" t="s">
        <v>640</v>
      </c>
      <c r="B57" s="126">
        <v>708</v>
      </c>
      <c r="C57" s="125">
        <v>2316.0395480225989</v>
      </c>
      <c r="E57" s="130"/>
      <c r="F57" s="131"/>
      <c r="G57" s="132"/>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21" t="s">
        <v>637</v>
      </c>
      <c r="B58" s="126">
        <v>43</v>
      </c>
      <c r="C58" s="125">
        <v>22.11627906976744</v>
      </c>
      <c r="E58" s="130"/>
      <c r="F58" s="131"/>
      <c r="G58" s="132"/>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135" t="s">
        <v>660</v>
      </c>
      <c r="B59" s="134">
        <v>2358</v>
      </c>
      <c r="C59" s="133">
        <v>471.02417302798983</v>
      </c>
      <c r="E59" s="130"/>
      <c r="F59" s="131"/>
      <c r="G59" s="132"/>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21" t="s">
        <v>572</v>
      </c>
      <c r="B60" s="126">
        <v>156</v>
      </c>
      <c r="C60" s="125">
        <v>192.23717948717947</v>
      </c>
      <c r="E60" s="130"/>
      <c r="F60" s="131"/>
      <c r="G60" s="132"/>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21" t="s">
        <v>638</v>
      </c>
      <c r="B61" s="126">
        <v>2191</v>
      </c>
      <c r="C61" s="125">
        <v>491.06298493838432</v>
      </c>
      <c r="E61" s="130"/>
      <c r="F61" s="131"/>
      <c r="G61" s="132"/>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121" t="s">
        <v>644</v>
      </c>
      <c r="B62" s="126">
        <v>1</v>
      </c>
      <c r="C62" s="125">
        <v>59</v>
      </c>
      <c r="E62" s="130"/>
      <c r="F62" s="131"/>
      <c r="G62" s="132"/>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21" t="s">
        <v>640</v>
      </c>
      <c r="B63" s="126">
        <v>3</v>
      </c>
      <c r="C63" s="125">
        <v>1554.3333333333333</v>
      </c>
      <c r="E63" s="130"/>
      <c r="F63" s="131"/>
      <c r="G63" s="132"/>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21" t="s">
        <v>637</v>
      </c>
      <c r="B64" s="126">
        <v>7</v>
      </c>
      <c r="C64" s="125">
        <v>6.4285714285714288</v>
      </c>
      <c r="E64" s="130"/>
      <c r="F64" s="131"/>
      <c r="G64" s="132"/>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135" t="s">
        <v>659</v>
      </c>
      <c r="B65" s="134">
        <v>2924</v>
      </c>
      <c r="C65" s="133">
        <v>511.68125854993161</v>
      </c>
      <c r="E65" s="130"/>
      <c r="F65" s="131"/>
      <c r="G65" s="132"/>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21" t="s">
        <v>572</v>
      </c>
      <c r="B66" s="126">
        <v>26</v>
      </c>
      <c r="C66" s="125">
        <v>306.07692307692309</v>
      </c>
      <c r="E66" s="130"/>
      <c r="F66" s="131"/>
      <c r="G66" s="132"/>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121" t="s">
        <v>638</v>
      </c>
      <c r="B67" s="126">
        <v>2797</v>
      </c>
      <c r="C67" s="125">
        <v>478.07293528780838</v>
      </c>
      <c r="E67" s="130"/>
      <c r="F67" s="131"/>
      <c r="G67" s="132"/>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21" t="s">
        <v>692</v>
      </c>
      <c r="B68" s="126">
        <v>17</v>
      </c>
      <c r="C68" s="125">
        <v>920.76470588235293</v>
      </c>
      <c r="E68" s="130"/>
      <c r="F68" s="131"/>
      <c r="G68" s="132"/>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21" t="s">
        <v>640</v>
      </c>
      <c r="B69" s="126">
        <v>61</v>
      </c>
      <c r="C69" s="125">
        <v>2204.7213114754099</v>
      </c>
      <c r="E69" s="130"/>
      <c r="F69" s="131"/>
      <c r="G69" s="132"/>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21" t="s">
        <v>637</v>
      </c>
      <c r="B70" s="128">
        <v>23</v>
      </c>
      <c r="C70" s="127">
        <v>38.565217391304351</v>
      </c>
      <c r="E70" s="130"/>
      <c r="F70" s="131"/>
      <c r="G70" s="132"/>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35" t="s">
        <v>658</v>
      </c>
      <c r="B71" s="123">
        <v>10017</v>
      </c>
      <c r="C71" s="122">
        <v>833.78147149845267</v>
      </c>
      <c r="E71" s="130"/>
      <c r="F71" s="131"/>
      <c r="G71" s="132"/>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21" t="s">
        <v>572</v>
      </c>
      <c r="B72" s="126">
        <v>94</v>
      </c>
      <c r="C72" s="125">
        <v>487.39361702127661</v>
      </c>
      <c r="E72" s="130"/>
      <c r="F72" s="131"/>
      <c r="G72" s="132"/>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21" t="s">
        <v>638</v>
      </c>
      <c r="B73" s="126">
        <v>9343</v>
      </c>
      <c r="C73" s="125">
        <v>732.12126725891039</v>
      </c>
      <c r="E73" s="130"/>
      <c r="F73" s="131"/>
      <c r="G73" s="132"/>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21" t="s">
        <v>640</v>
      </c>
      <c r="B74" s="126">
        <v>580</v>
      </c>
      <c r="C74" s="125">
        <v>2527.5258620689656</v>
      </c>
      <c r="E74" s="130"/>
      <c r="F74" s="131"/>
      <c r="G74" s="132"/>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135" t="s">
        <v>657</v>
      </c>
      <c r="B75" s="134">
        <v>2935</v>
      </c>
      <c r="C75" s="133">
        <v>263.14344122657582</v>
      </c>
      <c r="E75" s="130"/>
      <c r="F75" s="131"/>
      <c r="G75" s="132"/>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21" t="s">
        <v>572</v>
      </c>
      <c r="B76" s="126">
        <v>1183</v>
      </c>
      <c r="C76" s="125">
        <v>51.449704142011832</v>
      </c>
      <c r="E76" s="130"/>
      <c r="F76" s="131"/>
      <c r="G76" s="132"/>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21" t="s">
        <v>638</v>
      </c>
      <c r="B77" s="126">
        <v>1558</v>
      </c>
      <c r="C77" s="125">
        <v>280.13414634146341</v>
      </c>
      <c r="E77" s="130"/>
      <c r="F77" s="131"/>
      <c r="G77" s="132"/>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21" t="s">
        <v>640</v>
      </c>
      <c r="B78" s="126">
        <v>192</v>
      </c>
      <c r="C78" s="125">
        <v>1431.8072916666667</v>
      </c>
      <c r="D78" s="137"/>
      <c r="E78" s="130"/>
      <c r="F78" s="131"/>
      <c r="G78" s="132"/>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21" t="s">
        <v>637</v>
      </c>
      <c r="B79" s="126">
        <v>2</v>
      </c>
      <c r="C79" s="125">
        <v>52.5</v>
      </c>
      <c r="E79" s="130"/>
      <c r="F79" s="131"/>
      <c r="G79" s="132"/>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135" t="s">
        <v>656</v>
      </c>
      <c r="B80" s="134">
        <v>13995</v>
      </c>
      <c r="C80" s="133">
        <v>212.84194355126832</v>
      </c>
      <c r="E80" s="130"/>
      <c r="F80" s="131"/>
      <c r="G80" s="132"/>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21" t="s">
        <v>572</v>
      </c>
      <c r="B81" s="126">
        <v>2814</v>
      </c>
      <c r="C81" s="125">
        <v>33.760483297796732</v>
      </c>
      <c r="E81" s="130"/>
      <c r="F81" s="131"/>
      <c r="G81" s="132"/>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21" t="s">
        <v>638</v>
      </c>
      <c r="B82" s="126">
        <v>11025</v>
      </c>
      <c r="C82" s="125">
        <v>257.81396825396826</v>
      </c>
      <c r="E82" s="130"/>
      <c r="F82" s="131"/>
      <c r="G82" s="132"/>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21" t="s">
        <v>644</v>
      </c>
      <c r="B83" s="126">
        <v>122</v>
      </c>
      <c r="C83" s="125">
        <v>331.13934426229508</v>
      </c>
      <c r="E83" s="130"/>
      <c r="F83" s="131"/>
      <c r="G83" s="132"/>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21" t="s">
        <v>640</v>
      </c>
      <c r="B84" s="126">
        <v>1</v>
      </c>
      <c r="C84" s="125">
        <v>638</v>
      </c>
      <c r="E84" s="130"/>
      <c r="F84" s="131"/>
      <c r="G84" s="132"/>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21" t="s">
        <v>637</v>
      </c>
      <c r="B85" s="126">
        <v>33</v>
      </c>
      <c r="C85" s="125">
        <v>8.6363636363636367</v>
      </c>
      <c r="E85" s="130"/>
      <c r="F85" s="131"/>
      <c r="G85" s="132"/>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135" t="s">
        <v>655</v>
      </c>
      <c r="B86" s="134">
        <v>2727</v>
      </c>
      <c r="C86" s="133">
        <v>363.58635863586358</v>
      </c>
      <c r="E86" s="130"/>
      <c r="F86" s="131"/>
      <c r="G86" s="132"/>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21" t="s">
        <v>572</v>
      </c>
      <c r="B87" s="126">
        <v>354</v>
      </c>
      <c r="C87" s="125">
        <v>389.16101694915255</v>
      </c>
      <c r="E87" s="130"/>
      <c r="F87" s="131"/>
      <c r="G87" s="132"/>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21" t="s">
        <v>638</v>
      </c>
      <c r="B88" s="126">
        <v>2365</v>
      </c>
      <c r="C88" s="125">
        <v>360.93023255813955</v>
      </c>
      <c r="E88" s="130"/>
      <c r="F88" s="131"/>
      <c r="G88" s="132"/>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21" t="s">
        <v>637</v>
      </c>
      <c r="B89" s="126">
        <v>8</v>
      </c>
      <c r="C89" s="125">
        <v>17.125</v>
      </c>
      <c r="E89" s="130"/>
      <c r="F89" s="131"/>
      <c r="G89" s="132"/>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135" t="s">
        <v>654</v>
      </c>
      <c r="B90" s="134">
        <v>11440</v>
      </c>
      <c r="C90" s="133">
        <v>509.98505244755245</v>
      </c>
      <c r="E90" s="130"/>
      <c r="F90" s="131"/>
      <c r="G90" s="132"/>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21" t="s">
        <v>572</v>
      </c>
      <c r="B91" s="126">
        <v>605</v>
      </c>
      <c r="C91" s="125">
        <v>262.33719008264461</v>
      </c>
      <c r="E91" s="130"/>
      <c r="F91" s="131"/>
      <c r="G91" s="132"/>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21" t="s">
        <v>638</v>
      </c>
      <c r="B92" s="126">
        <v>9834</v>
      </c>
      <c r="C92" s="125">
        <v>414.74577994712223</v>
      </c>
      <c r="E92" s="130"/>
      <c r="F92" s="131"/>
      <c r="G92" s="132"/>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21" t="s">
        <v>692</v>
      </c>
      <c r="B93" s="126">
        <v>25</v>
      </c>
      <c r="C93" s="125">
        <v>584.44000000000005</v>
      </c>
      <c r="E93" s="130"/>
      <c r="F93" s="131"/>
      <c r="G93" s="132"/>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21" t="s">
        <v>640</v>
      </c>
      <c r="B94" s="126">
        <v>935</v>
      </c>
      <c r="C94" s="125">
        <v>1691.614973262032</v>
      </c>
      <c r="E94" s="130"/>
      <c r="F94" s="131"/>
      <c r="G94" s="132"/>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21" t="s">
        <v>637</v>
      </c>
      <c r="B95" s="126">
        <v>41</v>
      </c>
      <c r="C95" s="125">
        <v>15.463414634146341</v>
      </c>
      <c r="E95" s="130"/>
      <c r="F95" s="131"/>
      <c r="G95" s="132"/>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135" t="s">
        <v>653</v>
      </c>
      <c r="B96" s="134">
        <v>18321</v>
      </c>
      <c r="C96" s="133">
        <v>437.57595109437256</v>
      </c>
      <c r="E96" s="130"/>
      <c r="F96" s="131"/>
      <c r="G96" s="132"/>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21" t="s">
        <v>572</v>
      </c>
      <c r="B97" s="126">
        <v>433</v>
      </c>
      <c r="C97" s="125">
        <v>325.32332563510391</v>
      </c>
      <c r="E97" s="130"/>
      <c r="F97" s="131"/>
      <c r="G97" s="132"/>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21" t="s">
        <v>638</v>
      </c>
      <c r="B98" s="126">
        <v>17856</v>
      </c>
      <c r="C98" s="125">
        <v>439.99036738351253</v>
      </c>
      <c r="E98" s="130"/>
      <c r="F98" s="131"/>
      <c r="G98" s="132"/>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21" t="s">
        <v>644</v>
      </c>
      <c r="B99" s="126">
        <v>1</v>
      </c>
      <c r="C99" s="125">
        <v>297</v>
      </c>
      <c r="E99" s="130"/>
      <c r="F99" s="131"/>
      <c r="G99" s="132"/>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21" t="s">
        <v>640</v>
      </c>
      <c r="B100" s="126">
        <v>15</v>
      </c>
      <c r="C100" s="125">
        <v>1270.0666666666666</v>
      </c>
      <c r="E100" s="130"/>
      <c r="F100" s="131"/>
      <c r="G100" s="132"/>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21" t="s">
        <v>637</v>
      </c>
      <c r="B101" s="126">
        <v>16</v>
      </c>
      <c r="C101" s="125">
        <v>9.25</v>
      </c>
      <c r="E101" s="130"/>
      <c r="F101" s="131"/>
      <c r="G101" s="132"/>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135" t="s">
        <v>652</v>
      </c>
      <c r="B102" s="134">
        <v>4817</v>
      </c>
      <c r="C102" s="133">
        <v>553.03383848868589</v>
      </c>
      <c r="E102" s="130"/>
      <c r="F102" s="131"/>
      <c r="G102" s="132"/>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21" t="s">
        <v>572</v>
      </c>
      <c r="B103" s="126">
        <v>215</v>
      </c>
      <c r="C103" s="125">
        <v>263.2</v>
      </c>
      <c r="E103" s="130"/>
      <c r="F103" s="131"/>
      <c r="G103" s="132"/>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21" t="s">
        <v>638</v>
      </c>
      <c r="B104" s="126">
        <v>4532</v>
      </c>
      <c r="C104" s="125">
        <v>561.24183583406887</v>
      </c>
      <c r="E104" s="130"/>
      <c r="F104" s="131"/>
      <c r="G104" s="132"/>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21" t="s">
        <v>640</v>
      </c>
      <c r="B105" s="126">
        <v>35</v>
      </c>
      <c r="C105" s="125">
        <v>1799.9428571428571</v>
      </c>
      <c r="E105" s="130"/>
      <c r="F105" s="131"/>
      <c r="G105" s="132"/>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21" t="s">
        <v>637</v>
      </c>
      <c r="B106" s="126">
        <v>35</v>
      </c>
      <c r="C106" s="125">
        <v>23.714285714285715</v>
      </c>
      <c r="E106" s="130"/>
      <c r="F106" s="131"/>
      <c r="G106" s="132"/>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135" t="s">
        <v>651</v>
      </c>
      <c r="B107" s="134">
        <v>8818</v>
      </c>
      <c r="C107" s="133">
        <v>557.04184622363346</v>
      </c>
      <c r="E107" s="130"/>
      <c r="F107" s="131"/>
      <c r="G107" s="132"/>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121" t="s">
        <v>572</v>
      </c>
      <c r="B108" s="126">
        <v>362</v>
      </c>
      <c r="C108" s="125">
        <v>525.07182320441984</v>
      </c>
      <c r="E108" s="130"/>
      <c r="F108" s="131"/>
      <c r="G108" s="132"/>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21" t="s">
        <v>638</v>
      </c>
      <c r="B109" s="126">
        <v>8279</v>
      </c>
      <c r="C109" s="125">
        <v>525.00555622659738</v>
      </c>
      <c r="E109" s="130"/>
      <c r="F109" s="131"/>
      <c r="G109" s="132"/>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21" t="s">
        <v>644</v>
      </c>
      <c r="B110" s="126">
        <v>2</v>
      </c>
      <c r="C110" s="125">
        <v>483.5</v>
      </c>
      <c r="E110" s="130"/>
      <c r="F110" s="131"/>
      <c r="G110" s="132"/>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21" t="s">
        <v>640</v>
      </c>
      <c r="B111" s="126">
        <v>175</v>
      </c>
      <c r="C111" s="125">
        <v>2139.6057142857144</v>
      </c>
      <c r="E111" s="130"/>
      <c r="F111" s="131"/>
      <c r="G111" s="132"/>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135" t="s">
        <v>650</v>
      </c>
      <c r="B112" s="134">
        <v>14081</v>
      </c>
      <c r="C112" s="133">
        <v>813.29365812087212</v>
      </c>
      <c r="E112" s="130"/>
      <c r="F112" s="131"/>
      <c r="G112" s="132"/>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21" t="s">
        <v>572</v>
      </c>
      <c r="B113" s="126">
        <v>244</v>
      </c>
      <c r="C113" s="125">
        <v>422.28278688524591</v>
      </c>
      <c r="E113" s="130"/>
      <c r="F113" s="131"/>
      <c r="G113" s="132"/>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21" t="s">
        <v>638</v>
      </c>
      <c r="B114" s="126">
        <v>12587</v>
      </c>
      <c r="C114" s="125">
        <v>669.79820449670297</v>
      </c>
      <c r="E114" s="130"/>
      <c r="F114" s="131"/>
      <c r="G114" s="132"/>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21" t="s">
        <v>644</v>
      </c>
      <c r="B115" s="126">
        <v>6</v>
      </c>
      <c r="C115" s="125">
        <v>1111.8333333333333</v>
      </c>
      <c r="E115" s="130"/>
      <c r="F115" s="131"/>
      <c r="G115" s="132"/>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21" t="s">
        <v>640</v>
      </c>
      <c r="B116" s="126">
        <v>1177</v>
      </c>
      <c r="C116" s="125">
        <v>2472.1971112999149</v>
      </c>
      <c r="E116" s="130"/>
      <c r="F116" s="131"/>
      <c r="G116" s="132"/>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21" t="s">
        <v>637</v>
      </c>
      <c r="B117" s="126">
        <v>67</v>
      </c>
      <c r="C117" s="125">
        <v>26.17910447761194</v>
      </c>
      <c r="E117" s="130"/>
      <c r="F117" s="131"/>
      <c r="G117" s="132"/>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135" t="s">
        <v>649</v>
      </c>
      <c r="B118" s="134">
        <v>8413</v>
      </c>
      <c r="C118" s="133">
        <v>499.55877808154048</v>
      </c>
      <c r="E118" s="130"/>
      <c r="F118" s="131"/>
      <c r="G118" s="132"/>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21" t="s">
        <v>572</v>
      </c>
      <c r="B119" s="126">
        <v>22</v>
      </c>
      <c r="C119" s="125">
        <v>507.54545454545456</v>
      </c>
      <c r="E119" s="130"/>
      <c r="F119" s="131"/>
      <c r="G119" s="132"/>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21" t="s">
        <v>638</v>
      </c>
      <c r="B120" s="126">
        <v>8370</v>
      </c>
      <c r="C120" s="125">
        <v>496.88972520908004</v>
      </c>
      <c r="E120" s="130"/>
      <c r="F120" s="131"/>
      <c r="G120" s="132"/>
      <c r="L120"/>
    </row>
    <row r="121" spans="1:55" ht="16" thickBot="1" x14ac:dyDescent="0.4">
      <c r="A121" s="121" t="s">
        <v>640</v>
      </c>
      <c r="B121" s="126">
        <v>18</v>
      </c>
      <c r="C121" s="125">
        <v>1811.6111111111111</v>
      </c>
      <c r="E121" s="130"/>
      <c r="F121" s="131"/>
      <c r="G121" s="132"/>
    </row>
    <row r="122" spans="1:55" ht="16" thickBot="1" x14ac:dyDescent="0.4">
      <c r="A122" s="121" t="s">
        <v>637</v>
      </c>
      <c r="B122" s="126">
        <v>3</v>
      </c>
      <c r="C122" s="125">
        <v>15.333333333333334</v>
      </c>
      <c r="E122" s="130"/>
      <c r="F122" s="131"/>
      <c r="G122" s="132"/>
    </row>
    <row r="123" spans="1:55" ht="15.5" thickBot="1" x14ac:dyDescent="0.4">
      <c r="A123" s="135" t="s">
        <v>648</v>
      </c>
      <c r="B123" s="134">
        <v>6172</v>
      </c>
      <c r="C123" s="133">
        <v>163.50826312378484</v>
      </c>
      <c r="E123" s="130"/>
      <c r="F123" s="131"/>
    </row>
    <row r="124" spans="1:55" ht="16" thickBot="1" x14ac:dyDescent="0.4">
      <c r="A124" s="121" t="s">
        <v>572</v>
      </c>
      <c r="B124" s="126">
        <v>112</v>
      </c>
      <c r="C124" s="125">
        <v>138.26785714285714</v>
      </c>
      <c r="E124" s="130"/>
      <c r="F124" s="131"/>
    </row>
    <row r="125" spans="1:55" ht="16" thickBot="1" x14ac:dyDescent="0.4">
      <c r="A125" s="121" t="s">
        <v>638</v>
      </c>
      <c r="B125" s="126">
        <v>5957</v>
      </c>
      <c r="C125" s="125">
        <v>165.27060600973644</v>
      </c>
      <c r="E125" s="130"/>
      <c r="F125" s="131"/>
    </row>
    <row r="126" spans="1:55" ht="16" thickBot="1" x14ac:dyDescent="0.4">
      <c r="A126" s="121" t="s">
        <v>644</v>
      </c>
      <c r="B126" s="126">
        <v>28</v>
      </c>
      <c r="C126" s="125">
        <v>309.10714285714283</v>
      </c>
      <c r="E126" s="130"/>
      <c r="F126" s="131"/>
    </row>
    <row r="127" spans="1:55" ht="16" thickBot="1" x14ac:dyDescent="0.4">
      <c r="A127" s="121" t="s">
        <v>637</v>
      </c>
      <c r="B127" s="126">
        <v>75</v>
      </c>
      <c r="C127" s="125">
        <v>6.8666666666666663</v>
      </c>
      <c r="E127" s="130"/>
      <c r="F127" s="131"/>
    </row>
    <row r="128" spans="1:55" ht="15.5" thickBot="1" x14ac:dyDescent="0.4">
      <c r="A128" s="135" t="s">
        <v>647</v>
      </c>
      <c r="B128" s="134">
        <v>7152</v>
      </c>
      <c r="C128" s="133">
        <v>623.78159955257274</v>
      </c>
      <c r="E128" s="130"/>
      <c r="F128" s="131"/>
    </row>
    <row r="129" spans="1:12" ht="16" thickBot="1" x14ac:dyDescent="0.4">
      <c r="A129" s="121" t="s">
        <v>572</v>
      </c>
      <c r="B129" s="126">
        <v>76</v>
      </c>
      <c r="C129" s="125">
        <v>591.77631578947364</v>
      </c>
      <c r="E129" s="130"/>
      <c r="F129" s="131"/>
    </row>
    <row r="130" spans="1:12" ht="16" thickBot="1" x14ac:dyDescent="0.4">
      <c r="A130" s="121" t="s">
        <v>638</v>
      </c>
      <c r="B130" s="126">
        <v>6975</v>
      </c>
      <c r="C130" s="125">
        <v>606.56888888888886</v>
      </c>
      <c r="E130" s="130"/>
      <c r="F130" s="131"/>
    </row>
    <row r="131" spans="1:12" ht="16" thickBot="1" x14ac:dyDescent="0.4">
      <c r="A131" s="121" t="s">
        <v>640</v>
      </c>
      <c r="B131" s="126">
        <v>94</v>
      </c>
      <c r="C131" s="125">
        <v>1972.1914893617022</v>
      </c>
      <c r="E131" s="130"/>
      <c r="F131" s="131"/>
    </row>
    <row r="132" spans="1:12" ht="16" thickBot="1" x14ac:dyDescent="0.4">
      <c r="A132" s="121" t="s">
        <v>637</v>
      </c>
      <c r="B132" s="126">
        <v>7</v>
      </c>
      <c r="C132" s="125">
        <v>15.285714285714286</v>
      </c>
      <c r="E132" s="130"/>
      <c r="F132" s="131"/>
    </row>
    <row r="133" spans="1:12" ht="15.5" thickBot="1" x14ac:dyDescent="0.4">
      <c r="A133" s="135" t="s">
        <v>646</v>
      </c>
      <c r="B133" s="134">
        <v>13088</v>
      </c>
      <c r="C133" s="133">
        <v>183.99258863080684</v>
      </c>
      <c r="E133" s="130"/>
      <c r="F133" s="131"/>
    </row>
    <row r="134" spans="1:12" ht="16" thickBot="1" x14ac:dyDescent="0.4">
      <c r="A134" s="121" t="s">
        <v>572</v>
      </c>
      <c r="B134" s="126">
        <v>3417</v>
      </c>
      <c r="C134" s="125">
        <v>29.441322797775825</v>
      </c>
      <c r="E134" s="130"/>
      <c r="F134" s="131"/>
    </row>
    <row r="135" spans="1:12" ht="16" thickBot="1" x14ac:dyDescent="0.4">
      <c r="A135" s="121" t="s">
        <v>638</v>
      </c>
      <c r="B135" s="126">
        <v>9412</v>
      </c>
      <c r="C135" s="125">
        <v>234.84360390990224</v>
      </c>
      <c r="E135" s="130"/>
      <c r="F135" s="131"/>
    </row>
    <row r="136" spans="1:12" ht="16" thickBot="1" x14ac:dyDescent="0.4">
      <c r="A136" s="121" t="s">
        <v>644</v>
      </c>
      <c r="B136" s="126">
        <v>214</v>
      </c>
      <c r="C136" s="125">
        <v>350.24299065420558</v>
      </c>
      <c r="E136" s="130"/>
      <c r="F136" s="131"/>
    </row>
    <row r="137" spans="1:12" ht="16" thickBot="1" x14ac:dyDescent="0.4">
      <c r="A137" s="121" t="s">
        <v>640</v>
      </c>
      <c r="B137" s="126">
        <v>33</v>
      </c>
      <c r="C137" s="125">
        <v>663.78787878787875</v>
      </c>
      <c r="E137" s="130"/>
      <c r="F137" s="131"/>
    </row>
    <row r="138" spans="1:12" ht="16" thickBot="1" x14ac:dyDescent="0.4">
      <c r="A138" s="121" t="s">
        <v>637</v>
      </c>
      <c r="B138" s="126">
        <v>12</v>
      </c>
      <c r="C138" s="125">
        <v>24.083333333333332</v>
      </c>
      <c r="E138" s="130"/>
      <c r="F138" s="131"/>
    </row>
    <row r="139" spans="1:12" ht="15.5" thickBot="1" x14ac:dyDescent="0.4">
      <c r="A139" s="135" t="s">
        <v>645</v>
      </c>
      <c r="B139" s="134">
        <v>3314</v>
      </c>
      <c r="C139" s="133">
        <v>515.30687990343995</v>
      </c>
      <c r="E139" s="130"/>
    </row>
    <row r="140" spans="1:12" ht="16" thickBot="1" x14ac:dyDescent="0.4">
      <c r="A140" s="121" t="s">
        <v>572</v>
      </c>
      <c r="B140" s="126">
        <v>227</v>
      </c>
      <c r="C140" s="125">
        <v>540.75770925110135</v>
      </c>
      <c r="E140" s="130"/>
    </row>
    <row r="141" spans="1:12" ht="16" thickBot="1" x14ac:dyDescent="0.4">
      <c r="A141" s="121" t="s">
        <v>638</v>
      </c>
      <c r="B141" s="126">
        <v>2997</v>
      </c>
      <c r="C141" s="125">
        <v>466.96162829496166</v>
      </c>
      <c r="E141" s="130"/>
      <c r="J141" s="3"/>
      <c r="L141"/>
    </row>
    <row r="142" spans="1:12" ht="16" thickBot="1" x14ac:dyDescent="0.4">
      <c r="A142" s="121" t="s">
        <v>644</v>
      </c>
      <c r="B142" s="126">
        <v>5</v>
      </c>
      <c r="C142" s="125">
        <v>2113</v>
      </c>
      <c r="E142" s="130"/>
      <c r="J142" s="3"/>
      <c r="L142"/>
    </row>
    <row r="143" spans="1:12" ht="16" thickBot="1" x14ac:dyDescent="0.4">
      <c r="A143" s="121" t="s">
        <v>640</v>
      </c>
      <c r="B143" s="126">
        <v>80</v>
      </c>
      <c r="C143" s="125">
        <v>2185.4499999999998</v>
      </c>
      <c r="E143" s="130"/>
      <c r="J143" s="3"/>
      <c r="L143"/>
    </row>
    <row r="144" spans="1:12" ht="16" thickBot="1" x14ac:dyDescent="0.4">
      <c r="A144" s="121" t="s">
        <v>637</v>
      </c>
      <c r="B144" s="126">
        <v>5</v>
      </c>
      <c r="C144" s="125">
        <v>18</v>
      </c>
      <c r="E144" s="130"/>
      <c r="G144"/>
      <c r="J144" s="3"/>
      <c r="L144"/>
    </row>
    <row r="145" spans="1:7" ht="15.5" thickBot="1" x14ac:dyDescent="0.4">
      <c r="A145" s="135" t="s">
        <v>643</v>
      </c>
      <c r="B145" s="134">
        <v>18765</v>
      </c>
      <c r="C145" s="133">
        <v>762.87370103916862</v>
      </c>
      <c r="E145" s="130"/>
      <c r="G145"/>
    </row>
    <row r="146" spans="1:7" ht="16" thickBot="1" x14ac:dyDescent="0.4">
      <c r="A146" s="121" t="s">
        <v>572</v>
      </c>
      <c r="B146" s="126">
        <v>670</v>
      </c>
      <c r="C146" s="125">
        <v>465.14477611940299</v>
      </c>
      <c r="E146" s="130"/>
      <c r="G146"/>
    </row>
    <row r="147" spans="1:7" ht="16" thickBot="1" x14ac:dyDescent="0.4">
      <c r="A147" s="121" t="s">
        <v>638</v>
      </c>
      <c r="B147" s="126">
        <v>16005</v>
      </c>
      <c r="C147" s="125">
        <v>591.54364261168382</v>
      </c>
      <c r="E147" s="130"/>
      <c r="G147"/>
    </row>
    <row r="148" spans="1:7" ht="16" thickBot="1" x14ac:dyDescent="0.4">
      <c r="A148" s="121" t="s">
        <v>644</v>
      </c>
      <c r="B148" s="126">
        <v>1</v>
      </c>
      <c r="C148" s="125">
        <v>298</v>
      </c>
      <c r="E148" s="130"/>
    </row>
    <row r="149" spans="1:7" ht="16" thickBot="1" x14ac:dyDescent="0.4">
      <c r="A149" s="121" t="s">
        <v>640</v>
      </c>
      <c r="B149" s="126">
        <v>2074</v>
      </c>
      <c r="C149" s="125">
        <v>2186.8297974927677</v>
      </c>
      <c r="E149" s="130"/>
    </row>
    <row r="150" spans="1:7" ht="16" thickBot="1" x14ac:dyDescent="0.4">
      <c r="A150" s="121" t="s">
        <v>637</v>
      </c>
      <c r="B150" s="126">
        <v>15</v>
      </c>
      <c r="C150" s="125">
        <v>15.933333333333334</v>
      </c>
      <c r="D150" s="118"/>
      <c r="E150" s="130"/>
    </row>
    <row r="151" spans="1:7" ht="15.5" thickBot="1" x14ac:dyDescent="0.4">
      <c r="A151" s="135" t="s">
        <v>642</v>
      </c>
      <c r="B151" s="134">
        <v>7216</v>
      </c>
      <c r="C151" s="133">
        <v>739.68472838137473</v>
      </c>
      <c r="D151" s="118"/>
      <c r="E151" s="130"/>
    </row>
    <row r="152" spans="1:7" ht="16" thickBot="1" x14ac:dyDescent="0.4">
      <c r="A152" s="121" t="s">
        <v>572</v>
      </c>
      <c r="B152" s="126">
        <v>129</v>
      </c>
      <c r="C152" s="125">
        <v>279.82945736434107</v>
      </c>
      <c r="D152" s="118"/>
      <c r="E152" s="130"/>
    </row>
    <row r="153" spans="1:7" ht="16" thickBot="1" x14ac:dyDescent="0.4">
      <c r="A153" s="121" t="s">
        <v>638</v>
      </c>
      <c r="B153" s="126">
        <v>6756</v>
      </c>
      <c r="C153" s="125">
        <v>672.70293072824154</v>
      </c>
      <c r="D153" s="118"/>
      <c r="E153" s="117"/>
      <c r="F153"/>
    </row>
    <row r="154" spans="1:7" ht="16" thickBot="1" x14ac:dyDescent="0.4">
      <c r="A154" s="121" t="s">
        <v>640</v>
      </c>
      <c r="B154" s="126">
        <v>322</v>
      </c>
      <c r="C154" s="125">
        <v>2349.6863354037268</v>
      </c>
      <c r="E154" s="117"/>
      <c r="F154"/>
    </row>
    <row r="155" spans="1:7" ht="16" thickBot="1" x14ac:dyDescent="0.4">
      <c r="A155" s="121" t="s">
        <v>637</v>
      </c>
      <c r="B155" s="126">
        <v>9</v>
      </c>
      <c r="C155" s="125">
        <v>9.6666666666666661</v>
      </c>
      <c r="E155" s="117"/>
      <c r="F155"/>
    </row>
    <row r="156" spans="1:7" ht="15.5" thickBot="1" x14ac:dyDescent="0.4">
      <c r="A156" s="135" t="s">
        <v>641</v>
      </c>
      <c r="B156" s="134">
        <v>3467</v>
      </c>
      <c r="C156" s="133">
        <v>926.72050764349581</v>
      </c>
      <c r="E156" s="117"/>
      <c r="F156"/>
    </row>
    <row r="157" spans="1:7" ht="16" thickBot="1" x14ac:dyDescent="0.4">
      <c r="A157" s="121" t="s">
        <v>572</v>
      </c>
      <c r="B157" s="126">
        <v>124</v>
      </c>
      <c r="C157" s="125">
        <v>638.04032258064512</v>
      </c>
    </row>
    <row r="158" spans="1:7" ht="16" thickBot="1" x14ac:dyDescent="0.4">
      <c r="A158" s="121" t="s">
        <v>638</v>
      </c>
      <c r="B158" s="126">
        <v>3094</v>
      </c>
      <c r="C158" s="125">
        <v>813.13510019392368</v>
      </c>
    </row>
    <row r="159" spans="1:7" ht="16" thickBot="1" x14ac:dyDescent="0.4">
      <c r="A159" s="121" t="s">
        <v>640</v>
      </c>
      <c r="B159" s="126">
        <v>242</v>
      </c>
      <c r="C159" s="125">
        <v>2552.7190082644629</v>
      </c>
    </row>
    <row r="160" spans="1:7" ht="16" thickBot="1" x14ac:dyDescent="0.4">
      <c r="A160" s="121" t="s">
        <v>637</v>
      </c>
      <c r="B160" s="126">
        <v>7</v>
      </c>
      <c r="C160" s="125">
        <v>32.142857142857146</v>
      </c>
    </row>
    <row r="161" spans="1:3" ht="15.5" thickBot="1" x14ac:dyDescent="0.4">
      <c r="A161" s="135" t="s">
        <v>639</v>
      </c>
      <c r="B161" s="134">
        <v>4080</v>
      </c>
      <c r="C161" s="133">
        <v>580.66250000000002</v>
      </c>
    </row>
    <row r="162" spans="1:3" ht="16" thickBot="1" x14ac:dyDescent="0.4">
      <c r="A162" s="121" t="s">
        <v>572</v>
      </c>
      <c r="B162" s="126">
        <v>328</v>
      </c>
      <c r="C162" s="125">
        <v>516.29878048780483</v>
      </c>
    </row>
    <row r="163" spans="1:3" ht="16" thickBot="1" x14ac:dyDescent="0.4">
      <c r="A163" s="121" t="s">
        <v>638</v>
      </c>
      <c r="B163" s="126">
        <v>3720</v>
      </c>
      <c r="C163" s="125">
        <v>586.78655913978491</v>
      </c>
    </row>
    <row r="164" spans="1:3" ht="16" thickBot="1" x14ac:dyDescent="0.4">
      <c r="A164" s="121" t="s">
        <v>644</v>
      </c>
      <c r="B164" s="126">
        <v>2</v>
      </c>
      <c r="C164" s="125">
        <v>1803</v>
      </c>
    </row>
    <row r="165" spans="1:3" ht="16" thickBot="1" x14ac:dyDescent="0.4">
      <c r="A165" s="121" t="s">
        <v>640</v>
      </c>
      <c r="B165" s="126">
        <v>8</v>
      </c>
      <c r="C165" s="125">
        <v>1584.75</v>
      </c>
    </row>
    <row r="166" spans="1:3" ht="16" thickBot="1" x14ac:dyDescent="0.4">
      <c r="A166" s="177" t="s">
        <v>637</v>
      </c>
      <c r="B166" s="176">
        <v>22</v>
      </c>
      <c r="C166" s="175">
        <v>28.5</v>
      </c>
    </row>
    <row r="167" spans="1:3" x14ac:dyDescent="0.35">
      <c r="C167" s="130"/>
    </row>
    <row r="168" spans="1:3" x14ac:dyDescent="0.35">
      <c r="C168" s="130"/>
    </row>
    <row r="169" spans="1:3" x14ac:dyDescent="0.35">
      <c r="C169" s="130"/>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B7AA8-D25E-4394-B409-A2DD6D4F64DA}">
  <sheetPr>
    <tabColor theme="0"/>
  </sheetPr>
  <dimension ref="A1:BC182"/>
  <sheetViews>
    <sheetView showGridLines="0" zoomScaleNormal="100"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118" customWidth="1"/>
    <col min="7" max="7" width="15.81640625" style="117" customWidth="1"/>
    <col min="8" max="8" width="19.54296875" customWidth="1"/>
    <col min="9" max="9" width="15" customWidth="1"/>
    <col min="12" max="12" width="8.7265625" style="3"/>
  </cols>
  <sheetData>
    <row r="1" spans="1:55" ht="38.5" customHeight="1" x14ac:dyDescent="0.35">
      <c r="A1" s="210" t="s">
        <v>451</v>
      </c>
      <c r="B1" s="210"/>
      <c r="C1" s="210"/>
      <c r="D1" s="210"/>
      <c r="E1" s="210"/>
      <c r="F1" s="210"/>
      <c r="G1" s="210"/>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211" t="s">
        <v>1</v>
      </c>
      <c r="B2" s="211"/>
      <c r="C2" s="211"/>
      <c r="D2" s="211"/>
      <c r="E2" s="211"/>
      <c r="F2" s="211"/>
      <c r="G2" s="211"/>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211"/>
      <c r="B3" s="211"/>
      <c r="C3" s="211"/>
      <c r="D3" s="211"/>
      <c r="E3" s="211"/>
      <c r="F3" s="211"/>
      <c r="G3" s="211"/>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212" t="s">
        <v>691</v>
      </c>
      <c r="B4" s="212"/>
      <c r="C4" s="212"/>
      <c r="D4" s="212"/>
      <c r="E4" s="212"/>
      <c r="F4" s="212"/>
      <c r="G4" s="212"/>
      <c r="H4" s="173"/>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74"/>
      <c r="B5" s="174"/>
      <c r="C5" s="174"/>
      <c r="D5" s="174"/>
      <c r="E5" s="174"/>
      <c r="F5" s="174"/>
      <c r="G5" s="174"/>
      <c r="H5" s="173"/>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42"/>
      <c r="B6" s="142"/>
      <c r="C6" s="142"/>
      <c r="D6" s="3"/>
      <c r="E6" s="3"/>
      <c r="F6" s="131"/>
      <c r="G6" s="132"/>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207" t="s">
        <v>690</v>
      </c>
      <c r="B7" s="207"/>
      <c r="C7" s="207"/>
      <c r="D7" s="167"/>
      <c r="E7" s="3"/>
      <c r="F7" s="131"/>
      <c r="G7" s="132"/>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64" t="s">
        <v>689</v>
      </c>
      <c r="B8" s="164" t="s">
        <v>453</v>
      </c>
      <c r="C8" s="164" t="s">
        <v>688</v>
      </c>
      <c r="D8" s="3"/>
      <c r="E8" s="214" t="s">
        <v>687</v>
      </c>
      <c r="F8" s="214"/>
      <c r="G8" s="21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53" t="s">
        <v>638</v>
      </c>
      <c r="B9" s="156">
        <v>151008</v>
      </c>
      <c r="C9" s="168">
        <v>144967.68000026728</v>
      </c>
      <c r="D9" s="3"/>
      <c r="E9" s="163" t="s">
        <v>680</v>
      </c>
      <c r="F9" s="172" t="s">
        <v>453</v>
      </c>
      <c r="G9" s="171" t="s">
        <v>679</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53" t="s">
        <v>636</v>
      </c>
      <c r="B10" s="160">
        <v>16080</v>
      </c>
      <c r="C10" s="166">
        <v>44059.200000000041</v>
      </c>
      <c r="D10" s="3"/>
      <c r="E10" s="15" t="s">
        <v>677</v>
      </c>
      <c r="F10" s="158">
        <v>65932</v>
      </c>
      <c r="G10" s="157">
        <v>0.98662197348337477</v>
      </c>
      <c r="H10" s="3"/>
      <c r="I10" s="14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53" t="s">
        <v>635</v>
      </c>
      <c r="B11" s="156">
        <v>5717</v>
      </c>
      <c r="C11" s="168">
        <v>25726.5</v>
      </c>
      <c r="D11" s="3"/>
      <c r="E11" s="15" t="s">
        <v>675</v>
      </c>
      <c r="F11" s="170">
        <v>894</v>
      </c>
      <c r="G11" s="169">
        <v>1.3378026516625266E-2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53" t="s">
        <v>640</v>
      </c>
      <c r="B12" s="156">
        <v>2424</v>
      </c>
      <c r="C12" s="168">
        <v>436.32000000001398</v>
      </c>
      <c r="D12" s="3"/>
      <c r="E12" s="151" t="s">
        <v>666</v>
      </c>
      <c r="F12" s="155">
        <v>66826</v>
      </c>
      <c r="G12" s="154">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53" t="s">
        <v>637</v>
      </c>
      <c r="B13" s="156">
        <v>384</v>
      </c>
      <c r="C13" s="168">
        <v>1420.80000000001</v>
      </c>
      <c r="D13" s="167"/>
      <c r="E13" s="148" t="s">
        <v>686</v>
      </c>
      <c r="F13" s="148"/>
      <c r="G13" s="148"/>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53" t="s">
        <v>644</v>
      </c>
      <c r="B14" s="160">
        <v>6</v>
      </c>
      <c r="C14" s="166">
        <v>0</v>
      </c>
      <c r="D14" s="3"/>
      <c r="E14" s="205" t="s">
        <v>671</v>
      </c>
      <c r="F14" s="205"/>
      <c r="G14" s="205"/>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51" t="s">
        <v>666</v>
      </c>
      <c r="B15" s="150">
        <v>175619</v>
      </c>
      <c r="C15" s="165">
        <v>216610.49999989683</v>
      </c>
      <c r="D15" s="3"/>
      <c r="E15" s="148"/>
      <c r="F15" s="148"/>
      <c r="G15" s="148"/>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206" t="s">
        <v>685</v>
      </c>
      <c r="B16" s="206"/>
      <c r="C16" s="206"/>
      <c r="E16" s="148"/>
      <c r="F16" s="148"/>
      <c r="G16" s="148"/>
      <c r="H16" s="3"/>
      <c r="I16" s="14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206" t="s">
        <v>684</v>
      </c>
      <c r="B17" s="206"/>
      <c r="C17" s="206"/>
      <c r="D17" s="3"/>
      <c r="E17" s="148"/>
      <c r="F17" s="148"/>
      <c r="G17" s="148"/>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46"/>
      <c r="B18" s="146"/>
      <c r="C18" s="146"/>
      <c r="D18" s="3"/>
      <c r="E18" s="205"/>
      <c r="F18" s="205"/>
      <c r="G18" s="205"/>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207" t="s">
        <v>683</v>
      </c>
      <c r="B19" s="207"/>
      <c r="C19" s="207"/>
      <c r="D19" s="3"/>
      <c r="E19" s="213" t="s">
        <v>682</v>
      </c>
      <c r="F19" s="208"/>
      <c r="G19" s="208"/>
      <c r="H19" s="14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64" t="s">
        <v>681</v>
      </c>
      <c r="B20" s="164" t="s">
        <v>453</v>
      </c>
      <c r="C20" s="164" t="s">
        <v>546</v>
      </c>
      <c r="D20" s="3"/>
      <c r="E20" s="163" t="s">
        <v>680</v>
      </c>
      <c r="F20" s="162" t="s">
        <v>453</v>
      </c>
      <c r="G20" s="161" t="s">
        <v>679</v>
      </c>
      <c r="H20" s="3"/>
      <c r="I20" s="14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53" t="s">
        <v>678</v>
      </c>
      <c r="B21" s="160">
        <v>83157</v>
      </c>
      <c r="C21" s="159">
        <v>595.531560782616</v>
      </c>
      <c r="D21" s="3"/>
      <c r="E21" s="15" t="s">
        <v>677</v>
      </c>
      <c r="F21" s="158">
        <v>8898</v>
      </c>
      <c r="G21" s="157">
        <v>0.90870098039215685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53" t="s">
        <v>676</v>
      </c>
      <c r="B22" s="160">
        <v>7</v>
      </c>
      <c r="C22" s="159">
        <v>565.14285714285711</v>
      </c>
      <c r="D22" s="3"/>
      <c r="E22" s="15" t="s">
        <v>675</v>
      </c>
      <c r="F22" s="158">
        <v>894</v>
      </c>
      <c r="G22" s="157">
        <v>9.1299019607843132E-2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53" t="s">
        <v>674</v>
      </c>
      <c r="B23" s="156">
        <v>92450</v>
      </c>
      <c r="C23" s="152">
        <v>574.49771768523522</v>
      </c>
      <c r="D23" s="3"/>
      <c r="E23" s="151" t="s">
        <v>666</v>
      </c>
      <c r="F23" s="155">
        <v>9792</v>
      </c>
      <c r="G23" s="154">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53" t="s">
        <v>673</v>
      </c>
      <c r="B24">
        <v>5</v>
      </c>
      <c r="C24" s="152">
        <v>1300.4000000000001</v>
      </c>
      <c r="D24" s="3"/>
      <c r="E24" s="205" t="s">
        <v>672</v>
      </c>
      <c r="F24" s="205"/>
      <c r="G24" s="205"/>
      <c r="H24" s="3"/>
      <c r="I24" s="14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51" t="s">
        <v>666</v>
      </c>
      <c r="B25" s="150">
        <v>175619</v>
      </c>
      <c r="C25" s="149">
        <v>584.4777045763841</v>
      </c>
      <c r="D25" s="3"/>
      <c r="E25" s="205" t="s">
        <v>671</v>
      </c>
      <c r="F25" s="205"/>
      <c r="G25" s="205"/>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206" t="str">
        <f>A16</f>
        <v>Data from BI Inc. Participants Report, 08.24.2024</v>
      </c>
      <c r="B26" s="206"/>
      <c r="C26" s="206"/>
      <c r="D26" s="145"/>
      <c r="E26" s="142"/>
      <c r="F26" s="147"/>
      <c r="G26" s="132"/>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206" t="s">
        <v>670</v>
      </c>
      <c r="B27" s="206"/>
      <c r="C27" s="206"/>
      <c r="D27" s="145"/>
      <c r="F27" s="144"/>
      <c r="G27" s="14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209"/>
      <c r="B28" s="209"/>
      <c r="C28" s="209"/>
      <c r="D28" s="3"/>
      <c r="E28" s="3"/>
      <c r="F28" s="131"/>
      <c r="G28" s="132"/>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209"/>
      <c r="B29" s="209"/>
      <c r="C29" s="209"/>
      <c r="D29" s="3"/>
      <c r="E29" s="3"/>
      <c r="F29" s="131"/>
      <c r="G29" s="132"/>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209" t="s">
        <v>669</v>
      </c>
      <c r="B30" s="209"/>
      <c r="C30" s="209"/>
      <c r="D30" s="3"/>
      <c r="E30" s="3"/>
      <c r="F30" s="131"/>
      <c r="G30" s="132"/>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41" t="s">
        <v>668</v>
      </c>
      <c r="B31" s="141" t="s">
        <v>453</v>
      </c>
      <c r="C31" s="141" t="s">
        <v>667</v>
      </c>
      <c r="D31" s="3"/>
      <c r="E31" s="3"/>
      <c r="F31" s="131"/>
      <c r="G31" s="132"/>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40" t="s">
        <v>666</v>
      </c>
      <c r="B32" s="139">
        <v>175619</v>
      </c>
      <c r="C32" s="138">
        <v>584.4777045763841</v>
      </c>
      <c r="D32" s="137"/>
      <c r="E32" s="3"/>
      <c r="F32" s="131"/>
      <c r="G32" s="132"/>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35" t="s">
        <v>665</v>
      </c>
      <c r="B33" s="134">
        <v>5122</v>
      </c>
      <c r="C33" s="133">
        <v>601.4455290901991</v>
      </c>
      <c r="E33" s="3"/>
      <c r="F33" s="131"/>
      <c r="G33" s="132"/>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21" t="s">
        <v>638</v>
      </c>
      <c r="B34" s="126">
        <v>4556</v>
      </c>
      <c r="C34" s="125">
        <v>610.25812115891131</v>
      </c>
      <c r="E34" s="130"/>
      <c r="F34" s="131"/>
      <c r="G34" s="132"/>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21" t="s">
        <v>640</v>
      </c>
      <c r="B35" s="126">
        <v>68</v>
      </c>
      <c r="C35" s="125">
        <v>2169.4411764705883</v>
      </c>
      <c r="E35" s="130"/>
      <c r="F35" s="131"/>
      <c r="G35" s="132"/>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21" t="s">
        <v>637</v>
      </c>
      <c r="B36" s="126">
        <v>6</v>
      </c>
      <c r="C36" s="125">
        <v>12</v>
      </c>
      <c r="E36" s="130"/>
      <c r="F36" s="131"/>
      <c r="G36" s="132"/>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21" t="s">
        <v>636</v>
      </c>
      <c r="B37" s="126">
        <v>406</v>
      </c>
      <c r="C37" s="125">
        <v>355.59113300492612</v>
      </c>
      <c r="E37" s="130"/>
      <c r="F37" s="131"/>
      <c r="G37" s="132"/>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121" t="s">
        <v>635</v>
      </c>
      <c r="B38" s="126">
        <v>86</v>
      </c>
      <c r="C38" s="125">
        <v>96.558139534883722</v>
      </c>
      <c r="E38" s="130"/>
      <c r="F38" s="131"/>
      <c r="G38" s="132"/>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135" t="s">
        <v>664</v>
      </c>
      <c r="B39" s="134">
        <v>3583</v>
      </c>
      <c r="C39" s="133">
        <v>501.83644990231647</v>
      </c>
      <c r="E39" s="130"/>
      <c r="F39" s="131"/>
      <c r="G39" s="132"/>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21" t="s">
        <v>638</v>
      </c>
      <c r="B40" s="126">
        <v>3153</v>
      </c>
      <c r="C40" s="125">
        <v>528.26926736441487</v>
      </c>
      <c r="E40" s="130"/>
      <c r="F40" s="131"/>
      <c r="G40" s="132"/>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21" t="s">
        <v>640</v>
      </c>
      <c r="B41" s="126">
        <v>4</v>
      </c>
      <c r="C41" s="125">
        <v>1697.25</v>
      </c>
      <c r="D41" s="137"/>
      <c r="E41" s="130"/>
      <c r="F41" s="131"/>
      <c r="G41" s="132"/>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21" t="s">
        <v>637</v>
      </c>
      <c r="B42" s="126">
        <v>21</v>
      </c>
      <c r="C42" s="125">
        <v>67.19047619047619</v>
      </c>
      <c r="E42" s="130"/>
      <c r="F42" s="131"/>
      <c r="G42" s="132"/>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21" t="s">
        <v>636</v>
      </c>
      <c r="B43" s="126">
        <v>243</v>
      </c>
      <c r="C43" s="125">
        <v>283.18106995884773</v>
      </c>
      <c r="E43" s="130"/>
      <c r="F43" s="131"/>
      <c r="G43" s="132"/>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121" t="s">
        <v>635</v>
      </c>
      <c r="B44" s="126">
        <v>162</v>
      </c>
      <c r="C44" s="125">
        <v>342.18518518518516</v>
      </c>
      <c r="E44" s="130"/>
      <c r="F44" s="131"/>
      <c r="G44" s="132"/>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35" t="s">
        <v>663</v>
      </c>
      <c r="B45" s="123">
        <v>7004</v>
      </c>
      <c r="C45" s="122">
        <v>618.68774985722439</v>
      </c>
      <c r="E45" s="130"/>
      <c r="F45" s="131"/>
      <c r="G45" s="132"/>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21" t="s">
        <v>638</v>
      </c>
      <c r="B46" s="126">
        <v>6236</v>
      </c>
      <c r="C46" s="125">
        <v>656.3393200769724</v>
      </c>
      <c r="E46" s="130"/>
      <c r="F46" s="131"/>
      <c r="G46" s="132"/>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21" t="s">
        <v>640</v>
      </c>
      <c r="B47" s="126">
        <v>2</v>
      </c>
      <c r="C47" s="125">
        <v>1296</v>
      </c>
      <c r="E47" s="130"/>
      <c r="F47" s="131"/>
      <c r="G47" s="132"/>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21" t="s">
        <v>637</v>
      </c>
      <c r="B48" s="126">
        <v>23</v>
      </c>
      <c r="C48" s="125">
        <v>58.521739130434781</v>
      </c>
      <c r="E48" s="130"/>
      <c r="F48" s="131"/>
      <c r="G48" s="132"/>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121" t="s">
        <v>636</v>
      </c>
      <c r="B49" s="126">
        <v>274</v>
      </c>
      <c r="C49" s="125">
        <v>459.50729927007302</v>
      </c>
      <c r="E49" s="130"/>
      <c r="F49" s="131"/>
      <c r="G49" s="132"/>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21" t="s">
        <v>635</v>
      </c>
      <c r="B50" s="126">
        <v>469</v>
      </c>
      <c r="C50" s="125">
        <v>235.63752665245204</v>
      </c>
      <c r="E50" s="130"/>
      <c r="F50" s="131"/>
      <c r="G50" s="132"/>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135" t="s">
        <v>662</v>
      </c>
      <c r="B51" s="134">
        <v>784</v>
      </c>
      <c r="C51" s="133">
        <v>833.52295918367349</v>
      </c>
      <c r="E51" s="130"/>
      <c r="F51" s="131"/>
      <c r="G51" s="132"/>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21" t="s">
        <v>638</v>
      </c>
      <c r="B52" s="126">
        <v>542</v>
      </c>
      <c r="C52" s="125">
        <v>455.450184501845</v>
      </c>
      <c r="E52" s="130"/>
      <c r="F52" s="131"/>
      <c r="G52" s="132"/>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121" t="s">
        <v>640</v>
      </c>
      <c r="B53" s="126">
        <v>181</v>
      </c>
      <c r="C53" s="125">
        <v>2221.9668508287291</v>
      </c>
      <c r="E53" s="130"/>
      <c r="F53" s="131"/>
      <c r="G53" s="132"/>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21" t="s">
        <v>636</v>
      </c>
      <c r="B54" s="126">
        <v>44</v>
      </c>
      <c r="C54" s="125">
        <v>79.818181818181813</v>
      </c>
      <c r="D54" s="137"/>
      <c r="E54" s="130"/>
      <c r="F54" s="131"/>
      <c r="G54" s="132"/>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21" t="s">
        <v>635</v>
      </c>
      <c r="B55" s="126">
        <v>17</v>
      </c>
      <c r="C55" s="125">
        <v>55.294117647058826</v>
      </c>
      <c r="E55" s="130"/>
      <c r="F55" s="131"/>
      <c r="G55" s="132"/>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35" t="s">
        <v>661</v>
      </c>
      <c r="B56" s="123">
        <v>19106</v>
      </c>
      <c r="C56" s="122">
        <v>665.73762168952157</v>
      </c>
      <c r="E56" s="130"/>
      <c r="F56" s="131"/>
      <c r="G56" s="132"/>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29" t="s">
        <v>638</v>
      </c>
      <c r="B57" s="128">
        <v>15761</v>
      </c>
      <c r="C57" s="127">
        <v>694.47338366854899</v>
      </c>
      <c r="E57" s="130"/>
      <c r="F57" s="131"/>
      <c r="G57" s="132"/>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21" t="s">
        <v>644</v>
      </c>
      <c r="B58" s="126">
        <v>1</v>
      </c>
      <c r="C58" s="125">
        <v>504</v>
      </c>
      <c r="E58" s="130"/>
      <c r="F58" s="131"/>
      <c r="G58" s="132"/>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121" t="s">
        <v>640</v>
      </c>
      <c r="B59" s="126">
        <v>419</v>
      </c>
      <c r="C59" s="125">
        <v>2740.4057279236276</v>
      </c>
      <c r="E59" s="130"/>
      <c r="F59" s="131"/>
      <c r="G59" s="132"/>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21" t="s">
        <v>637</v>
      </c>
      <c r="B60" s="126">
        <v>38</v>
      </c>
      <c r="C60" s="125">
        <v>87.763157894736835</v>
      </c>
      <c r="E60" s="130"/>
      <c r="F60" s="131"/>
      <c r="G60" s="132"/>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21" t="s">
        <v>636</v>
      </c>
      <c r="B61" s="126">
        <v>2639</v>
      </c>
      <c r="C61" s="125">
        <v>223.31148162182646</v>
      </c>
      <c r="E61" s="130"/>
      <c r="F61" s="131"/>
      <c r="G61" s="132"/>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121" t="s">
        <v>635</v>
      </c>
      <c r="B62" s="126">
        <v>248</v>
      </c>
      <c r="C62" s="125">
        <v>131.45161290322579</v>
      </c>
      <c r="E62" s="130"/>
      <c r="F62" s="131"/>
      <c r="G62" s="132"/>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135" t="s">
        <v>660</v>
      </c>
      <c r="B63" s="134">
        <v>2336</v>
      </c>
      <c r="C63" s="133">
        <v>453.13613013698631</v>
      </c>
      <c r="E63" s="130"/>
      <c r="F63" s="131"/>
      <c r="G63" s="132"/>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21" t="s">
        <v>638</v>
      </c>
      <c r="B64" s="126">
        <v>1868</v>
      </c>
      <c r="C64" s="125">
        <v>523.34689507494647</v>
      </c>
      <c r="E64" s="130"/>
      <c r="F64" s="131"/>
      <c r="G64" s="132"/>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121" t="s">
        <v>640</v>
      </c>
      <c r="B65" s="126">
        <v>2</v>
      </c>
      <c r="C65" s="125">
        <v>2009</v>
      </c>
      <c r="E65" s="130"/>
      <c r="F65" s="131"/>
      <c r="G65" s="132"/>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21" t="s">
        <v>637</v>
      </c>
      <c r="B66" s="126">
        <v>14</v>
      </c>
      <c r="C66" s="125">
        <v>12.071428571428571</v>
      </c>
      <c r="E66" s="130"/>
      <c r="F66" s="131"/>
      <c r="G66" s="132"/>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121" t="s">
        <v>636</v>
      </c>
      <c r="B67" s="126">
        <v>367</v>
      </c>
      <c r="C67" s="125">
        <v>161.7683923705722</v>
      </c>
      <c r="E67" s="130"/>
      <c r="F67" s="131"/>
      <c r="G67" s="132"/>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21" t="s">
        <v>635</v>
      </c>
      <c r="B68" s="126">
        <v>85</v>
      </c>
      <c r="C68" s="125">
        <v>204.21176470588236</v>
      </c>
      <c r="E68" s="130"/>
      <c r="F68" s="131"/>
      <c r="G68" s="132"/>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135" t="s">
        <v>659</v>
      </c>
      <c r="B69" s="134">
        <v>3559</v>
      </c>
      <c r="C69" s="133">
        <v>546.2051137960101</v>
      </c>
      <c r="E69" s="130"/>
      <c r="F69" s="131"/>
      <c r="G69" s="132"/>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21" t="s">
        <v>638</v>
      </c>
      <c r="B70" s="126">
        <v>3325</v>
      </c>
      <c r="C70" s="125">
        <v>553.19849624060146</v>
      </c>
      <c r="E70" s="130"/>
      <c r="F70" s="131"/>
      <c r="G70" s="132"/>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21" t="s">
        <v>640</v>
      </c>
      <c r="B71" s="126">
        <v>22</v>
      </c>
      <c r="C71" s="125">
        <v>2482.2272727272725</v>
      </c>
      <c r="E71" s="130"/>
      <c r="F71" s="131"/>
      <c r="G71" s="132"/>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21" t="s">
        <v>637</v>
      </c>
      <c r="B72" s="126">
        <v>19</v>
      </c>
      <c r="C72" s="125">
        <v>179.42105263157896</v>
      </c>
      <c r="E72" s="130"/>
      <c r="F72" s="131"/>
      <c r="G72" s="132"/>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21" t="s">
        <v>636</v>
      </c>
      <c r="B73" s="126">
        <v>114</v>
      </c>
      <c r="C73" s="125">
        <v>139.17543859649123</v>
      </c>
      <c r="E73" s="130"/>
      <c r="F73" s="131"/>
      <c r="G73" s="132"/>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21" t="s">
        <v>635</v>
      </c>
      <c r="B74" s="126">
        <v>79</v>
      </c>
      <c r="C74" s="125">
        <v>388.29113924050631</v>
      </c>
      <c r="E74" s="130"/>
      <c r="F74" s="131"/>
      <c r="G74" s="132"/>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35" t="s">
        <v>658</v>
      </c>
      <c r="B75" s="123">
        <v>7982</v>
      </c>
      <c r="C75" s="122">
        <v>841.60085191681287</v>
      </c>
      <c r="E75" s="130"/>
      <c r="F75" s="131"/>
      <c r="G75" s="132"/>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21" t="s">
        <v>638</v>
      </c>
      <c r="B76" s="126">
        <v>7711</v>
      </c>
      <c r="C76" s="125">
        <v>823.90027233821809</v>
      </c>
      <c r="E76" s="130"/>
      <c r="F76" s="131"/>
      <c r="G76" s="132"/>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21" t="s">
        <v>640</v>
      </c>
      <c r="B77" s="126">
        <v>109</v>
      </c>
      <c r="C77" s="125">
        <v>2761.5688073394494</v>
      </c>
      <c r="E77" s="130"/>
      <c r="F77" s="131"/>
      <c r="G77" s="132"/>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21" t="s">
        <v>637</v>
      </c>
      <c r="B78" s="126">
        <v>2</v>
      </c>
      <c r="C78" s="125">
        <v>40.5</v>
      </c>
      <c r="D78" s="137"/>
      <c r="E78" s="130"/>
      <c r="F78" s="131"/>
      <c r="G78" s="132"/>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21" t="s">
        <v>636</v>
      </c>
      <c r="B79" s="126">
        <v>146</v>
      </c>
      <c r="C79" s="125">
        <v>415.61643835616439</v>
      </c>
      <c r="E79" s="130"/>
      <c r="F79" s="131"/>
      <c r="G79" s="132"/>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21" t="s">
        <v>635</v>
      </c>
      <c r="B80" s="128">
        <v>14</v>
      </c>
      <c r="C80" s="127">
        <v>199.35714285714286</v>
      </c>
      <c r="E80" s="130"/>
      <c r="F80" s="131"/>
      <c r="G80" s="132"/>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36" t="s">
        <v>657</v>
      </c>
      <c r="B81" s="134">
        <v>4179</v>
      </c>
      <c r="C81" s="133">
        <v>195.38741325676</v>
      </c>
      <c r="E81" s="130"/>
      <c r="F81" s="131"/>
      <c r="G81" s="132"/>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21" t="s">
        <v>638</v>
      </c>
      <c r="B82" s="126">
        <v>1786</v>
      </c>
      <c r="C82" s="125">
        <v>307.75811870100785</v>
      </c>
      <c r="E82" s="130"/>
      <c r="F82" s="131"/>
      <c r="G82" s="132"/>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21" t="s">
        <v>640</v>
      </c>
      <c r="B83" s="126">
        <v>30</v>
      </c>
      <c r="C83" s="125">
        <v>1451.1333333333334</v>
      </c>
      <c r="E83" s="130"/>
      <c r="F83" s="131"/>
      <c r="G83" s="132"/>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21" t="s">
        <v>637</v>
      </c>
      <c r="B84" s="126">
        <v>6</v>
      </c>
      <c r="C84" s="125">
        <v>12.166666666666666</v>
      </c>
      <c r="E84" s="130"/>
      <c r="F84" s="131"/>
      <c r="G84" s="132"/>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21" t="s">
        <v>636</v>
      </c>
      <c r="B85" s="126">
        <v>1849</v>
      </c>
      <c r="C85" s="125">
        <v>104.30394808004327</v>
      </c>
      <c r="E85" s="130"/>
      <c r="F85" s="131"/>
      <c r="G85" s="132"/>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29" t="s">
        <v>635</v>
      </c>
      <c r="B86" s="128">
        <v>508</v>
      </c>
      <c r="C86" s="127">
        <v>59.848425196850393</v>
      </c>
      <c r="E86" s="130"/>
      <c r="F86" s="131"/>
      <c r="G86" s="132"/>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24" t="s">
        <v>656</v>
      </c>
      <c r="B87" s="123">
        <v>4169</v>
      </c>
      <c r="C87" s="122">
        <v>417.15279443511633</v>
      </c>
      <c r="E87" s="130"/>
      <c r="F87" s="131"/>
      <c r="G87" s="132"/>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21" t="s">
        <v>638</v>
      </c>
      <c r="B88" s="126">
        <v>2925</v>
      </c>
      <c r="C88" s="125">
        <v>545.42051282051284</v>
      </c>
      <c r="E88" s="130"/>
      <c r="F88" s="131"/>
      <c r="G88" s="132"/>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21" t="s">
        <v>637</v>
      </c>
      <c r="B89" s="126">
        <v>1</v>
      </c>
      <c r="C89" s="125">
        <v>167</v>
      </c>
      <c r="E89" s="130"/>
      <c r="F89" s="131"/>
      <c r="G89" s="132"/>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121" t="s">
        <v>636</v>
      </c>
      <c r="B90" s="126">
        <v>900</v>
      </c>
      <c r="C90" s="125">
        <v>133.28</v>
      </c>
      <c r="E90" s="130"/>
      <c r="F90" s="131"/>
      <c r="G90" s="132"/>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29" t="s">
        <v>635</v>
      </c>
      <c r="B91" s="128">
        <v>343</v>
      </c>
      <c r="C91" s="127">
        <v>68.909620991253647</v>
      </c>
      <c r="E91" s="130"/>
      <c r="F91" s="131"/>
      <c r="G91" s="132"/>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24" t="s">
        <v>655</v>
      </c>
      <c r="B92" s="123">
        <v>3004</v>
      </c>
      <c r="C92" s="122">
        <v>366.55292942743012</v>
      </c>
      <c r="E92" s="130"/>
      <c r="F92" s="131"/>
      <c r="G92" s="132"/>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21" t="s">
        <v>638</v>
      </c>
      <c r="B93" s="126">
        <v>2544</v>
      </c>
      <c r="C93" s="125">
        <v>365.0864779874214</v>
      </c>
      <c r="E93" s="130"/>
      <c r="F93" s="131"/>
      <c r="G93" s="132"/>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21" t="s">
        <v>637</v>
      </c>
      <c r="B94" s="126">
        <v>21</v>
      </c>
      <c r="C94" s="125">
        <v>30.666666666666668</v>
      </c>
      <c r="E94" s="130"/>
      <c r="F94" s="131"/>
      <c r="G94" s="132"/>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21" t="s">
        <v>636</v>
      </c>
      <c r="B95" s="126">
        <v>351</v>
      </c>
      <c r="C95" s="125">
        <v>464.46438746438747</v>
      </c>
      <c r="E95" s="130"/>
      <c r="F95" s="131"/>
      <c r="G95" s="132"/>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29" t="s">
        <v>635</v>
      </c>
      <c r="B96" s="128">
        <v>88</v>
      </c>
      <c r="C96" s="127">
        <v>98.568181818181813</v>
      </c>
      <c r="E96" s="130"/>
      <c r="F96" s="131"/>
      <c r="G96" s="132"/>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24" t="s">
        <v>654</v>
      </c>
      <c r="B97" s="123">
        <v>14877</v>
      </c>
      <c r="C97" s="122">
        <v>470.69819183975261</v>
      </c>
      <c r="E97" s="130"/>
      <c r="F97" s="131"/>
      <c r="G97" s="132"/>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21" t="s">
        <v>638</v>
      </c>
      <c r="B98" s="126">
        <v>12995</v>
      </c>
      <c r="C98" s="125">
        <v>447.32081569834554</v>
      </c>
      <c r="E98" s="130"/>
      <c r="F98" s="131"/>
      <c r="G98" s="132"/>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21" t="s">
        <v>640</v>
      </c>
      <c r="B99" s="126">
        <v>416</v>
      </c>
      <c r="C99" s="125">
        <v>1984.9759615384614</v>
      </c>
      <c r="E99" s="130"/>
      <c r="F99" s="131"/>
      <c r="G99" s="132"/>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21" t="s">
        <v>637</v>
      </c>
      <c r="B100" s="126">
        <v>15</v>
      </c>
      <c r="C100" s="125">
        <v>18.533333333333335</v>
      </c>
      <c r="E100" s="130"/>
      <c r="F100" s="131"/>
      <c r="G100" s="132"/>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21" t="s">
        <v>636</v>
      </c>
      <c r="B101" s="126">
        <v>829</v>
      </c>
      <c r="C101" s="125">
        <v>274.84318455971049</v>
      </c>
      <c r="E101" s="130"/>
      <c r="F101" s="131"/>
      <c r="G101" s="132"/>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129" t="s">
        <v>635</v>
      </c>
      <c r="B102" s="128">
        <v>622</v>
      </c>
      <c r="C102" s="127">
        <v>218.27974276527331</v>
      </c>
      <c r="E102" s="130"/>
      <c r="F102" s="131"/>
      <c r="G102" s="132"/>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24" t="s">
        <v>653</v>
      </c>
      <c r="B103" s="123">
        <v>14227</v>
      </c>
      <c r="C103" s="122">
        <v>473.9905812890982</v>
      </c>
      <c r="E103" s="130"/>
      <c r="F103" s="131"/>
      <c r="G103" s="132"/>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21" t="s">
        <v>638</v>
      </c>
      <c r="B104" s="126">
        <v>13025</v>
      </c>
      <c r="C104" s="125">
        <v>493.00153550863723</v>
      </c>
      <c r="E104" s="130"/>
      <c r="F104" s="131"/>
      <c r="G104" s="132"/>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21" t="s">
        <v>640</v>
      </c>
      <c r="B105" s="126">
        <v>1</v>
      </c>
      <c r="C105" s="125">
        <v>1529</v>
      </c>
      <c r="E105" s="130"/>
      <c r="F105" s="131"/>
      <c r="G105" s="132"/>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21" t="s">
        <v>637</v>
      </c>
      <c r="B106" s="126">
        <v>18</v>
      </c>
      <c r="C106" s="125">
        <v>46.833333333333336</v>
      </c>
      <c r="E106" s="130"/>
      <c r="F106" s="131"/>
      <c r="G106" s="132"/>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121" t="s">
        <v>636</v>
      </c>
      <c r="B107" s="126">
        <v>1000</v>
      </c>
      <c r="C107" s="125">
        <v>281.51799999999997</v>
      </c>
      <c r="E107" s="130"/>
      <c r="F107" s="131"/>
      <c r="G107" s="132"/>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121" t="s">
        <v>635</v>
      </c>
      <c r="B108" s="126">
        <v>183</v>
      </c>
      <c r="C108" s="125">
        <v>208.90163934426229</v>
      </c>
      <c r="E108" s="130"/>
      <c r="F108" s="131"/>
      <c r="G108" s="132"/>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5.5" thickBot="1" x14ac:dyDescent="0.4">
      <c r="A109" s="135" t="s">
        <v>652</v>
      </c>
      <c r="B109" s="134">
        <v>5650</v>
      </c>
      <c r="C109" s="133">
        <v>571.31327433628314</v>
      </c>
      <c r="E109" s="130"/>
      <c r="F109" s="131"/>
      <c r="G109" s="132"/>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21" t="s">
        <v>638</v>
      </c>
      <c r="B110" s="126">
        <v>4948</v>
      </c>
      <c r="C110" s="125">
        <v>615.63742926434918</v>
      </c>
      <c r="E110" s="130"/>
      <c r="F110" s="131"/>
      <c r="G110" s="132"/>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21" t="s">
        <v>644</v>
      </c>
      <c r="B111" s="126">
        <v>1</v>
      </c>
      <c r="C111" s="125">
        <v>107</v>
      </c>
      <c r="E111" s="130"/>
      <c r="F111" s="131"/>
      <c r="G111" s="132"/>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121" t="s">
        <v>640</v>
      </c>
      <c r="B112" s="126">
        <v>20</v>
      </c>
      <c r="C112" s="125">
        <v>2256.9499999999998</v>
      </c>
      <c r="E112" s="130"/>
      <c r="F112" s="131"/>
      <c r="G112" s="132"/>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21" t="s">
        <v>637</v>
      </c>
      <c r="B113" s="126">
        <v>9</v>
      </c>
      <c r="C113" s="125">
        <v>26.888888888888889</v>
      </c>
      <c r="E113" s="130"/>
      <c r="F113" s="131"/>
      <c r="G113" s="132"/>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21" t="s">
        <v>636</v>
      </c>
      <c r="B114" s="126">
        <v>584</v>
      </c>
      <c r="C114" s="125">
        <v>214.78595890410958</v>
      </c>
      <c r="E114" s="130"/>
      <c r="F114" s="131"/>
      <c r="G114" s="132"/>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29" t="s">
        <v>635</v>
      </c>
      <c r="B115" s="128">
        <v>88</v>
      </c>
      <c r="C115" s="127">
        <v>122.98863636363636</v>
      </c>
      <c r="E115" s="130"/>
      <c r="F115" s="131"/>
      <c r="G115" s="132"/>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24" t="s">
        <v>651</v>
      </c>
      <c r="B116" s="123">
        <v>8831</v>
      </c>
      <c r="C116" s="122">
        <v>552.83184237345711</v>
      </c>
      <c r="E116" s="130"/>
      <c r="F116" s="131"/>
      <c r="G116" s="132"/>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21" t="s">
        <v>638</v>
      </c>
      <c r="B117" s="126">
        <v>7192</v>
      </c>
      <c r="C117" s="125">
        <v>571.49332591768632</v>
      </c>
      <c r="E117" s="130"/>
      <c r="F117" s="131"/>
      <c r="G117" s="132"/>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121" t="s">
        <v>644</v>
      </c>
      <c r="B118" s="126">
        <v>2</v>
      </c>
      <c r="C118" s="125">
        <v>311</v>
      </c>
      <c r="E118" s="130"/>
      <c r="F118" s="131"/>
      <c r="G118" s="132"/>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21" t="s">
        <v>640</v>
      </c>
      <c r="B119" s="126">
        <v>127</v>
      </c>
      <c r="C119" s="125">
        <v>2495.9685039370079</v>
      </c>
      <c r="E119" s="130"/>
      <c r="F119" s="131"/>
      <c r="G119" s="132"/>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21" t="s">
        <v>637</v>
      </c>
      <c r="B120" s="126">
        <v>1</v>
      </c>
      <c r="C120" s="125">
        <v>157</v>
      </c>
      <c r="E120" s="130"/>
      <c r="F120" s="131"/>
      <c r="G120" s="132"/>
      <c r="L120"/>
    </row>
    <row r="121" spans="1:55" ht="16" thickBot="1" x14ac:dyDescent="0.4">
      <c r="A121" s="121" t="s">
        <v>636</v>
      </c>
      <c r="B121" s="126">
        <v>999</v>
      </c>
      <c r="C121" s="125">
        <v>322.62062062062063</v>
      </c>
      <c r="E121" s="130"/>
      <c r="F121" s="131"/>
      <c r="G121" s="132"/>
    </row>
    <row r="122" spans="1:55" ht="16" thickBot="1" x14ac:dyDescent="0.4">
      <c r="A122" s="129" t="s">
        <v>635</v>
      </c>
      <c r="B122" s="128">
        <v>510</v>
      </c>
      <c r="C122" s="127">
        <v>258.45686274509802</v>
      </c>
      <c r="E122" s="130"/>
      <c r="F122" s="131"/>
    </row>
    <row r="123" spans="1:55" ht="16" thickBot="1" x14ac:dyDescent="0.4">
      <c r="A123" s="124" t="s">
        <v>650</v>
      </c>
      <c r="B123" s="123">
        <v>12311</v>
      </c>
      <c r="C123" s="122">
        <v>867.24376573795792</v>
      </c>
      <c r="E123" s="130"/>
      <c r="F123" s="131"/>
    </row>
    <row r="124" spans="1:55" ht="16" thickBot="1" x14ac:dyDescent="0.4">
      <c r="A124" s="121" t="s">
        <v>638</v>
      </c>
      <c r="B124" s="126">
        <v>11222</v>
      </c>
      <c r="C124" s="125">
        <v>794.58135804669405</v>
      </c>
      <c r="E124" s="130"/>
      <c r="F124" s="131"/>
    </row>
    <row r="125" spans="1:55" ht="16" thickBot="1" x14ac:dyDescent="0.4">
      <c r="A125" s="121" t="s">
        <v>640</v>
      </c>
      <c r="B125" s="126">
        <v>589</v>
      </c>
      <c r="C125" s="125">
        <v>2684.2546689303904</v>
      </c>
      <c r="E125" s="130"/>
      <c r="F125" s="131"/>
    </row>
    <row r="126" spans="1:55" ht="16" thickBot="1" x14ac:dyDescent="0.4">
      <c r="A126" s="121" t="s">
        <v>637</v>
      </c>
      <c r="B126" s="126">
        <v>25</v>
      </c>
      <c r="C126" s="125">
        <v>57.12</v>
      </c>
      <c r="E126" s="130"/>
      <c r="F126" s="131"/>
    </row>
    <row r="127" spans="1:55" ht="16" thickBot="1" x14ac:dyDescent="0.4">
      <c r="A127" s="121" t="s">
        <v>636</v>
      </c>
      <c r="B127" s="126">
        <v>314</v>
      </c>
      <c r="C127" s="125">
        <v>436.94585987261149</v>
      </c>
      <c r="E127" s="130"/>
      <c r="F127" s="131"/>
    </row>
    <row r="128" spans="1:55" ht="16" thickBot="1" x14ac:dyDescent="0.4">
      <c r="A128" s="129" t="s">
        <v>635</v>
      </c>
      <c r="B128" s="128">
        <v>161</v>
      </c>
      <c r="C128" s="127">
        <v>249.63354037267081</v>
      </c>
      <c r="E128" s="130"/>
      <c r="F128" s="131"/>
    </row>
    <row r="129" spans="1:12" ht="16" thickBot="1" x14ac:dyDescent="0.4">
      <c r="A129" s="124" t="s">
        <v>649</v>
      </c>
      <c r="B129" s="123">
        <v>6464</v>
      </c>
      <c r="C129" s="122">
        <v>578.09885519801981</v>
      </c>
      <c r="E129" s="130"/>
      <c r="F129" s="131"/>
    </row>
    <row r="130" spans="1:12" ht="16" thickBot="1" x14ac:dyDescent="0.4">
      <c r="A130" s="121" t="s">
        <v>638</v>
      </c>
      <c r="B130" s="126">
        <v>5911</v>
      </c>
      <c r="C130" s="125">
        <v>615.42429368973103</v>
      </c>
      <c r="E130" s="130"/>
      <c r="F130" s="131"/>
    </row>
    <row r="131" spans="1:12" ht="16" thickBot="1" x14ac:dyDescent="0.4">
      <c r="A131" s="121" t="s">
        <v>640</v>
      </c>
      <c r="B131" s="126">
        <v>5</v>
      </c>
      <c r="C131" s="125">
        <v>2070.6</v>
      </c>
      <c r="E131" s="130"/>
      <c r="F131" s="131"/>
    </row>
    <row r="132" spans="1:12" ht="16" thickBot="1" x14ac:dyDescent="0.4">
      <c r="A132" s="121" t="s">
        <v>637</v>
      </c>
      <c r="B132" s="126">
        <v>7</v>
      </c>
      <c r="C132" s="125">
        <v>35</v>
      </c>
      <c r="E132" s="130"/>
      <c r="F132" s="131"/>
    </row>
    <row r="133" spans="1:12" ht="16" thickBot="1" x14ac:dyDescent="0.4">
      <c r="A133" s="121" t="s">
        <v>636</v>
      </c>
      <c r="B133" s="126">
        <v>115</v>
      </c>
      <c r="C133" s="125">
        <v>234.80869565217392</v>
      </c>
      <c r="E133" s="130"/>
      <c r="F133" s="131"/>
    </row>
    <row r="134" spans="1:12" ht="16" thickBot="1" x14ac:dyDescent="0.4">
      <c r="A134" s="129" t="s">
        <v>635</v>
      </c>
      <c r="B134" s="128">
        <v>426</v>
      </c>
      <c r="C134" s="127">
        <v>144.26525821596243</v>
      </c>
      <c r="E134" s="130"/>
      <c r="F134" s="131"/>
    </row>
    <row r="135" spans="1:12" ht="16" thickBot="1" x14ac:dyDescent="0.4">
      <c r="A135" s="124" t="s">
        <v>648</v>
      </c>
      <c r="B135" s="123">
        <v>3671</v>
      </c>
      <c r="C135" s="122">
        <v>264.84227730863523</v>
      </c>
      <c r="E135" s="130"/>
      <c r="F135" s="131"/>
    </row>
    <row r="136" spans="1:12" ht="16" thickBot="1" x14ac:dyDescent="0.4">
      <c r="A136" s="121" t="s">
        <v>638</v>
      </c>
      <c r="B136" s="126">
        <v>2805</v>
      </c>
      <c r="C136" s="125">
        <v>321.0377896613191</v>
      </c>
      <c r="E136" s="130"/>
      <c r="F136" s="131"/>
    </row>
    <row r="137" spans="1:12" ht="16" thickBot="1" x14ac:dyDescent="0.4">
      <c r="A137" s="121" t="s">
        <v>637</v>
      </c>
      <c r="B137" s="126">
        <v>52</v>
      </c>
      <c r="C137" s="125">
        <v>10.846153846153847</v>
      </c>
      <c r="E137" s="130"/>
      <c r="F137" s="131"/>
    </row>
    <row r="138" spans="1:12" ht="16" thickBot="1" x14ac:dyDescent="0.4">
      <c r="A138" s="121" t="s">
        <v>636</v>
      </c>
      <c r="B138" s="126">
        <v>799</v>
      </c>
      <c r="C138" s="125">
        <v>87.50312891113893</v>
      </c>
      <c r="E138" s="130"/>
    </row>
    <row r="139" spans="1:12" ht="16" thickBot="1" x14ac:dyDescent="0.4">
      <c r="A139" s="121" t="s">
        <v>635</v>
      </c>
      <c r="B139" s="126">
        <v>15</v>
      </c>
      <c r="C139" s="125">
        <v>83.066666666666663</v>
      </c>
      <c r="E139" s="130"/>
    </row>
    <row r="140" spans="1:12" ht="16" thickBot="1" x14ac:dyDescent="0.4">
      <c r="A140" s="124" t="s">
        <v>647</v>
      </c>
      <c r="B140" s="123">
        <v>6822</v>
      </c>
      <c r="C140" s="122">
        <v>677.36118440340078</v>
      </c>
      <c r="E140" s="130"/>
    </row>
    <row r="141" spans="1:12" ht="16" thickBot="1" x14ac:dyDescent="0.4">
      <c r="A141" s="121" t="s">
        <v>638</v>
      </c>
      <c r="B141" s="126">
        <v>6571</v>
      </c>
      <c r="C141" s="125">
        <v>684.09694110485464</v>
      </c>
      <c r="E141" s="130"/>
      <c r="J141" s="3"/>
      <c r="L141"/>
    </row>
    <row r="142" spans="1:12" ht="16" thickBot="1" x14ac:dyDescent="0.4">
      <c r="A142" s="121" t="s">
        <v>640</v>
      </c>
      <c r="B142" s="126">
        <v>30</v>
      </c>
      <c r="C142" s="125">
        <v>2481.5666666666666</v>
      </c>
      <c r="E142" s="130"/>
      <c r="J142" s="3"/>
      <c r="L142"/>
    </row>
    <row r="143" spans="1:12" ht="16" thickBot="1" x14ac:dyDescent="0.4">
      <c r="A143" s="121" t="s">
        <v>637</v>
      </c>
      <c r="B143" s="126">
        <v>6</v>
      </c>
      <c r="C143" s="125">
        <v>19.166666666666668</v>
      </c>
      <c r="E143" s="130"/>
      <c r="G143"/>
      <c r="J143" s="3"/>
      <c r="L143"/>
    </row>
    <row r="144" spans="1:12" ht="16" thickBot="1" x14ac:dyDescent="0.4">
      <c r="A144" s="129" t="s">
        <v>636</v>
      </c>
      <c r="B144" s="128">
        <v>179</v>
      </c>
      <c r="C144" s="127">
        <v>252.34078212290504</v>
      </c>
      <c r="E144" s="130"/>
      <c r="G144"/>
      <c r="J144" s="3"/>
      <c r="L144"/>
    </row>
    <row r="145" spans="1:7" ht="16" thickBot="1" x14ac:dyDescent="0.4">
      <c r="A145" s="121" t="s">
        <v>635</v>
      </c>
      <c r="B145" s="126">
        <v>36</v>
      </c>
      <c r="C145" s="125">
        <v>167.38888888888889</v>
      </c>
      <c r="E145" s="130"/>
      <c r="G145"/>
    </row>
    <row r="146" spans="1:7" ht="16" thickBot="1" x14ac:dyDescent="0.4">
      <c r="A146" s="124" t="s">
        <v>646</v>
      </c>
      <c r="B146" s="123">
        <v>4754</v>
      </c>
      <c r="C146" s="122">
        <v>316.35527976440892</v>
      </c>
      <c r="E146" s="130"/>
      <c r="G146"/>
    </row>
    <row r="147" spans="1:7" ht="16" thickBot="1" x14ac:dyDescent="0.4">
      <c r="A147" s="121" t="s">
        <v>638</v>
      </c>
      <c r="B147" s="126">
        <v>3200</v>
      </c>
      <c r="C147" s="125">
        <v>414.75187499999998</v>
      </c>
      <c r="E147" s="130"/>
    </row>
    <row r="148" spans="1:7" ht="16" thickBot="1" x14ac:dyDescent="0.4">
      <c r="A148" s="121" t="s">
        <v>644</v>
      </c>
      <c r="B148" s="126">
        <v>1</v>
      </c>
      <c r="C148" s="125">
        <v>51</v>
      </c>
      <c r="E148" s="130"/>
    </row>
    <row r="149" spans="1:7" ht="16" thickBot="1" x14ac:dyDescent="0.4">
      <c r="A149" s="121" t="s">
        <v>640</v>
      </c>
      <c r="B149" s="126">
        <v>2</v>
      </c>
      <c r="C149" s="125">
        <v>871</v>
      </c>
      <c r="E149" s="130"/>
    </row>
    <row r="150" spans="1:7" ht="16" thickBot="1" x14ac:dyDescent="0.4">
      <c r="A150" s="121" t="s">
        <v>637</v>
      </c>
      <c r="B150" s="126">
        <v>36</v>
      </c>
      <c r="C150" s="125">
        <v>28.166666666666668</v>
      </c>
      <c r="D150" s="118"/>
      <c r="E150" s="130"/>
    </row>
    <row r="151" spans="1:7" ht="16" thickBot="1" x14ac:dyDescent="0.4">
      <c r="A151" s="121" t="s">
        <v>636</v>
      </c>
      <c r="B151" s="126">
        <v>1297</v>
      </c>
      <c r="C151" s="125">
        <v>118.38319198149576</v>
      </c>
      <c r="D151" s="118"/>
      <c r="E151" s="130"/>
    </row>
    <row r="152" spans="1:7" ht="16" thickBot="1" x14ac:dyDescent="0.4">
      <c r="A152" s="121" t="s">
        <v>635</v>
      </c>
      <c r="B152" s="126">
        <v>218</v>
      </c>
      <c r="C152" s="125">
        <v>93.564220183486242</v>
      </c>
      <c r="D152" s="118"/>
      <c r="E152" s="117"/>
      <c r="F152"/>
    </row>
    <row r="153" spans="1:7" ht="16" thickBot="1" x14ac:dyDescent="0.4">
      <c r="A153" s="124" t="s">
        <v>645</v>
      </c>
      <c r="B153" s="123">
        <v>2225</v>
      </c>
      <c r="C153" s="122">
        <v>513.68269662921352</v>
      </c>
      <c r="D153" s="118"/>
      <c r="E153" s="117"/>
      <c r="F153"/>
    </row>
    <row r="154" spans="1:7" ht="16" thickBot="1" x14ac:dyDescent="0.4">
      <c r="A154" s="121" t="s">
        <v>638</v>
      </c>
      <c r="B154" s="126">
        <v>1254</v>
      </c>
      <c r="C154" s="125">
        <v>754.30622009569379</v>
      </c>
      <c r="E154" s="117"/>
      <c r="F154"/>
    </row>
    <row r="155" spans="1:7" ht="16" thickBot="1" x14ac:dyDescent="0.4">
      <c r="A155" s="121" t="s">
        <v>644</v>
      </c>
      <c r="B155" s="126">
        <v>1</v>
      </c>
      <c r="C155" s="125">
        <v>1841</v>
      </c>
      <c r="E155" s="117"/>
      <c r="F155"/>
    </row>
    <row r="156" spans="1:7" ht="16" thickBot="1" x14ac:dyDescent="0.4">
      <c r="A156" s="121" t="s">
        <v>640</v>
      </c>
      <c r="B156" s="126">
        <v>28</v>
      </c>
      <c r="C156" s="125">
        <v>2382.1071428571427</v>
      </c>
    </row>
    <row r="157" spans="1:7" ht="16" thickBot="1" x14ac:dyDescent="0.4">
      <c r="A157" s="121" t="s">
        <v>637</v>
      </c>
      <c r="B157" s="126">
        <v>15</v>
      </c>
      <c r="C157" s="125">
        <v>22.066666666666666</v>
      </c>
    </row>
    <row r="158" spans="1:7" ht="16" thickBot="1" x14ac:dyDescent="0.4">
      <c r="A158" s="129" t="s">
        <v>636</v>
      </c>
      <c r="B158" s="128">
        <v>685</v>
      </c>
      <c r="C158" s="127">
        <v>177.05401459854014</v>
      </c>
    </row>
    <row r="159" spans="1:7" ht="16" thickBot="1" x14ac:dyDescent="0.4">
      <c r="A159" s="121" t="s">
        <v>635</v>
      </c>
      <c r="B159" s="126">
        <v>242</v>
      </c>
      <c r="C159" s="125">
        <v>28.475206611570247</v>
      </c>
    </row>
    <row r="160" spans="1:7" ht="16" thickBot="1" x14ac:dyDescent="0.4">
      <c r="A160" s="124" t="s">
        <v>643</v>
      </c>
      <c r="B160" s="123">
        <v>18686</v>
      </c>
      <c r="C160" s="122">
        <v>620.64251311142027</v>
      </c>
    </row>
    <row r="161" spans="1:3" ht="16" thickBot="1" x14ac:dyDescent="0.4">
      <c r="A161" s="121" t="s">
        <v>638</v>
      </c>
      <c r="B161" s="126">
        <v>17261</v>
      </c>
      <c r="C161" s="125">
        <v>627.40310526620704</v>
      </c>
    </row>
    <row r="162" spans="1:3" ht="16" thickBot="1" x14ac:dyDescent="0.4">
      <c r="A162" s="121" t="s">
        <v>640</v>
      </c>
      <c r="B162" s="126">
        <v>161</v>
      </c>
      <c r="C162" s="125">
        <v>2374.4161490683232</v>
      </c>
    </row>
    <row r="163" spans="1:3" ht="16" thickBot="1" x14ac:dyDescent="0.4">
      <c r="A163" s="121" t="s">
        <v>637</v>
      </c>
      <c r="B163" s="126">
        <v>15</v>
      </c>
      <c r="C163" s="125">
        <v>14.4</v>
      </c>
    </row>
    <row r="164" spans="1:3" ht="16" thickBot="1" x14ac:dyDescent="0.4">
      <c r="A164" s="121" t="s">
        <v>636</v>
      </c>
      <c r="B164" s="126">
        <v>810</v>
      </c>
      <c r="C164" s="125">
        <v>355.71975308641976</v>
      </c>
    </row>
    <row r="165" spans="1:3" ht="16" thickBot="1" x14ac:dyDescent="0.4">
      <c r="A165" s="129" t="s">
        <v>635</v>
      </c>
      <c r="B165" s="128">
        <v>439</v>
      </c>
      <c r="C165" s="127">
        <v>221.1640091116173</v>
      </c>
    </row>
    <row r="166" spans="1:3" ht="16" thickBot="1" x14ac:dyDescent="0.4">
      <c r="A166" s="124" t="s">
        <v>642</v>
      </c>
      <c r="B166" s="123">
        <v>9807</v>
      </c>
      <c r="C166" s="122">
        <v>642.35403283369021</v>
      </c>
    </row>
    <row r="167" spans="1:3" ht="16" thickBot="1" x14ac:dyDescent="0.4">
      <c r="A167" s="121" t="s">
        <v>638</v>
      </c>
      <c r="B167" s="126">
        <v>8431</v>
      </c>
      <c r="C167" s="125">
        <v>654.15810698612268</v>
      </c>
    </row>
    <row r="168" spans="1:3" ht="16" thickBot="1" x14ac:dyDescent="0.4">
      <c r="A168" s="121" t="s">
        <v>640</v>
      </c>
      <c r="B168" s="126">
        <v>131</v>
      </c>
      <c r="C168" s="125">
        <v>2561.6335877862593</v>
      </c>
    </row>
    <row r="169" spans="1:3" ht="16" thickBot="1" x14ac:dyDescent="0.4">
      <c r="A169" s="121" t="s">
        <v>637</v>
      </c>
      <c r="B169" s="126">
        <v>4</v>
      </c>
      <c r="C169" s="125">
        <v>46.25</v>
      </c>
    </row>
    <row r="170" spans="1:3" ht="16" thickBot="1" x14ac:dyDescent="0.4">
      <c r="A170" s="121" t="s">
        <v>636</v>
      </c>
      <c r="B170" s="126">
        <v>634</v>
      </c>
      <c r="C170" s="125">
        <v>290.73186119873816</v>
      </c>
    </row>
    <row r="171" spans="1:3" ht="16" thickBot="1" x14ac:dyDescent="0.4">
      <c r="A171" s="129" t="s">
        <v>635</v>
      </c>
      <c r="B171" s="128">
        <v>607</v>
      </c>
      <c r="C171" s="127">
        <v>435.38056013179573</v>
      </c>
    </row>
    <row r="172" spans="1:3" ht="16" thickBot="1" x14ac:dyDescent="0.4">
      <c r="A172" s="124" t="s">
        <v>641</v>
      </c>
      <c r="B172" s="123">
        <v>4067</v>
      </c>
      <c r="C172" s="122">
        <v>800.91443324317675</v>
      </c>
    </row>
    <row r="173" spans="1:3" ht="16" thickBot="1" x14ac:dyDescent="0.4">
      <c r="A173" s="121" t="s">
        <v>638</v>
      </c>
      <c r="B173" s="126">
        <v>3661</v>
      </c>
      <c r="C173" s="125">
        <v>793.68642447418733</v>
      </c>
    </row>
    <row r="174" spans="1:3" ht="16" thickBot="1" x14ac:dyDescent="0.4">
      <c r="A174" s="121" t="s">
        <v>640</v>
      </c>
      <c r="B174" s="126">
        <v>77</v>
      </c>
      <c r="C174" s="125">
        <v>2816.8701298701299</v>
      </c>
    </row>
    <row r="175" spans="1:3" ht="16" thickBot="1" x14ac:dyDescent="0.4">
      <c r="A175" s="121" t="s">
        <v>637</v>
      </c>
      <c r="B175" s="126">
        <v>8</v>
      </c>
      <c r="C175" s="125">
        <v>27.875</v>
      </c>
    </row>
    <row r="176" spans="1:3" ht="16" thickBot="1" x14ac:dyDescent="0.4">
      <c r="A176" s="121" t="s">
        <v>636</v>
      </c>
      <c r="B176" s="126">
        <v>294</v>
      </c>
      <c r="C176" s="125">
        <v>439.17687074829934</v>
      </c>
    </row>
    <row r="177" spans="1:3" ht="16" thickBot="1" x14ac:dyDescent="0.4">
      <c r="A177" s="121" t="s">
        <v>635</v>
      </c>
      <c r="B177" s="126">
        <v>27</v>
      </c>
      <c r="C177" s="125">
        <v>199.74074074074073</v>
      </c>
    </row>
    <row r="178" spans="1:3" ht="16" thickBot="1" x14ac:dyDescent="0.4">
      <c r="A178" s="124" t="s">
        <v>639</v>
      </c>
      <c r="B178" s="123">
        <v>2399</v>
      </c>
      <c r="C178" s="122">
        <v>425.04168403501461</v>
      </c>
    </row>
    <row r="179" spans="1:3" ht="16" thickBot="1" x14ac:dyDescent="0.4">
      <c r="A179" s="121" t="s">
        <v>638</v>
      </c>
      <c r="B179" s="120">
        <v>2125</v>
      </c>
      <c r="C179" s="119">
        <v>459.25599999999997</v>
      </c>
    </row>
    <row r="180" spans="1:3" ht="16" thickBot="1" x14ac:dyDescent="0.4">
      <c r="A180" s="121" t="s">
        <v>637</v>
      </c>
      <c r="B180" s="120">
        <v>22</v>
      </c>
      <c r="C180" s="119">
        <v>139.36363636363637</v>
      </c>
    </row>
    <row r="181" spans="1:3" ht="16" thickBot="1" x14ac:dyDescent="0.4">
      <c r="A181" s="121" t="s">
        <v>636</v>
      </c>
      <c r="B181" s="120">
        <v>208</v>
      </c>
      <c r="C181" s="119">
        <v>165.84615384615384</v>
      </c>
    </row>
    <row r="182" spans="1:3" ht="16" thickBot="1" x14ac:dyDescent="0.4">
      <c r="A182" s="121" t="s">
        <v>635</v>
      </c>
      <c r="B182" s="120">
        <v>44</v>
      </c>
      <c r="C182" s="119">
        <v>140.77272727272728</v>
      </c>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2290D-2B9C-471F-9272-A02F169897F8}">
  <dimension ref="A1:AX171"/>
  <sheetViews>
    <sheetView showGridLines="0" zoomScaleNormal="100" zoomScaleSheetLayoutView="70" zoomScalePageLayoutView="90" workbookViewId="0">
      <selection activeCell="E160" sqref="E160"/>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44" customFormat="1" ht="27.75" customHeight="1" x14ac:dyDescent="0.3">
      <c r="A1" s="219" t="s">
        <v>451</v>
      </c>
      <c r="B1" s="219"/>
      <c r="C1" s="219"/>
      <c r="D1" s="219"/>
    </row>
    <row r="2" spans="1:50" s="246" customFormat="1" ht="45.75" customHeight="1" x14ac:dyDescent="0.3">
      <c r="A2" s="240" t="s">
        <v>1</v>
      </c>
      <c r="B2" s="240"/>
      <c r="C2" s="240"/>
      <c r="D2" s="240"/>
      <c r="E2" s="240"/>
      <c r="F2" s="240"/>
      <c r="G2" s="240"/>
      <c r="H2" s="240"/>
      <c r="I2" s="240"/>
      <c r="J2" s="240"/>
      <c r="K2" s="240"/>
      <c r="L2" s="240"/>
      <c r="M2" s="240"/>
      <c r="N2" s="240"/>
      <c r="O2" s="240"/>
      <c r="P2" s="240"/>
      <c r="Q2" s="245"/>
      <c r="R2" s="245"/>
      <c r="S2" s="245"/>
      <c r="T2" s="245"/>
      <c r="U2" s="245"/>
      <c r="V2" s="245"/>
    </row>
    <row r="3" spans="1:50" ht="31.5" customHeight="1" x14ac:dyDescent="0.35">
      <c r="A3" s="247" t="s">
        <v>706</v>
      </c>
      <c r="B3" s="247"/>
      <c r="C3" s="247"/>
      <c r="D3" s="247"/>
      <c r="E3" s="248"/>
      <c r="F3" s="248"/>
      <c r="G3" s="248"/>
      <c r="H3" s="248"/>
      <c r="I3" s="248"/>
      <c r="J3" s="248"/>
      <c r="K3" s="248"/>
      <c r="L3" s="248"/>
      <c r="M3" s="248"/>
      <c r="N3" s="248"/>
      <c r="O3" s="248"/>
      <c r="P3" s="248"/>
      <c r="Q3" s="248"/>
      <c r="R3" s="248"/>
      <c r="S3" s="248"/>
      <c r="T3" s="248"/>
      <c r="U3" s="248"/>
      <c r="V3" s="248"/>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44" customFormat="1" ht="30.75" customHeight="1" x14ac:dyDescent="0.3">
      <c r="A4" s="249"/>
      <c r="B4" s="249"/>
      <c r="C4" s="249"/>
      <c r="D4" s="249"/>
      <c r="E4" s="249"/>
      <c r="F4" s="249"/>
      <c r="G4" s="249"/>
      <c r="H4" s="249"/>
      <c r="I4" s="249"/>
      <c r="J4" s="249"/>
      <c r="K4" s="249"/>
      <c r="L4" s="249"/>
      <c r="M4" s="249"/>
      <c r="N4" s="249"/>
      <c r="O4" s="249"/>
      <c r="P4" s="249"/>
      <c r="Q4" s="249"/>
      <c r="R4" s="249"/>
      <c r="S4" s="249"/>
      <c r="T4" s="249"/>
      <c r="U4" s="249"/>
      <c r="V4" s="249"/>
      <c r="W4" s="250"/>
      <c r="X4" s="250"/>
      <c r="Y4" s="250"/>
      <c r="Z4" s="250"/>
    </row>
    <row r="5" spans="1:50" s="246" customFormat="1" ht="7.5" customHeight="1" thickBot="1" x14ac:dyDescent="0.35">
      <c r="A5" s="251"/>
      <c r="B5" s="251"/>
      <c r="C5" s="251"/>
      <c r="D5" s="251"/>
      <c r="E5" s="251"/>
      <c r="F5" s="251"/>
      <c r="G5" s="251"/>
      <c r="H5" s="251"/>
      <c r="I5" s="251"/>
      <c r="J5" s="251"/>
      <c r="K5" s="251"/>
      <c r="L5" s="251"/>
      <c r="M5" s="251"/>
      <c r="N5" s="251"/>
      <c r="O5" s="251"/>
      <c r="P5" s="251"/>
      <c r="Q5" s="251"/>
      <c r="R5" s="251"/>
      <c r="S5" s="251"/>
      <c r="T5" s="251"/>
      <c r="U5" s="251"/>
      <c r="V5" s="251"/>
      <c r="W5" s="252"/>
      <c r="X5" s="252"/>
      <c r="Y5" s="252"/>
      <c r="Z5" s="252"/>
    </row>
    <row r="6" spans="1:50" s="246" customFormat="1" ht="16.5" customHeight="1" x14ac:dyDescent="0.3">
      <c r="A6" s="253"/>
      <c r="B6" s="254"/>
      <c r="C6" s="254"/>
      <c r="D6" s="254"/>
      <c r="E6" s="254"/>
      <c r="F6" s="254"/>
      <c r="G6" s="254"/>
      <c r="H6" s="254"/>
      <c r="I6" s="254"/>
      <c r="J6" s="254"/>
      <c r="K6" s="254"/>
      <c r="L6" s="254"/>
      <c r="M6" s="254"/>
      <c r="N6" s="254"/>
      <c r="O6" s="254"/>
      <c r="P6" s="254"/>
      <c r="Q6" s="254"/>
      <c r="R6" s="254"/>
      <c r="S6" s="254"/>
      <c r="T6" s="254"/>
      <c r="U6" s="254"/>
      <c r="V6" s="255"/>
      <c r="W6" s="252"/>
      <c r="X6" s="252"/>
      <c r="Y6" s="252"/>
      <c r="Z6" s="252"/>
    </row>
    <row r="7" spans="1:50" s="244" customFormat="1" ht="16.5" customHeight="1" x14ac:dyDescent="0.3">
      <c r="A7" s="256"/>
      <c r="B7" s="257"/>
      <c r="C7" s="257"/>
      <c r="D7" s="257"/>
      <c r="E7" s="257"/>
      <c r="F7" s="257"/>
      <c r="G7" s="257"/>
      <c r="H7" s="257"/>
      <c r="J7" s="258"/>
      <c r="K7" s="258"/>
      <c r="L7" s="258"/>
      <c r="N7" s="257"/>
      <c r="O7" s="257"/>
      <c r="P7" s="257"/>
      <c r="Q7" s="257"/>
      <c r="R7" s="257"/>
      <c r="S7" s="257"/>
      <c r="T7" s="257"/>
      <c r="U7" s="257"/>
      <c r="V7" s="259"/>
      <c r="W7" s="260"/>
      <c r="X7" s="260"/>
      <c r="Y7" s="260"/>
      <c r="Z7" s="260"/>
    </row>
    <row r="8" spans="1:50" s="264" customFormat="1" ht="30.65" customHeight="1" x14ac:dyDescent="0.3">
      <c r="A8" s="261" t="s">
        <v>707</v>
      </c>
      <c r="B8" s="262"/>
      <c r="C8" s="262"/>
      <c r="D8" s="262"/>
      <c r="E8" s="263"/>
      <c r="F8" s="263"/>
      <c r="G8" s="262" t="s">
        <v>708</v>
      </c>
      <c r="H8" s="262"/>
      <c r="I8" s="262"/>
      <c r="J8" s="262"/>
      <c r="K8" s="262"/>
      <c r="M8" s="262" t="s">
        <v>709</v>
      </c>
      <c r="N8" s="262"/>
      <c r="O8" s="262"/>
      <c r="P8" s="262"/>
      <c r="Q8" s="262"/>
      <c r="T8" s="265"/>
      <c r="U8" s="265"/>
      <c r="V8" s="266"/>
      <c r="W8" s="267"/>
      <c r="X8" s="267"/>
      <c r="Y8" s="267"/>
      <c r="Z8" s="267"/>
      <c r="AB8" s="268"/>
      <c r="AC8" s="268"/>
    </row>
    <row r="9" spans="1:50" s="244" customFormat="1" ht="28.4" customHeight="1" x14ac:dyDescent="0.3">
      <c r="A9" s="269" t="s">
        <v>710</v>
      </c>
      <c r="B9" s="270" t="s">
        <v>711</v>
      </c>
      <c r="C9" s="270" t="s">
        <v>666</v>
      </c>
      <c r="D9" s="257"/>
      <c r="E9" s="257"/>
      <c r="F9" s="257"/>
      <c r="G9" s="271" t="s">
        <v>712</v>
      </c>
      <c r="H9" s="272"/>
      <c r="I9" s="273" t="s">
        <v>711</v>
      </c>
      <c r="J9" s="273" t="s">
        <v>666</v>
      </c>
      <c r="K9" s="274"/>
      <c r="L9" s="274"/>
      <c r="M9" s="271" t="s">
        <v>713</v>
      </c>
      <c r="N9" s="272"/>
      <c r="O9" s="275" t="s">
        <v>714</v>
      </c>
      <c r="P9" s="257"/>
      <c r="Q9" s="257"/>
      <c r="R9" s="257"/>
      <c r="S9" s="257"/>
      <c r="T9" s="257"/>
      <c r="U9" s="260"/>
      <c r="V9" s="266"/>
      <c r="W9" s="260"/>
      <c r="X9" s="260"/>
      <c r="Y9" s="260"/>
      <c r="Z9" s="260"/>
      <c r="AA9" s="260"/>
      <c r="AB9" s="276"/>
      <c r="AC9" s="276"/>
    </row>
    <row r="10" spans="1:50" s="244" customFormat="1" ht="16.5" customHeight="1" thickBot="1" x14ac:dyDescent="0.35">
      <c r="A10" s="277" t="s">
        <v>666</v>
      </c>
      <c r="B10" s="278">
        <f>SUM(B11:B14)</f>
        <v>36223</v>
      </c>
      <c r="C10" s="278">
        <f>SUM(C11:C14)</f>
        <v>36223</v>
      </c>
      <c r="D10" s="257"/>
      <c r="E10" s="257"/>
      <c r="F10" s="257"/>
      <c r="G10" s="279" t="s">
        <v>715</v>
      </c>
      <c r="H10" s="279"/>
      <c r="I10" s="280">
        <v>49.916229160152099</v>
      </c>
      <c r="J10" s="280">
        <v>49.916229160152099</v>
      </c>
      <c r="K10" s="281"/>
      <c r="L10" s="281"/>
      <c r="M10" s="282" t="s">
        <v>666</v>
      </c>
      <c r="N10" s="283"/>
      <c r="O10" s="284">
        <v>784</v>
      </c>
      <c r="P10" s="257"/>
      <c r="Q10" s="257"/>
      <c r="R10" s="257"/>
      <c r="S10" s="257"/>
      <c r="T10" s="257"/>
      <c r="U10" s="285"/>
      <c r="V10" s="266"/>
      <c r="W10" s="260"/>
      <c r="X10" s="260"/>
      <c r="Y10" s="260"/>
      <c r="Z10" s="260"/>
      <c r="AA10" s="260"/>
      <c r="AB10" s="276"/>
      <c r="AC10" s="276"/>
    </row>
    <row r="11" spans="1:50" s="244" customFormat="1" ht="13.4" customHeight="1" thickTop="1" x14ac:dyDescent="0.3">
      <c r="A11" s="286" t="s">
        <v>716</v>
      </c>
      <c r="B11" s="287">
        <v>6696</v>
      </c>
      <c r="C11" s="288">
        <f>SUM(B11)</f>
        <v>6696</v>
      </c>
      <c r="D11" s="257"/>
      <c r="E11" s="257"/>
      <c r="F11" s="289"/>
      <c r="G11" s="290"/>
      <c r="H11" s="291"/>
      <c r="I11" s="291"/>
      <c r="J11" s="291"/>
      <c r="K11" s="291"/>
      <c r="M11" s="292" t="s">
        <v>711</v>
      </c>
      <c r="N11" s="293"/>
      <c r="O11" s="294">
        <v>784</v>
      </c>
      <c r="P11" s="257"/>
      <c r="Q11" s="257"/>
      <c r="R11" s="285"/>
      <c r="S11" s="285"/>
      <c r="T11" s="285"/>
      <c r="U11" s="260"/>
      <c r="V11" s="266"/>
      <c r="W11" s="260"/>
      <c r="X11" s="260"/>
      <c r="Y11" s="276"/>
      <c r="Z11" s="276"/>
    </row>
    <row r="12" spans="1:50" s="244" customFormat="1" ht="13.4" customHeight="1" x14ac:dyDescent="0.3">
      <c r="A12" s="295" t="s">
        <v>717</v>
      </c>
      <c r="B12" s="287">
        <v>11465</v>
      </c>
      <c r="C12" s="288">
        <f t="shared" ref="C12:C14" si="0">SUM(B12)</f>
        <v>11465</v>
      </c>
      <c r="D12" s="257"/>
      <c r="E12" s="257"/>
      <c r="M12" s="296"/>
      <c r="N12" s="296"/>
      <c r="O12" s="297"/>
      <c r="P12" s="257"/>
      <c r="Q12" s="257"/>
      <c r="R12" s="257"/>
      <c r="S12" s="257"/>
      <c r="T12" s="257"/>
      <c r="U12" s="285"/>
      <c r="V12" s="266"/>
      <c r="W12" s="298"/>
      <c r="X12" s="260"/>
      <c r="Y12" s="260"/>
      <c r="Z12" s="260"/>
      <c r="AA12" s="260"/>
      <c r="AB12" s="276"/>
      <c r="AC12" s="276"/>
    </row>
    <row r="13" spans="1:50" s="244" customFormat="1" ht="13.4" customHeight="1" x14ac:dyDescent="0.3">
      <c r="A13" s="295" t="s">
        <v>718</v>
      </c>
      <c r="B13" s="287">
        <v>3583</v>
      </c>
      <c r="C13" s="288">
        <f t="shared" si="0"/>
        <v>3583</v>
      </c>
      <c r="D13" s="257"/>
      <c r="E13" s="257"/>
      <c r="F13" s="257"/>
      <c r="G13" s="257"/>
      <c r="H13" s="257"/>
      <c r="I13" s="257"/>
      <c r="J13" s="257"/>
      <c r="Q13" s="257"/>
      <c r="R13" s="257"/>
      <c r="S13" s="257"/>
      <c r="T13" s="285"/>
      <c r="U13" s="257"/>
      <c r="V13" s="266"/>
      <c r="W13" s="299"/>
      <c r="X13" s="260"/>
      <c r="Y13" s="260"/>
      <c r="Z13" s="260"/>
      <c r="AA13" s="276"/>
      <c r="AB13" s="276"/>
    </row>
    <row r="14" spans="1:50" s="244" customFormat="1" ht="13.4" customHeight="1" x14ac:dyDescent="0.3">
      <c r="A14" s="295" t="s">
        <v>719</v>
      </c>
      <c r="B14" s="287">
        <v>14479</v>
      </c>
      <c r="C14" s="288">
        <f t="shared" si="0"/>
        <v>14479</v>
      </c>
      <c r="D14" s="257"/>
      <c r="E14" s="257"/>
      <c r="F14" s="257"/>
      <c r="G14" s="257"/>
      <c r="H14" s="257"/>
      <c r="I14" s="257"/>
      <c r="J14" s="257"/>
      <c r="K14" s="257"/>
      <c r="L14" s="257"/>
      <c r="M14" s="257"/>
      <c r="N14" s="257"/>
      <c r="O14" s="257"/>
      <c r="P14" s="257"/>
      <c r="Q14" s="257"/>
      <c r="R14" s="257"/>
      <c r="S14" s="257"/>
      <c r="T14" s="285"/>
      <c r="U14" s="257"/>
      <c r="V14" s="266"/>
      <c r="W14" s="299"/>
      <c r="X14" s="260"/>
      <c r="Y14" s="260"/>
      <c r="Z14" s="260"/>
      <c r="AA14" s="276"/>
      <c r="AB14" s="276"/>
    </row>
    <row r="15" spans="1:50" s="244" customFormat="1" ht="16.5" customHeight="1" x14ac:dyDescent="0.3">
      <c r="A15" s="300"/>
      <c r="B15" s="301"/>
      <c r="C15" s="301"/>
      <c r="D15" s="301"/>
      <c r="E15" s="301"/>
      <c r="F15" s="301"/>
      <c r="G15" s="257"/>
      <c r="H15" s="257"/>
      <c r="I15" s="257"/>
      <c r="J15" s="257"/>
      <c r="K15" s="257"/>
      <c r="L15" s="257"/>
      <c r="M15" s="257"/>
      <c r="N15" s="257"/>
      <c r="O15" s="257"/>
      <c r="P15" s="257"/>
      <c r="Q15" s="257"/>
      <c r="R15" s="257"/>
      <c r="S15" s="257"/>
      <c r="T15" s="257"/>
      <c r="U15" s="257"/>
      <c r="V15" s="266"/>
      <c r="W15" s="299"/>
      <c r="X15" s="260"/>
      <c r="Y15" s="260"/>
      <c r="Z15" s="260"/>
      <c r="AA15" s="260"/>
      <c r="AB15" s="276"/>
      <c r="AC15" s="276"/>
      <c r="AK15" s="276"/>
      <c r="AL15" s="276"/>
    </row>
    <row r="16" spans="1:50" s="244" customFormat="1" ht="16.5" customHeight="1" x14ac:dyDescent="0.3">
      <c r="A16" s="302"/>
      <c r="B16" s="303"/>
      <c r="C16" s="303"/>
      <c r="D16" s="303"/>
      <c r="E16" s="303"/>
      <c r="F16" s="303"/>
      <c r="G16" s="303"/>
      <c r="H16" s="303"/>
      <c r="I16" s="303"/>
      <c r="J16" s="303"/>
      <c r="K16" s="303"/>
      <c r="L16" s="303"/>
      <c r="M16" s="303"/>
      <c r="N16" s="303"/>
      <c r="O16" s="303"/>
      <c r="P16" s="303"/>
      <c r="Q16" s="303"/>
      <c r="R16" s="303"/>
      <c r="S16" s="303"/>
      <c r="T16" s="303"/>
      <c r="U16" s="303"/>
      <c r="V16" s="303"/>
      <c r="W16" s="299"/>
      <c r="X16" s="276"/>
      <c r="Y16" s="260"/>
      <c r="Z16" s="260"/>
      <c r="AK16" s="276"/>
    </row>
    <row r="17" spans="1:38" s="244" customFormat="1" ht="16.5" customHeight="1" x14ac:dyDescent="0.3">
      <c r="A17" s="256"/>
      <c r="B17" s="257"/>
      <c r="C17" s="257"/>
      <c r="D17" s="257"/>
      <c r="E17" s="257"/>
      <c r="F17" s="257"/>
      <c r="G17" s="257"/>
      <c r="H17" s="257"/>
      <c r="I17" s="257"/>
      <c r="J17" s="257"/>
      <c r="K17" s="257"/>
      <c r="L17" s="257"/>
      <c r="M17" s="257"/>
      <c r="N17" s="257"/>
      <c r="O17" s="257"/>
      <c r="P17" s="257"/>
      <c r="Q17" s="257"/>
      <c r="R17" s="257"/>
      <c r="S17" s="257"/>
      <c r="T17" s="257"/>
      <c r="U17" s="257"/>
      <c r="V17" s="259"/>
      <c r="W17" s="260"/>
      <c r="X17" s="260"/>
      <c r="Y17" s="260"/>
      <c r="Z17" s="260"/>
      <c r="AF17" s="276"/>
      <c r="AK17" s="276"/>
    </row>
    <row r="18" spans="1:38" s="306" customFormat="1" ht="27.65" customHeight="1" x14ac:dyDescent="0.3">
      <c r="A18" s="304" t="s">
        <v>720</v>
      </c>
      <c r="B18" s="305"/>
      <c r="C18" s="305"/>
      <c r="D18" s="305"/>
      <c r="E18" s="305"/>
      <c r="F18" s="305"/>
      <c r="I18" s="307" t="s">
        <v>721</v>
      </c>
      <c r="J18" s="307"/>
      <c r="K18" s="307"/>
      <c r="L18" s="307"/>
      <c r="M18" s="307"/>
      <c r="N18" s="307"/>
      <c r="O18" s="307"/>
      <c r="P18" s="307"/>
      <c r="Q18" s="307"/>
      <c r="R18" s="307"/>
      <c r="S18" s="307"/>
      <c r="T18" s="307"/>
      <c r="U18" s="307"/>
      <c r="V18" s="308"/>
      <c r="W18" s="309"/>
      <c r="X18" s="309"/>
      <c r="Y18" s="309"/>
      <c r="AE18" s="244"/>
      <c r="AF18" s="276"/>
      <c r="AG18" s="244"/>
      <c r="AH18" s="244"/>
      <c r="AI18" s="244"/>
      <c r="AJ18" s="244"/>
      <c r="AK18" s="244"/>
      <c r="AL18" s="276"/>
    </row>
    <row r="19" spans="1:38" s="246" customFormat="1" ht="28.75" customHeight="1" x14ac:dyDescent="0.3">
      <c r="A19" s="270" t="s">
        <v>722</v>
      </c>
      <c r="B19" s="270" t="s">
        <v>576</v>
      </c>
      <c r="C19" s="270" t="s">
        <v>723</v>
      </c>
      <c r="D19" s="270" t="s">
        <v>557</v>
      </c>
      <c r="E19" s="270" t="s">
        <v>724</v>
      </c>
      <c r="F19" s="270" t="s">
        <v>666</v>
      </c>
      <c r="I19" s="270" t="s">
        <v>725</v>
      </c>
      <c r="J19" s="270" t="s">
        <v>726</v>
      </c>
      <c r="K19" s="270" t="s">
        <v>727</v>
      </c>
      <c r="L19" s="270" t="s">
        <v>728</v>
      </c>
      <c r="M19" s="270" t="s">
        <v>729</v>
      </c>
      <c r="N19" s="270" t="s">
        <v>730</v>
      </c>
      <c r="O19" s="270" t="s">
        <v>731</v>
      </c>
      <c r="P19" s="270" t="s">
        <v>732</v>
      </c>
      <c r="Q19" s="270" t="s">
        <v>733</v>
      </c>
      <c r="R19" s="270" t="s">
        <v>734</v>
      </c>
      <c r="S19" s="270" t="s">
        <v>735</v>
      </c>
      <c r="T19" s="270" t="s">
        <v>736</v>
      </c>
      <c r="U19" s="270" t="s">
        <v>737</v>
      </c>
      <c r="V19" s="270" t="s">
        <v>666</v>
      </c>
      <c r="W19" s="310"/>
      <c r="X19" s="311"/>
      <c r="Y19" s="311"/>
      <c r="Z19" s="312"/>
      <c r="AA19" s="313"/>
      <c r="AB19" s="314"/>
      <c r="AC19" s="314"/>
      <c r="AD19" s="314"/>
      <c r="AE19" s="315"/>
      <c r="AF19" s="314"/>
      <c r="AG19" s="314"/>
      <c r="AH19" s="314"/>
      <c r="AI19" s="314"/>
      <c r="AJ19" s="314"/>
      <c r="AK19" s="314"/>
    </row>
    <row r="20" spans="1:38" s="246" customFormat="1" ht="18" customHeight="1" thickBot="1" x14ac:dyDescent="0.35">
      <c r="A20" s="277" t="s">
        <v>666</v>
      </c>
      <c r="B20" s="278">
        <f>SUM(B21:B23)</f>
        <v>13508</v>
      </c>
      <c r="C20" s="316">
        <f>IF(ISERROR(B20/F20),0,B20/F20)</f>
        <v>0.37291223808077739</v>
      </c>
      <c r="D20" s="278">
        <f>SUM(D21:D23)</f>
        <v>22715</v>
      </c>
      <c r="E20" s="316">
        <f>IF(ISERROR(D20/F20),0,D20/F20)</f>
        <v>0.62708776191922255</v>
      </c>
      <c r="F20" s="278">
        <f>B20+D20</f>
        <v>36223</v>
      </c>
      <c r="I20" s="317" t="s">
        <v>666</v>
      </c>
      <c r="J20" s="318">
        <f t="shared" ref="J20:U20" si="1">SUM(J21:J22)</f>
        <v>24112</v>
      </c>
      <c r="K20" s="319">
        <f t="shared" si="1"/>
        <v>17691</v>
      </c>
      <c r="L20" s="318">
        <f t="shared" si="1"/>
        <v>21084</v>
      </c>
      <c r="M20" s="318">
        <f t="shared" si="1"/>
        <v>20535</v>
      </c>
      <c r="N20" s="318">
        <f t="shared" si="1"/>
        <v>24432</v>
      </c>
      <c r="O20" s="318">
        <f t="shared" si="1"/>
        <v>22102</v>
      </c>
      <c r="P20" s="318">
        <f t="shared" si="1"/>
        <v>23973</v>
      </c>
      <c r="Q20" s="318">
        <f t="shared" si="1"/>
        <v>28574</v>
      </c>
      <c r="R20" s="318">
        <f t="shared" si="1"/>
        <v>25035</v>
      </c>
      <c r="S20" s="318">
        <f t="shared" si="1"/>
        <v>23636</v>
      </c>
      <c r="T20" s="318">
        <f t="shared" si="1"/>
        <v>18824</v>
      </c>
      <c r="U20" s="318">
        <f t="shared" si="1"/>
        <v>0</v>
      </c>
      <c r="V20" s="320">
        <f>SUM(J20:U20)</f>
        <v>249998</v>
      </c>
      <c r="W20" s="310"/>
      <c r="X20" s="310"/>
      <c r="Y20" s="311"/>
      <c r="Z20" s="311"/>
      <c r="AA20" s="314"/>
      <c r="AB20" s="314"/>
      <c r="AC20" s="314"/>
      <c r="AD20" s="314"/>
      <c r="AE20" s="315"/>
      <c r="AF20" s="314"/>
      <c r="AG20" s="314"/>
    </row>
    <row r="21" spans="1:38" s="246" customFormat="1" ht="15" customHeight="1" thickTop="1" x14ac:dyDescent="0.3">
      <c r="A21" s="286" t="s">
        <v>738</v>
      </c>
      <c r="B21" s="321">
        <v>8664</v>
      </c>
      <c r="C21" s="322">
        <f>IF(ISERROR(B21/F21),0,B21/F21)</f>
        <v>0.8596943838063108</v>
      </c>
      <c r="D21" s="321">
        <v>1414</v>
      </c>
      <c r="E21" s="322">
        <f>IF(ISERROR(D21/F21),0,D21/F21)</f>
        <v>0.14030561619368923</v>
      </c>
      <c r="F21" s="323">
        <f>B21+D21</f>
        <v>10078</v>
      </c>
      <c r="I21" s="323" t="s">
        <v>557</v>
      </c>
      <c r="J21" s="324">
        <v>17271</v>
      </c>
      <c r="K21" s="324">
        <v>10921</v>
      </c>
      <c r="L21" s="324">
        <v>13348</v>
      </c>
      <c r="M21" s="324">
        <v>13997</v>
      </c>
      <c r="N21" s="324">
        <v>17046</v>
      </c>
      <c r="O21" s="324">
        <v>14554</v>
      </c>
      <c r="P21" s="324">
        <v>15531</v>
      </c>
      <c r="Q21" s="324">
        <v>20123</v>
      </c>
      <c r="R21" s="324">
        <v>17677</v>
      </c>
      <c r="S21" s="324">
        <v>15627</v>
      </c>
      <c r="T21" s="324">
        <v>12588</v>
      </c>
      <c r="U21" s="324">
        <v>0</v>
      </c>
      <c r="V21" s="325">
        <f>SUM(J21:U21)</f>
        <v>168683</v>
      </c>
      <c r="W21" s="310"/>
      <c r="X21" s="326"/>
      <c r="Y21" s="326"/>
      <c r="Z21" s="311"/>
      <c r="AA21" s="314"/>
      <c r="AB21" s="315"/>
      <c r="AC21" s="315"/>
      <c r="AD21" s="315"/>
      <c r="AE21" s="315"/>
      <c r="AF21" s="315"/>
      <c r="AG21" s="315"/>
      <c r="AH21" s="315"/>
      <c r="AI21" s="315"/>
      <c r="AJ21" s="315"/>
      <c r="AK21" s="315"/>
      <c r="AL21" s="315"/>
    </row>
    <row r="22" spans="1:38" s="246" customFormat="1" ht="15" customHeight="1" x14ac:dyDescent="0.3">
      <c r="A22" s="295" t="s">
        <v>739</v>
      </c>
      <c r="B22" s="327">
        <v>4091</v>
      </c>
      <c r="C22" s="328">
        <f>IF(ISERROR(B22/F22),0,B22/F22)</f>
        <v>0.84910751349107516</v>
      </c>
      <c r="D22" s="327">
        <v>727</v>
      </c>
      <c r="E22" s="328">
        <f>IF(ISERROR(D22/F22),0,D22/F22)</f>
        <v>0.15089248650892487</v>
      </c>
      <c r="F22" s="329">
        <f>B22+D22</f>
        <v>4818</v>
      </c>
      <c r="I22" s="329" t="s">
        <v>740</v>
      </c>
      <c r="J22" s="330">
        <v>6841</v>
      </c>
      <c r="K22" s="324">
        <v>6770</v>
      </c>
      <c r="L22" s="324">
        <v>7736</v>
      </c>
      <c r="M22" s="324">
        <v>6538</v>
      </c>
      <c r="N22" s="324">
        <v>7386</v>
      </c>
      <c r="O22" s="324">
        <v>7548</v>
      </c>
      <c r="P22" s="324">
        <v>8442</v>
      </c>
      <c r="Q22" s="324">
        <v>8451</v>
      </c>
      <c r="R22" s="324">
        <v>7358</v>
      </c>
      <c r="S22" s="324">
        <v>8009</v>
      </c>
      <c r="T22" s="324">
        <v>6236</v>
      </c>
      <c r="U22" s="324">
        <v>0</v>
      </c>
      <c r="V22" s="331">
        <f>SUM(J22:U22)</f>
        <v>81315</v>
      </c>
      <c r="W22" s="310"/>
      <c r="X22" s="326"/>
      <c r="Y22" s="326"/>
      <c r="Z22" s="326"/>
      <c r="AA22" s="315"/>
      <c r="AB22" s="315"/>
      <c r="AC22" s="315"/>
      <c r="AD22" s="315"/>
      <c r="AE22" s="315"/>
      <c r="AF22" s="315"/>
      <c r="AG22" s="315"/>
      <c r="AH22" s="315"/>
      <c r="AI22" s="315"/>
      <c r="AJ22" s="315"/>
      <c r="AK22" s="315"/>
      <c r="AL22" s="315"/>
    </row>
    <row r="23" spans="1:38" s="246" customFormat="1" ht="15" customHeight="1" x14ac:dyDescent="0.3">
      <c r="A23" s="295" t="s">
        <v>741</v>
      </c>
      <c r="B23" s="327">
        <v>753</v>
      </c>
      <c r="C23" s="328">
        <f>IF(ISERROR(B23/F23),0,B23/F23)</f>
        <v>3.5307356871571251E-2</v>
      </c>
      <c r="D23" s="327">
        <v>20574</v>
      </c>
      <c r="E23" s="328">
        <f>IF(ISERROR(D23/F23),0,D23/F23)</f>
        <v>0.96469264312842873</v>
      </c>
      <c r="F23" s="329">
        <f>B23+D23</f>
        <v>21327</v>
      </c>
      <c r="T23" s="260"/>
      <c r="U23" s="260"/>
      <c r="V23" s="332"/>
      <c r="W23" s="310"/>
      <c r="X23" s="326"/>
      <c r="Y23" s="326"/>
      <c r="Z23" s="326"/>
      <c r="AA23" s="315"/>
      <c r="AB23" s="315"/>
      <c r="AC23" s="315"/>
      <c r="AD23" s="315"/>
      <c r="AE23" s="315"/>
      <c r="AF23" s="315"/>
      <c r="AG23" s="315"/>
      <c r="AH23" s="315"/>
      <c r="AI23" s="315"/>
      <c r="AJ23" s="315"/>
      <c r="AK23" s="315"/>
      <c r="AL23" s="315"/>
    </row>
    <row r="24" spans="1:38" s="246" customFormat="1" ht="12" x14ac:dyDescent="0.3">
      <c r="A24" s="333"/>
      <c r="T24" s="260"/>
      <c r="U24" s="260"/>
      <c r="V24" s="332"/>
      <c r="W24" s="310"/>
      <c r="X24" s="310"/>
      <c r="Y24" s="326"/>
      <c r="Z24" s="326"/>
      <c r="AA24" s="315"/>
      <c r="AB24" s="315"/>
      <c r="AC24" s="315"/>
      <c r="AD24" s="315"/>
      <c r="AE24" s="315"/>
      <c r="AF24" s="315"/>
      <c r="AG24" s="315"/>
      <c r="AH24" s="315"/>
      <c r="AK24" s="315"/>
      <c r="AL24" s="315"/>
    </row>
    <row r="25" spans="1:38" s="244" customFormat="1" ht="16.5" customHeight="1" x14ac:dyDescent="0.3">
      <c r="A25" s="302"/>
      <c r="B25" s="303"/>
      <c r="C25" s="303"/>
      <c r="D25" s="303"/>
      <c r="E25" s="303"/>
      <c r="F25" s="303"/>
      <c r="G25" s="303"/>
      <c r="H25" s="303"/>
      <c r="I25" s="303"/>
      <c r="J25" s="303"/>
      <c r="K25" s="303"/>
      <c r="L25" s="303"/>
      <c r="M25" s="303"/>
      <c r="N25" s="303"/>
      <c r="O25" s="303"/>
      <c r="P25" s="303"/>
      <c r="Q25" s="303"/>
      <c r="R25" s="303"/>
      <c r="S25" s="303"/>
      <c r="T25" s="303"/>
      <c r="U25" s="303"/>
      <c r="V25" s="334"/>
      <c r="W25" s="260"/>
      <c r="X25" s="260"/>
      <c r="Y25" s="260"/>
      <c r="Z25" s="285"/>
      <c r="AA25" s="276"/>
      <c r="AB25" s="276"/>
      <c r="AC25" s="276"/>
      <c r="AD25" s="276"/>
      <c r="AE25" s="276"/>
      <c r="AF25" s="276"/>
      <c r="AG25" s="276"/>
    </row>
    <row r="26" spans="1:38" s="246" customFormat="1" ht="12" x14ac:dyDescent="0.3">
      <c r="A26" s="333"/>
      <c r="T26" s="260"/>
      <c r="U26" s="260"/>
      <c r="V26" s="332"/>
      <c r="W26" s="310"/>
      <c r="X26" s="310"/>
      <c r="Y26" s="310"/>
      <c r="Z26" s="326"/>
      <c r="AA26" s="315"/>
      <c r="AB26" s="315"/>
      <c r="AC26" s="315"/>
      <c r="AG26" s="315"/>
    </row>
    <row r="27" spans="1:38" s="244" customFormat="1" ht="21.65" customHeight="1" x14ac:dyDescent="0.3">
      <c r="A27" s="335" t="s">
        <v>742</v>
      </c>
      <c r="B27" s="336"/>
      <c r="C27" s="336"/>
      <c r="D27" s="336"/>
      <c r="E27" s="336"/>
      <c r="F27" s="337"/>
      <c r="H27" s="336" t="s">
        <v>743</v>
      </c>
      <c r="I27" s="336"/>
      <c r="J27" s="336"/>
      <c r="K27" s="336"/>
      <c r="L27" s="336"/>
      <c r="M27" s="337"/>
      <c r="N27" s="338" t="s">
        <v>744</v>
      </c>
      <c r="O27" s="338"/>
      <c r="P27" s="338"/>
      <c r="Q27" s="338"/>
      <c r="R27" s="338"/>
      <c r="S27" s="337"/>
      <c r="V27" s="339"/>
      <c r="W27" s="340"/>
      <c r="X27" s="341"/>
      <c r="Y27" s="341"/>
      <c r="Z27" s="341"/>
      <c r="AA27" s="342"/>
      <c r="AB27" s="342"/>
      <c r="AC27" s="342"/>
      <c r="AD27" s="342"/>
      <c r="AE27" s="276"/>
      <c r="AF27" s="276"/>
      <c r="AG27" s="276"/>
      <c r="AH27" s="342"/>
      <c r="AI27" s="342"/>
    </row>
    <row r="28" spans="1:38" s="246" customFormat="1" ht="37.5" customHeight="1" x14ac:dyDescent="0.3">
      <c r="A28" s="270" t="s">
        <v>745</v>
      </c>
      <c r="B28" s="270" t="s">
        <v>738</v>
      </c>
      <c r="C28" s="270" t="s">
        <v>739</v>
      </c>
      <c r="D28" s="270" t="s">
        <v>741</v>
      </c>
      <c r="E28" s="270" t="s">
        <v>666</v>
      </c>
      <c r="H28" s="343" t="s">
        <v>745</v>
      </c>
      <c r="I28" s="343"/>
      <c r="J28" s="275" t="s">
        <v>666</v>
      </c>
      <c r="K28" s="260"/>
      <c r="L28" s="260"/>
      <c r="M28" s="260"/>
      <c r="N28" s="344" t="s">
        <v>746</v>
      </c>
      <c r="O28" s="345"/>
      <c r="P28" s="346" t="s">
        <v>666</v>
      </c>
      <c r="U28" s="260"/>
      <c r="V28" s="347"/>
      <c r="W28" s="310"/>
      <c r="X28" s="310"/>
      <c r="Y28" s="310"/>
      <c r="Z28" s="315"/>
      <c r="AD28" s="315"/>
      <c r="AE28" s="315"/>
      <c r="AF28" s="315"/>
      <c r="AG28" s="315"/>
    </row>
    <row r="29" spans="1:38" s="246" customFormat="1" ht="15" customHeight="1" thickBot="1" x14ac:dyDescent="0.35">
      <c r="A29" s="277" t="s">
        <v>666</v>
      </c>
      <c r="B29" s="278">
        <f>SUM(B30:B30)</f>
        <v>62117</v>
      </c>
      <c r="C29" s="278">
        <f>SUM(C30:C30)</f>
        <v>23742</v>
      </c>
      <c r="D29" s="278">
        <f>SUM(D30:D30)</f>
        <v>164139</v>
      </c>
      <c r="E29" s="319">
        <f>SUM(B29:D29)</f>
        <v>249998</v>
      </c>
      <c r="H29" s="348" t="s">
        <v>666</v>
      </c>
      <c r="I29" s="348"/>
      <c r="J29" s="349">
        <v>242829</v>
      </c>
      <c r="K29" s="260"/>
      <c r="L29" s="260"/>
      <c r="M29" s="260"/>
      <c r="N29" s="350" t="s">
        <v>666</v>
      </c>
      <c r="O29" s="351"/>
      <c r="P29" s="352">
        <v>238660</v>
      </c>
      <c r="U29" s="285"/>
      <c r="V29" s="353"/>
      <c r="W29" s="310"/>
      <c r="X29" s="326"/>
      <c r="Y29" s="326"/>
      <c r="Z29" s="315"/>
      <c r="AA29" s="315"/>
      <c r="AB29" s="315"/>
      <c r="AC29" s="315"/>
      <c r="AD29" s="315"/>
      <c r="AE29" s="315"/>
      <c r="AF29" s="315"/>
      <c r="AG29" s="315"/>
      <c r="AH29" s="315"/>
      <c r="AI29" s="315"/>
      <c r="AJ29" s="315"/>
    </row>
    <row r="30" spans="1:38" s="246" customFormat="1" ht="14.5" customHeight="1" thickTop="1" x14ac:dyDescent="0.3">
      <c r="A30" s="295" t="s">
        <v>711</v>
      </c>
      <c r="B30" s="327">
        <v>62117</v>
      </c>
      <c r="C30" s="327">
        <v>23742</v>
      </c>
      <c r="D30" s="327">
        <v>164139</v>
      </c>
      <c r="E30" s="323">
        <f>SUM(B30:D30)</f>
        <v>249998</v>
      </c>
      <c r="F30" s="244"/>
      <c r="G30" s="244"/>
      <c r="H30" s="354" t="s">
        <v>711</v>
      </c>
      <c r="I30" s="354"/>
      <c r="J30" s="355">
        <v>242829</v>
      </c>
      <c r="K30" s="260"/>
      <c r="L30" s="260"/>
      <c r="M30" s="260"/>
      <c r="N30" s="354" t="s">
        <v>747</v>
      </c>
      <c r="O30" s="354"/>
      <c r="P30" s="355">
        <v>45015</v>
      </c>
      <c r="Q30" s="260"/>
      <c r="R30" s="260"/>
      <c r="U30" s="285"/>
      <c r="V30" s="353"/>
      <c r="W30" s="310"/>
      <c r="X30" s="326"/>
      <c r="Y30" s="326"/>
      <c r="Z30" s="315"/>
      <c r="AA30" s="315"/>
      <c r="AB30" s="315"/>
      <c r="AC30" s="315"/>
      <c r="AD30" s="315"/>
      <c r="AE30" s="315"/>
      <c r="AF30" s="315"/>
      <c r="AG30" s="315"/>
      <c r="AH30" s="315"/>
      <c r="AI30" s="315"/>
      <c r="AJ30" s="315"/>
    </row>
    <row r="31" spans="1:38" s="246" customFormat="1" ht="12" x14ac:dyDescent="0.3">
      <c r="A31" s="333"/>
      <c r="F31" s="244"/>
      <c r="G31" s="244"/>
      <c r="H31" s="244"/>
      <c r="K31" s="244"/>
      <c r="L31" s="260"/>
      <c r="M31" s="260"/>
      <c r="N31" s="260"/>
      <c r="O31" s="260"/>
      <c r="P31" s="260"/>
      <c r="Q31" s="260"/>
      <c r="R31" s="260"/>
      <c r="S31" s="260"/>
      <c r="T31" s="260"/>
      <c r="U31" s="285"/>
      <c r="V31" s="332"/>
      <c r="W31" s="310"/>
      <c r="X31" s="326"/>
      <c r="Y31" s="326"/>
      <c r="Z31" s="326"/>
      <c r="AA31" s="315"/>
      <c r="AB31" s="315"/>
      <c r="AC31" s="315"/>
      <c r="AD31" s="315"/>
      <c r="AE31" s="315"/>
      <c r="AF31" s="315"/>
      <c r="AG31" s="315"/>
    </row>
    <row r="32" spans="1:38" s="244" customFormat="1" ht="16.5" customHeight="1" x14ac:dyDescent="0.3">
      <c r="A32" s="302"/>
      <c r="B32" s="303"/>
      <c r="C32" s="303"/>
      <c r="D32" s="303"/>
      <c r="E32" s="303"/>
      <c r="F32" s="303"/>
      <c r="G32" s="303"/>
      <c r="H32" s="303"/>
      <c r="I32" s="303"/>
      <c r="J32" s="303"/>
      <c r="K32" s="303"/>
      <c r="L32" s="303"/>
      <c r="M32" s="303"/>
      <c r="N32" s="303"/>
      <c r="O32" s="303"/>
      <c r="P32" s="303"/>
      <c r="Q32" s="303"/>
      <c r="R32" s="303"/>
      <c r="S32" s="303"/>
      <c r="T32" s="303"/>
      <c r="U32" s="303"/>
      <c r="V32" s="334"/>
      <c r="W32" s="260"/>
      <c r="X32" s="260"/>
      <c r="Y32" s="260"/>
      <c r="Z32" s="285"/>
      <c r="AA32" s="276"/>
      <c r="AB32" s="276"/>
      <c r="AC32" s="276"/>
      <c r="AD32" s="276"/>
      <c r="AE32" s="276"/>
      <c r="AF32" s="276"/>
      <c r="AG32" s="276"/>
    </row>
    <row r="33" spans="1:45" s="246" customFormat="1" ht="12" x14ac:dyDescent="0.3">
      <c r="A33" s="333"/>
      <c r="F33" s="244"/>
      <c r="G33" s="244"/>
      <c r="H33" s="244"/>
      <c r="I33" s="315"/>
      <c r="K33" s="244"/>
      <c r="L33" s="260"/>
      <c r="M33" s="260"/>
      <c r="N33" s="260"/>
      <c r="O33" s="260"/>
      <c r="P33" s="260"/>
      <c r="Q33" s="260"/>
      <c r="R33" s="260"/>
      <c r="S33" s="260"/>
      <c r="T33" s="260"/>
      <c r="U33" s="260"/>
      <c r="V33" s="356"/>
      <c r="W33" s="310"/>
      <c r="X33" s="310"/>
      <c r="Y33" s="310"/>
      <c r="Z33" s="326"/>
      <c r="AA33" s="315"/>
      <c r="AB33" s="315"/>
      <c r="AC33" s="315"/>
      <c r="AD33" s="315"/>
      <c r="AE33" s="315"/>
    </row>
    <row r="34" spans="1:45" s="246" customFormat="1" ht="12" x14ac:dyDescent="0.3">
      <c r="A34" s="333"/>
      <c r="F34" s="244"/>
      <c r="G34" s="244"/>
      <c r="H34" s="244"/>
      <c r="I34" s="314"/>
      <c r="J34" s="314"/>
      <c r="K34" s="342"/>
      <c r="L34" s="357"/>
      <c r="M34" s="357"/>
      <c r="N34" s="357"/>
      <c r="O34" s="357"/>
      <c r="P34" s="357"/>
      <c r="Q34" s="357"/>
      <c r="R34" s="357"/>
      <c r="S34" s="357"/>
      <c r="T34" s="260"/>
      <c r="U34" s="260"/>
      <c r="V34" s="332"/>
      <c r="W34" s="310"/>
      <c r="X34" s="310"/>
      <c r="Y34" s="310"/>
      <c r="Z34" s="326"/>
      <c r="AB34" s="315"/>
      <c r="AC34" s="315"/>
      <c r="AE34" s="315"/>
    </row>
    <row r="35" spans="1:45" s="246" customFormat="1" ht="22.5" customHeight="1" x14ac:dyDescent="0.3">
      <c r="A35" s="261" t="s">
        <v>748</v>
      </c>
      <c r="B35" s="262"/>
      <c r="C35" s="262"/>
      <c r="D35" s="262"/>
      <c r="E35" s="262"/>
      <c r="F35" s="337"/>
      <c r="G35" s="244"/>
      <c r="H35" s="244"/>
      <c r="I35" s="244"/>
      <c r="J35" s="244"/>
      <c r="K35" s="244"/>
      <c r="L35" s="244"/>
      <c r="M35" s="244"/>
      <c r="N35" s="244"/>
      <c r="O35" s="244"/>
      <c r="P35" s="244"/>
      <c r="Q35" s="244"/>
      <c r="R35" s="276"/>
      <c r="S35" s="244"/>
      <c r="T35" s="244"/>
      <c r="U35" s="244"/>
      <c r="V35" s="358"/>
      <c r="W35" s="310"/>
      <c r="X35" s="310"/>
      <c r="Y35" s="310"/>
      <c r="Z35" s="326"/>
      <c r="AB35" s="315"/>
      <c r="AC35" s="315"/>
      <c r="AE35" s="315"/>
    </row>
    <row r="36" spans="1:45" s="246" customFormat="1" ht="38.5" customHeight="1" x14ac:dyDescent="0.3">
      <c r="A36" s="359" t="s">
        <v>749</v>
      </c>
      <c r="B36" s="270" t="s">
        <v>722</v>
      </c>
      <c r="C36" s="270" t="s">
        <v>726</v>
      </c>
      <c r="D36" s="270" t="s">
        <v>727</v>
      </c>
      <c r="E36" s="270" t="s">
        <v>728</v>
      </c>
      <c r="F36" s="270" t="s">
        <v>729</v>
      </c>
      <c r="G36" s="270" t="s">
        <v>730</v>
      </c>
      <c r="H36" s="270" t="s">
        <v>731</v>
      </c>
      <c r="I36" s="270" t="s">
        <v>732</v>
      </c>
      <c r="J36" s="270" t="s">
        <v>733</v>
      </c>
      <c r="K36" s="270" t="s">
        <v>734</v>
      </c>
      <c r="L36" s="270" t="s">
        <v>735</v>
      </c>
      <c r="M36" s="270" t="s">
        <v>736</v>
      </c>
      <c r="N36" s="270" t="s">
        <v>737</v>
      </c>
      <c r="O36" s="270" t="s">
        <v>666</v>
      </c>
      <c r="P36" s="244"/>
      <c r="Q36" s="244"/>
      <c r="R36" s="276"/>
      <c r="S36" s="244"/>
      <c r="T36" s="244"/>
      <c r="U36" s="244"/>
      <c r="V36" s="358"/>
      <c r="W36" s="244"/>
      <c r="X36" s="244"/>
      <c r="Y36" s="244"/>
      <c r="Z36" s="244"/>
      <c r="AA36" s="244"/>
      <c r="AB36" s="244"/>
      <c r="AC36" s="244"/>
      <c r="AD36" s="310"/>
      <c r="AE36" s="310"/>
      <c r="AI36" s="315"/>
      <c r="AJ36" s="315"/>
      <c r="AL36" s="315"/>
    </row>
    <row r="37" spans="1:45" s="246" customFormat="1" ht="15.75" customHeight="1" thickBot="1" x14ac:dyDescent="0.35">
      <c r="A37" s="360" t="s">
        <v>666</v>
      </c>
      <c r="B37" s="278"/>
      <c r="C37" s="361">
        <f t="shared" ref="C37:D37" si="2">SUM(C38,C50,C54,C58,C62,C66,C70,C74,C78,C82)</f>
        <v>20382</v>
      </c>
      <c r="D37" s="361">
        <f t="shared" si="2"/>
        <v>19637</v>
      </c>
      <c r="E37" s="361">
        <f>SUM(E38,E50,E54,E58,E62,E66,E70,E74,E78,E82)</f>
        <v>20287</v>
      </c>
      <c r="F37" s="361">
        <f>SUM(F38,F50,F54,F58,F62,F66,F70,F74,F78,F82)</f>
        <v>19291</v>
      </c>
      <c r="G37" s="361">
        <f t="shared" ref="G37:N37" si="3">SUM(G38,G50,G54,G58,G62,G66,G70,G74,G78,G82)</f>
        <v>22137</v>
      </c>
      <c r="H37" s="361">
        <f t="shared" si="3"/>
        <v>24399</v>
      </c>
      <c r="I37" s="361">
        <f t="shared" si="3"/>
        <v>23642</v>
      </c>
      <c r="J37" s="361">
        <f t="shared" si="3"/>
        <v>25953</v>
      </c>
      <c r="K37" s="361">
        <f t="shared" si="3"/>
        <v>23739</v>
      </c>
      <c r="L37" s="361">
        <f t="shared" si="3"/>
        <v>24737</v>
      </c>
      <c r="M37" s="361">
        <f t="shared" si="3"/>
        <v>18625</v>
      </c>
      <c r="N37" s="361">
        <f t="shared" si="3"/>
        <v>0</v>
      </c>
      <c r="O37" s="362">
        <f>SUM(C37:N37)</f>
        <v>242829</v>
      </c>
      <c r="P37" s="244"/>
      <c r="Q37" s="244"/>
      <c r="R37" s="276"/>
      <c r="S37" s="244"/>
      <c r="T37" s="244"/>
      <c r="U37" s="276"/>
      <c r="V37" s="363"/>
      <c r="W37" s="276"/>
      <c r="X37" s="276"/>
      <c r="Y37" s="276"/>
      <c r="Z37" s="276"/>
      <c r="AA37" s="276"/>
      <c r="AB37" s="276"/>
      <c r="AC37" s="276"/>
      <c r="AD37" s="326"/>
      <c r="AE37" s="326"/>
      <c r="AF37" s="315"/>
      <c r="AG37" s="315"/>
      <c r="AH37" s="315"/>
      <c r="AI37" s="315"/>
      <c r="AJ37" s="315"/>
      <c r="AL37" s="315"/>
      <c r="AP37" s="315"/>
      <c r="AQ37" s="315"/>
      <c r="AR37" s="315"/>
      <c r="AS37" s="315"/>
    </row>
    <row r="38" spans="1:45" s="246" customFormat="1" ht="15" customHeight="1" thickTop="1" x14ac:dyDescent="0.3">
      <c r="A38" s="364" t="s">
        <v>750</v>
      </c>
      <c r="B38" s="364" t="s">
        <v>666</v>
      </c>
      <c r="C38" s="365">
        <f t="shared" ref="C38:N38" si="4">SUM(C39:C41)</f>
        <v>941</v>
      </c>
      <c r="D38" s="365">
        <f t="shared" si="4"/>
        <v>940</v>
      </c>
      <c r="E38" s="365">
        <f t="shared" si="4"/>
        <v>981</v>
      </c>
      <c r="F38" s="365">
        <f t="shared" si="4"/>
        <v>690</v>
      </c>
      <c r="G38" s="365">
        <f t="shared" si="4"/>
        <v>852</v>
      </c>
      <c r="H38" s="365">
        <f t="shared" si="4"/>
        <v>1085</v>
      </c>
      <c r="I38" s="365">
        <f t="shared" si="4"/>
        <v>1084</v>
      </c>
      <c r="J38" s="365">
        <f t="shared" si="4"/>
        <v>1021</v>
      </c>
      <c r="K38" s="365">
        <f t="shared" si="4"/>
        <v>885</v>
      </c>
      <c r="L38" s="365">
        <f t="shared" si="4"/>
        <v>968</v>
      </c>
      <c r="M38" s="365">
        <f t="shared" si="4"/>
        <v>788</v>
      </c>
      <c r="N38" s="365">
        <f t="shared" si="4"/>
        <v>0</v>
      </c>
      <c r="O38" s="365">
        <f>SUM(C38:N38)</f>
        <v>10235</v>
      </c>
      <c r="P38" s="366"/>
      <c r="Q38" s="366"/>
      <c r="R38" s="276"/>
      <c r="S38" s="276"/>
      <c r="T38" s="276"/>
      <c r="U38" s="276"/>
      <c r="V38" s="363"/>
      <c r="W38" s="276"/>
      <c r="X38" s="276"/>
      <c r="Y38" s="276"/>
      <c r="Z38" s="276"/>
      <c r="AA38" s="276"/>
      <c r="AB38" s="276"/>
      <c r="AC38" s="276"/>
      <c r="AD38" s="326"/>
      <c r="AE38" s="326"/>
      <c r="AF38" s="315"/>
      <c r="AG38" s="315"/>
      <c r="AH38" s="315"/>
      <c r="AI38" s="315"/>
      <c r="AS38" s="315"/>
    </row>
    <row r="39" spans="1:45" s="246" customFormat="1" ht="15" customHeight="1" x14ac:dyDescent="0.3">
      <c r="A39" s="329"/>
      <c r="B39" s="329" t="s">
        <v>738</v>
      </c>
      <c r="C39" s="367">
        <v>188</v>
      </c>
      <c r="D39" s="367">
        <v>173</v>
      </c>
      <c r="E39" s="367">
        <v>194</v>
      </c>
      <c r="F39" s="367">
        <v>164</v>
      </c>
      <c r="G39" s="367">
        <v>179</v>
      </c>
      <c r="H39" s="367">
        <v>217</v>
      </c>
      <c r="I39" s="367">
        <v>228</v>
      </c>
      <c r="J39" s="367">
        <v>239</v>
      </c>
      <c r="K39" s="367">
        <v>223</v>
      </c>
      <c r="L39" s="368">
        <v>241</v>
      </c>
      <c r="M39" s="368">
        <v>184</v>
      </c>
      <c r="N39" s="368">
        <v>0</v>
      </c>
      <c r="O39" s="369">
        <f>O43+O47</f>
        <v>2230</v>
      </c>
      <c r="P39" s="244"/>
      <c r="Q39" s="244"/>
      <c r="R39" s="276"/>
      <c r="S39" s="244"/>
      <c r="T39" s="244"/>
      <c r="U39" s="276"/>
      <c r="V39" s="363"/>
      <c r="W39" s="244"/>
      <c r="X39" s="244"/>
      <c r="Y39" s="244"/>
      <c r="Z39" s="244"/>
      <c r="AA39" s="276"/>
      <c r="AB39" s="276"/>
      <c r="AC39" s="276"/>
      <c r="AD39" s="326"/>
      <c r="AE39" s="326"/>
      <c r="AF39" s="315"/>
      <c r="AG39" s="315"/>
      <c r="AH39" s="315"/>
      <c r="AI39" s="315"/>
      <c r="AS39" s="315"/>
    </row>
    <row r="40" spans="1:45" s="246" customFormat="1" ht="15" customHeight="1" x14ac:dyDescent="0.3">
      <c r="A40" s="329"/>
      <c r="B40" s="329" t="s">
        <v>739</v>
      </c>
      <c r="C40" s="367">
        <v>220</v>
      </c>
      <c r="D40" s="367">
        <v>213</v>
      </c>
      <c r="E40" s="367">
        <v>212</v>
      </c>
      <c r="F40" s="367">
        <v>192</v>
      </c>
      <c r="G40" s="367">
        <v>190</v>
      </c>
      <c r="H40" s="367">
        <v>267</v>
      </c>
      <c r="I40" s="367">
        <v>294</v>
      </c>
      <c r="J40" s="367">
        <v>275</v>
      </c>
      <c r="K40" s="367">
        <v>279</v>
      </c>
      <c r="L40" s="368">
        <v>290</v>
      </c>
      <c r="M40" s="368">
        <v>256</v>
      </c>
      <c r="N40" s="368">
        <v>0</v>
      </c>
      <c r="O40" s="369">
        <f>O44+O48</f>
        <v>2688</v>
      </c>
      <c r="P40" s="244"/>
      <c r="Q40" s="244"/>
      <c r="R40" s="244"/>
      <c r="S40" s="276"/>
      <c r="T40" s="276"/>
      <c r="U40" s="276"/>
      <c r="V40" s="363"/>
      <c r="W40" s="244"/>
      <c r="X40" s="244"/>
      <c r="Y40" s="244"/>
      <c r="Z40" s="244"/>
      <c r="AA40" s="244"/>
      <c r="AB40" s="276"/>
      <c r="AC40" s="244"/>
      <c r="AD40" s="326"/>
      <c r="AE40" s="310"/>
      <c r="AF40" s="315"/>
      <c r="AH40" s="315"/>
      <c r="AS40" s="315"/>
    </row>
    <row r="41" spans="1:45" s="246" customFormat="1" ht="15" customHeight="1" x14ac:dyDescent="0.3">
      <c r="A41" s="329"/>
      <c r="B41" s="329" t="s">
        <v>741</v>
      </c>
      <c r="C41" s="367">
        <v>533</v>
      </c>
      <c r="D41" s="367">
        <v>554</v>
      </c>
      <c r="E41" s="367">
        <v>575</v>
      </c>
      <c r="F41" s="367">
        <v>334</v>
      </c>
      <c r="G41" s="367">
        <v>483</v>
      </c>
      <c r="H41" s="367">
        <v>601</v>
      </c>
      <c r="I41" s="367">
        <v>562</v>
      </c>
      <c r="J41" s="367">
        <v>507</v>
      </c>
      <c r="K41" s="367">
        <v>383</v>
      </c>
      <c r="L41" s="368">
        <v>437</v>
      </c>
      <c r="M41" s="368">
        <v>348</v>
      </c>
      <c r="N41" s="368">
        <v>0</v>
      </c>
      <c r="O41" s="369">
        <f>O45+O49</f>
        <v>5317</v>
      </c>
      <c r="P41" s="244"/>
      <c r="Q41" s="244"/>
      <c r="R41" s="244"/>
      <c r="S41" s="244"/>
      <c r="T41" s="244"/>
      <c r="U41" s="276"/>
      <c r="V41" s="358"/>
      <c r="W41" s="244"/>
      <c r="X41" s="244"/>
      <c r="Y41" s="244"/>
      <c r="Z41" s="244"/>
      <c r="AA41" s="244"/>
      <c r="AB41" s="276"/>
      <c r="AC41" s="244"/>
      <c r="AD41" s="310"/>
      <c r="AE41" s="310"/>
      <c r="AS41" s="315"/>
    </row>
    <row r="42" spans="1:45" s="246" customFormat="1" ht="14.5" customHeight="1" x14ac:dyDescent="0.3">
      <c r="A42" s="370" t="s">
        <v>751</v>
      </c>
      <c r="B42" s="371" t="s">
        <v>666</v>
      </c>
      <c r="C42" s="372">
        <f t="shared" ref="C42:N42" si="5">SUM(C43:C45)</f>
        <v>294</v>
      </c>
      <c r="D42" s="372">
        <f t="shared" si="5"/>
        <v>363</v>
      </c>
      <c r="E42" s="372">
        <f t="shared" si="5"/>
        <v>360</v>
      </c>
      <c r="F42" s="372">
        <f t="shared" si="5"/>
        <v>125</v>
      </c>
      <c r="G42" s="372">
        <f t="shared" si="5"/>
        <v>203</v>
      </c>
      <c r="H42" s="372">
        <f t="shared" si="5"/>
        <v>314</v>
      </c>
      <c r="I42" s="372">
        <f t="shared" si="5"/>
        <v>321</v>
      </c>
      <c r="J42" s="372">
        <f t="shared" si="5"/>
        <v>335</v>
      </c>
      <c r="K42" s="372">
        <f t="shared" si="5"/>
        <v>154</v>
      </c>
      <c r="L42" s="372">
        <f t="shared" si="5"/>
        <v>158</v>
      </c>
      <c r="M42" s="372">
        <f t="shared" si="5"/>
        <v>197</v>
      </c>
      <c r="N42" s="372">
        <f t="shared" si="5"/>
        <v>0</v>
      </c>
      <c r="O42" s="372">
        <f t="shared" ref="O42:O81" si="6">SUM(C42:N42)</f>
        <v>2824</v>
      </c>
      <c r="P42" s="366"/>
      <c r="Q42" s="244"/>
      <c r="R42" s="244"/>
      <c r="S42" s="244"/>
      <c r="T42" s="244"/>
      <c r="U42" s="244"/>
      <c r="V42" s="358"/>
      <c r="W42" s="244"/>
      <c r="X42" s="244"/>
      <c r="Y42" s="244"/>
      <c r="Z42" s="244"/>
      <c r="AA42" s="244"/>
      <c r="AB42" s="276"/>
      <c r="AC42" s="244"/>
      <c r="AD42" s="310"/>
      <c r="AE42" s="310"/>
      <c r="AF42" s="315"/>
      <c r="AG42" s="315"/>
      <c r="AH42" s="315"/>
      <c r="AQ42" s="315"/>
      <c r="AR42" s="315"/>
      <c r="AS42" s="315"/>
    </row>
    <row r="43" spans="1:45" s="246" customFormat="1" ht="14.5" customHeight="1" x14ac:dyDescent="0.3">
      <c r="A43" s="373"/>
      <c r="B43" s="329" t="s">
        <v>738</v>
      </c>
      <c r="C43" s="367">
        <v>45</v>
      </c>
      <c r="D43" s="367">
        <v>42</v>
      </c>
      <c r="E43" s="367">
        <v>33</v>
      </c>
      <c r="F43" s="367">
        <v>9</v>
      </c>
      <c r="G43" s="367">
        <v>24</v>
      </c>
      <c r="H43" s="367">
        <v>30</v>
      </c>
      <c r="I43" s="367">
        <v>42</v>
      </c>
      <c r="J43" s="367">
        <v>49</v>
      </c>
      <c r="K43" s="367">
        <v>25</v>
      </c>
      <c r="L43" s="368">
        <v>29</v>
      </c>
      <c r="M43" s="368">
        <v>23</v>
      </c>
      <c r="N43" s="368">
        <v>0</v>
      </c>
      <c r="O43" s="374">
        <f t="shared" si="6"/>
        <v>351</v>
      </c>
      <c r="P43" s="366"/>
      <c r="Q43" s="244"/>
      <c r="R43" s="244"/>
      <c r="S43" s="244"/>
      <c r="T43" s="244"/>
      <c r="U43" s="244"/>
      <c r="V43" s="358"/>
      <c r="W43" s="244"/>
      <c r="X43" s="244"/>
      <c r="Y43" s="244"/>
      <c r="Z43" s="244"/>
      <c r="AA43" s="244"/>
      <c r="AB43" s="276"/>
      <c r="AC43" s="276"/>
      <c r="AD43" s="310"/>
      <c r="AE43" s="326"/>
      <c r="AF43" s="315"/>
      <c r="AG43" s="315"/>
      <c r="AH43" s="315"/>
      <c r="AI43" s="315"/>
      <c r="AQ43" s="315"/>
      <c r="AR43" s="315"/>
      <c r="AS43" s="315"/>
    </row>
    <row r="44" spans="1:45" s="246" customFormat="1" ht="14.5" customHeight="1" x14ac:dyDescent="0.3">
      <c r="A44" s="373"/>
      <c r="B44" s="329" t="s">
        <v>739</v>
      </c>
      <c r="C44" s="367">
        <v>50</v>
      </c>
      <c r="D44" s="367">
        <v>39</v>
      </c>
      <c r="E44" s="367">
        <v>54</v>
      </c>
      <c r="F44" s="367">
        <v>35</v>
      </c>
      <c r="G44" s="367">
        <v>34</v>
      </c>
      <c r="H44" s="367">
        <v>41</v>
      </c>
      <c r="I44" s="367">
        <v>46</v>
      </c>
      <c r="J44" s="367">
        <v>60</v>
      </c>
      <c r="K44" s="367">
        <v>40</v>
      </c>
      <c r="L44" s="368">
        <v>26</v>
      </c>
      <c r="M44" s="368">
        <v>34</v>
      </c>
      <c r="N44" s="368">
        <v>0</v>
      </c>
      <c r="O44" s="374">
        <f t="shared" si="6"/>
        <v>459</v>
      </c>
      <c r="P44" s="244"/>
      <c r="Q44" s="244"/>
      <c r="R44" s="244"/>
      <c r="S44" s="244"/>
      <c r="T44" s="244"/>
      <c r="U44" s="244"/>
      <c r="V44" s="358"/>
      <c r="W44" s="244"/>
      <c r="X44" s="244"/>
      <c r="Y44" s="244"/>
      <c r="Z44" s="244"/>
      <c r="AA44" s="244"/>
      <c r="AB44" s="276"/>
      <c r="AC44" s="244"/>
      <c r="AD44" s="326"/>
      <c r="AE44" s="310"/>
      <c r="AF44" s="315"/>
      <c r="AG44" s="315"/>
      <c r="AH44" s="315"/>
      <c r="AI44" s="315"/>
      <c r="AQ44" s="315"/>
      <c r="AR44" s="315"/>
      <c r="AS44" s="315"/>
    </row>
    <row r="45" spans="1:45" s="246" customFormat="1" ht="14.5" customHeight="1" x14ac:dyDescent="0.3">
      <c r="A45" s="373"/>
      <c r="B45" s="329" t="s">
        <v>741</v>
      </c>
      <c r="C45" s="367">
        <v>199</v>
      </c>
      <c r="D45" s="367">
        <v>282</v>
      </c>
      <c r="E45" s="367">
        <v>273</v>
      </c>
      <c r="F45" s="367">
        <v>81</v>
      </c>
      <c r="G45" s="367">
        <v>145</v>
      </c>
      <c r="H45" s="367">
        <v>243</v>
      </c>
      <c r="I45" s="367">
        <v>233</v>
      </c>
      <c r="J45" s="367">
        <v>226</v>
      </c>
      <c r="K45" s="367">
        <v>89</v>
      </c>
      <c r="L45" s="368">
        <v>103</v>
      </c>
      <c r="M45" s="368">
        <v>140</v>
      </c>
      <c r="N45" s="368">
        <v>0</v>
      </c>
      <c r="O45" s="374">
        <f t="shared" si="6"/>
        <v>2014</v>
      </c>
      <c r="P45" s="244"/>
      <c r="Q45" s="244"/>
      <c r="R45" s="244"/>
      <c r="S45" s="244"/>
      <c r="T45" s="244"/>
      <c r="U45" s="244"/>
      <c r="V45" s="358"/>
      <c r="W45" s="244"/>
      <c r="X45" s="244"/>
      <c r="Y45" s="244"/>
      <c r="Z45" s="244"/>
      <c r="AA45" s="244"/>
      <c r="AB45" s="276"/>
      <c r="AC45" s="244"/>
      <c r="AD45" s="326"/>
      <c r="AE45" s="310"/>
      <c r="AF45" s="315"/>
      <c r="AG45" s="315"/>
      <c r="AH45" s="315"/>
      <c r="AI45" s="315"/>
      <c r="AQ45" s="315"/>
      <c r="AR45" s="315"/>
      <c r="AS45" s="315"/>
    </row>
    <row r="46" spans="1:45" s="246" customFormat="1" ht="14.5" customHeight="1" x14ac:dyDescent="0.3">
      <c r="A46" s="370" t="s">
        <v>752</v>
      </c>
      <c r="B46" s="371" t="s">
        <v>666</v>
      </c>
      <c r="C46" s="372">
        <f t="shared" ref="C46:N46" si="7">SUM(C47:C49)</f>
        <v>647</v>
      </c>
      <c r="D46" s="372">
        <f t="shared" si="7"/>
        <v>577</v>
      </c>
      <c r="E46" s="372">
        <f t="shared" si="7"/>
        <v>621</v>
      </c>
      <c r="F46" s="372">
        <f t="shared" si="7"/>
        <v>565</v>
      </c>
      <c r="G46" s="372">
        <f t="shared" si="7"/>
        <v>649</v>
      </c>
      <c r="H46" s="372">
        <f t="shared" si="7"/>
        <v>771</v>
      </c>
      <c r="I46" s="372">
        <f t="shared" si="7"/>
        <v>763</v>
      </c>
      <c r="J46" s="372">
        <f t="shared" si="7"/>
        <v>686</v>
      </c>
      <c r="K46" s="372">
        <f t="shared" si="7"/>
        <v>731</v>
      </c>
      <c r="L46" s="372">
        <f t="shared" si="7"/>
        <v>810</v>
      </c>
      <c r="M46" s="372">
        <f t="shared" si="7"/>
        <v>591</v>
      </c>
      <c r="N46" s="372">
        <f t="shared" si="7"/>
        <v>0</v>
      </c>
      <c r="O46" s="372">
        <f t="shared" si="6"/>
        <v>7411</v>
      </c>
      <c r="P46" s="244"/>
      <c r="Q46" s="244"/>
      <c r="R46" s="244"/>
      <c r="S46" s="244"/>
      <c r="T46" s="244"/>
      <c r="U46" s="244"/>
      <c r="V46" s="358"/>
      <c r="W46" s="244"/>
      <c r="X46" s="244"/>
      <c r="Y46" s="244"/>
      <c r="Z46" s="244"/>
      <c r="AA46" s="244"/>
      <c r="AB46" s="276"/>
      <c r="AC46" s="244"/>
      <c r="AD46" s="326"/>
      <c r="AE46" s="310"/>
      <c r="AF46" s="315"/>
      <c r="AG46" s="315"/>
      <c r="AH46" s="315"/>
      <c r="AI46" s="315"/>
      <c r="AP46" s="315"/>
      <c r="AQ46" s="315"/>
      <c r="AR46" s="315"/>
      <c r="AS46" s="315"/>
    </row>
    <row r="47" spans="1:45" s="246" customFormat="1" ht="14.5" customHeight="1" x14ac:dyDescent="0.3">
      <c r="A47" s="373"/>
      <c r="B47" s="329" t="s">
        <v>738</v>
      </c>
      <c r="C47" s="367">
        <v>143</v>
      </c>
      <c r="D47" s="367">
        <v>131</v>
      </c>
      <c r="E47" s="367">
        <v>161</v>
      </c>
      <c r="F47" s="367">
        <v>155</v>
      </c>
      <c r="G47" s="367">
        <v>155</v>
      </c>
      <c r="H47" s="367">
        <v>187</v>
      </c>
      <c r="I47" s="367">
        <v>186</v>
      </c>
      <c r="J47" s="367">
        <v>190</v>
      </c>
      <c r="K47" s="367">
        <v>198</v>
      </c>
      <c r="L47" s="368">
        <v>212</v>
      </c>
      <c r="M47" s="368">
        <v>161</v>
      </c>
      <c r="N47" s="368">
        <v>0</v>
      </c>
      <c r="O47" s="374">
        <f t="shared" si="6"/>
        <v>1879</v>
      </c>
      <c r="P47" s="244"/>
      <c r="Q47" s="244"/>
      <c r="R47" s="244"/>
      <c r="S47" s="244"/>
      <c r="T47" s="244"/>
      <c r="U47" s="244"/>
      <c r="V47" s="363"/>
      <c r="W47" s="276"/>
      <c r="X47" s="276"/>
      <c r="Y47" s="276"/>
      <c r="Z47" s="276"/>
      <c r="AA47" s="276"/>
      <c r="AB47" s="276"/>
      <c r="AC47" s="276"/>
      <c r="AD47" s="326"/>
      <c r="AE47" s="326"/>
      <c r="AF47" s="315"/>
      <c r="AG47" s="315"/>
      <c r="AH47" s="315"/>
      <c r="AI47" s="315"/>
      <c r="AP47" s="315"/>
      <c r="AQ47" s="315"/>
      <c r="AR47" s="315"/>
      <c r="AS47" s="315"/>
    </row>
    <row r="48" spans="1:45" s="246" customFormat="1" ht="14.5" customHeight="1" x14ac:dyDescent="0.3">
      <c r="A48" s="373"/>
      <c r="B48" s="329" t="s">
        <v>739</v>
      </c>
      <c r="C48" s="367">
        <v>170</v>
      </c>
      <c r="D48" s="367">
        <v>174</v>
      </c>
      <c r="E48" s="367">
        <v>158</v>
      </c>
      <c r="F48" s="367">
        <v>157</v>
      </c>
      <c r="G48" s="367">
        <v>156</v>
      </c>
      <c r="H48" s="367">
        <v>226</v>
      </c>
      <c r="I48" s="367">
        <v>248</v>
      </c>
      <c r="J48" s="367">
        <v>215</v>
      </c>
      <c r="K48" s="367">
        <v>239</v>
      </c>
      <c r="L48" s="368">
        <v>264</v>
      </c>
      <c r="M48" s="368">
        <v>222</v>
      </c>
      <c r="N48" s="368">
        <v>0</v>
      </c>
      <c r="O48" s="374">
        <f t="shared" si="6"/>
        <v>2229</v>
      </c>
      <c r="P48" s="244"/>
      <c r="Q48" s="244"/>
      <c r="R48" s="244"/>
      <c r="S48" s="244"/>
      <c r="T48" s="244"/>
      <c r="U48" s="276"/>
      <c r="V48" s="363"/>
      <c r="W48" s="276"/>
      <c r="X48" s="276"/>
      <c r="Y48" s="276"/>
      <c r="Z48" s="276"/>
      <c r="AA48" s="276"/>
      <c r="AB48" s="276"/>
      <c r="AC48" s="276"/>
      <c r="AD48" s="326"/>
      <c r="AE48" s="326"/>
      <c r="AF48" s="315"/>
      <c r="AG48" s="315"/>
      <c r="AH48" s="315"/>
      <c r="AI48" s="315"/>
      <c r="AL48" s="315"/>
      <c r="AM48" s="315"/>
      <c r="AN48" s="315"/>
      <c r="AO48" s="315"/>
      <c r="AP48" s="315"/>
      <c r="AQ48" s="315"/>
      <c r="AR48" s="315"/>
      <c r="AS48" s="315"/>
    </row>
    <row r="49" spans="1:45" s="246" customFormat="1" ht="14.5" customHeight="1" x14ac:dyDescent="0.3">
      <c r="A49" s="373"/>
      <c r="B49" s="329" t="s">
        <v>741</v>
      </c>
      <c r="C49" s="367">
        <v>334</v>
      </c>
      <c r="D49" s="367">
        <v>272</v>
      </c>
      <c r="E49" s="367">
        <v>302</v>
      </c>
      <c r="F49" s="367">
        <v>253</v>
      </c>
      <c r="G49" s="367">
        <v>338</v>
      </c>
      <c r="H49" s="367">
        <v>358</v>
      </c>
      <c r="I49" s="367">
        <v>329</v>
      </c>
      <c r="J49" s="367">
        <v>281</v>
      </c>
      <c r="K49" s="367">
        <v>294</v>
      </c>
      <c r="L49" s="368">
        <v>334</v>
      </c>
      <c r="M49" s="368">
        <v>208</v>
      </c>
      <c r="N49" s="368">
        <v>0</v>
      </c>
      <c r="O49" s="374">
        <f t="shared" si="6"/>
        <v>3303</v>
      </c>
      <c r="P49" s="244"/>
      <c r="Q49" s="244"/>
      <c r="R49" s="244"/>
      <c r="S49" s="244"/>
      <c r="T49" s="244"/>
      <c r="U49" s="244"/>
      <c r="V49" s="358"/>
      <c r="W49" s="244"/>
      <c r="X49" s="244"/>
      <c r="Y49" s="244"/>
      <c r="Z49" s="244"/>
      <c r="AA49" s="244"/>
      <c r="AB49" s="244"/>
      <c r="AC49" s="244"/>
      <c r="AD49" s="326"/>
      <c r="AE49" s="310"/>
      <c r="AF49" s="315"/>
      <c r="AG49" s="315"/>
      <c r="AH49" s="315"/>
      <c r="AI49" s="315"/>
      <c r="AP49" s="315"/>
      <c r="AQ49" s="315"/>
      <c r="AR49" s="315"/>
      <c r="AS49" s="315"/>
    </row>
    <row r="50" spans="1:45" s="246" customFormat="1" ht="14.5" customHeight="1" x14ac:dyDescent="0.3">
      <c r="A50" s="371" t="s">
        <v>590</v>
      </c>
      <c r="B50" s="371" t="s">
        <v>666</v>
      </c>
      <c r="C50" s="372">
        <f t="shared" ref="C50:N50" si="8">SUM(C51:C53)</f>
        <v>2920</v>
      </c>
      <c r="D50" s="372">
        <f t="shared" si="8"/>
        <v>3067</v>
      </c>
      <c r="E50" s="372">
        <f t="shared" si="8"/>
        <v>4451</v>
      </c>
      <c r="F50" s="372">
        <f t="shared" si="8"/>
        <v>1938</v>
      </c>
      <c r="G50" s="372">
        <f t="shared" si="8"/>
        <v>2272</v>
      </c>
      <c r="H50" s="372">
        <f t="shared" si="8"/>
        <v>2415</v>
      </c>
      <c r="I50" s="372">
        <f t="shared" si="8"/>
        <v>1502</v>
      </c>
      <c r="J50" s="372">
        <f t="shared" si="8"/>
        <v>1749</v>
      </c>
      <c r="K50" s="372">
        <f t="shared" si="8"/>
        <v>1734</v>
      </c>
      <c r="L50" s="372">
        <f t="shared" si="8"/>
        <v>1877</v>
      </c>
      <c r="M50" s="372">
        <f t="shared" si="8"/>
        <v>1005</v>
      </c>
      <c r="N50" s="372">
        <f t="shared" si="8"/>
        <v>0</v>
      </c>
      <c r="O50" s="372">
        <f t="shared" si="6"/>
        <v>24930</v>
      </c>
      <c r="P50" s="244"/>
      <c r="Q50" s="244"/>
      <c r="R50" s="244"/>
      <c r="S50" s="244"/>
      <c r="T50" s="244"/>
      <c r="U50" s="276"/>
      <c r="V50" s="363"/>
      <c r="W50" s="276"/>
      <c r="X50" s="276"/>
      <c r="Y50" s="276"/>
      <c r="Z50" s="276"/>
      <c r="AA50" s="276"/>
      <c r="AB50" s="276"/>
      <c r="AC50" s="276"/>
      <c r="AD50" s="326"/>
      <c r="AE50" s="326"/>
      <c r="AF50" s="315"/>
      <c r="AG50" s="315"/>
      <c r="AH50" s="315"/>
      <c r="AI50" s="315"/>
      <c r="AP50" s="315"/>
      <c r="AQ50" s="315"/>
      <c r="AR50" s="315"/>
      <c r="AS50" s="315"/>
    </row>
    <row r="51" spans="1:45" s="246" customFormat="1" ht="14.5" customHeight="1" x14ac:dyDescent="0.3">
      <c r="A51" s="329"/>
      <c r="B51" s="329" t="s">
        <v>738</v>
      </c>
      <c r="C51" s="367">
        <v>192</v>
      </c>
      <c r="D51" s="367">
        <v>185</v>
      </c>
      <c r="E51" s="367">
        <v>179</v>
      </c>
      <c r="F51" s="367">
        <v>97</v>
      </c>
      <c r="G51" s="367">
        <v>239</v>
      </c>
      <c r="H51" s="367">
        <v>302</v>
      </c>
      <c r="I51" s="367">
        <v>175</v>
      </c>
      <c r="J51" s="367">
        <v>175</v>
      </c>
      <c r="K51" s="367">
        <v>153</v>
      </c>
      <c r="L51" s="368">
        <v>159</v>
      </c>
      <c r="M51" s="368">
        <v>98</v>
      </c>
      <c r="N51" s="368">
        <v>0</v>
      </c>
      <c r="O51" s="374">
        <f t="shared" si="6"/>
        <v>1954</v>
      </c>
      <c r="P51" s="244"/>
      <c r="Q51" s="244"/>
      <c r="R51" s="244"/>
      <c r="S51" s="244"/>
      <c r="T51" s="244"/>
      <c r="U51" s="244"/>
      <c r="V51" s="358"/>
      <c r="W51" s="244"/>
      <c r="X51" s="276"/>
      <c r="Y51" s="276"/>
      <c r="Z51" s="276"/>
      <c r="AA51" s="276"/>
      <c r="AB51" s="276"/>
      <c r="AC51" s="276"/>
      <c r="AD51" s="326"/>
      <c r="AE51" s="326"/>
      <c r="AF51" s="315"/>
      <c r="AG51" s="315"/>
      <c r="AH51" s="315"/>
      <c r="AI51" s="315"/>
      <c r="AO51" s="315"/>
      <c r="AP51" s="315"/>
      <c r="AQ51" s="315"/>
      <c r="AR51" s="315"/>
      <c r="AS51" s="315"/>
    </row>
    <row r="52" spans="1:45" s="246" customFormat="1" ht="14.5" customHeight="1" x14ac:dyDescent="0.3">
      <c r="A52" s="329"/>
      <c r="B52" s="329" t="s">
        <v>739</v>
      </c>
      <c r="C52" s="367">
        <v>233</v>
      </c>
      <c r="D52" s="367">
        <v>211</v>
      </c>
      <c r="E52" s="367">
        <v>250</v>
      </c>
      <c r="F52" s="367">
        <v>189</v>
      </c>
      <c r="G52" s="367">
        <v>256</v>
      </c>
      <c r="H52" s="367">
        <v>350</v>
      </c>
      <c r="I52" s="367">
        <v>234</v>
      </c>
      <c r="J52" s="367">
        <v>366</v>
      </c>
      <c r="K52" s="367">
        <v>347</v>
      </c>
      <c r="L52" s="368">
        <v>253</v>
      </c>
      <c r="M52" s="368">
        <v>203</v>
      </c>
      <c r="N52" s="368">
        <v>0</v>
      </c>
      <c r="O52" s="374">
        <f t="shared" si="6"/>
        <v>2892</v>
      </c>
      <c r="P52" s="244"/>
      <c r="Q52" s="244"/>
      <c r="R52" s="244"/>
      <c r="S52" s="244"/>
      <c r="T52" s="244"/>
      <c r="U52" s="244"/>
      <c r="V52" s="358"/>
      <c r="W52" s="244"/>
      <c r="X52" s="244"/>
      <c r="Y52" s="276"/>
      <c r="Z52" s="276"/>
      <c r="AA52" s="276"/>
      <c r="AB52" s="276"/>
      <c r="AC52" s="244"/>
      <c r="AD52" s="326"/>
      <c r="AE52" s="310"/>
      <c r="AF52" s="315"/>
      <c r="AG52" s="315"/>
      <c r="AH52" s="315"/>
      <c r="AI52" s="315"/>
      <c r="AP52" s="315"/>
      <c r="AQ52" s="315"/>
      <c r="AR52" s="315"/>
      <c r="AS52" s="315"/>
    </row>
    <row r="53" spans="1:45" s="246" customFormat="1" ht="14.5" customHeight="1" x14ac:dyDescent="0.3">
      <c r="A53" s="329"/>
      <c r="B53" s="329" t="s">
        <v>741</v>
      </c>
      <c r="C53" s="367">
        <v>2495</v>
      </c>
      <c r="D53" s="367">
        <v>2671</v>
      </c>
      <c r="E53" s="367">
        <v>4022</v>
      </c>
      <c r="F53" s="367">
        <v>1652</v>
      </c>
      <c r="G53" s="367">
        <v>1777</v>
      </c>
      <c r="H53" s="367">
        <v>1763</v>
      </c>
      <c r="I53" s="367">
        <v>1093</v>
      </c>
      <c r="J53" s="367">
        <v>1208</v>
      </c>
      <c r="K53" s="367">
        <v>1234</v>
      </c>
      <c r="L53" s="368">
        <v>1465</v>
      </c>
      <c r="M53" s="368">
        <v>704</v>
      </c>
      <c r="N53" s="368">
        <v>0</v>
      </c>
      <c r="O53" s="374">
        <f t="shared" si="6"/>
        <v>20084</v>
      </c>
      <c r="P53" s="244"/>
      <c r="Q53" s="244"/>
      <c r="R53" s="244"/>
      <c r="S53" s="244"/>
      <c r="T53" s="244"/>
      <c r="U53" s="244"/>
      <c r="V53" s="358"/>
      <c r="W53" s="244"/>
      <c r="X53" s="276"/>
      <c r="Y53" s="276"/>
      <c r="Z53" s="276"/>
      <c r="AA53" s="276"/>
      <c r="AB53" s="276"/>
      <c r="AC53" s="276"/>
      <c r="AD53" s="326"/>
      <c r="AE53" s="326"/>
      <c r="AF53" s="315"/>
      <c r="AG53" s="315"/>
      <c r="AH53" s="315"/>
      <c r="AI53" s="315"/>
      <c r="AP53" s="315"/>
      <c r="AQ53" s="315"/>
      <c r="AR53" s="315"/>
      <c r="AS53" s="315"/>
    </row>
    <row r="54" spans="1:45" s="246" customFormat="1" ht="14.5" customHeight="1" x14ac:dyDescent="0.3">
      <c r="A54" s="371" t="s">
        <v>594</v>
      </c>
      <c r="B54" s="371" t="s">
        <v>666</v>
      </c>
      <c r="C54" s="372">
        <f t="shared" ref="C54:N54" si="9">SUM(C55:C57)</f>
        <v>549</v>
      </c>
      <c r="D54" s="372">
        <f t="shared" si="9"/>
        <v>386</v>
      </c>
      <c r="E54" s="372">
        <f t="shared" si="9"/>
        <v>410</v>
      </c>
      <c r="F54" s="372">
        <f t="shared" si="9"/>
        <v>477</v>
      </c>
      <c r="G54" s="372">
        <f t="shared" si="9"/>
        <v>358</v>
      </c>
      <c r="H54" s="372">
        <f t="shared" si="9"/>
        <v>985</v>
      </c>
      <c r="I54" s="372">
        <f t="shared" si="9"/>
        <v>1157</v>
      </c>
      <c r="J54" s="372">
        <f t="shared" si="9"/>
        <v>1059</v>
      </c>
      <c r="K54" s="372">
        <f t="shared" si="9"/>
        <v>798</v>
      </c>
      <c r="L54" s="372">
        <f t="shared" si="9"/>
        <v>630</v>
      </c>
      <c r="M54" s="372">
        <f t="shared" si="9"/>
        <v>505</v>
      </c>
      <c r="N54" s="372">
        <f t="shared" si="9"/>
        <v>0</v>
      </c>
      <c r="O54" s="372">
        <f t="shared" si="6"/>
        <v>7314</v>
      </c>
      <c r="P54" s="244"/>
      <c r="Q54" s="244"/>
      <c r="R54" s="244"/>
      <c r="S54" s="244"/>
      <c r="T54" s="244"/>
      <c r="U54" s="244"/>
      <c r="V54" s="358"/>
      <c r="W54" s="244"/>
      <c r="X54" s="244"/>
      <c r="Y54" s="276"/>
      <c r="Z54" s="276"/>
      <c r="AA54" s="244"/>
      <c r="AB54" s="276"/>
      <c r="AC54" s="244"/>
      <c r="AD54" s="310"/>
      <c r="AE54" s="310"/>
      <c r="AF54" s="315"/>
      <c r="AG54" s="315"/>
      <c r="AH54" s="315"/>
      <c r="AI54" s="315"/>
      <c r="AP54" s="315"/>
      <c r="AQ54" s="315"/>
      <c r="AR54" s="315"/>
      <c r="AS54" s="315"/>
    </row>
    <row r="55" spans="1:45" s="246" customFormat="1" ht="14.5" customHeight="1" x14ac:dyDescent="0.3">
      <c r="A55" s="329"/>
      <c r="B55" s="329" t="s">
        <v>738</v>
      </c>
      <c r="C55" s="367">
        <v>162</v>
      </c>
      <c r="D55" s="367">
        <v>166</v>
      </c>
      <c r="E55" s="367">
        <v>190</v>
      </c>
      <c r="F55" s="367">
        <v>168</v>
      </c>
      <c r="G55" s="367">
        <v>150</v>
      </c>
      <c r="H55" s="367">
        <v>180</v>
      </c>
      <c r="I55" s="367">
        <v>196</v>
      </c>
      <c r="J55" s="367">
        <v>229</v>
      </c>
      <c r="K55" s="367">
        <v>167</v>
      </c>
      <c r="L55" s="368">
        <v>206</v>
      </c>
      <c r="M55" s="368">
        <v>179</v>
      </c>
      <c r="N55" s="368">
        <v>0</v>
      </c>
      <c r="O55" s="374">
        <f t="shared" si="6"/>
        <v>1993</v>
      </c>
      <c r="P55" s="244"/>
      <c r="Q55" s="244"/>
      <c r="R55" s="244"/>
      <c r="S55" s="244"/>
      <c r="T55" s="244"/>
      <c r="U55" s="244"/>
      <c r="V55" s="358"/>
      <c r="W55" s="244"/>
      <c r="X55" s="244"/>
      <c r="Y55" s="244"/>
      <c r="Z55" s="276"/>
      <c r="AA55" s="276"/>
      <c r="AB55" s="276"/>
      <c r="AC55" s="276"/>
      <c r="AD55" s="326"/>
      <c r="AE55" s="326"/>
      <c r="AF55" s="315"/>
      <c r="AG55" s="315"/>
      <c r="AH55" s="315"/>
      <c r="AP55" s="315"/>
      <c r="AQ55" s="315"/>
      <c r="AR55" s="315"/>
      <c r="AS55" s="315"/>
    </row>
    <row r="56" spans="1:45" s="246" customFormat="1" ht="14.5" customHeight="1" x14ac:dyDescent="0.3">
      <c r="A56" s="329"/>
      <c r="B56" s="329" t="s">
        <v>739</v>
      </c>
      <c r="C56" s="367">
        <v>49</v>
      </c>
      <c r="D56" s="367">
        <v>50</v>
      </c>
      <c r="E56" s="367">
        <v>30</v>
      </c>
      <c r="F56" s="367">
        <v>40</v>
      </c>
      <c r="G56" s="367">
        <v>44</v>
      </c>
      <c r="H56" s="367">
        <v>78</v>
      </c>
      <c r="I56" s="367">
        <v>96</v>
      </c>
      <c r="J56" s="367">
        <v>120</v>
      </c>
      <c r="K56" s="367">
        <v>104</v>
      </c>
      <c r="L56" s="368">
        <v>129</v>
      </c>
      <c r="M56" s="368">
        <v>105</v>
      </c>
      <c r="N56" s="368">
        <v>0</v>
      </c>
      <c r="O56" s="374">
        <f t="shared" si="6"/>
        <v>845</v>
      </c>
      <c r="P56" s="244"/>
      <c r="Q56" s="244"/>
      <c r="R56" s="244"/>
      <c r="S56" s="244"/>
      <c r="T56" s="244"/>
      <c r="U56" s="244"/>
      <c r="V56" s="363"/>
      <c r="W56" s="276"/>
      <c r="X56" s="276"/>
      <c r="Y56" s="276"/>
      <c r="Z56" s="276"/>
      <c r="AA56" s="276"/>
      <c r="AB56" s="276"/>
      <c r="AC56" s="276"/>
      <c r="AD56" s="326"/>
      <c r="AE56" s="326"/>
      <c r="AF56" s="315"/>
      <c r="AG56" s="315"/>
      <c r="AH56" s="315"/>
      <c r="AI56" s="315"/>
      <c r="AP56" s="315"/>
      <c r="AQ56" s="315"/>
      <c r="AR56" s="315"/>
      <c r="AS56" s="315"/>
    </row>
    <row r="57" spans="1:45" s="246" customFormat="1" ht="14.5" customHeight="1" x14ac:dyDescent="0.3">
      <c r="A57" s="329"/>
      <c r="B57" s="329" t="s">
        <v>741</v>
      </c>
      <c r="C57" s="367">
        <v>338</v>
      </c>
      <c r="D57" s="367">
        <v>170</v>
      </c>
      <c r="E57" s="367">
        <v>190</v>
      </c>
      <c r="F57" s="367">
        <v>269</v>
      </c>
      <c r="G57" s="367">
        <v>164</v>
      </c>
      <c r="H57" s="367">
        <v>727</v>
      </c>
      <c r="I57" s="367">
        <v>865</v>
      </c>
      <c r="J57" s="367">
        <v>710</v>
      </c>
      <c r="K57" s="367">
        <v>527</v>
      </c>
      <c r="L57" s="368">
        <v>295</v>
      </c>
      <c r="M57" s="368">
        <v>221</v>
      </c>
      <c r="N57" s="368">
        <v>0</v>
      </c>
      <c r="O57" s="374">
        <f t="shared" si="6"/>
        <v>4476</v>
      </c>
      <c r="P57" s="244"/>
      <c r="Q57" s="244"/>
      <c r="R57" s="244"/>
      <c r="S57" s="244"/>
      <c r="T57" s="244"/>
      <c r="U57" s="244"/>
      <c r="V57" s="363"/>
      <c r="W57" s="276"/>
      <c r="X57" s="276"/>
      <c r="Y57" s="276"/>
      <c r="Z57" s="276"/>
      <c r="AA57" s="276"/>
      <c r="AB57" s="276"/>
      <c r="AC57" s="244"/>
      <c r="AD57" s="310"/>
      <c r="AE57" s="310"/>
      <c r="AF57" s="315"/>
      <c r="AG57" s="315"/>
      <c r="AI57" s="315"/>
      <c r="AP57" s="315"/>
      <c r="AQ57" s="315"/>
      <c r="AR57" s="315"/>
      <c r="AS57" s="315"/>
    </row>
    <row r="58" spans="1:45" s="246" customFormat="1" ht="14.5" customHeight="1" x14ac:dyDescent="0.3">
      <c r="A58" s="371" t="s">
        <v>753</v>
      </c>
      <c r="B58" s="371" t="s">
        <v>666</v>
      </c>
      <c r="C58" s="372">
        <f t="shared" ref="C58:N58" si="10">SUM(C59:C61)</f>
        <v>5626</v>
      </c>
      <c r="D58" s="372">
        <f t="shared" si="10"/>
        <v>5630</v>
      </c>
      <c r="E58" s="372">
        <f t="shared" si="10"/>
        <v>5130</v>
      </c>
      <c r="F58" s="372">
        <f t="shared" si="10"/>
        <v>4732</v>
      </c>
      <c r="G58" s="372">
        <f t="shared" si="10"/>
        <v>5259</v>
      </c>
      <c r="H58" s="372">
        <f t="shared" si="10"/>
        <v>6017</v>
      </c>
      <c r="I58" s="372">
        <f t="shared" si="10"/>
        <v>5345</v>
      </c>
      <c r="J58" s="372">
        <f t="shared" si="10"/>
        <v>4785</v>
      </c>
      <c r="K58" s="372">
        <f t="shared" si="10"/>
        <v>4210</v>
      </c>
      <c r="L58" s="372">
        <f t="shared" si="10"/>
        <v>4804</v>
      </c>
      <c r="M58" s="372">
        <f t="shared" si="10"/>
        <v>3853</v>
      </c>
      <c r="N58" s="372">
        <f t="shared" si="10"/>
        <v>0</v>
      </c>
      <c r="O58" s="372">
        <f t="shared" si="6"/>
        <v>55391</v>
      </c>
      <c r="P58" s="244"/>
      <c r="Q58" s="244"/>
      <c r="R58" s="244"/>
      <c r="S58" s="244"/>
      <c r="T58" s="244"/>
      <c r="U58" s="244"/>
      <c r="V58" s="358"/>
      <c r="W58" s="244"/>
      <c r="X58" s="244"/>
      <c r="Y58" s="276"/>
      <c r="Z58" s="276"/>
      <c r="AA58" s="276"/>
      <c r="AB58" s="276"/>
      <c r="AC58" s="276"/>
      <c r="AD58" s="326"/>
      <c r="AE58" s="326"/>
      <c r="AF58" s="315"/>
      <c r="AG58" s="315"/>
      <c r="AH58" s="315"/>
      <c r="AI58" s="315"/>
      <c r="AP58" s="315"/>
      <c r="AQ58" s="315"/>
      <c r="AR58" s="315"/>
      <c r="AS58" s="315"/>
    </row>
    <row r="59" spans="1:45" s="246" customFormat="1" ht="14.5" customHeight="1" x14ac:dyDescent="0.3">
      <c r="A59" s="329"/>
      <c r="B59" s="329" t="s">
        <v>738</v>
      </c>
      <c r="C59" s="367">
        <v>103</v>
      </c>
      <c r="D59" s="367">
        <v>54</v>
      </c>
      <c r="E59" s="367">
        <v>58</v>
      </c>
      <c r="F59" s="367">
        <v>75</v>
      </c>
      <c r="G59" s="367">
        <v>46</v>
      </c>
      <c r="H59" s="367">
        <v>42</v>
      </c>
      <c r="I59" s="367">
        <v>65</v>
      </c>
      <c r="J59" s="367">
        <v>25</v>
      </c>
      <c r="K59" s="367">
        <v>29</v>
      </c>
      <c r="L59" s="368">
        <v>45</v>
      </c>
      <c r="M59" s="368">
        <v>42</v>
      </c>
      <c r="N59" s="368">
        <v>0</v>
      </c>
      <c r="O59" s="374">
        <f t="shared" si="6"/>
        <v>584</v>
      </c>
      <c r="P59" s="244"/>
      <c r="Q59" s="244"/>
      <c r="R59" s="244"/>
      <c r="S59" s="244"/>
      <c r="T59" s="244"/>
      <c r="U59" s="244"/>
      <c r="V59" s="358"/>
      <c r="W59" s="244"/>
      <c r="X59" s="244"/>
      <c r="Y59" s="276"/>
      <c r="Z59" s="276"/>
      <c r="AA59" s="276"/>
      <c r="AB59" s="276"/>
      <c r="AC59" s="276"/>
      <c r="AD59" s="326"/>
      <c r="AE59" s="326"/>
      <c r="AF59" s="315"/>
      <c r="AG59" s="315"/>
      <c r="AH59" s="315"/>
      <c r="AP59" s="315"/>
      <c r="AQ59" s="315"/>
      <c r="AR59" s="315"/>
      <c r="AS59" s="315"/>
    </row>
    <row r="60" spans="1:45" s="246" customFormat="1" ht="14.5" customHeight="1" x14ac:dyDescent="0.3">
      <c r="A60" s="329"/>
      <c r="B60" s="329" t="s">
        <v>739</v>
      </c>
      <c r="C60" s="367">
        <v>93</v>
      </c>
      <c r="D60" s="367">
        <v>78</v>
      </c>
      <c r="E60" s="367">
        <v>64</v>
      </c>
      <c r="F60" s="367">
        <v>46</v>
      </c>
      <c r="G60" s="367">
        <v>50</v>
      </c>
      <c r="H60" s="367">
        <v>62</v>
      </c>
      <c r="I60" s="367">
        <v>60</v>
      </c>
      <c r="J60" s="367">
        <v>72</v>
      </c>
      <c r="K60" s="367">
        <v>60</v>
      </c>
      <c r="L60" s="368">
        <v>81</v>
      </c>
      <c r="M60" s="368">
        <v>75</v>
      </c>
      <c r="N60" s="368">
        <v>0</v>
      </c>
      <c r="O60" s="374">
        <f t="shared" si="6"/>
        <v>741</v>
      </c>
      <c r="P60" s="244"/>
      <c r="Q60" s="244"/>
      <c r="R60" s="244"/>
      <c r="S60" s="244"/>
      <c r="T60" s="244"/>
      <c r="U60" s="244"/>
      <c r="V60" s="358"/>
      <c r="W60" s="244"/>
      <c r="X60" s="244"/>
      <c r="Y60" s="276"/>
      <c r="Z60" s="276"/>
      <c r="AA60" s="276"/>
      <c r="AB60" s="276"/>
      <c r="AC60" s="276"/>
      <c r="AD60" s="326"/>
      <c r="AE60" s="326"/>
      <c r="AF60" s="315"/>
      <c r="AG60" s="315"/>
      <c r="AH60" s="315"/>
      <c r="AK60" s="315"/>
      <c r="AL60" s="315"/>
      <c r="AM60" s="315"/>
      <c r="AN60" s="315"/>
      <c r="AO60" s="315"/>
      <c r="AP60" s="315"/>
      <c r="AQ60" s="315"/>
      <c r="AR60" s="315"/>
      <c r="AS60" s="315"/>
    </row>
    <row r="61" spans="1:45" s="246" customFormat="1" ht="14.5" customHeight="1" x14ac:dyDescent="0.3">
      <c r="A61" s="329"/>
      <c r="B61" s="329" t="s">
        <v>741</v>
      </c>
      <c r="C61" s="367">
        <v>5430</v>
      </c>
      <c r="D61" s="367">
        <v>5498</v>
      </c>
      <c r="E61" s="367">
        <v>5008</v>
      </c>
      <c r="F61" s="367">
        <v>4611</v>
      </c>
      <c r="G61" s="367">
        <v>5163</v>
      </c>
      <c r="H61" s="367">
        <v>5913</v>
      </c>
      <c r="I61" s="367">
        <v>5220</v>
      </c>
      <c r="J61" s="367">
        <v>4688</v>
      </c>
      <c r="K61" s="367">
        <v>4121</v>
      </c>
      <c r="L61" s="368">
        <v>4678</v>
      </c>
      <c r="M61" s="368">
        <v>3736</v>
      </c>
      <c r="N61" s="368">
        <v>0</v>
      </c>
      <c r="O61" s="374">
        <f t="shared" si="6"/>
        <v>54066</v>
      </c>
      <c r="P61" s="244"/>
      <c r="Q61" s="244"/>
      <c r="R61" s="244"/>
      <c r="S61" s="244"/>
      <c r="T61" s="244"/>
      <c r="U61" s="244"/>
      <c r="V61" s="358"/>
      <c r="W61" s="244"/>
      <c r="X61" s="244"/>
      <c r="Y61" s="276"/>
      <c r="Z61" s="276"/>
      <c r="AA61" s="276"/>
      <c r="AB61" s="276"/>
      <c r="AC61" s="276"/>
      <c r="AD61" s="326"/>
      <c r="AE61" s="326"/>
      <c r="AF61" s="315"/>
      <c r="AG61" s="315"/>
      <c r="AI61" s="315"/>
      <c r="AP61" s="315"/>
      <c r="AQ61" s="315"/>
      <c r="AR61" s="315"/>
      <c r="AS61" s="315"/>
    </row>
    <row r="62" spans="1:45" s="246" customFormat="1" ht="14.5" customHeight="1" x14ac:dyDescent="0.3">
      <c r="A62" s="371" t="s">
        <v>754</v>
      </c>
      <c r="B62" s="371" t="s">
        <v>666</v>
      </c>
      <c r="C62" s="372">
        <f t="shared" ref="C62:N62" si="11">SUM(C63:C65)</f>
        <v>67</v>
      </c>
      <c r="D62" s="372">
        <f t="shared" si="11"/>
        <v>78</v>
      </c>
      <c r="E62" s="372">
        <f t="shared" si="11"/>
        <v>63</v>
      </c>
      <c r="F62" s="372">
        <f t="shared" si="11"/>
        <v>77</v>
      </c>
      <c r="G62" s="372">
        <f t="shared" si="11"/>
        <v>128</v>
      </c>
      <c r="H62" s="372">
        <f t="shared" si="11"/>
        <v>100</v>
      </c>
      <c r="I62" s="372">
        <f t="shared" si="11"/>
        <v>97</v>
      </c>
      <c r="J62" s="372">
        <f t="shared" si="11"/>
        <v>191</v>
      </c>
      <c r="K62" s="372">
        <f t="shared" si="11"/>
        <v>161</v>
      </c>
      <c r="L62" s="372">
        <f t="shared" si="11"/>
        <v>116</v>
      </c>
      <c r="M62" s="372">
        <f t="shared" si="11"/>
        <v>59</v>
      </c>
      <c r="N62" s="372">
        <f t="shared" si="11"/>
        <v>0</v>
      </c>
      <c r="O62" s="372">
        <f t="shared" si="6"/>
        <v>1137</v>
      </c>
      <c r="P62" s="244"/>
      <c r="Q62" s="244"/>
      <c r="R62" s="244"/>
      <c r="S62" s="244"/>
      <c r="T62" s="244"/>
      <c r="U62" s="244"/>
      <c r="V62" s="358"/>
      <c r="W62" s="244"/>
      <c r="X62" s="244"/>
      <c r="Y62" s="276"/>
      <c r="Z62" s="276"/>
      <c r="AA62" s="276"/>
      <c r="AB62" s="276"/>
      <c r="AC62" s="276"/>
      <c r="AD62" s="326"/>
      <c r="AE62" s="326"/>
      <c r="AF62" s="315"/>
      <c r="AG62" s="315"/>
      <c r="AI62" s="315"/>
      <c r="AP62" s="315"/>
      <c r="AQ62" s="315"/>
      <c r="AR62" s="315"/>
      <c r="AS62" s="315"/>
    </row>
    <row r="63" spans="1:45" s="246" customFormat="1" ht="14.5" customHeight="1" x14ac:dyDescent="0.3">
      <c r="A63" s="329"/>
      <c r="B63" s="329" t="s">
        <v>738</v>
      </c>
      <c r="C63" s="367">
        <v>33</v>
      </c>
      <c r="D63" s="367">
        <v>31</v>
      </c>
      <c r="E63" s="367">
        <v>20</v>
      </c>
      <c r="F63" s="367">
        <v>20</v>
      </c>
      <c r="G63" s="367">
        <v>27</v>
      </c>
      <c r="H63" s="367">
        <v>25</v>
      </c>
      <c r="I63" s="367">
        <v>23</v>
      </c>
      <c r="J63" s="367">
        <v>37</v>
      </c>
      <c r="K63" s="367">
        <v>19</v>
      </c>
      <c r="L63" s="368">
        <v>23</v>
      </c>
      <c r="M63" s="368">
        <v>19</v>
      </c>
      <c r="N63" s="368">
        <v>0</v>
      </c>
      <c r="O63" s="374">
        <f t="shared" si="6"/>
        <v>277</v>
      </c>
      <c r="P63" s="244"/>
      <c r="Q63" s="244"/>
      <c r="R63" s="244"/>
      <c r="S63" s="244"/>
      <c r="T63" s="244"/>
      <c r="U63" s="244"/>
      <c r="V63" s="358"/>
      <c r="W63" s="244"/>
      <c r="X63" s="244"/>
      <c r="Y63" s="276"/>
      <c r="Z63" s="276"/>
      <c r="AA63" s="276"/>
      <c r="AB63" s="276"/>
      <c r="AC63" s="276"/>
      <c r="AD63" s="326"/>
      <c r="AE63" s="326"/>
      <c r="AF63" s="315"/>
      <c r="AG63" s="315"/>
      <c r="AI63" s="315"/>
      <c r="AP63" s="315"/>
      <c r="AQ63" s="315"/>
      <c r="AR63" s="315"/>
      <c r="AS63" s="315"/>
    </row>
    <row r="64" spans="1:45" s="246" customFormat="1" ht="14.5" customHeight="1" x14ac:dyDescent="0.3">
      <c r="A64" s="329"/>
      <c r="B64" s="329" t="s">
        <v>739</v>
      </c>
      <c r="C64" s="367">
        <v>11</v>
      </c>
      <c r="D64" s="367">
        <v>5</v>
      </c>
      <c r="E64" s="367">
        <v>12</v>
      </c>
      <c r="F64" s="367">
        <v>5</v>
      </c>
      <c r="G64" s="367">
        <v>10</v>
      </c>
      <c r="H64" s="367">
        <v>10</v>
      </c>
      <c r="I64" s="367">
        <v>10</v>
      </c>
      <c r="J64" s="367">
        <v>18</v>
      </c>
      <c r="K64" s="367">
        <v>11</v>
      </c>
      <c r="L64" s="368">
        <v>18</v>
      </c>
      <c r="M64" s="368">
        <v>19</v>
      </c>
      <c r="N64" s="368">
        <v>0</v>
      </c>
      <c r="O64" s="374">
        <f t="shared" si="6"/>
        <v>129</v>
      </c>
      <c r="P64" s="244"/>
      <c r="Q64" s="244"/>
      <c r="R64" s="244"/>
      <c r="S64" s="244"/>
      <c r="T64" s="244"/>
      <c r="U64" s="244"/>
      <c r="V64" s="358"/>
      <c r="W64" s="244"/>
      <c r="X64" s="244"/>
      <c r="Y64" s="276"/>
      <c r="Z64" s="276"/>
      <c r="AA64" s="276"/>
      <c r="AB64" s="276"/>
      <c r="AC64" s="276"/>
      <c r="AD64" s="326"/>
      <c r="AE64" s="326"/>
      <c r="AF64" s="315"/>
      <c r="AG64" s="315"/>
      <c r="AI64" s="315"/>
      <c r="AP64" s="315"/>
      <c r="AQ64" s="315"/>
      <c r="AR64" s="315"/>
      <c r="AS64" s="315"/>
    </row>
    <row r="65" spans="1:45" s="246" customFormat="1" ht="14.5" customHeight="1" x14ac:dyDescent="0.3">
      <c r="A65" s="329"/>
      <c r="B65" s="329" t="s">
        <v>741</v>
      </c>
      <c r="C65" s="367">
        <v>23</v>
      </c>
      <c r="D65" s="367">
        <v>42</v>
      </c>
      <c r="E65" s="367">
        <v>31</v>
      </c>
      <c r="F65" s="367">
        <v>52</v>
      </c>
      <c r="G65" s="367">
        <v>91</v>
      </c>
      <c r="H65" s="367">
        <v>65</v>
      </c>
      <c r="I65" s="367">
        <v>64</v>
      </c>
      <c r="J65" s="367">
        <v>136</v>
      </c>
      <c r="K65" s="367">
        <v>131</v>
      </c>
      <c r="L65" s="368">
        <v>75</v>
      </c>
      <c r="M65" s="368">
        <v>21</v>
      </c>
      <c r="N65" s="368">
        <v>0</v>
      </c>
      <c r="O65" s="374">
        <f t="shared" si="6"/>
        <v>731</v>
      </c>
      <c r="P65" s="244"/>
      <c r="Q65" s="244"/>
      <c r="R65" s="244"/>
      <c r="S65" s="244"/>
      <c r="T65" s="244"/>
      <c r="U65" s="244"/>
      <c r="V65" s="358"/>
      <c r="W65" s="244"/>
      <c r="X65" s="244"/>
      <c r="Y65" s="276"/>
      <c r="Z65" s="276"/>
      <c r="AA65" s="276"/>
      <c r="AB65" s="276"/>
      <c r="AC65" s="276"/>
      <c r="AD65" s="326"/>
      <c r="AE65" s="326"/>
      <c r="AF65" s="315"/>
      <c r="AG65" s="315"/>
      <c r="AI65" s="315"/>
      <c r="AP65" s="315"/>
      <c r="AQ65" s="315"/>
      <c r="AR65" s="315"/>
      <c r="AS65" s="315"/>
    </row>
    <row r="66" spans="1:45" s="246" customFormat="1" ht="14.5" customHeight="1" x14ac:dyDescent="0.3">
      <c r="A66" s="371" t="s">
        <v>755</v>
      </c>
      <c r="B66" s="371" t="s">
        <v>666</v>
      </c>
      <c r="C66" s="372">
        <f t="shared" ref="C66:N66" si="12">SUM(C67:C69)</f>
        <v>9733</v>
      </c>
      <c r="D66" s="372">
        <f t="shared" si="12"/>
        <v>9022</v>
      </c>
      <c r="E66" s="372">
        <f t="shared" si="12"/>
        <v>8785</v>
      </c>
      <c r="F66" s="372">
        <f t="shared" si="12"/>
        <v>10803</v>
      </c>
      <c r="G66" s="372">
        <f t="shared" si="12"/>
        <v>12635</v>
      </c>
      <c r="H66" s="372">
        <f t="shared" si="12"/>
        <v>12989</v>
      </c>
      <c r="I66" s="372">
        <f t="shared" si="12"/>
        <v>13720</v>
      </c>
      <c r="J66" s="372">
        <f t="shared" si="12"/>
        <v>16327</v>
      </c>
      <c r="K66" s="372">
        <f t="shared" si="12"/>
        <v>15372</v>
      </c>
      <c r="L66" s="372">
        <f t="shared" si="12"/>
        <v>15628</v>
      </c>
      <c r="M66" s="372">
        <f t="shared" si="12"/>
        <v>11679</v>
      </c>
      <c r="N66" s="372">
        <f t="shared" si="12"/>
        <v>0</v>
      </c>
      <c r="O66" s="372">
        <f t="shared" si="6"/>
        <v>136693</v>
      </c>
      <c r="P66" s="244"/>
      <c r="Q66" s="244"/>
      <c r="R66" s="244"/>
      <c r="S66" s="244"/>
      <c r="T66" s="244"/>
      <c r="U66" s="244"/>
      <c r="V66" s="358"/>
      <c r="W66" s="244"/>
      <c r="X66" s="244"/>
      <c r="Y66" s="276"/>
      <c r="Z66" s="276"/>
      <c r="AA66" s="276"/>
      <c r="AB66" s="276"/>
      <c r="AC66" s="276"/>
      <c r="AD66" s="326"/>
      <c r="AE66" s="326"/>
      <c r="AF66" s="315"/>
      <c r="AG66" s="315"/>
      <c r="AI66" s="315"/>
      <c r="AP66" s="315"/>
      <c r="AQ66" s="315"/>
      <c r="AR66" s="315"/>
      <c r="AS66" s="315"/>
    </row>
    <row r="67" spans="1:45" s="246" customFormat="1" ht="14.5" customHeight="1" x14ac:dyDescent="0.3">
      <c r="A67" s="329"/>
      <c r="B67" s="329" t="s">
        <v>738</v>
      </c>
      <c r="C67" s="367">
        <v>4230</v>
      </c>
      <c r="D67" s="367">
        <v>4085</v>
      </c>
      <c r="E67" s="367">
        <v>4029</v>
      </c>
      <c r="F67" s="367">
        <v>4524</v>
      </c>
      <c r="G67" s="367">
        <v>4584</v>
      </c>
      <c r="H67" s="367">
        <v>4627</v>
      </c>
      <c r="I67" s="367">
        <v>4929</v>
      </c>
      <c r="J67" s="367">
        <v>5079</v>
      </c>
      <c r="K67" s="367">
        <v>4507</v>
      </c>
      <c r="L67" s="368">
        <v>4929</v>
      </c>
      <c r="M67" s="368">
        <v>3799</v>
      </c>
      <c r="N67" s="368">
        <v>0</v>
      </c>
      <c r="O67" s="374">
        <f t="shared" si="6"/>
        <v>49322</v>
      </c>
      <c r="P67" s="244"/>
      <c r="Q67" s="244"/>
      <c r="R67" s="244"/>
      <c r="S67" s="244"/>
      <c r="T67" s="244"/>
      <c r="U67" s="244"/>
      <c r="V67" s="358"/>
      <c r="W67" s="244"/>
      <c r="X67" s="244"/>
      <c r="Y67" s="276"/>
      <c r="Z67" s="276"/>
      <c r="AA67" s="276"/>
      <c r="AB67" s="276"/>
      <c r="AC67" s="276"/>
      <c r="AD67" s="326"/>
      <c r="AE67" s="326"/>
      <c r="AF67" s="315"/>
      <c r="AG67" s="315"/>
      <c r="AI67" s="315"/>
      <c r="AP67" s="315"/>
      <c r="AQ67" s="315"/>
      <c r="AR67" s="315"/>
      <c r="AS67" s="315"/>
    </row>
    <row r="68" spans="1:45" s="246" customFormat="1" ht="14.5" customHeight="1" x14ac:dyDescent="0.3">
      <c r="A68" s="329"/>
      <c r="B68" s="329" t="s">
        <v>739</v>
      </c>
      <c r="C68" s="367">
        <v>990</v>
      </c>
      <c r="D68" s="367">
        <v>946</v>
      </c>
      <c r="E68" s="367">
        <v>918</v>
      </c>
      <c r="F68" s="367">
        <v>1095</v>
      </c>
      <c r="G68" s="367">
        <v>1029</v>
      </c>
      <c r="H68" s="367">
        <v>1119</v>
      </c>
      <c r="I68" s="367">
        <v>1285</v>
      </c>
      <c r="J68" s="367">
        <v>1437</v>
      </c>
      <c r="K68" s="367">
        <v>1299</v>
      </c>
      <c r="L68" s="368">
        <v>1509</v>
      </c>
      <c r="M68" s="368">
        <v>1317</v>
      </c>
      <c r="N68" s="368">
        <v>0</v>
      </c>
      <c r="O68" s="374">
        <f t="shared" si="6"/>
        <v>12944</v>
      </c>
      <c r="P68" s="244"/>
      <c r="Q68" s="244"/>
      <c r="R68" s="244"/>
      <c r="S68" s="244"/>
      <c r="T68" s="244"/>
      <c r="U68" s="244"/>
      <c r="V68" s="358"/>
      <c r="W68" s="244"/>
      <c r="X68" s="244"/>
      <c r="Y68" s="276"/>
      <c r="Z68" s="276"/>
      <c r="AA68" s="276"/>
      <c r="AB68" s="276"/>
      <c r="AC68" s="276"/>
      <c r="AD68" s="326"/>
      <c r="AE68" s="326"/>
      <c r="AF68" s="315"/>
      <c r="AG68" s="315"/>
      <c r="AI68" s="315"/>
      <c r="AP68" s="315"/>
      <c r="AQ68" s="315"/>
      <c r="AR68" s="315"/>
      <c r="AS68" s="315"/>
    </row>
    <row r="69" spans="1:45" s="246" customFormat="1" ht="14.5" customHeight="1" x14ac:dyDescent="0.3">
      <c r="A69" s="329"/>
      <c r="B69" s="329" t="s">
        <v>741</v>
      </c>
      <c r="C69" s="367">
        <v>4513</v>
      </c>
      <c r="D69" s="367">
        <v>3991</v>
      </c>
      <c r="E69" s="367">
        <v>3838</v>
      </c>
      <c r="F69" s="367">
        <v>5184</v>
      </c>
      <c r="G69" s="367">
        <v>7022</v>
      </c>
      <c r="H69" s="367">
        <v>7243</v>
      </c>
      <c r="I69" s="367">
        <v>7506</v>
      </c>
      <c r="J69" s="367">
        <v>9811</v>
      </c>
      <c r="K69" s="367">
        <v>9566</v>
      </c>
      <c r="L69" s="368">
        <v>9190</v>
      </c>
      <c r="M69" s="368">
        <v>6563</v>
      </c>
      <c r="N69" s="368">
        <v>0</v>
      </c>
      <c r="O69" s="374">
        <f t="shared" si="6"/>
        <v>74427</v>
      </c>
      <c r="P69" s="244"/>
      <c r="Q69" s="244"/>
      <c r="R69" s="244"/>
      <c r="S69" s="244"/>
      <c r="T69" s="244"/>
      <c r="U69" s="244"/>
      <c r="V69" s="358"/>
      <c r="W69" s="244"/>
      <c r="X69" s="244"/>
      <c r="Y69" s="276"/>
      <c r="Z69" s="276"/>
      <c r="AA69" s="276"/>
      <c r="AB69" s="276"/>
      <c r="AC69" s="276"/>
      <c r="AD69" s="326"/>
      <c r="AE69" s="326"/>
      <c r="AF69" s="315"/>
      <c r="AG69" s="315"/>
      <c r="AI69" s="315"/>
      <c r="AP69" s="315"/>
      <c r="AQ69" s="315"/>
      <c r="AR69" s="315"/>
      <c r="AS69" s="315"/>
    </row>
    <row r="70" spans="1:45" s="246" customFormat="1" ht="14.5" customHeight="1" x14ac:dyDescent="0.3">
      <c r="A70" s="371" t="s">
        <v>756</v>
      </c>
      <c r="B70" s="371" t="s">
        <v>666</v>
      </c>
      <c r="C70" s="372">
        <f t="shared" ref="C70:N70" si="13">SUM(C71:C73)</f>
        <v>99</v>
      </c>
      <c r="D70" s="372">
        <f t="shared" si="13"/>
        <v>82</v>
      </c>
      <c r="E70" s="372">
        <f t="shared" si="13"/>
        <v>84</v>
      </c>
      <c r="F70" s="372">
        <f t="shared" si="13"/>
        <v>102</v>
      </c>
      <c r="G70" s="372">
        <f t="shared" si="13"/>
        <v>84</v>
      </c>
      <c r="H70" s="372">
        <f t="shared" si="13"/>
        <v>112</v>
      </c>
      <c r="I70" s="372">
        <f t="shared" si="13"/>
        <v>118</v>
      </c>
      <c r="J70" s="372">
        <f t="shared" si="13"/>
        <v>142</v>
      </c>
      <c r="K70" s="372">
        <f t="shared" si="13"/>
        <v>114</v>
      </c>
      <c r="L70" s="372">
        <f t="shared" si="13"/>
        <v>135</v>
      </c>
      <c r="M70" s="372">
        <f t="shared" si="13"/>
        <v>88</v>
      </c>
      <c r="N70" s="372">
        <f t="shared" si="13"/>
        <v>0</v>
      </c>
      <c r="O70" s="372">
        <f t="shared" si="6"/>
        <v>1160</v>
      </c>
      <c r="P70" s="244"/>
      <c r="Q70" s="244"/>
      <c r="R70" s="244"/>
      <c r="S70" s="244"/>
      <c r="T70" s="244"/>
      <c r="U70" s="244"/>
      <c r="V70" s="358"/>
      <c r="W70" s="244"/>
      <c r="X70" s="244"/>
      <c r="Y70" s="276"/>
      <c r="Z70" s="276"/>
      <c r="AA70" s="276"/>
      <c r="AB70" s="276"/>
      <c r="AC70" s="276"/>
      <c r="AD70" s="326"/>
      <c r="AE70" s="326"/>
      <c r="AF70" s="315"/>
      <c r="AG70" s="315"/>
      <c r="AI70" s="315"/>
      <c r="AP70" s="315"/>
      <c r="AQ70" s="315"/>
      <c r="AR70" s="315"/>
      <c r="AS70" s="315"/>
    </row>
    <row r="71" spans="1:45" s="246" customFormat="1" ht="14.5" customHeight="1" x14ac:dyDescent="0.3">
      <c r="A71" s="329"/>
      <c r="B71" s="329" t="s">
        <v>738</v>
      </c>
      <c r="C71" s="367">
        <v>46</v>
      </c>
      <c r="D71" s="367">
        <v>44</v>
      </c>
      <c r="E71" s="367">
        <v>43</v>
      </c>
      <c r="F71" s="367">
        <v>57</v>
      </c>
      <c r="G71" s="367">
        <v>33</v>
      </c>
      <c r="H71" s="367">
        <v>35</v>
      </c>
      <c r="I71" s="367">
        <v>44</v>
      </c>
      <c r="J71" s="367">
        <v>53</v>
      </c>
      <c r="K71" s="367">
        <v>42</v>
      </c>
      <c r="L71" s="368">
        <v>63</v>
      </c>
      <c r="M71" s="368">
        <v>37</v>
      </c>
      <c r="N71" s="368">
        <v>0</v>
      </c>
      <c r="O71" s="374">
        <f t="shared" si="6"/>
        <v>497</v>
      </c>
      <c r="P71" s="244"/>
      <c r="Q71" s="244"/>
      <c r="R71" s="244"/>
      <c r="S71" s="244"/>
      <c r="T71" s="244"/>
      <c r="U71" s="244"/>
      <c r="V71" s="358"/>
      <c r="W71" s="244"/>
      <c r="X71" s="244"/>
      <c r="Y71" s="276"/>
      <c r="Z71" s="276"/>
      <c r="AA71" s="276"/>
      <c r="AB71" s="276"/>
      <c r="AC71" s="276"/>
      <c r="AD71" s="326"/>
      <c r="AE71" s="326"/>
      <c r="AF71" s="315"/>
      <c r="AG71" s="315"/>
      <c r="AI71" s="315"/>
      <c r="AP71" s="315"/>
      <c r="AQ71" s="315"/>
      <c r="AR71" s="315"/>
      <c r="AS71" s="315"/>
    </row>
    <row r="72" spans="1:45" s="246" customFormat="1" ht="14.5" customHeight="1" x14ac:dyDescent="0.3">
      <c r="A72" s="329"/>
      <c r="B72" s="329" t="s">
        <v>739</v>
      </c>
      <c r="C72" s="367">
        <v>15</v>
      </c>
      <c r="D72" s="367">
        <v>10</v>
      </c>
      <c r="E72" s="367">
        <v>13</v>
      </c>
      <c r="F72" s="367">
        <v>11</v>
      </c>
      <c r="G72" s="367">
        <v>8</v>
      </c>
      <c r="H72" s="367">
        <v>12</v>
      </c>
      <c r="I72" s="367">
        <v>8</v>
      </c>
      <c r="J72" s="367">
        <v>10</v>
      </c>
      <c r="K72" s="367">
        <v>16</v>
      </c>
      <c r="L72" s="368">
        <v>13</v>
      </c>
      <c r="M72" s="368">
        <v>11</v>
      </c>
      <c r="N72" s="368">
        <v>0</v>
      </c>
      <c r="O72" s="374">
        <f t="shared" si="6"/>
        <v>127</v>
      </c>
      <c r="P72" s="244"/>
      <c r="Q72" s="244"/>
      <c r="R72" s="244"/>
      <c r="S72" s="244"/>
      <c r="T72" s="244"/>
      <c r="U72" s="244"/>
      <c r="V72" s="358"/>
      <c r="W72" s="244"/>
      <c r="X72" s="244"/>
      <c r="Y72" s="276"/>
      <c r="Z72" s="276"/>
      <c r="AA72" s="276"/>
      <c r="AB72" s="276"/>
      <c r="AC72" s="276"/>
      <c r="AD72" s="326"/>
      <c r="AE72" s="326"/>
      <c r="AF72" s="315"/>
      <c r="AG72" s="315"/>
      <c r="AI72" s="315"/>
      <c r="AP72" s="315"/>
      <c r="AQ72" s="315"/>
      <c r="AR72" s="315"/>
      <c r="AS72" s="315"/>
    </row>
    <row r="73" spans="1:45" s="246" customFormat="1" ht="14.5" customHeight="1" x14ac:dyDescent="0.3">
      <c r="A73" s="329"/>
      <c r="B73" s="329" t="s">
        <v>741</v>
      </c>
      <c r="C73" s="367">
        <v>38</v>
      </c>
      <c r="D73" s="367">
        <v>28</v>
      </c>
      <c r="E73" s="367">
        <v>28</v>
      </c>
      <c r="F73" s="367">
        <v>34</v>
      </c>
      <c r="G73" s="367">
        <v>43</v>
      </c>
      <c r="H73" s="367">
        <v>65</v>
      </c>
      <c r="I73" s="367">
        <v>66</v>
      </c>
      <c r="J73" s="367">
        <v>79</v>
      </c>
      <c r="K73" s="367">
        <v>56</v>
      </c>
      <c r="L73" s="368">
        <v>59</v>
      </c>
      <c r="M73" s="368">
        <v>40</v>
      </c>
      <c r="N73" s="368">
        <v>0</v>
      </c>
      <c r="O73" s="374">
        <f t="shared" si="6"/>
        <v>536</v>
      </c>
      <c r="P73" s="244"/>
      <c r="Q73" s="244"/>
      <c r="R73" s="244"/>
      <c r="S73" s="244"/>
      <c r="T73" s="244"/>
      <c r="U73" s="244"/>
      <c r="V73" s="358"/>
      <c r="W73" s="244"/>
      <c r="X73" s="244"/>
      <c r="Y73" s="276"/>
      <c r="Z73" s="276"/>
      <c r="AA73" s="276"/>
      <c r="AB73" s="276"/>
      <c r="AC73" s="276"/>
      <c r="AD73" s="326"/>
      <c r="AE73" s="326"/>
      <c r="AF73" s="315"/>
      <c r="AG73" s="315"/>
      <c r="AI73" s="315"/>
      <c r="AP73" s="315"/>
      <c r="AQ73" s="315"/>
      <c r="AR73" s="315"/>
      <c r="AS73" s="315"/>
    </row>
    <row r="74" spans="1:45" s="246" customFormat="1" ht="14.5" customHeight="1" x14ac:dyDescent="0.3">
      <c r="A74" s="371" t="s">
        <v>757</v>
      </c>
      <c r="B74" s="371" t="s">
        <v>666</v>
      </c>
      <c r="C74" s="372">
        <f t="shared" ref="C74:N74" si="14">SUM(C75:C77)</f>
        <v>424</v>
      </c>
      <c r="D74" s="372">
        <f t="shared" si="14"/>
        <v>385</v>
      </c>
      <c r="E74" s="372">
        <f t="shared" si="14"/>
        <v>345</v>
      </c>
      <c r="F74" s="372">
        <f t="shared" si="14"/>
        <v>443</v>
      </c>
      <c r="G74" s="372">
        <f t="shared" si="14"/>
        <v>526</v>
      </c>
      <c r="H74" s="372">
        <f t="shared" si="14"/>
        <v>616</v>
      </c>
      <c r="I74" s="372">
        <f t="shared" si="14"/>
        <v>589</v>
      </c>
      <c r="J74" s="372">
        <f t="shared" si="14"/>
        <v>633</v>
      </c>
      <c r="K74" s="372">
        <f t="shared" si="14"/>
        <v>416</v>
      </c>
      <c r="L74" s="372">
        <f t="shared" si="14"/>
        <v>549</v>
      </c>
      <c r="M74" s="372">
        <f t="shared" si="14"/>
        <v>431</v>
      </c>
      <c r="N74" s="372">
        <f t="shared" si="14"/>
        <v>0</v>
      </c>
      <c r="O74" s="372">
        <f t="shared" si="6"/>
        <v>5357</v>
      </c>
      <c r="P74" s="244"/>
      <c r="Q74" s="244"/>
      <c r="R74" s="244"/>
      <c r="S74" s="244"/>
      <c r="T74" s="244"/>
      <c r="U74" s="244"/>
      <c r="V74" s="358"/>
      <c r="W74" s="244"/>
      <c r="X74" s="244"/>
      <c r="Y74" s="276"/>
      <c r="Z74" s="276"/>
      <c r="AA74" s="276"/>
      <c r="AB74" s="276"/>
      <c r="AC74" s="276"/>
      <c r="AD74" s="326"/>
      <c r="AE74" s="326"/>
      <c r="AF74" s="315"/>
      <c r="AG74" s="315"/>
      <c r="AI74" s="315"/>
      <c r="AP74" s="315"/>
      <c r="AQ74" s="315"/>
      <c r="AR74" s="315"/>
      <c r="AS74" s="315"/>
    </row>
    <row r="75" spans="1:45" s="246" customFormat="1" ht="14.5" customHeight="1" x14ac:dyDescent="0.3">
      <c r="A75" s="329"/>
      <c r="B75" s="329" t="s">
        <v>738</v>
      </c>
      <c r="C75" s="367">
        <v>297</v>
      </c>
      <c r="D75" s="367">
        <v>263</v>
      </c>
      <c r="E75" s="367">
        <v>243</v>
      </c>
      <c r="F75" s="367">
        <v>284</v>
      </c>
      <c r="G75" s="367">
        <v>284</v>
      </c>
      <c r="H75" s="367">
        <v>315</v>
      </c>
      <c r="I75" s="367">
        <v>359</v>
      </c>
      <c r="J75" s="367">
        <v>329</v>
      </c>
      <c r="K75" s="367">
        <v>270</v>
      </c>
      <c r="L75" s="368">
        <v>360</v>
      </c>
      <c r="M75" s="368">
        <v>284</v>
      </c>
      <c r="N75" s="368">
        <v>0</v>
      </c>
      <c r="O75" s="374">
        <f t="shared" si="6"/>
        <v>3288</v>
      </c>
      <c r="P75" s="244"/>
      <c r="Q75" s="244"/>
      <c r="R75" s="244"/>
      <c r="S75" s="244"/>
      <c r="T75" s="244"/>
      <c r="U75" s="244"/>
      <c r="V75" s="358"/>
      <c r="W75" s="244"/>
      <c r="X75" s="244"/>
      <c r="Y75" s="276"/>
      <c r="Z75" s="276"/>
      <c r="AA75" s="276"/>
      <c r="AB75" s="276"/>
      <c r="AC75" s="276"/>
      <c r="AD75" s="326"/>
      <c r="AE75" s="326"/>
      <c r="AF75" s="315"/>
      <c r="AG75" s="315"/>
      <c r="AI75" s="315"/>
      <c r="AP75" s="315"/>
      <c r="AQ75" s="315"/>
      <c r="AR75" s="315"/>
      <c r="AS75" s="315"/>
    </row>
    <row r="76" spans="1:45" s="246" customFormat="1" ht="14.5" customHeight="1" x14ac:dyDescent="0.3">
      <c r="A76" s="329"/>
      <c r="B76" s="329" t="s">
        <v>739</v>
      </c>
      <c r="C76" s="367">
        <v>82</v>
      </c>
      <c r="D76" s="367">
        <v>108</v>
      </c>
      <c r="E76" s="367">
        <v>83</v>
      </c>
      <c r="F76" s="367">
        <v>87</v>
      </c>
      <c r="G76" s="367">
        <v>100</v>
      </c>
      <c r="H76" s="367">
        <v>160</v>
      </c>
      <c r="I76" s="367">
        <v>127</v>
      </c>
      <c r="J76" s="367">
        <v>225</v>
      </c>
      <c r="K76" s="367">
        <v>99</v>
      </c>
      <c r="L76" s="368">
        <v>126</v>
      </c>
      <c r="M76" s="368">
        <v>118</v>
      </c>
      <c r="N76" s="368">
        <v>0</v>
      </c>
      <c r="O76" s="374">
        <f t="shared" si="6"/>
        <v>1315</v>
      </c>
      <c r="P76" s="244"/>
      <c r="Q76" s="244"/>
      <c r="R76" s="244"/>
      <c r="S76" s="244"/>
      <c r="T76" s="244"/>
      <c r="U76" s="244"/>
      <c r="V76" s="358"/>
      <c r="W76" s="244"/>
      <c r="X76" s="244"/>
      <c r="Y76" s="276"/>
      <c r="Z76" s="276"/>
      <c r="AA76" s="276"/>
      <c r="AB76" s="276"/>
      <c r="AC76" s="276"/>
      <c r="AD76" s="326"/>
      <c r="AE76" s="326"/>
      <c r="AF76" s="315"/>
      <c r="AG76" s="315"/>
      <c r="AI76" s="315"/>
      <c r="AP76" s="315"/>
      <c r="AQ76" s="315"/>
      <c r="AR76" s="315"/>
      <c r="AS76" s="315"/>
    </row>
    <row r="77" spans="1:45" s="246" customFormat="1" ht="14.5" customHeight="1" x14ac:dyDescent="0.3">
      <c r="A77" s="329"/>
      <c r="B77" s="329" t="s">
        <v>741</v>
      </c>
      <c r="C77" s="367">
        <v>45</v>
      </c>
      <c r="D77" s="367">
        <v>14</v>
      </c>
      <c r="E77" s="367">
        <v>19</v>
      </c>
      <c r="F77" s="367">
        <v>72</v>
      </c>
      <c r="G77" s="367">
        <v>142</v>
      </c>
      <c r="H77" s="367">
        <v>141</v>
      </c>
      <c r="I77" s="367">
        <v>103</v>
      </c>
      <c r="J77" s="367">
        <v>79</v>
      </c>
      <c r="K77" s="367">
        <v>47</v>
      </c>
      <c r="L77" s="368">
        <v>63</v>
      </c>
      <c r="M77" s="368">
        <v>29</v>
      </c>
      <c r="N77" s="368">
        <v>0</v>
      </c>
      <c r="O77" s="374">
        <f t="shared" si="6"/>
        <v>754</v>
      </c>
      <c r="P77" s="244"/>
      <c r="Q77" s="244"/>
      <c r="R77" s="244"/>
      <c r="S77" s="244"/>
      <c r="T77" s="244"/>
      <c r="U77" s="244"/>
      <c r="V77" s="358"/>
      <c r="W77" s="244"/>
      <c r="X77" s="244"/>
      <c r="Y77" s="276"/>
      <c r="Z77" s="276"/>
      <c r="AA77" s="276"/>
      <c r="AB77" s="276"/>
      <c r="AC77" s="276"/>
      <c r="AD77" s="326"/>
      <c r="AE77" s="326"/>
      <c r="AF77" s="315"/>
      <c r="AG77" s="315"/>
      <c r="AI77" s="315"/>
      <c r="AP77" s="315"/>
      <c r="AQ77" s="315"/>
      <c r="AR77" s="315"/>
      <c r="AS77" s="315"/>
    </row>
    <row r="78" spans="1:45" s="246" customFormat="1" ht="14.5" customHeight="1" x14ac:dyDescent="0.3">
      <c r="A78" s="371" t="s">
        <v>758</v>
      </c>
      <c r="B78" s="371" t="s">
        <v>666</v>
      </c>
      <c r="C78" s="372">
        <f t="shared" ref="C78:N78" si="15">SUM(C79:C81)</f>
        <v>20</v>
      </c>
      <c r="D78" s="372">
        <f t="shared" si="15"/>
        <v>45</v>
      </c>
      <c r="E78" s="372">
        <f t="shared" si="15"/>
        <v>34</v>
      </c>
      <c r="F78" s="372">
        <f t="shared" si="15"/>
        <v>28</v>
      </c>
      <c r="G78" s="372">
        <f t="shared" si="15"/>
        <v>20</v>
      </c>
      <c r="H78" s="372">
        <f t="shared" si="15"/>
        <v>76</v>
      </c>
      <c r="I78" s="372">
        <f t="shared" si="15"/>
        <v>28</v>
      </c>
      <c r="J78" s="372">
        <f t="shared" si="15"/>
        <v>40</v>
      </c>
      <c r="K78" s="372">
        <f t="shared" si="15"/>
        <v>46</v>
      </c>
      <c r="L78" s="372">
        <f t="shared" si="15"/>
        <v>28</v>
      </c>
      <c r="M78" s="372">
        <f t="shared" si="15"/>
        <v>215</v>
      </c>
      <c r="N78" s="372">
        <f t="shared" si="15"/>
        <v>0</v>
      </c>
      <c r="O78" s="372">
        <f>SUM(C78:N78)</f>
        <v>580</v>
      </c>
      <c r="P78" s="244"/>
      <c r="Q78" s="244"/>
      <c r="R78" s="244"/>
      <c r="S78" s="244"/>
      <c r="T78" s="244"/>
      <c r="U78" s="244"/>
      <c r="V78" s="358"/>
      <c r="W78" s="244"/>
      <c r="X78" s="244"/>
      <c r="Y78" s="276"/>
      <c r="Z78" s="276"/>
      <c r="AA78" s="276"/>
      <c r="AB78" s="276"/>
      <c r="AC78" s="276"/>
      <c r="AD78" s="326"/>
      <c r="AE78" s="326"/>
      <c r="AF78" s="315"/>
      <c r="AG78" s="315"/>
      <c r="AI78" s="315"/>
      <c r="AP78" s="315"/>
      <c r="AQ78" s="315"/>
      <c r="AR78" s="315"/>
      <c r="AS78" s="315"/>
    </row>
    <row r="79" spans="1:45" s="246" customFormat="1" ht="14.5" customHeight="1" x14ac:dyDescent="0.3">
      <c r="A79" s="329"/>
      <c r="B79" s="329" t="s">
        <v>738</v>
      </c>
      <c r="C79" s="367">
        <v>6</v>
      </c>
      <c r="D79" s="367">
        <v>16</v>
      </c>
      <c r="E79" s="367">
        <v>18</v>
      </c>
      <c r="F79" s="367">
        <v>3</v>
      </c>
      <c r="G79" s="367">
        <v>11</v>
      </c>
      <c r="H79" s="367">
        <v>29</v>
      </c>
      <c r="I79" s="367">
        <v>9</v>
      </c>
      <c r="J79" s="367">
        <v>6</v>
      </c>
      <c r="K79" s="367">
        <v>19</v>
      </c>
      <c r="L79" s="368">
        <v>8</v>
      </c>
      <c r="M79" s="368">
        <v>77</v>
      </c>
      <c r="N79" s="368">
        <v>0</v>
      </c>
      <c r="O79" s="374">
        <f t="shared" si="6"/>
        <v>202</v>
      </c>
      <c r="P79" s="244"/>
      <c r="Q79" s="244"/>
      <c r="R79" s="244"/>
      <c r="S79" s="244"/>
      <c r="T79" s="244"/>
      <c r="U79" s="244"/>
      <c r="V79" s="358"/>
      <c r="W79" s="244"/>
      <c r="X79" s="244"/>
      <c r="Y79" s="276"/>
      <c r="Z79" s="276"/>
      <c r="AA79" s="276"/>
      <c r="AB79" s="276"/>
      <c r="AC79" s="276"/>
      <c r="AD79" s="326"/>
      <c r="AE79" s="326"/>
      <c r="AF79" s="315"/>
      <c r="AG79" s="315"/>
      <c r="AI79" s="315"/>
      <c r="AP79" s="315"/>
      <c r="AQ79" s="315"/>
      <c r="AR79" s="315"/>
      <c r="AS79" s="315"/>
    </row>
    <row r="80" spans="1:45" s="246" customFormat="1" ht="14.5" customHeight="1" x14ac:dyDescent="0.3">
      <c r="A80" s="329"/>
      <c r="B80" s="329" t="s">
        <v>739</v>
      </c>
      <c r="C80" s="367">
        <v>7</v>
      </c>
      <c r="D80" s="367">
        <v>7</v>
      </c>
      <c r="E80" s="367">
        <v>2</v>
      </c>
      <c r="F80" s="367">
        <v>4</v>
      </c>
      <c r="G80" s="367"/>
      <c r="H80" s="367">
        <v>26</v>
      </c>
      <c r="I80" s="367">
        <v>2</v>
      </c>
      <c r="J80" s="367">
        <v>19</v>
      </c>
      <c r="K80" s="367">
        <v>7</v>
      </c>
      <c r="L80" s="368">
        <v>4</v>
      </c>
      <c r="M80" s="368">
        <v>44</v>
      </c>
      <c r="N80" s="368">
        <v>0</v>
      </c>
      <c r="O80" s="374">
        <f t="shared" si="6"/>
        <v>122</v>
      </c>
      <c r="P80" s="244"/>
      <c r="Q80" s="244"/>
      <c r="R80" s="244"/>
      <c r="S80" s="244"/>
      <c r="T80" s="244"/>
      <c r="U80" s="244"/>
      <c r="V80" s="358"/>
      <c r="W80" s="244"/>
      <c r="X80" s="244"/>
      <c r="Y80" s="276"/>
      <c r="Z80" s="276"/>
      <c r="AA80" s="276"/>
      <c r="AB80" s="276"/>
      <c r="AC80" s="276"/>
      <c r="AD80" s="326"/>
      <c r="AE80" s="326"/>
      <c r="AF80" s="315"/>
      <c r="AG80" s="315"/>
      <c r="AI80" s="315"/>
      <c r="AP80" s="315"/>
      <c r="AQ80" s="315"/>
      <c r="AR80" s="315"/>
      <c r="AS80" s="315"/>
    </row>
    <row r="81" spans="1:45" s="246" customFormat="1" ht="14.5" customHeight="1" x14ac:dyDescent="0.3">
      <c r="A81" s="329"/>
      <c r="B81" s="329" t="s">
        <v>741</v>
      </c>
      <c r="C81" s="367">
        <v>7</v>
      </c>
      <c r="D81" s="367">
        <v>22</v>
      </c>
      <c r="E81" s="367">
        <v>14</v>
      </c>
      <c r="F81" s="367">
        <v>21</v>
      </c>
      <c r="G81" s="367">
        <v>9</v>
      </c>
      <c r="H81" s="367">
        <v>21</v>
      </c>
      <c r="I81" s="367">
        <v>17</v>
      </c>
      <c r="J81" s="367">
        <v>15</v>
      </c>
      <c r="K81" s="367">
        <v>20</v>
      </c>
      <c r="L81" s="368">
        <v>16</v>
      </c>
      <c r="M81" s="368">
        <v>94</v>
      </c>
      <c r="N81" s="368">
        <v>0</v>
      </c>
      <c r="O81" s="374">
        <f t="shared" si="6"/>
        <v>256</v>
      </c>
      <c r="P81" s="244"/>
      <c r="Q81" s="244"/>
      <c r="R81" s="244"/>
      <c r="S81" s="244"/>
      <c r="T81" s="244"/>
      <c r="U81" s="244"/>
      <c r="V81" s="358"/>
      <c r="W81" s="244"/>
      <c r="X81" s="244"/>
      <c r="Y81" s="276"/>
      <c r="Z81" s="276"/>
      <c r="AA81" s="276"/>
      <c r="AB81" s="276"/>
      <c r="AC81" s="276"/>
      <c r="AD81" s="326"/>
      <c r="AE81" s="326"/>
      <c r="AF81" s="315"/>
      <c r="AG81" s="315"/>
      <c r="AI81" s="315"/>
      <c r="AP81" s="315"/>
      <c r="AQ81" s="315"/>
      <c r="AR81" s="315"/>
      <c r="AS81" s="315"/>
    </row>
    <row r="82" spans="1:45" s="246" customFormat="1" ht="14.5" customHeight="1" x14ac:dyDescent="0.3">
      <c r="A82" s="371" t="s">
        <v>719</v>
      </c>
      <c r="B82" s="371" t="s">
        <v>666</v>
      </c>
      <c r="C82" s="372">
        <f t="shared" ref="C82:N82" si="16">SUM(C83:C85)</f>
        <v>3</v>
      </c>
      <c r="D82" s="372">
        <f t="shared" si="16"/>
        <v>2</v>
      </c>
      <c r="E82" s="372">
        <f t="shared" si="16"/>
        <v>4</v>
      </c>
      <c r="F82" s="372">
        <f t="shared" si="16"/>
        <v>1</v>
      </c>
      <c r="G82" s="372">
        <f t="shared" si="16"/>
        <v>3</v>
      </c>
      <c r="H82" s="372">
        <f t="shared" si="16"/>
        <v>4</v>
      </c>
      <c r="I82" s="372">
        <f t="shared" si="16"/>
        <v>2</v>
      </c>
      <c r="J82" s="372">
        <f t="shared" si="16"/>
        <v>6</v>
      </c>
      <c r="K82" s="372">
        <f t="shared" si="16"/>
        <v>3</v>
      </c>
      <c r="L82" s="372">
        <f t="shared" si="16"/>
        <v>2</v>
      </c>
      <c r="M82" s="372">
        <f t="shared" si="16"/>
        <v>2</v>
      </c>
      <c r="N82" s="372">
        <f t="shared" si="16"/>
        <v>0</v>
      </c>
      <c r="O82" s="372">
        <f>SUM(C82:N82)</f>
        <v>32</v>
      </c>
      <c r="P82" s="244"/>
      <c r="Q82" s="244"/>
      <c r="R82" s="244"/>
      <c r="S82" s="244"/>
      <c r="T82" s="244"/>
      <c r="U82" s="244"/>
      <c r="V82" s="358"/>
      <c r="W82" s="244"/>
      <c r="X82" s="244"/>
      <c r="Y82" s="276"/>
      <c r="Z82" s="276"/>
      <c r="AA82" s="276"/>
      <c r="AB82" s="276"/>
      <c r="AC82" s="276"/>
      <c r="AD82" s="326"/>
      <c r="AE82" s="326"/>
      <c r="AF82" s="315"/>
      <c r="AG82" s="315"/>
      <c r="AI82" s="315"/>
      <c r="AP82" s="315"/>
      <c r="AQ82" s="315"/>
      <c r="AR82" s="315"/>
      <c r="AS82" s="315"/>
    </row>
    <row r="83" spans="1:45" s="246" customFormat="1" ht="14.5" customHeight="1" x14ac:dyDescent="0.3">
      <c r="A83" s="329"/>
      <c r="B83" s="329" t="s">
        <v>738</v>
      </c>
      <c r="C83" s="367">
        <v>0</v>
      </c>
      <c r="D83" s="367">
        <v>0</v>
      </c>
      <c r="E83" s="367">
        <v>2</v>
      </c>
      <c r="F83" s="367">
        <v>0</v>
      </c>
      <c r="G83" s="367">
        <v>0</v>
      </c>
      <c r="H83" s="367">
        <v>2</v>
      </c>
      <c r="I83" s="367">
        <v>0</v>
      </c>
      <c r="J83" s="367">
        <v>2</v>
      </c>
      <c r="K83" s="367">
        <v>1</v>
      </c>
      <c r="L83" s="368">
        <v>1</v>
      </c>
      <c r="M83" s="368">
        <v>1</v>
      </c>
      <c r="N83" s="368">
        <v>0</v>
      </c>
      <c r="O83" s="374">
        <f t="shared" ref="O83:O85" si="17">SUM(C83:N83)</f>
        <v>9</v>
      </c>
      <c r="P83" s="244"/>
      <c r="Q83" s="244"/>
      <c r="R83" s="244"/>
      <c r="S83" s="244"/>
      <c r="T83" s="244"/>
      <c r="U83" s="244"/>
      <c r="V83" s="358"/>
      <c r="W83" s="244"/>
      <c r="X83" s="244"/>
      <c r="Y83" s="276"/>
      <c r="Z83" s="276"/>
      <c r="AA83" s="276"/>
      <c r="AB83" s="276"/>
      <c r="AC83" s="276"/>
      <c r="AD83" s="326"/>
      <c r="AE83" s="326"/>
      <c r="AF83" s="315"/>
      <c r="AG83" s="315"/>
      <c r="AI83" s="315"/>
      <c r="AP83" s="315"/>
      <c r="AQ83" s="315"/>
      <c r="AR83" s="315"/>
      <c r="AS83" s="315"/>
    </row>
    <row r="84" spans="1:45" s="246" customFormat="1" ht="14.5" customHeight="1" x14ac:dyDescent="0.3">
      <c r="A84" s="329"/>
      <c r="B84" s="329" t="s">
        <v>739</v>
      </c>
      <c r="C84" s="367">
        <v>0</v>
      </c>
      <c r="D84" s="367">
        <v>0</v>
      </c>
      <c r="E84" s="367">
        <v>0</v>
      </c>
      <c r="F84" s="367">
        <v>0</v>
      </c>
      <c r="G84" s="367">
        <v>2</v>
      </c>
      <c r="H84" s="367">
        <v>0</v>
      </c>
      <c r="I84" s="367">
        <v>0</v>
      </c>
      <c r="J84" s="367">
        <v>3</v>
      </c>
      <c r="K84" s="367">
        <v>0</v>
      </c>
      <c r="L84" s="368">
        <v>0</v>
      </c>
      <c r="M84" s="368">
        <v>0</v>
      </c>
      <c r="N84" s="368">
        <v>0</v>
      </c>
      <c r="O84" s="374">
        <f t="shared" si="17"/>
        <v>5</v>
      </c>
      <c r="P84" s="244"/>
      <c r="Q84" s="244"/>
      <c r="R84" s="244"/>
      <c r="S84" s="244"/>
      <c r="T84" s="244"/>
      <c r="U84" s="244"/>
      <c r="V84" s="358"/>
      <c r="W84" s="244"/>
      <c r="X84" s="244"/>
      <c r="Y84" s="276"/>
      <c r="Z84" s="276"/>
      <c r="AA84" s="276"/>
      <c r="AB84" s="276"/>
      <c r="AC84" s="276"/>
      <c r="AD84" s="326"/>
      <c r="AE84" s="326"/>
      <c r="AF84" s="315"/>
      <c r="AG84" s="315"/>
      <c r="AI84" s="315"/>
      <c r="AP84" s="315"/>
      <c r="AQ84" s="315"/>
      <c r="AR84" s="315"/>
      <c r="AS84" s="315"/>
    </row>
    <row r="85" spans="1:45" s="246" customFormat="1" ht="14.5" customHeight="1" x14ac:dyDescent="0.3">
      <c r="A85" s="329"/>
      <c r="B85" s="329" t="s">
        <v>741</v>
      </c>
      <c r="C85" s="367">
        <v>3</v>
      </c>
      <c r="D85" s="367">
        <v>2</v>
      </c>
      <c r="E85" s="367">
        <v>2</v>
      </c>
      <c r="F85" s="367">
        <v>1</v>
      </c>
      <c r="G85" s="367">
        <v>1</v>
      </c>
      <c r="H85" s="367">
        <v>2</v>
      </c>
      <c r="I85" s="367">
        <v>2</v>
      </c>
      <c r="J85" s="367">
        <v>1</v>
      </c>
      <c r="K85" s="367">
        <v>2</v>
      </c>
      <c r="L85" s="368">
        <v>1</v>
      </c>
      <c r="M85" s="368">
        <v>1</v>
      </c>
      <c r="N85" s="368">
        <v>0</v>
      </c>
      <c r="O85" s="374">
        <f t="shared" si="17"/>
        <v>18</v>
      </c>
      <c r="P85" s="244"/>
      <c r="Q85" s="244"/>
      <c r="R85" s="244"/>
      <c r="S85" s="244"/>
      <c r="T85" s="244"/>
      <c r="U85" s="244"/>
      <c r="V85" s="358"/>
      <c r="W85" s="244"/>
      <c r="X85" s="244"/>
      <c r="Y85" s="276"/>
      <c r="Z85" s="276"/>
      <c r="AA85" s="276"/>
      <c r="AB85" s="276"/>
      <c r="AC85" s="276"/>
      <c r="AD85" s="326"/>
      <c r="AE85" s="326"/>
      <c r="AF85" s="315"/>
      <c r="AG85" s="315"/>
      <c r="AI85" s="315"/>
      <c r="AP85" s="315"/>
      <c r="AQ85" s="315"/>
      <c r="AR85" s="315"/>
      <c r="AS85" s="315"/>
    </row>
    <row r="86" spans="1:45" s="246" customFormat="1" ht="12" x14ac:dyDescent="0.3">
      <c r="A86" s="333"/>
      <c r="E86" s="244"/>
      <c r="F86" s="244"/>
      <c r="G86" s="244"/>
      <c r="Q86" s="244"/>
      <c r="R86" s="260"/>
      <c r="S86" s="260"/>
      <c r="T86" s="285"/>
      <c r="U86" s="285"/>
      <c r="V86" s="375"/>
      <c r="W86" s="260"/>
      <c r="X86" s="285"/>
      <c r="Y86" s="285"/>
      <c r="Z86" s="260"/>
      <c r="AA86" s="260"/>
      <c r="AB86" s="260"/>
      <c r="AC86" s="310"/>
      <c r="AD86" s="310"/>
      <c r="AE86" s="310"/>
      <c r="AF86" s="310"/>
      <c r="AQ86" s="315"/>
      <c r="AS86" s="315"/>
    </row>
    <row r="87" spans="1:45" s="244" customFormat="1" ht="18" customHeight="1" x14ac:dyDescent="0.3">
      <c r="A87" s="376"/>
      <c r="B87" s="377"/>
      <c r="C87" s="377"/>
      <c r="D87" s="377"/>
      <c r="E87" s="377"/>
      <c r="F87" s="377"/>
      <c r="G87" s="377"/>
      <c r="H87" s="377"/>
      <c r="I87" s="377"/>
      <c r="J87" s="377"/>
      <c r="K87" s="377"/>
      <c r="L87" s="377"/>
      <c r="M87" s="377"/>
      <c r="N87" s="377"/>
      <c r="O87" s="377"/>
      <c r="P87" s="377"/>
      <c r="Q87" s="377"/>
      <c r="R87" s="377"/>
      <c r="S87" s="377"/>
      <c r="T87" s="377"/>
      <c r="U87" s="377"/>
      <c r="V87" s="378"/>
      <c r="W87" s="260"/>
      <c r="X87" s="260"/>
      <c r="Y87" s="260"/>
      <c r="Z87" s="260"/>
    </row>
    <row r="88" spans="1:45" s="246" customFormat="1" ht="12" x14ac:dyDescent="0.3">
      <c r="A88" s="333"/>
      <c r="F88" s="244"/>
      <c r="G88" s="244"/>
      <c r="H88" s="244"/>
      <c r="K88" s="244"/>
      <c r="L88" s="260"/>
      <c r="M88" s="260"/>
      <c r="N88" s="260"/>
      <c r="O88" s="260"/>
      <c r="P88" s="260"/>
      <c r="Q88" s="260"/>
      <c r="R88" s="260"/>
      <c r="S88" s="260"/>
      <c r="T88" s="260"/>
      <c r="U88" s="260"/>
      <c r="V88" s="332"/>
      <c r="W88" s="310"/>
      <c r="X88" s="310"/>
      <c r="Y88" s="310"/>
      <c r="Z88" s="310"/>
    </row>
    <row r="89" spans="1:45" s="246" customFormat="1" ht="23.25" customHeight="1" x14ac:dyDescent="0.3">
      <c r="A89" s="379" t="s">
        <v>759</v>
      </c>
      <c r="B89" s="380"/>
      <c r="C89" s="380"/>
      <c r="D89" s="380"/>
      <c r="E89" s="380"/>
      <c r="F89" s="380"/>
      <c r="G89" s="380"/>
      <c r="H89" s="380"/>
      <c r="I89" s="380"/>
      <c r="J89" s="380"/>
      <c r="K89" s="380"/>
      <c r="L89" s="380"/>
      <c r="M89" s="380"/>
      <c r="N89" s="380"/>
      <c r="O89" s="260"/>
      <c r="P89" s="260"/>
      <c r="Q89" s="357"/>
      <c r="R89" s="357"/>
      <c r="S89" s="357"/>
      <c r="T89" s="357"/>
      <c r="U89" s="357"/>
      <c r="V89" s="381"/>
      <c r="W89" s="311"/>
      <c r="X89" s="311"/>
      <c r="Y89" s="311"/>
      <c r="Z89" s="311"/>
      <c r="AA89" s="314"/>
      <c r="AB89" s="314"/>
    </row>
    <row r="90" spans="1:45" s="246" customFormat="1" ht="22.5" customHeight="1" x14ac:dyDescent="0.3">
      <c r="A90" s="270" t="s">
        <v>725</v>
      </c>
      <c r="B90" s="270" t="s">
        <v>726</v>
      </c>
      <c r="C90" s="270" t="s">
        <v>727</v>
      </c>
      <c r="D90" s="270" t="s">
        <v>728</v>
      </c>
      <c r="E90" s="270" t="s">
        <v>729</v>
      </c>
      <c r="F90" s="270" t="s">
        <v>730</v>
      </c>
      <c r="G90" s="270" t="s">
        <v>731</v>
      </c>
      <c r="H90" s="270" t="s">
        <v>732</v>
      </c>
      <c r="I90" s="270" t="s">
        <v>733</v>
      </c>
      <c r="J90" s="270" t="s">
        <v>734</v>
      </c>
      <c r="K90" s="270" t="s">
        <v>735</v>
      </c>
      <c r="L90" s="270" t="s">
        <v>736</v>
      </c>
      <c r="M90" s="270" t="s">
        <v>737</v>
      </c>
      <c r="N90" s="270" t="s">
        <v>760</v>
      </c>
      <c r="O90" s="260"/>
      <c r="P90" s="357"/>
      <c r="Q90" s="357"/>
      <c r="R90" s="357"/>
      <c r="S90" s="357"/>
      <c r="T90" s="357"/>
      <c r="U90" s="357"/>
      <c r="V90" s="381"/>
      <c r="W90" s="311"/>
      <c r="X90" s="311"/>
      <c r="Y90" s="311"/>
      <c r="Z90" s="311"/>
      <c r="AA90" s="314"/>
      <c r="AB90" s="314"/>
      <c r="AC90" s="314"/>
      <c r="AD90" s="314"/>
      <c r="AE90" s="314"/>
      <c r="AF90" s="314"/>
    </row>
    <row r="91" spans="1:45" s="246" customFormat="1" ht="12" x14ac:dyDescent="0.3">
      <c r="A91" s="382" t="s">
        <v>761</v>
      </c>
      <c r="B91" s="383">
        <v>28296.419354838701</v>
      </c>
      <c r="C91" s="384">
        <v>28807.866666666701</v>
      </c>
      <c r="D91" s="385">
        <v>26087</v>
      </c>
      <c r="E91" s="384">
        <v>26887.7096774194</v>
      </c>
      <c r="F91" s="385">
        <v>27439.448275862102</v>
      </c>
      <c r="G91" s="384">
        <v>26426.3548387097</v>
      </c>
      <c r="H91" s="384">
        <v>22605.766666666699</v>
      </c>
      <c r="I91" s="385">
        <v>24273.774193548401</v>
      </c>
      <c r="J91" s="384">
        <v>25014.0333333333</v>
      </c>
      <c r="K91" s="385">
        <v>23437.7419354839</v>
      </c>
      <c r="L91" s="385">
        <v>22738.791666666701</v>
      </c>
      <c r="M91" s="384">
        <v>0</v>
      </c>
      <c r="N91" s="385">
        <v>25689.920972644399</v>
      </c>
      <c r="O91" s="386"/>
      <c r="P91" s="387"/>
      <c r="Q91" s="387"/>
      <c r="R91" s="387"/>
      <c r="S91" s="387"/>
      <c r="T91" s="387"/>
      <c r="U91" s="387"/>
      <c r="V91" s="388"/>
      <c r="W91" s="389"/>
      <c r="X91" s="389"/>
      <c r="Y91" s="389"/>
      <c r="Z91" s="389"/>
      <c r="AA91" s="390"/>
      <c r="AB91" s="390"/>
    </row>
    <row r="92" spans="1:45" s="246" customFormat="1" ht="12" x14ac:dyDescent="0.3">
      <c r="A92" s="391" t="s">
        <v>738</v>
      </c>
      <c r="B92" s="330">
        <v>1671.4838709677399</v>
      </c>
      <c r="C92" s="392">
        <v>1803.2666666666701</v>
      </c>
      <c r="D92" s="392">
        <v>1958.4838709677399</v>
      </c>
      <c r="E92" s="392">
        <v>1999.58064516129</v>
      </c>
      <c r="F92" s="392">
        <v>1927.1724137931001</v>
      </c>
      <c r="G92" s="392">
        <v>1797.83870967742</v>
      </c>
      <c r="H92" s="392">
        <v>1726.13333333333</v>
      </c>
      <c r="I92" s="392">
        <v>1615.1290322580601</v>
      </c>
      <c r="J92" s="392">
        <v>1524.7333333333299</v>
      </c>
      <c r="K92" s="392">
        <v>1464.4516129032299</v>
      </c>
      <c r="L92" s="392">
        <v>1355.75</v>
      </c>
      <c r="M92" s="392">
        <v>0</v>
      </c>
      <c r="N92" s="392">
        <v>1719.65349544073</v>
      </c>
      <c r="O92" s="260"/>
      <c r="P92" s="387"/>
      <c r="Q92" s="387"/>
      <c r="R92" s="387"/>
      <c r="S92" s="387"/>
      <c r="T92" s="387"/>
      <c r="U92" s="285"/>
      <c r="V92" s="388"/>
      <c r="W92" s="389"/>
      <c r="X92" s="389"/>
      <c r="Y92" s="389"/>
      <c r="Z92" s="389"/>
      <c r="AA92" s="390"/>
      <c r="AB92" s="390"/>
      <c r="AC92" s="390"/>
      <c r="AD92" s="390"/>
      <c r="AE92" s="390"/>
      <c r="AF92" s="390"/>
      <c r="AG92" s="390"/>
    </row>
    <row r="93" spans="1:45" s="246" customFormat="1" ht="12" x14ac:dyDescent="0.3">
      <c r="A93" s="393" t="s">
        <v>739</v>
      </c>
      <c r="B93" s="330">
        <v>707.48387096774195</v>
      </c>
      <c r="C93" s="392">
        <v>694.26666666666699</v>
      </c>
      <c r="D93" s="392">
        <v>703.83870967741905</v>
      </c>
      <c r="E93" s="392">
        <v>739.51612903225805</v>
      </c>
      <c r="F93" s="392">
        <v>758.37931034482801</v>
      </c>
      <c r="G93" s="392">
        <v>722.48387096774195</v>
      </c>
      <c r="H93" s="392">
        <v>761.43333333333305</v>
      </c>
      <c r="I93" s="392">
        <v>767.77419354838696</v>
      </c>
      <c r="J93" s="392">
        <v>768.33333333333303</v>
      </c>
      <c r="K93" s="392">
        <v>780.16129032258095</v>
      </c>
      <c r="L93" s="392">
        <v>700.29166666666697</v>
      </c>
      <c r="M93" s="392">
        <v>0</v>
      </c>
      <c r="N93" s="392">
        <v>737.325227963526</v>
      </c>
      <c r="O93" s="260"/>
      <c r="P93" s="357"/>
      <c r="Q93" s="357"/>
      <c r="R93" s="357"/>
      <c r="S93" s="357"/>
      <c r="T93" s="357"/>
      <c r="U93" s="357"/>
      <c r="V93" s="381"/>
      <c r="W93" s="311"/>
      <c r="X93" s="311"/>
      <c r="Y93" s="311"/>
      <c r="Z93" s="311"/>
      <c r="AA93" s="390"/>
      <c r="AB93" s="390"/>
      <c r="AC93" s="390"/>
      <c r="AG93" s="390"/>
    </row>
    <row r="94" spans="1:45" s="395" customFormat="1" ht="12" x14ac:dyDescent="0.3">
      <c r="A94" s="393" t="s">
        <v>741</v>
      </c>
      <c r="B94" s="330">
        <v>25917.451612903202</v>
      </c>
      <c r="C94" s="392">
        <v>26310.333333333299</v>
      </c>
      <c r="D94" s="392">
        <v>23424.677419354801</v>
      </c>
      <c r="E94" s="392">
        <v>24148.6129032258</v>
      </c>
      <c r="F94" s="392">
        <v>24753.896551724101</v>
      </c>
      <c r="G94" s="392">
        <v>23906.032258064501</v>
      </c>
      <c r="H94" s="392">
        <v>20118.2</v>
      </c>
      <c r="I94" s="392">
        <v>21890.870967741899</v>
      </c>
      <c r="J94" s="392">
        <v>22720.9666666667</v>
      </c>
      <c r="K94" s="392">
        <v>21193.129032258101</v>
      </c>
      <c r="L94" s="392">
        <v>20682.75</v>
      </c>
      <c r="M94" s="392">
        <v>0</v>
      </c>
      <c r="N94" s="392">
        <v>23232.942249240099</v>
      </c>
      <c r="O94" s="387"/>
      <c r="P94" s="387"/>
      <c r="Q94" s="387"/>
      <c r="R94" s="387"/>
      <c r="S94" s="387"/>
      <c r="T94" s="387"/>
      <c r="U94" s="387"/>
      <c r="V94" s="388"/>
      <c r="W94" s="394"/>
      <c r="X94" s="394"/>
      <c r="Y94" s="394"/>
      <c r="Z94" s="394"/>
      <c r="AA94" s="394"/>
      <c r="AB94" s="394"/>
      <c r="AC94" s="394"/>
      <c r="AD94" s="394"/>
      <c r="AE94" s="394"/>
      <c r="AF94" s="394"/>
      <c r="AG94" s="394"/>
    </row>
    <row r="95" spans="1:45" s="246" customFormat="1" ht="12" x14ac:dyDescent="0.3">
      <c r="A95" s="382" t="s">
        <v>762</v>
      </c>
      <c r="B95" s="383">
        <v>10222.774193548399</v>
      </c>
      <c r="C95" s="384">
        <v>10390.666666666701</v>
      </c>
      <c r="D95" s="385">
        <v>10916.4516129032</v>
      </c>
      <c r="E95" s="384">
        <v>11305</v>
      </c>
      <c r="F95" s="385">
        <v>11640.103448275901</v>
      </c>
      <c r="G95" s="384">
        <v>11945.935483871001</v>
      </c>
      <c r="H95" s="384">
        <v>12467.5</v>
      </c>
      <c r="I95" s="385">
        <v>12952.6451612903</v>
      </c>
      <c r="J95" s="384">
        <v>13257.2</v>
      </c>
      <c r="K95" s="385">
        <v>13727.8064516129</v>
      </c>
      <c r="L95" s="385">
        <v>13873.166666666701</v>
      </c>
      <c r="M95" s="384">
        <v>0</v>
      </c>
      <c r="N95" s="385">
        <v>12027.8693009119</v>
      </c>
      <c r="O95" s="260"/>
      <c r="P95" s="387"/>
      <c r="Q95" s="387"/>
      <c r="R95" s="387"/>
      <c r="S95" s="387"/>
      <c r="T95" s="387"/>
      <c r="U95" s="387"/>
      <c r="V95" s="388"/>
      <c r="W95" s="390"/>
      <c r="X95" s="390"/>
      <c r="Y95" s="390"/>
      <c r="Z95" s="390"/>
      <c r="AA95" s="390"/>
      <c r="AB95" s="390"/>
      <c r="AC95" s="390"/>
      <c r="AD95" s="390"/>
      <c r="AE95" s="390"/>
      <c r="AF95" s="390"/>
      <c r="AG95" s="390"/>
    </row>
    <row r="96" spans="1:45" s="246" customFormat="1" ht="12" x14ac:dyDescent="0.3">
      <c r="A96" s="391" t="s">
        <v>738</v>
      </c>
      <c r="B96" s="330">
        <v>7025.4516129032299</v>
      </c>
      <c r="C96" s="392">
        <v>7222.8333333333303</v>
      </c>
      <c r="D96" s="392">
        <v>7437.77419354839</v>
      </c>
      <c r="E96" s="392">
        <v>7502.22580645161</v>
      </c>
      <c r="F96" s="392">
        <v>7844.3103448275897</v>
      </c>
      <c r="G96" s="392">
        <v>8074</v>
      </c>
      <c r="H96" s="392">
        <v>8371.7333333333299</v>
      </c>
      <c r="I96" s="392">
        <v>8582.0322580645206</v>
      </c>
      <c r="J96" s="392">
        <v>8763.2333333333299</v>
      </c>
      <c r="K96" s="392">
        <v>8955.1935483871002</v>
      </c>
      <c r="L96" s="392">
        <v>8900.75</v>
      </c>
      <c r="M96" s="392">
        <v>0</v>
      </c>
      <c r="N96" s="392">
        <v>8044.72340425532</v>
      </c>
      <c r="O96" s="260"/>
      <c r="P96" s="387"/>
      <c r="Q96" s="387"/>
      <c r="R96" s="387"/>
      <c r="S96" s="387"/>
      <c r="T96" s="387"/>
      <c r="U96" s="387"/>
      <c r="V96" s="388"/>
      <c r="W96" s="390"/>
      <c r="X96" s="390"/>
      <c r="Y96" s="390"/>
      <c r="Z96" s="390"/>
      <c r="AA96" s="390"/>
      <c r="AB96" s="390"/>
      <c r="AC96" s="315"/>
      <c r="AD96" s="390"/>
      <c r="AE96" s="390"/>
      <c r="AF96" s="390"/>
      <c r="AG96" s="390"/>
    </row>
    <row r="97" spans="1:34" s="246" customFormat="1" ht="12" x14ac:dyDescent="0.3">
      <c r="A97" s="393" t="s">
        <v>739</v>
      </c>
      <c r="B97" s="330">
        <v>2200.38709677419</v>
      </c>
      <c r="C97" s="392">
        <v>2203.6666666666702</v>
      </c>
      <c r="D97" s="392">
        <v>2358.9677419354798</v>
      </c>
      <c r="E97" s="392">
        <v>2520.4516129032299</v>
      </c>
      <c r="F97" s="392">
        <v>2654.3448275862102</v>
      </c>
      <c r="G97" s="392">
        <v>2845.16129032258</v>
      </c>
      <c r="H97" s="392">
        <v>3091.5666666666698</v>
      </c>
      <c r="I97" s="392">
        <v>3410.16129032258</v>
      </c>
      <c r="J97" s="392">
        <v>3631.7</v>
      </c>
      <c r="K97" s="392">
        <v>3937.4516129032299</v>
      </c>
      <c r="L97" s="392">
        <v>4155.2083333333303</v>
      </c>
      <c r="M97" s="392">
        <v>0</v>
      </c>
      <c r="N97" s="392">
        <v>2978.5987841945298</v>
      </c>
      <c r="O97" s="260"/>
      <c r="P97" s="387"/>
      <c r="Q97" s="387"/>
      <c r="R97" s="387"/>
      <c r="S97" s="387"/>
      <c r="T97" s="285"/>
      <c r="U97" s="387"/>
      <c r="V97" s="388"/>
      <c r="W97" s="390"/>
      <c r="X97" s="390"/>
      <c r="Y97" s="390"/>
      <c r="Z97" s="390"/>
      <c r="AA97" s="390"/>
      <c r="AB97" s="390"/>
      <c r="AC97" s="390"/>
      <c r="AD97" s="390"/>
      <c r="AE97" s="390"/>
      <c r="AF97" s="390"/>
      <c r="AG97" s="390"/>
    </row>
    <row r="98" spans="1:34" s="246" customFormat="1" ht="12" x14ac:dyDescent="0.3">
      <c r="A98" s="393" t="s">
        <v>741</v>
      </c>
      <c r="B98" s="392">
        <v>996.93548387096803</v>
      </c>
      <c r="C98" s="392">
        <v>964.16666666666697</v>
      </c>
      <c r="D98" s="392">
        <v>1119.7096774193501</v>
      </c>
      <c r="E98" s="392">
        <v>1282.3225806451601</v>
      </c>
      <c r="F98" s="392">
        <v>1141.44827586207</v>
      </c>
      <c r="G98" s="392">
        <v>1026.77419354839</v>
      </c>
      <c r="H98" s="392">
        <v>1004.2</v>
      </c>
      <c r="I98" s="392">
        <v>960.45161290322596</v>
      </c>
      <c r="J98" s="392">
        <v>862.26666666666699</v>
      </c>
      <c r="K98" s="392">
        <v>835.16129032258095</v>
      </c>
      <c r="L98" s="392">
        <v>817.20833333333303</v>
      </c>
      <c r="M98" s="392">
        <v>0</v>
      </c>
      <c r="N98" s="392">
        <v>1004.54711246201</v>
      </c>
      <c r="O98" s="260"/>
      <c r="P98" s="387"/>
      <c r="Q98" s="387"/>
      <c r="R98" s="387"/>
      <c r="S98" s="387"/>
      <c r="T98" s="387"/>
      <c r="U98" s="387"/>
      <c r="V98" s="388"/>
      <c r="W98" s="390"/>
      <c r="X98" s="390"/>
      <c r="Y98" s="390"/>
      <c r="Z98" s="315"/>
      <c r="AA98" s="390"/>
      <c r="AB98" s="390"/>
      <c r="AC98" s="390"/>
      <c r="AD98" s="390"/>
      <c r="AG98" s="390"/>
    </row>
    <row r="99" spans="1:34" s="246" customFormat="1" ht="12" x14ac:dyDescent="0.3">
      <c r="A99" s="382" t="s">
        <v>763</v>
      </c>
      <c r="B99" s="383">
        <v>38519.193548387098</v>
      </c>
      <c r="C99" s="384">
        <v>39198.533333333296</v>
      </c>
      <c r="D99" s="385">
        <v>37003.451612903198</v>
      </c>
      <c r="E99" s="384">
        <v>38192.7096774194</v>
      </c>
      <c r="F99" s="385">
        <v>39079.551724137898</v>
      </c>
      <c r="G99" s="384">
        <v>38372.2903225806</v>
      </c>
      <c r="H99" s="384">
        <v>35073.266666666699</v>
      </c>
      <c r="I99" s="385">
        <v>37226.419354838697</v>
      </c>
      <c r="J99" s="384">
        <v>38271.233333333301</v>
      </c>
      <c r="K99" s="385">
        <v>37165.548387096802</v>
      </c>
      <c r="L99" s="385">
        <v>36611.958333333299</v>
      </c>
      <c r="M99" s="384">
        <v>0</v>
      </c>
      <c r="N99" s="385">
        <v>37717.790273556202</v>
      </c>
      <c r="O99" s="260"/>
      <c r="P99" s="387"/>
      <c r="Q99" s="387"/>
      <c r="R99" s="387"/>
      <c r="S99" s="387"/>
      <c r="T99" s="387"/>
      <c r="U99" s="387"/>
      <c r="V99" s="388"/>
      <c r="W99" s="390"/>
      <c r="X99" s="390"/>
      <c r="Y99" s="390"/>
      <c r="Z99" s="390"/>
      <c r="AA99" s="390"/>
      <c r="AB99" s="390"/>
      <c r="AC99" s="390"/>
      <c r="AD99" s="390"/>
      <c r="AG99" s="390"/>
    </row>
    <row r="100" spans="1:34" s="246" customFormat="1" ht="12" x14ac:dyDescent="0.3">
      <c r="A100" s="391" t="s">
        <v>738</v>
      </c>
      <c r="B100" s="330">
        <v>8696.9354838709696</v>
      </c>
      <c r="C100" s="392">
        <v>9026.1</v>
      </c>
      <c r="D100" s="392">
        <v>9396.2580645161306</v>
      </c>
      <c r="E100" s="392">
        <v>9501.8064516128998</v>
      </c>
      <c r="F100" s="392">
        <v>9771.4827586206902</v>
      </c>
      <c r="G100" s="392">
        <v>9871.8387096774204</v>
      </c>
      <c r="H100" s="392">
        <v>10097.8666666667</v>
      </c>
      <c r="I100" s="392">
        <v>10197.1612903226</v>
      </c>
      <c r="J100" s="392">
        <v>10287.9666666667</v>
      </c>
      <c r="K100" s="392">
        <v>10419.6451612903</v>
      </c>
      <c r="L100" s="392">
        <v>10256.5</v>
      </c>
      <c r="M100" s="392">
        <v>0</v>
      </c>
      <c r="N100" s="392">
        <v>9764.3768996960498</v>
      </c>
      <c r="O100" s="260"/>
      <c r="P100" s="387"/>
      <c r="Q100" s="387"/>
      <c r="R100" s="390"/>
      <c r="S100" s="387"/>
      <c r="T100" s="387"/>
      <c r="U100" s="387"/>
      <c r="V100" s="388"/>
      <c r="W100" s="390"/>
      <c r="X100" s="390"/>
      <c r="Y100" s="390"/>
      <c r="Z100" s="390"/>
      <c r="AA100" s="390"/>
      <c r="AB100" s="390"/>
    </row>
    <row r="101" spans="1:34" s="246" customFormat="1" ht="12" x14ac:dyDescent="0.3">
      <c r="A101" s="393" t="s">
        <v>739</v>
      </c>
      <c r="B101" s="330">
        <v>2907.8709677419401</v>
      </c>
      <c r="C101" s="392">
        <v>2897.9333333333302</v>
      </c>
      <c r="D101" s="392">
        <v>3062.8064516129002</v>
      </c>
      <c r="E101" s="392">
        <v>3259.9677419354798</v>
      </c>
      <c r="F101" s="392">
        <v>3412.7241379310299</v>
      </c>
      <c r="G101" s="392">
        <v>3567.6451612903202</v>
      </c>
      <c r="H101" s="392">
        <v>3853</v>
      </c>
      <c r="I101" s="392">
        <v>4177.9354838709696</v>
      </c>
      <c r="J101" s="392">
        <v>4400.0333333333301</v>
      </c>
      <c r="K101" s="392">
        <v>4717.6129032258104</v>
      </c>
      <c r="L101" s="392">
        <v>4855.5</v>
      </c>
      <c r="M101" s="392">
        <v>0</v>
      </c>
      <c r="N101" s="392">
        <v>3715.9240121580501</v>
      </c>
      <c r="O101" s="260"/>
      <c r="P101" s="387"/>
      <c r="Q101" s="387"/>
      <c r="R101" s="285"/>
      <c r="S101" s="387"/>
      <c r="T101" s="387"/>
      <c r="U101" s="387"/>
      <c r="V101" s="388"/>
      <c r="W101" s="390"/>
      <c r="X101" s="390"/>
      <c r="Y101" s="390"/>
      <c r="Z101" s="390"/>
      <c r="AA101" s="390"/>
      <c r="AB101" s="390"/>
    </row>
    <row r="102" spans="1:34" s="246" customFormat="1" ht="12" x14ac:dyDescent="0.3">
      <c r="A102" s="393" t="s">
        <v>741</v>
      </c>
      <c r="B102" s="330">
        <v>26914.3870967742</v>
      </c>
      <c r="C102" s="392">
        <v>27274.5</v>
      </c>
      <c r="D102" s="392">
        <v>24544.3870967742</v>
      </c>
      <c r="E102" s="392">
        <v>25430.935483870999</v>
      </c>
      <c r="F102" s="392">
        <v>25895.344827586199</v>
      </c>
      <c r="G102" s="392">
        <v>24932.806451612902</v>
      </c>
      <c r="H102" s="392">
        <v>21122.400000000001</v>
      </c>
      <c r="I102" s="392">
        <v>22851.322580645199</v>
      </c>
      <c r="J102" s="392">
        <v>23583.233333333301</v>
      </c>
      <c r="K102" s="392">
        <v>22028.2903225806</v>
      </c>
      <c r="L102" s="392">
        <v>21499.958333333299</v>
      </c>
      <c r="M102" s="392">
        <v>0</v>
      </c>
      <c r="N102" s="392">
        <v>24237.489361702101</v>
      </c>
      <c r="O102" s="260"/>
      <c r="P102" s="387"/>
      <c r="Q102" s="387"/>
      <c r="R102" s="285"/>
      <c r="S102" s="285"/>
      <c r="T102" s="387"/>
      <c r="U102" s="387"/>
      <c r="V102" s="388"/>
      <c r="W102" s="390"/>
      <c r="X102" s="390"/>
      <c r="Y102" s="390"/>
      <c r="Z102" s="390"/>
      <c r="AA102" s="390"/>
      <c r="AB102" s="390"/>
    </row>
    <row r="103" spans="1:34" s="246" customFormat="1" ht="12" x14ac:dyDescent="0.3">
      <c r="A103" s="333"/>
      <c r="F103" s="244"/>
      <c r="G103" s="244"/>
      <c r="H103" s="244"/>
      <c r="I103" s="244"/>
      <c r="J103" s="244"/>
      <c r="K103" s="244"/>
      <c r="L103" s="260"/>
      <c r="M103" s="260"/>
      <c r="N103" s="260"/>
      <c r="O103" s="260"/>
      <c r="P103" s="387"/>
      <c r="Q103" s="387"/>
      <c r="R103" s="387"/>
      <c r="S103" s="285"/>
      <c r="T103" s="387"/>
      <c r="U103" s="387"/>
      <c r="V103" s="388"/>
      <c r="W103" s="390"/>
      <c r="X103" s="390"/>
      <c r="Y103" s="390"/>
      <c r="Z103" s="390"/>
      <c r="AA103" s="390"/>
      <c r="AB103" s="390"/>
    </row>
    <row r="104" spans="1:34" s="246" customFormat="1" ht="12" customHeight="1" x14ac:dyDescent="0.3">
      <c r="A104" s="396"/>
      <c r="B104" s="377"/>
      <c r="C104" s="377"/>
      <c r="D104" s="377"/>
      <c r="E104" s="377"/>
      <c r="F104" s="377"/>
      <c r="G104" s="377"/>
      <c r="H104" s="377"/>
      <c r="I104" s="377"/>
      <c r="J104" s="377"/>
      <c r="K104" s="377"/>
      <c r="L104" s="377"/>
      <c r="M104" s="377"/>
      <c r="N104" s="377"/>
      <c r="O104" s="377"/>
      <c r="P104" s="377"/>
      <c r="Q104" s="377"/>
      <c r="R104" s="377"/>
      <c r="S104" s="377"/>
      <c r="T104" s="377"/>
      <c r="U104" s="377"/>
      <c r="V104" s="397"/>
    </row>
    <row r="105" spans="1:34" s="246" customFormat="1" ht="12" x14ac:dyDescent="0.3">
      <c r="A105" s="333"/>
      <c r="F105" s="244"/>
      <c r="G105" s="244"/>
      <c r="H105" s="244"/>
      <c r="I105" s="244"/>
      <c r="J105" s="244"/>
      <c r="K105" s="244"/>
      <c r="L105" s="260"/>
      <c r="M105" s="260"/>
      <c r="N105" s="260"/>
      <c r="O105" s="260"/>
      <c r="P105" s="260"/>
      <c r="Q105" s="260"/>
      <c r="R105" s="260"/>
      <c r="S105" s="260"/>
      <c r="T105" s="260"/>
      <c r="U105" s="260"/>
      <c r="V105" s="332"/>
      <c r="AA105" s="314"/>
      <c r="AB105" s="314"/>
      <c r="AC105" s="314"/>
      <c r="AD105" s="314"/>
      <c r="AE105" s="314"/>
      <c r="AF105" s="314"/>
      <c r="AG105" s="314"/>
    </row>
    <row r="106" spans="1:34" s="246" customFormat="1" ht="24.75" customHeight="1" x14ac:dyDescent="0.3">
      <c r="A106" s="379" t="s">
        <v>764</v>
      </c>
      <c r="B106" s="380"/>
      <c r="C106" s="380"/>
      <c r="D106" s="380"/>
      <c r="E106" s="380"/>
      <c r="F106" s="380"/>
      <c r="G106" s="380"/>
      <c r="H106" s="380"/>
      <c r="I106" s="380"/>
      <c r="J106" s="380"/>
      <c r="K106" s="380"/>
      <c r="L106" s="380"/>
      <c r="M106" s="380"/>
      <c r="N106" s="380"/>
      <c r="O106" s="260"/>
      <c r="P106" s="260"/>
      <c r="Q106" s="357"/>
      <c r="R106" s="357"/>
      <c r="S106" s="357"/>
      <c r="T106" s="357"/>
      <c r="U106" s="357"/>
      <c r="V106" s="381"/>
      <c r="W106" s="314"/>
      <c r="X106" s="314"/>
      <c r="Y106" s="314"/>
      <c r="Z106" s="314"/>
      <c r="AA106" s="314"/>
      <c r="AB106" s="314"/>
    </row>
    <row r="107" spans="1:34" s="246" customFormat="1" ht="12" x14ac:dyDescent="0.3">
      <c r="A107" s="270" t="s">
        <v>725</v>
      </c>
      <c r="B107" s="270" t="s">
        <v>726</v>
      </c>
      <c r="C107" s="270" t="s">
        <v>727</v>
      </c>
      <c r="D107" s="270" t="s">
        <v>728</v>
      </c>
      <c r="E107" s="270" t="s">
        <v>729</v>
      </c>
      <c r="F107" s="270" t="s">
        <v>730</v>
      </c>
      <c r="G107" s="270" t="s">
        <v>731</v>
      </c>
      <c r="H107" s="270" t="s">
        <v>732</v>
      </c>
      <c r="I107" s="270" t="s">
        <v>733</v>
      </c>
      <c r="J107" s="270" t="s">
        <v>734</v>
      </c>
      <c r="K107" s="270" t="s">
        <v>735</v>
      </c>
      <c r="L107" s="270" t="s">
        <v>736</v>
      </c>
      <c r="M107" s="270" t="s">
        <v>737</v>
      </c>
      <c r="N107" s="270" t="s">
        <v>760</v>
      </c>
      <c r="O107" s="260"/>
      <c r="P107" s="357"/>
      <c r="Q107" s="357"/>
      <c r="R107" s="357"/>
      <c r="S107" s="357"/>
      <c r="T107" s="357"/>
      <c r="U107" s="357"/>
      <c r="V107" s="381"/>
      <c r="W107" s="314"/>
      <c r="X107" s="314"/>
      <c r="Y107" s="314"/>
      <c r="Z107" s="314"/>
      <c r="AA107" s="314"/>
      <c r="AB107" s="314"/>
      <c r="AC107" s="390"/>
      <c r="AD107" s="390"/>
      <c r="AE107" s="390"/>
      <c r="AF107" s="390"/>
      <c r="AG107" s="390"/>
      <c r="AH107" s="390"/>
    </row>
    <row r="108" spans="1:34" s="246" customFormat="1" ht="12.75" customHeight="1" x14ac:dyDescent="0.3">
      <c r="A108" s="382" t="s">
        <v>761</v>
      </c>
      <c r="B108" s="398">
        <v>44.582477901340198</v>
      </c>
      <c r="C108" s="399">
        <v>49.978888566453897</v>
      </c>
      <c r="D108" s="400">
        <v>54.446899140856303</v>
      </c>
      <c r="E108" s="399">
        <v>58.355368800180102</v>
      </c>
      <c r="F108" s="400">
        <v>44.907420013614697</v>
      </c>
      <c r="G108" s="399">
        <v>46.8471326868098</v>
      </c>
      <c r="H108" s="399">
        <v>51.239513497478498</v>
      </c>
      <c r="I108" s="400">
        <v>46.681316336871298</v>
      </c>
      <c r="J108" s="399">
        <v>42.597886318194803</v>
      </c>
      <c r="K108" s="400">
        <v>42.9155033901202</v>
      </c>
      <c r="L108" s="400">
        <v>45.077895722759898</v>
      </c>
      <c r="M108" s="399">
        <v>0</v>
      </c>
      <c r="N108" s="400">
        <v>47.679560477792002</v>
      </c>
      <c r="O108" s="260"/>
      <c r="P108" s="260"/>
      <c r="Q108" s="357"/>
      <c r="R108" s="357"/>
      <c r="S108" s="357"/>
      <c r="T108" s="357"/>
      <c r="U108" s="357"/>
      <c r="V108" s="381"/>
      <c r="W108" s="314"/>
      <c r="X108" s="314"/>
      <c r="Y108" s="314"/>
      <c r="Z108" s="314"/>
      <c r="AA108" s="314"/>
      <c r="AB108" s="314"/>
      <c r="AC108" s="390"/>
      <c r="AD108" s="390"/>
      <c r="AE108" s="390"/>
      <c r="AF108" s="390"/>
      <c r="AG108" s="390"/>
      <c r="AH108" s="390"/>
    </row>
    <row r="109" spans="1:34" s="246" customFormat="1" ht="12" x14ac:dyDescent="0.3">
      <c r="A109" s="391" t="s">
        <v>738</v>
      </c>
      <c r="B109" s="401">
        <v>40.820043103448299</v>
      </c>
      <c r="C109" s="402">
        <v>44.225409836065602</v>
      </c>
      <c r="D109" s="402">
        <v>51.357212003872199</v>
      </c>
      <c r="E109" s="402">
        <v>45.653846153846203</v>
      </c>
      <c r="F109" s="402">
        <v>45.496592844974401</v>
      </c>
      <c r="G109" s="402">
        <v>45.410142348754398</v>
      </c>
      <c r="H109" s="402">
        <v>45.142140468227403</v>
      </c>
      <c r="I109" s="402">
        <v>45.890243902439003</v>
      </c>
      <c r="J109" s="402">
        <v>41.443965517241402</v>
      </c>
      <c r="K109" s="402">
        <v>46.125</v>
      </c>
      <c r="L109" s="402">
        <v>40.457114026236098</v>
      </c>
      <c r="M109" s="402">
        <v>0</v>
      </c>
      <c r="N109" s="402">
        <v>44.807749259624899</v>
      </c>
      <c r="O109" s="260"/>
      <c r="P109" s="260"/>
      <c r="Q109" s="260"/>
      <c r="R109" s="357"/>
      <c r="S109" s="357"/>
      <c r="T109" s="357"/>
      <c r="U109" s="357"/>
      <c r="V109" s="381"/>
      <c r="W109" s="314"/>
      <c r="X109" s="314"/>
      <c r="Y109" s="314"/>
      <c r="Z109" s="314"/>
      <c r="AA109" s="390"/>
      <c r="AB109" s="390"/>
      <c r="AC109" s="315"/>
      <c r="AD109" s="390"/>
      <c r="AE109" s="390"/>
      <c r="AF109" s="390"/>
      <c r="AH109" s="390"/>
    </row>
    <row r="110" spans="1:34" s="246" customFormat="1" ht="12" x14ac:dyDescent="0.3">
      <c r="A110" s="393" t="s">
        <v>739</v>
      </c>
      <c r="B110" s="401">
        <v>57.7441176470588</v>
      </c>
      <c r="C110" s="402">
        <v>55.201807228915698</v>
      </c>
      <c r="D110" s="402">
        <v>62.819620253164601</v>
      </c>
      <c r="E110" s="402">
        <v>66.597014925373102</v>
      </c>
      <c r="F110" s="402">
        <v>62.990881458966598</v>
      </c>
      <c r="G110" s="402">
        <v>51.877450980392197</v>
      </c>
      <c r="H110" s="402">
        <v>62.900990099009903</v>
      </c>
      <c r="I110" s="402">
        <v>58.285087719298197</v>
      </c>
      <c r="J110" s="402">
        <v>55.477453580901901</v>
      </c>
      <c r="K110" s="402">
        <v>46.506912442396299</v>
      </c>
      <c r="L110" s="402">
        <v>59.6902654867257</v>
      </c>
      <c r="M110" s="402">
        <v>0</v>
      </c>
      <c r="N110" s="402">
        <v>57.821867321867302</v>
      </c>
      <c r="O110" s="260"/>
      <c r="P110" s="260"/>
      <c r="Q110" s="357"/>
      <c r="R110" s="357"/>
      <c r="S110" s="357"/>
      <c r="T110" s="357"/>
      <c r="U110" s="357"/>
      <c r="V110" s="381"/>
      <c r="W110" s="314"/>
      <c r="X110" s="314"/>
      <c r="AA110" s="390"/>
      <c r="AB110" s="390"/>
      <c r="AC110" s="390"/>
      <c r="AD110" s="390"/>
      <c r="AE110" s="390"/>
      <c r="AF110" s="390"/>
      <c r="AG110" s="390"/>
      <c r="AH110" s="390"/>
    </row>
    <row r="111" spans="1:34" s="246" customFormat="1" ht="12" x14ac:dyDescent="0.3">
      <c r="A111" s="393" t="s">
        <v>741</v>
      </c>
      <c r="B111" s="401">
        <v>44.505407523511003</v>
      </c>
      <c r="C111" s="402">
        <v>50.289996793844203</v>
      </c>
      <c r="D111" s="402">
        <v>54.4905615101584</v>
      </c>
      <c r="E111" s="402">
        <v>59.470027247956402</v>
      </c>
      <c r="F111" s="402">
        <v>44.454284934497799</v>
      </c>
      <c r="G111" s="402">
        <v>46.820322560863403</v>
      </c>
      <c r="H111" s="402">
        <v>51.408718452966198</v>
      </c>
      <c r="I111" s="402">
        <v>46.428236535193101</v>
      </c>
      <c r="J111" s="402">
        <v>42.377630260521002</v>
      </c>
      <c r="K111" s="402">
        <v>42.598651769552497</v>
      </c>
      <c r="L111" s="402">
        <v>45.045288277303598</v>
      </c>
      <c r="M111" s="402">
        <v>0</v>
      </c>
      <c r="N111" s="402">
        <v>47.638791812281603</v>
      </c>
      <c r="O111" s="260"/>
      <c r="P111" s="357"/>
      <c r="Q111" s="357"/>
      <c r="R111" s="357"/>
      <c r="S111" s="357"/>
      <c r="T111" s="357"/>
      <c r="U111" s="357"/>
      <c r="V111" s="381"/>
      <c r="W111" s="314"/>
      <c r="X111" s="314"/>
      <c r="Y111" s="314"/>
      <c r="Z111" s="314"/>
    </row>
    <row r="112" spans="1:34" s="246" customFormat="1" ht="12" x14ac:dyDescent="0.3">
      <c r="A112" s="382" t="s">
        <v>762</v>
      </c>
      <c r="B112" s="398">
        <v>43.467903415783297</v>
      </c>
      <c r="C112" s="399">
        <v>42.830339009529801</v>
      </c>
      <c r="D112" s="400">
        <v>39.743589743589702</v>
      </c>
      <c r="E112" s="399">
        <v>49.813203529053901</v>
      </c>
      <c r="F112" s="400">
        <v>43.577319587628899</v>
      </c>
      <c r="G112" s="399">
        <v>42.242672119972703</v>
      </c>
      <c r="H112" s="399">
        <v>46.164246823956397</v>
      </c>
      <c r="I112" s="400">
        <v>45.691042047532001</v>
      </c>
      <c r="J112" s="399">
        <v>47.9381340191456</v>
      </c>
      <c r="K112" s="400">
        <v>49.370982433311603</v>
      </c>
      <c r="L112" s="400">
        <v>49.151678071032897</v>
      </c>
      <c r="M112" s="399">
        <v>0</v>
      </c>
      <c r="N112" s="400">
        <v>45.451157873020797</v>
      </c>
      <c r="O112" s="260"/>
      <c r="P112" s="357"/>
      <c r="Q112" s="357"/>
      <c r="R112" s="387"/>
      <c r="S112" s="387"/>
      <c r="T112" s="387"/>
      <c r="U112" s="387"/>
      <c r="V112" s="332"/>
      <c r="Z112" s="314"/>
      <c r="AA112" s="314"/>
      <c r="AB112" s="314"/>
      <c r="AC112" s="314"/>
      <c r="AD112" s="314"/>
      <c r="AE112" s="314"/>
      <c r="AF112" s="314"/>
    </row>
    <row r="113" spans="1:33" s="246" customFormat="1" ht="12" x14ac:dyDescent="0.3">
      <c r="A113" s="391" t="s">
        <v>738</v>
      </c>
      <c r="B113" s="401">
        <v>47.587707182320401</v>
      </c>
      <c r="C113" s="402">
        <v>49.422441430332903</v>
      </c>
      <c r="D113" s="402">
        <v>50.1757237176232</v>
      </c>
      <c r="E113" s="402">
        <v>54.205952380952397</v>
      </c>
      <c r="F113" s="402">
        <v>46.908409090909103</v>
      </c>
      <c r="G113" s="402">
        <v>44.921635434412302</v>
      </c>
      <c r="H113" s="402">
        <v>49.285538208709902</v>
      </c>
      <c r="I113" s="402">
        <v>49.8595157094257</v>
      </c>
      <c r="J113" s="402">
        <v>50.435135762357902</v>
      </c>
      <c r="K113" s="402">
        <v>51.036789973721397</v>
      </c>
      <c r="L113" s="402">
        <v>51.671999999999997</v>
      </c>
      <c r="M113" s="402">
        <v>0</v>
      </c>
      <c r="N113" s="402">
        <v>49.529502721424997</v>
      </c>
      <c r="O113" s="260"/>
      <c r="P113" s="357"/>
      <c r="Q113" s="357"/>
      <c r="R113" s="357"/>
      <c r="S113" s="357"/>
      <c r="T113" s="357"/>
      <c r="U113" s="387"/>
      <c r="V113" s="381"/>
      <c r="W113" s="314"/>
      <c r="X113" s="314"/>
      <c r="Y113" s="314"/>
      <c r="Z113" s="314"/>
      <c r="AA113" s="314"/>
      <c r="AB113" s="314"/>
      <c r="AC113" s="314"/>
    </row>
    <row r="114" spans="1:33" s="246" customFormat="1" ht="12" customHeight="1" x14ac:dyDescent="0.3">
      <c r="A114" s="393" t="s">
        <v>739</v>
      </c>
      <c r="B114" s="401">
        <v>50.559790732436497</v>
      </c>
      <c r="C114" s="402">
        <v>43.328864353312298</v>
      </c>
      <c r="D114" s="402">
        <v>47.669579030976998</v>
      </c>
      <c r="E114" s="402">
        <v>52.617580766341099</v>
      </c>
      <c r="F114" s="402">
        <v>45.083946980854201</v>
      </c>
      <c r="G114" s="402">
        <v>43.193161367726503</v>
      </c>
      <c r="H114" s="402">
        <v>46.517482517482499</v>
      </c>
      <c r="I114" s="402">
        <v>41.628915662650599</v>
      </c>
      <c r="J114" s="402">
        <v>45.395776935571199</v>
      </c>
      <c r="K114" s="402">
        <v>50.5208647561589</v>
      </c>
      <c r="L114" s="402">
        <v>48.330931263858098</v>
      </c>
      <c r="M114" s="402">
        <v>0</v>
      </c>
      <c r="N114" s="402">
        <v>46.6571493315205</v>
      </c>
      <c r="O114" s="260"/>
      <c r="P114" s="357"/>
      <c r="Q114" s="357"/>
      <c r="R114" s="387"/>
      <c r="S114" s="387"/>
      <c r="T114" s="387"/>
      <c r="U114" s="387"/>
      <c r="V114" s="381"/>
      <c r="W114" s="314"/>
      <c r="X114" s="314"/>
      <c r="Y114" s="314"/>
      <c r="Z114" s="314"/>
      <c r="AA114" s="314"/>
      <c r="AB114" s="314"/>
    </row>
    <row r="115" spans="1:33" s="246" customFormat="1" ht="12" x14ac:dyDescent="0.3">
      <c r="A115" s="393" t="s">
        <v>741</v>
      </c>
      <c r="B115" s="401">
        <v>18.7963963963964</v>
      </c>
      <c r="C115" s="402">
        <v>17.447124304267199</v>
      </c>
      <c r="D115" s="402">
        <v>11.7345035655513</v>
      </c>
      <c r="E115" s="402">
        <v>28.545541706615499</v>
      </c>
      <c r="F115" s="402">
        <v>25.713368983957199</v>
      </c>
      <c r="G115" s="402">
        <v>27.669753086419799</v>
      </c>
      <c r="H115" s="402">
        <v>32.181415929203503</v>
      </c>
      <c r="I115" s="402">
        <v>34.745807590467798</v>
      </c>
      <c r="J115" s="402">
        <v>40.744958481613303</v>
      </c>
      <c r="K115" s="402">
        <v>35.315086782376497</v>
      </c>
      <c r="L115" s="402">
        <v>35.503424657534197</v>
      </c>
      <c r="M115" s="402">
        <v>0</v>
      </c>
      <c r="N115" s="402">
        <v>26.231491228070201</v>
      </c>
      <c r="O115" s="260"/>
      <c r="P115" s="357"/>
      <c r="Q115" s="357"/>
      <c r="R115" s="357"/>
      <c r="S115" s="357"/>
      <c r="T115" s="357"/>
      <c r="U115" s="357"/>
      <c r="V115" s="381"/>
      <c r="W115" s="314"/>
      <c r="X115" s="314"/>
      <c r="Y115" s="314"/>
      <c r="Z115" s="314"/>
      <c r="AA115" s="314"/>
      <c r="AB115" s="314"/>
    </row>
    <row r="116" spans="1:33" s="246" customFormat="1" ht="12" x14ac:dyDescent="0.3">
      <c r="A116" s="382" t="s">
        <v>763</v>
      </c>
      <c r="B116" s="398">
        <v>44.218876080691601</v>
      </c>
      <c r="C116" s="399">
        <v>47.711964329948003</v>
      </c>
      <c r="D116" s="400">
        <v>49.5014134444924</v>
      </c>
      <c r="E116" s="399">
        <v>55.533591276820303</v>
      </c>
      <c r="F116" s="400">
        <v>44.517854017153901</v>
      </c>
      <c r="G116" s="399">
        <v>45.5055215698737</v>
      </c>
      <c r="H116" s="399">
        <v>49.646017338923002</v>
      </c>
      <c r="I116" s="400">
        <v>46.379869407138102</v>
      </c>
      <c r="J116" s="399">
        <v>44.123204374796003</v>
      </c>
      <c r="K116" s="400">
        <v>44.881359961959099</v>
      </c>
      <c r="L116" s="400">
        <v>46.3974142480211</v>
      </c>
      <c r="M116" s="399">
        <v>0</v>
      </c>
      <c r="N116" s="400">
        <v>46.988300748752103</v>
      </c>
      <c r="O116" s="260"/>
      <c r="P116" s="260"/>
      <c r="Q116" s="260"/>
      <c r="R116" s="260"/>
      <c r="S116" s="260"/>
      <c r="T116" s="260"/>
      <c r="U116" s="260"/>
      <c r="V116" s="332"/>
    </row>
    <row r="117" spans="1:33" s="246" customFormat="1" ht="12" x14ac:dyDescent="0.3">
      <c r="A117" s="391" t="s">
        <v>738</v>
      </c>
      <c r="B117" s="401">
        <v>46.396433990895297</v>
      </c>
      <c r="C117" s="402">
        <v>48.414231763068997</v>
      </c>
      <c r="D117" s="402">
        <v>50.421243210621597</v>
      </c>
      <c r="E117" s="402">
        <v>52.246879588839903</v>
      </c>
      <c r="F117" s="402">
        <v>46.611051309651998</v>
      </c>
      <c r="G117" s="402">
        <v>45.015979381443302</v>
      </c>
      <c r="H117" s="402">
        <v>48.468337730870701</v>
      </c>
      <c r="I117" s="402">
        <v>49.075477758150001</v>
      </c>
      <c r="J117" s="402">
        <v>48.528067288352503</v>
      </c>
      <c r="K117" s="402">
        <v>50.145953996359403</v>
      </c>
      <c r="L117" s="402">
        <v>49.327778949588698</v>
      </c>
      <c r="M117" s="402">
        <v>0</v>
      </c>
      <c r="N117" s="402">
        <v>48.583283877349203</v>
      </c>
      <c r="O117" s="260"/>
      <c r="P117" s="260"/>
      <c r="Q117" s="260"/>
      <c r="R117" s="260"/>
      <c r="S117" s="260"/>
      <c r="T117" s="260"/>
      <c r="U117" s="260"/>
      <c r="V117" s="332"/>
    </row>
    <row r="118" spans="1:33" s="246" customFormat="1" ht="12" x14ac:dyDescent="0.3">
      <c r="A118" s="393" t="s">
        <v>739</v>
      </c>
      <c r="B118" s="401">
        <v>52.015494636471999</v>
      </c>
      <c r="C118" s="402">
        <v>45.792499999999997</v>
      </c>
      <c r="D118" s="402">
        <v>50.709206349206298</v>
      </c>
      <c r="E118" s="402">
        <v>55.428571428571402</v>
      </c>
      <c r="F118" s="402">
        <v>48.576170717249603</v>
      </c>
      <c r="G118" s="402">
        <v>44.900722891566303</v>
      </c>
      <c r="H118" s="402">
        <v>49.639622641509398</v>
      </c>
      <c r="I118" s="402">
        <v>44.629790596602099</v>
      </c>
      <c r="J118" s="402">
        <v>47.104766187050402</v>
      </c>
      <c r="K118" s="402">
        <v>49.801898472967402</v>
      </c>
      <c r="L118" s="402">
        <v>50.127858142790501</v>
      </c>
      <c r="M118" s="402">
        <v>0</v>
      </c>
      <c r="N118" s="402">
        <v>48.74905625633</v>
      </c>
      <c r="O118" s="260"/>
      <c r="P118" s="260"/>
      <c r="Q118" s="260"/>
      <c r="R118" s="260"/>
      <c r="S118" s="260"/>
      <c r="T118" s="260"/>
      <c r="U118" s="260"/>
      <c r="V118" s="332"/>
    </row>
    <row r="119" spans="1:33" s="246" customFormat="1" ht="12" x14ac:dyDescent="0.3">
      <c r="A119" s="393" t="s">
        <v>741</v>
      </c>
      <c r="B119" s="401">
        <v>42.4479452054794</v>
      </c>
      <c r="C119" s="402">
        <v>47.677881068319302</v>
      </c>
      <c r="D119" s="402">
        <v>49.049424083769601</v>
      </c>
      <c r="E119" s="402">
        <v>56.947603034331699</v>
      </c>
      <c r="F119" s="402">
        <v>43.330382913219204</v>
      </c>
      <c r="G119" s="402">
        <v>45.743040685224798</v>
      </c>
      <c r="H119" s="402">
        <v>50.082697589258501</v>
      </c>
      <c r="I119" s="402">
        <v>45.700813365574902</v>
      </c>
      <c r="J119" s="402">
        <v>42.295758729403403</v>
      </c>
      <c r="K119" s="402">
        <v>42.273345259391803</v>
      </c>
      <c r="L119" s="402">
        <v>44.583457649593903</v>
      </c>
      <c r="M119" s="402">
        <v>0</v>
      </c>
      <c r="N119" s="402">
        <v>46.182981972630799</v>
      </c>
      <c r="O119" s="260"/>
      <c r="P119" s="260"/>
      <c r="Q119" s="260"/>
      <c r="R119" s="260"/>
      <c r="S119" s="260"/>
      <c r="T119" s="260"/>
      <c r="U119" s="260"/>
      <c r="V119" s="332"/>
    </row>
    <row r="120" spans="1:33" s="246" customFormat="1" ht="12" x14ac:dyDescent="0.3">
      <c r="A120" s="333"/>
      <c r="F120" s="244"/>
      <c r="G120" s="244"/>
      <c r="H120" s="244"/>
      <c r="I120" s="244"/>
      <c r="J120" s="244"/>
      <c r="K120" s="244"/>
      <c r="L120" s="260"/>
      <c r="M120" s="260"/>
      <c r="N120" s="260"/>
      <c r="O120" s="260"/>
      <c r="P120" s="260"/>
      <c r="Q120" s="260"/>
      <c r="R120" s="260"/>
      <c r="S120" s="260"/>
      <c r="T120" s="260"/>
      <c r="U120" s="260"/>
      <c r="V120" s="332"/>
    </row>
    <row r="121" spans="1:33" s="246" customFormat="1" ht="12" x14ac:dyDescent="0.3">
      <c r="A121" s="396"/>
      <c r="B121" s="377"/>
      <c r="C121" s="377"/>
      <c r="D121" s="377"/>
      <c r="E121" s="377"/>
      <c r="F121" s="377"/>
      <c r="G121" s="377"/>
      <c r="H121" s="377"/>
      <c r="I121" s="377"/>
      <c r="J121" s="377"/>
      <c r="K121" s="377"/>
      <c r="L121" s="377"/>
      <c r="M121" s="377"/>
      <c r="N121" s="377"/>
      <c r="O121" s="377"/>
      <c r="P121" s="377"/>
      <c r="Q121" s="377"/>
      <c r="R121" s="377"/>
      <c r="S121" s="377"/>
      <c r="T121" s="377"/>
      <c r="U121" s="377"/>
      <c r="V121" s="397"/>
    </row>
    <row r="122" spans="1:33" s="246" customFormat="1" ht="12" x14ac:dyDescent="0.3">
      <c r="A122" s="333"/>
      <c r="F122" s="244"/>
      <c r="G122" s="244"/>
      <c r="H122" s="244"/>
      <c r="I122" s="244"/>
      <c r="J122" s="244"/>
      <c r="K122" s="244"/>
      <c r="L122" s="260"/>
      <c r="M122" s="260"/>
      <c r="N122" s="260"/>
      <c r="O122" s="260"/>
      <c r="P122" s="260"/>
      <c r="Q122" s="260"/>
      <c r="R122" s="260"/>
      <c r="S122" s="357"/>
      <c r="T122" s="357"/>
      <c r="U122" s="357"/>
      <c r="V122" s="381"/>
    </row>
    <row r="123" spans="1:33" s="244" customFormat="1" ht="24.75" customHeight="1" x14ac:dyDescent="0.3">
      <c r="A123" s="403" t="s">
        <v>765</v>
      </c>
      <c r="B123" s="307"/>
      <c r="C123" s="307"/>
      <c r="D123" s="307"/>
      <c r="E123" s="307"/>
      <c r="F123" s="307"/>
      <c r="G123" s="307"/>
      <c r="H123" s="307"/>
      <c r="I123" s="307"/>
      <c r="J123" s="307"/>
      <c r="K123" s="307"/>
      <c r="L123" s="307"/>
      <c r="M123" s="307"/>
      <c r="N123" s="307"/>
      <c r="O123" s="260"/>
      <c r="P123" s="357"/>
      <c r="Q123" s="357"/>
      <c r="R123" s="357"/>
      <c r="S123" s="357"/>
      <c r="T123" s="357"/>
      <c r="U123" s="357"/>
      <c r="V123" s="381"/>
      <c r="W123" s="342"/>
      <c r="X123" s="342"/>
      <c r="Y123" s="342"/>
      <c r="Z123" s="342"/>
      <c r="AA123" s="342"/>
      <c r="AB123" s="342"/>
    </row>
    <row r="124" spans="1:33" s="246" customFormat="1" ht="12" x14ac:dyDescent="0.3">
      <c r="A124" s="269" t="s">
        <v>745</v>
      </c>
      <c r="B124" s="270" t="s">
        <v>726</v>
      </c>
      <c r="C124" s="270" t="s">
        <v>727</v>
      </c>
      <c r="D124" s="270" t="s">
        <v>728</v>
      </c>
      <c r="E124" s="270" t="s">
        <v>729</v>
      </c>
      <c r="F124" s="270" t="s">
        <v>730</v>
      </c>
      <c r="G124" s="270" t="s">
        <v>731</v>
      </c>
      <c r="H124" s="270" t="s">
        <v>732</v>
      </c>
      <c r="I124" s="270" t="s">
        <v>733</v>
      </c>
      <c r="J124" s="270" t="s">
        <v>734</v>
      </c>
      <c r="K124" s="270" t="s">
        <v>735</v>
      </c>
      <c r="L124" s="270" t="s">
        <v>736</v>
      </c>
      <c r="M124" s="270" t="s">
        <v>737</v>
      </c>
      <c r="N124" s="270" t="s">
        <v>760</v>
      </c>
      <c r="O124" s="260"/>
      <c r="P124" s="387"/>
      <c r="Q124" s="357"/>
      <c r="R124" s="357"/>
      <c r="S124" s="357"/>
      <c r="T124" s="357"/>
      <c r="U124" s="357"/>
      <c r="V124" s="381"/>
      <c r="W124" s="314"/>
      <c r="X124" s="314"/>
      <c r="Y124" s="314"/>
      <c r="Z124" s="314"/>
      <c r="AA124" s="314"/>
      <c r="AB124" s="314"/>
      <c r="AC124" s="314"/>
      <c r="AD124" s="314"/>
      <c r="AE124" s="314"/>
      <c r="AF124" s="314"/>
    </row>
    <row r="125" spans="1:33" s="246" customFormat="1" ht="12.75" customHeight="1" thickBot="1" x14ac:dyDescent="0.35">
      <c r="A125" s="277" t="s">
        <v>666</v>
      </c>
      <c r="B125" s="383">
        <v>38519.193548387098</v>
      </c>
      <c r="C125" s="384">
        <v>39198.533333333296</v>
      </c>
      <c r="D125" s="385">
        <v>37003.451612903198</v>
      </c>
      <c r="E125" s="384">
        <v>38192.7096774194</v>
      </c>
      <c r="F125" s="385">
        <v>39079.551724137898</v>
      </c>
      <c r="G125" s="384">
        <v>38372.2903225806</v>
      </c>
      <c r="H125" s="384">
        <v>35073.266666666699</v>
      </c>
      <c r="I125" s="385">
        <v>37226.419354838697</v>
      </c>
      <c r="J125" s="384">
        <v>38271.233333333301</v>
      </c>
      <c r="K125" s="385">
        <v>37165.548387096802</v>
      </c>
      <c r="L125" s="385">
        <v>36611.958333333299</v>
      </c>
      <c r="M125" s="384">
        <v>0</v>
      </c>
      <c r="N125" s="383">
        <v>37717.790273556202</v>
      </c>
      <c r="O125" s="260"/>
      <c r="P125" s="387"/>
      <c r="Q125" s="387"/>
      <c r="R125" s="387"/>
      <c r="S125" s="387"/>
      <c r="T125" s="285"/>
      <c r="U125" s="387"/>
      <c r="V125" s="388"/>
      <c r="W125" s="390"/>
      <c r="X125" s="390"/>
      <c r="Y125" s="390"/>
      <c r="Z125" s="390"/>
      <c r="AA125" s="390"/>
      <c r="AB125" s="390"/>
    </row>
    <row r="126" spans="1:33" s="246" customFormat="1" ht="12.5" thickTop="1" x14ac:dyDescent="0.3">
      <c r="A126" s="295" t="s">
        <v>711</v>
      </c>
      <c r="B126" s="330">
        <v>38519.193548387098</v>
      </c>
      <c r="C126" s="392">
        <v>39198.533333333296</v>
      </c>
      <c r="D126" s="392">
        <v>37003.451612903198</v>
      </c>
      <c r="E126" s="392">
        <v>38192.7096774194</v>
      </c>
      <c r="F126" s="392">
        <v>39079.551724137898</v>
      </c>
      <c r="G126" s="392">
        <v>38372.2903225806</v>
      </c>
      <c r="H126" s="392">
        <v>35073.266666666699</v>
      </c>
      <c r="I126" s="392">
        <v>37226.419354838697</v>
      </c>
      <c r="J126" s="392">
        <v>38271.233333333301</v>
      </c>
      <c r="K126" s="392">
        <v>37165.548387096802</v>
      </c>
      <c r="L126" s="392">
        <v>36611.958333333299</v>
      </c>
      <c r="M126" s="392">
        <v>0</v>
      </c>
      <c r="N126" s="330">
        <v>37717.790273556202</v>
      </c>
      <c r="O126" s="260"/>
      <c r="P126" s="387"/>
      <c r="Q126" s="387"/>
      <c r="R126" s="387"/>
      <c r="S126" s="387"/>
      <c r="T126" s="387"/>
      <c r="U126" s="387"/>
      <c r="V126" s="388"/>
      <c r="W126" s="390"/>
      <c r="X126" s="390"/>
      <c r="Y126" s="390"/>
      <c r="Z126" s="390"/>
      <c r="AA126" s="314"/>
      <c r="AB126" s="390"/>
      <c r="AF126" s="390"/>
      <c r="AG126" s="390"/>
    </row>
    <row r="127" spans="1:33" s="405" customFormat="1" ht="23.25" customHeight="1" x14ac:dyDescent="0.3">
      <c r="A127" s="333"/>
      <c r="B127" s="246"/>
      <c r="C127" s="246"/>
      <c r="D127" s="246"/>
      <c r="E127" s="246"/>
      <c r="F127" s="244"/>
      <c r="G127" s="244"/>
      <c r="H127" s="244"/>
      <c r="I127" s="244"/>
      <c r="J127" s="244"/>
      <c r="K127" s="244"/>
      <c r="L127" s="260"/>
      <c r="M127" s="260"/>
      <c r="N127" s="260"/>
      <c r="O127" s="260"/>
      <c r="P127" s="387"/>
      <c r="Q127" s="387"/>
      <c r="R127" s="387"/>
      <c r="S127" s="387"/>
      <c r="T127" s="387"/>
      <c r="U127" s="387"/>
      <c r="V127" s="388"/>
      <c r="W127" s="404"/>
      <c r="X127" s="404"/>
      <c r="Y127" s="404"/>
      <c r="Z127" s="404"/>
      <c r="AA127" s="404"/>
      <c r="AB127" s="404"/>
      <c r="AC127" s="404"/>
      <c r="AD127" s="404"/>
      <c r="AE127" s="404"/>
      <c r="AF127" s="404"/>
      <c r="AG127" s="404"/>
    </row>
    <row r="128" spans="1:33" s="246" customFormat="1" ht="12.75" customHeight="1" x14ac:dyDescent="0.3">
      <c r="A128" s="403" t="s">
        <v>766</v>
      </c>
      <c r="B128" s="307"/>
      <c r="C128" s="307"/>
      <c r="D128" s="307"/>
      <c r="E128" s="307"/>
      <c r="F128" s="307"/>
      <c r="G128" s="307"/>
      <c r="H128" s="307"/>
      <c r="I128" s="307"/>
      <c r="J128" s="307"/>
      <c r="K128" s="307"/>
      <c r="L128" s="307"/>
      <c r="M128" s="307"/>
      <c r="N128" s="307"/>
      <c r="O128" s="260"/>
      <c r="P128" s="260"/>
      <c r="Q128" s="387"/>
      <c r="R128" s="387"/>
      <c r="S128" s="357"/>
      <c r="T128" s="357"/>
      <c r="U128" s="357"/>
      <c r="V128" s="388"/>
      <c r="W128" s="390"/>
      <c r="X128" s="390"/>
      <c r="Y128" s="390"/>
      <c r="Z128" s="390"/>
      <c r="AA128" s="390"/>
    </row>
    <row r="129" spans="1:32" s="246" customFormat="1" ht="12.75" customHeight="1" x14ac:dyDescent="0.3">
      <c r="A129" s="269" t="s">
        <v>745</v>
      </c>
      <c r="B129" s="270" t="s">
        <v>726</v>
      </c>
      <c r="C129" s="270" t="s">
        <v>727</v>
      </c>
      <c r="D129" s="270" t="s">
        <v>728</v>
      </c>
      <c r="E129" s="270" t="s">
        <v>729</v>
      </c>
      <c r="F129" s="270" t="s">
        <v>730</v>
      </c>
      <c r="G129" s="270" t="s">
        <v>731</v>
      </c>
      <c r="H129" s="270" t="s">
        <v>732</v>
      </c>
      <c r="I129" s="270" t="s">
        <v>733</v>
      </c>
      <c r="J129" s="270" t="s">
        <v>734</v>
      </c>
      <c r="K129" s="270" t="s">
        <v>735</v>
      </c>
      <c r="L129" s="270" t="s">
        <v>736</v>
      </c>
      <c r="M129" s="270" t="s">
        <v>737</v>
      </c>
      <c r="N129" s="270" t="s">
        <v>760</v>
      </c>
      <c r="O129" s="260"/>
      <c r="P129" s="357"/>
      <c r="Q129" s="357"/>
      <c r="R129" s="357"/>
      <c r="S129" s="357"/>
      <c r="T129" s="357"/>
      <c r="U129" s="357"/>
      <c r="V129" s="381"/>
      <c r="W129" s="314"/>
      <c r="X129" s="314"/>
      <c r="Y129" s="314"/>
      <c r="Z129" s="314"/>
      <c r="AA129" s="314"/>
      <c r="AB129" s="314"/>
      <c r="AC129" s="314"/>
      <c r="AD129" s="314"/>
      <c r="AE129" s="314"/>
      <c r="AF129" s="314"/>
    </row>
    <row r="130" spans="1:32" s="244" customFormat="1" ht="14.25" customHeight="1" thickBot="1" x14ac:dyDescent="0.35">
      <c r="A130" s="277" t="s">
        <v>666</v>
      </c>
      <c r="B130" s="398">
        <v>44.218876080691601</v>
      </c>
      <c r="C130" s="399">
        <v>47.711964329948003</v>
      </c>
      <c r="D130" s="400">
        <v>49.5014134444924</v>
      </c>
      <c r="E130" s="399">
        <v>55.533591276820303</v>
      </c>
      <c r="F130" s="400">
        <v>44.517854017153901</v>
      </c>
      <c r="G130" s="399">
        <v>45.5055215698737</v>
      </c>
      <c r="H130" s="399">
        <v>49.646017338923002</v>
      </c>
      <c r="I130" s="400">
        <v>46.379869407138102</v>
      </c>
      <c r="J130" s="399">
        <v>44.123204374796003</v>
      </c>
      <c r="K130" s="400">
        <v>44.881359961959099</v>
      </c>
      <c r="L130" s="400">
        <v>46.3974142480211</v>
      </c>
      <c r="M130" s="399">
        <v>0</v>
      </c>
      <c r="N130" s="400">
        <v>46.988300748752103</v>
      </c>
      <c r="P130" s="342"/>
      <c r="Q130" s="342"/>
      <c r="R130" s="342"/>
      <c r="S130" s="342"/>
      <c r="T130" s="342"/>
      <c r="U130" s="342"/>
      <c r="V130" s="406"/>
      <c r="W130" s="342"/>
      <c r="X130" s="342"/>
      <c r="Y130" s="342"/>
      <c r="Z130" s="342"/>
      <c r="AA130" s="407"/>
      <c r="AB130" s="342"/>
    </row>
    <row r="131" spans="1:32" s="246" customFormat="1" ht="12.75" customHeight="1" thickTop="1" x14ac:dyDescent="0.3">
      <c r="A131" s="295" t="s">
        <v>711</v>
      </c>
      <c r="B131" s="401">
        <v>44.218876080691601</v>
      </c>
      <c r="C131" s="402">
        <v>47.711964329948003</v>
      </c>
      <c r="D131" s="402">
        <v>49.5014134444924</v>
      </c>
      <c r="E131" s="402">
        <v>55.533591276820303</v>
      </c>
      <c r="F131" s="402">
        <v>44.517854017153901</v>
      </c>
      <c r="G131" s="402">
        <v>45.5055215698737</v>
      </c>
      <c r="H131" s="402">
        <v>49.646017338923002</v>
      </c>
      <c r="I131" s="402">
        <v>46.379869407138102</v>
      </c>
      <c r="J131" s="402">
        <v>44.123204374796003</v>
      </c>
      <c r="K131" s="402">
        <v>44.881359961959099</v>
      </c>
      <c r="L131" s="402">
        <v>46.3974142480211</v>
      </c>
      <c r="M131" s="402">
        <v>0</v>
      </c>
      <c r="N131" s="402">
        <v>46.988300748752103</v>
      </c>
      <c r="O131" s="260"/>
      <c r="P131" s="260"/>
      <c r="Q131" s="260"/>
      <c r="R131" s="357"/>
      <c r="S131" s="357"/>
      <c r="T131" s="357"/>
      <c r="U131" s="357"/>
      <c r="V131" s="408"/>
      <c r="W131" s="314"/>
      <c r="X131" s="314"/>
      <c r="Y131" s="314"/>
      <c r="Z131" s="314"/>
      <c r="AA131" s="314"/>
      <c r="AB131" s="314"/>
      <c r="AC131" s="314"/>
    </row>
    <row r="132" spans="1:32" s="246" customFormat="1" ht="12.75" customHeight="1" x14ac:dyDescent="0.3">
      <c r="A132" s="300"/>
      <c r="B132" s="409"/>
      <c r="C132" s="409"/>
      <c r="D132" s="409"/>
      <c r="E132" s="409"/>
      <c r="F132" s="409"/>
      <c r="G132" s="409"/>
      <c r="H132" s="409"/>
      <c r="I132" s="409"/>
      <c r="J132" s="409"/>
      <c r="K132" s="409"/>
      <c r="L132" s="409"/>
      <c r="M132" s="409"/>
      <c r="N132" s="409"/>
      <c r="O132" s="260"/>
      <c r="P132" s="260"/>
      <c r="Q132" s="260"/>
      <c r="R132" s="260"/>
      <c r="S132" s="260"/>
      <c r="T132" s="260"/>
      <c r="U132" s="260"/>
      <c r="V132" s="410"/>
    </row>
    <row r="133" spans="1:32" s="246" customFormat="1" ht="12" x14ac:dyDescent="0.3">
      <c r="A133" s="403" t="s">
        <v>767</v>
      </c>
      <c r="B133" s="307"/>
      <c r="C133" s="307"/>
      <c r="D133" s="307"/>
      <c r="E133" s="307"/>
      <c r="F133" s="307"/>
      <c r="G133" s="307"/>
      <c r="H133" s="307"/>
      <c r="I133" s="307"/>
      <c r="J133" s="307"/>
      <c r="K133" s="307"/>
      <c r="L133" s="307"/>
      <c r="M133" s="307"/>
      <c r="N133" s="307"/>
      <c r="O133" s="260"/>
      <c r="P133" s="260"/>
      <c r="Q133" s="260"/>
      <c r="R133" s="357"/>
      <c r="S133" s="357"/>
      <c r="T133" s="357"/>
      <c r="U133" s="357"/>
      <c r="V133" s="408"/>
      <c r="W133" s="314"/>
      <c r="X133" s="314"/>
      <c r="Y133" s="314"/>
      <c r="Z133" s="314"/>
      <c r="AA133" s="314"/>
      <c r="AB133" s="314"/>
      <c r="AC133" s="314"/>
    </row>
    <row r="134" spans="1:32" s="246" customFormat="1" ht="12" x14ac:dyDescent="0.3">
      <c r="A134" s="269" t="s">
        <v>768</v>
      </c>
      <c r="B134" s="270" t="s">
        <v>726</v>
      </c>
      <c r="C134" s="270" t="s">
        <v>727</v>
      </c>
      <c r="D134" s="270" t="s">
        <v>728</v>
      </c>
      <c r="E134" s="270" t="s">
        <v>729</v>
      </c>
      <c r="F134" s="270" t="s">
        <v>730</v>
      </c>
      <c r="G134" s="270" t="s">
        <v>731</v>
      </c>
      <c r="H134" s="270" t="s">
        <v>732</v>
      </c>
      <c r="I134" s="270" t="s">
        <v>733</v>
      </c>
      <c r="J134" s="270" t="s">
        <v>734</v>
      </c>
      <c r="K134" s="270" t="s">
        <v>735</v>
      </c>
      <c r="L134" s="270" t="s">
        <v>736</v>
      </c>
      <c r="M134" s="270" t="s">
        <v>737</v>
      </c>
      <c r="N134" s="270" t="s">
        <v>760</v>
      </c>
      <c r="O134" s="260"/>
      <c r="P134" s="260"/>
      <c r="Q134" s="260"/>
      <c r="R134" s="357"/>
      <c r="S134" s="357"/>
      <c r="T134" s="357"/>
      <c r="U134" s="357"/>
      <c r="V134" s="408"/>
      <c r="W134" s="314"/>
      <c r="X134" s="314"/>
      <c r="Y134" s="314"/>
      <c r="Z134" s="314"/>
      <c r="AA134" s="314"/>
      <c r="AB134" s="314"/>
      <c r="AC134" s="314"/>
    </row>
    <row r="135" spans="1:32" ht="15" thickBot="1" x14ac:dyDescent="0.4">
      <c r="A135" s="277" t="s">
        <v>666</v>
      </c>
      <c r="B135" s="398">
        <v>44.218876080691601</v>
      </c>
      <c r="C135" s="399">
        <v>47.711964329948003</v>
      </c>
      <c r="D135" s="400">
        <v>49.5014134444924</v>
      </c>
      <c r="E135" s="399">
        <v>55.533591276820303</v>
      </c>
      <c r="F135" s="400">
        <v>44.517854017153901</v>
      </c>
      <c r="G135" s="399">
        <v>45.5055215698737</v>
      </c>
      <c r="H135" s="399">
        <v>49.646017338923002</v>
      </c>
      <c r="I135" s="400">
        <v>46.379869407138102</v>
      </c>
      <c r="J135" s="399">
        <v>44.123204374796003</v>
      </c>
      <c r="K135" s="400">
        <v>44.881359961959099</v>
      </c>
      <c r="L135" s="400">
        <v>46.3974142480211</v>
      </c>
      <c r="M135" s="399">
        <v>0</v>
      </c>
      <c r="N135" s="400">
        <v>46.988300748752103</v>
      </c>
      <c r="V135" s="410"/>
    </row>
    <row r="136" spans="1:32" ht="15" thickTop="1" x14ac:dyDescent="0.35">
      <c r="A136" s="286" t="s">
        <v>557</v>
      </c>
      <c r="B136" s="401">
        <v>44.582477901340198</v>
      </c>
      <c r="C136" s="402">
        <v>49.978888566453897</v>
      </c>
      <c r="D136" s="402">
        <v>54.446899140856303</v>
      </c>
      <c r="E136" s="402">
        <v>58.355368800180102</v>
      </c>
      <c r="F136" s="402">
        <v>44.9046410891089</v>
      </c>
      <c r="G136" s="402">
        <v>46.8471326868098</v>
      </c>
      <c r="H136" s="402">
        <v>51.237778832463199</v>
      </c>
      <c r="I136" s="402">
        <v>46.681316336871298</v>
      </c>
      <c r="J136" s="402">
        <v>42.597886318194803</v>
      </c>
      <c r="K136" s="402">
        <v>42.9155033901202</v>
      </c>
      <c r="L136" s="402">
        <v>45.077895722759898</v>
      </c>
      <c r="M136" s="402">
        <v>0</v>
      </c>
      <c r="N136" s="402">
        <v>47.679135113822198</v>
      </c>
      <c r="V136" s="410"/>
    </row>
    <row r="137" spans="1:32" x14ac:dyDescent="0.35">
      <c r="A137" s="295" t="s">
        <v>576</v>
      </c>
      <c r="B137" s="401">
        <v>43.467903415783297</v>
      </c>
      <c r="C137" s="402">
        <v>42.830339009529801</v>
      </c>
      <c r="D137" s="402">
        <v>39.743589743589702</v>
      </c>
      <c r="E137" s="402">
        <v>49.813203529053901</v>
      </c>
      <c r="F137" s="402">
        <v>43.583831440525998</v>
      </c>
      <c r="G137" s="402">
        <v>42.242672119972703</v>
      </c>
      <c r="H137" s="402">
        <v>46.167379748476598</v>
      </c>
      <c r="I137" s="402">
        <v>45.691042047532001</v>
      </c>
      <c r="J137" s="402">
        <v>47.9381340191456</v>
      </c>
      <c r="K137" s="402">
        <v>49.370982433311603</v>
      </c>
      <c r="L137" s="402">
        <v>49.151678071032897</v>
      </c>
      <c r="M137" s="402">
        <v>0</v>
      </c>
      <c r="N137" s="402">
        <v>45.452046316115201</v>
      </c>
      <c r="O137" s="411"/>
      <c r="V137" s="410"/>
    </row>
    <row r="138" spans="1:32" x14ac:dyDescent="0.35">
      <c r="A138" s="301"/>
      <c r="B138" s="409"/>
      <c r="C138" s="409"/>
      <c r="D138" s="409"/>
      <c r="E138" s="409"/>
      <c r="F138" s="409"/>
      <c r="G138" s="409"/>
      <c r="H138" s="409"/>
      <c r="I138" s="409"/>
      <c r="J138" s="409"/>
      <c r="K138" s="412"/>
      <c r="L138" s="409"/>
      <c r="M138" s="409"/>
      <c r="N138" s="413"/>
      <c r="O138" s="411"/>
      <c r="V138" s="410"/>
    </row>
    <row r="139" spans="1:32" x14ac:dyDescent="0.35">
      <c r="A139" s="414" t="s">
        <v>769</v>
      </c>
      <c r="B139" s="409"/>
      <c r="C139" s="409"/>
      <c r="D139" s="409"/>
      <c r="E139" s="409"/>
      <c r="F139" s="409"/>
      <c r="G139" s="409"/>
      <c r="H139" s="409"/>
      <c r="I139" s="409"/>
      <c r="J139" s="409"/>
      <c r="K139" s="412"/>
      <c r="L139" s="409"/>
      <c r="M139" s="409"/>
      <c r="N139" s="413"/>
      <c r="O139" s="411"/>
      <c r="V139" s="410"/>
    </row>
    <row r="140" spans="1:32" x14ac:dyDescent="0.35">
      <c r="A140" s="269" t="s">
        <v>770</v>
      </c>
      <c r="B140" s="415" t="s">
        <v>726</v>
      </c>
      <c r="C140" s="415" t="s">
        <v>727</v>
      </c>
      <c r="D140" s="415" t="s">
        <v>728</v>
      </c>
      <c r="E140" s="415" t="s">
        <v>729</v>
      </c>
      <c r="F140" s="415" t="s">
        <v>730</v>
      </c>
      <c r="G140" s="415" t="s">
        <v>731</v>
      </c>
      <c r="H140" s="415" t="s">
        <v>732</v>
      </c>
      <c r="I140" s="415" t="s">
        <v>733</v>
      </c>
      <c r="J140" s="415" t="s">
        <v>734</v>
      </c>
      <c r="K140" s="415" t="s">
        <v>735</v>
      </c>
      <c r="L140" s="415" t="s">
        <v>736</v>
      </c>
      <c r="M140" s="415" t="s">
        <v>737</v>
      </c>
      <c r="N140" s="415" t="s">
        <v>760</v>
      </c>
      <c r="O140" s="411"/>
      <c r="V140" s="410"/>
      <c r="W140" s="246"/>
    </row>
    <row r="141" spans="1:32" x14ac:dyDescent="0.35">
      <c r="A141" s="416" t="s">
        <v>715</v>
      </c>
      <c r="B141" s="330">
        <v>411</v>
      </c>
      <c r="C141" s="392">
        <v>444</v>
      </c>
      <c r="D141" s="392">
        <v>514</v>
      </c>
      <c r="E141" s="392">
        <v>642</v>
      </c>
      <c r="F141" s="392">
        <v>631</v>
      </c>
      <c r="G141" s="392">
        <v>624</v>
      </c>
      <c r="H141" s="392">
        <v>522</v>
      </c>
      <c r="I141" s="392">
        <v>148</v>
      </c>
      <c r="J141" s="392">
        <v>82</v>
      </c>
      <c r="K141" s="392">
        <v>46</v>
      </c>
      <c r="L141" s="392">
        <v>14</v>
      </c>
      <c r="M141" s="392">
        <v>0</v>
      </c>
      <c r="N141" s="392">
        <f>SUM(B141:M141)</f>
        <v>4078</v>
      </c>
      <c r="O141" s="411"/>
      <c r="V141" s="410"/>
      <c r="W141" s="246"/>
    </row>
    <row r="142" spans="1:32" x14ac:dyDescent="0.35">
      <c r="A142" s="416" t="s">
        <v>771</v>
      </c>
      <c r="B142" s="330">
        <v>345</v>
      </c>
      <c r="C142" s="392">
        <v>305</v>
      </c>
      <c r="D142" s="392">
        <v>208</v>
      </c>
      <c r="E142" s="392">
        <v>376</v>
      </c>
      <c r="F142" s="392">
        <v>214</v>
      </c>
      <c r="G142" s="392">
        <v>522</v>
      </c>
      <c r="H142" s="392">
        <v>638</v>
      </c>
      <c r="I142" s="392">
        <v>586</v>
      </c>
      <c r="J142" s="392">
        <v>663</v>
      </c>
      <c r="K142" s="392">
        <v>763</v>
      </c>
      <c r="L142" s="392">
        <v>628</v>
      </c>
      <c r="M142" s="392">
        <v>424</v>
      </c>
      <c r="N142" s="392">
        <f t="shared" ref="N142:N143" si="18">SUM(B142:M142)</f>
        <v>5672</v>
      </c>
      <c r="O142" s="411"/>
      <c r="V142" s="410"/>
      <c r="W142" s="246"/>
    </row>
    <row r="143" spans="1:32" x14ac:dyDescent="0.35">
      <c r="A143" s="417" t="s">
        <v>772</v>
      </c>
      <c r="B143" s="330">
        <v>111</v>
      </c>
      <c r="C143" s="392">
        <v>166</v>
      </c>
      <c r="D143" s="392">
        <v>220</v>
      </c>
      <c r="E143" s="392">
        <v>171</v>
      </c>
      <c r="F143" s="392">
        <v>316</v>
      </c>
      <c r="G143" s="392">
        <v>274</v>
      </c>
      <c r="H143" s="392">
        <v>85</v>
      </c>
      <c r="I143" s="392">
        <v>66</v>
      </c>
      <c r="J143" s="392">
        <v>123</v>
      </c>
      <c r="K143" s="392">
        <v>192</v>
      </c>
      <c r="L143" s="392">
        <v>153</v>
      </c>
      <c r="M143" s="392">
        <v>203</v>
      </c>
      <c r="N143" s="392">
        <f t="shared" si="18"/>
        <v>2080</v>
      </c>
      <c r="O143" s="411"/>
      <c r="V143" s="410"/>
      <c r="W143" s="246"/>
    </row>
    <row r="144" spans="1:32" x14ac:dyDescent="0.35">
      <c r="A144" s="418"/>
      <c r="B144" s="301"/>
      <c r="C144" s="419"/>
      <c r="D144" s="419"/>
      <c r="E144" s="419"/>
      <c r="F144" s="419"/>
      <c r="G144" s="419"/>
      <c r="H144" s="419"/>
      <c r="I144" s="419"/>
      <c r="J144" s="419"/>
      <c r="K144" s="419"/>
      <c r="L144" s="412"/>
      <c r="M144" s="419"/>
      <c r="N144" s="419"/>
      <c r="O144" s="411"/>
      <c r="P144" s="411"/>
      <c r="V144" s="410"/>
      <c r="W144" s="246"/>
    </row>
    <row r="145" spans="1:22" x14ac:dyDescent="0.35">
      <c r="A145" s="414" t="s">
        <v>773</v>
      </c>
      <c r="B145" s="409"/>
      <c r="C145" s="409"/>
      <c r="D145" s="409"/>
      <c r="E145" s="409"/>
      <c r="F145" s="409"/>
      <c r="G145" s="409"/>
      <c r="H145" s="409"/>
      <c r="I145" s="409"/>
      <c r="J145" s="409"/>
      <c r="K145" s="412"/>
      <c r="L145" s="409"/>
      <c r="M145" s="409"/>
      <c r="N145" s="413"/>
      <c r="O145" s="411"/>
      <c r="V145" s="410"/>
    </row>
    <row r="146" spans="1:22" x14ac:dyDescent="0.35">
      <c r="A146" s="269" t="s">
        <v>770</v>
      </c>
      <c r="B146" s="269" t="s">
        <v>774</v>
      </c>
      <c r="C146" s="415" t="s">
        <v>726</v>
      </c>
      <c r="D146" s="415" t="s">
        <v>727</v>
      </c>
      <c r="E146" s="415" t="s">
        <v>728</v>
      </c>
      <c r="F146" s="415" t="s">
        <v>729</v>
      </c>
      <c r="G146" s="415" t="s">
        <v>730</v>
      </c>
      <c r="H146" s="415" t="s">
        <v>731</v>
      </c>
      <c r="I146" s="415" t="s">
        <v>732</v>
      </c>
      <c r="J146" s="415" t="s">
        <v>733</v>
      </c>
      <c r="K146" s="415" t="s">
        <v>734</v>
      </c>
      <c r="L146" s="415" t="s">
        <v>735</v>
      </c>
      <c r="M146" s="415" t="s">
        <v>736</v>
      </c>
      <c r="N146" s="415" t="s">
        <v>737</v>
      </c>
      <c r="O146" s="415" t="s">
        <v>760</v>
      </c>
      <c r="P146" s="411"/>
      <c r="V146" s="410"/>
    </row>
    <row r="147" spans="1:22" x14ac:dyDescent="0.35">
      <c r="A147" s="420" t="s">
        <v>715</v>
      </c>
      <c r="B147" s="329" t="s">
        <v>775</v>
      </c>
      <c r="C147" s="330">
        <v>323</v>
      </c>
      <c r="D147" s="392">
        <v>355</v>
      </c>
      <c r="E147" s="392">
        <v>351</v>
      </c>
      <c r="F147" s="392">
        <v>391</v>
      </c>
      <c r="G147" s="392">
        <v>376</v>
      </c>
      <c r="H147" s="392">
        <v>454</v>
      </c>
      <c r="I147" s="392">
        <v>346</v>
      </c>
      <c r="J147" s="392">
        <v>45</v>
      </c>
      <c r="K147" s="392">
        <v>17</v>
      </c>
      <c r="L147" s="392">
        <v>6</v>
      </c>
      <c r="M147" s="392">
        <v>3</v>
      </c>
      <c r="N147" s="392">
        <v>0</v>
      </c>
      <c r="O147" s="421">
        <f>SUM(C147:N147)</f>
        <v>2667</v>
      </c>
      <c r="P147" s="411"/>
      <c r="V147" s="410"/>
    </row>
    <row r="148" spans="1:22" x14ac:dyDescent="0.35">
      <c r="A148" s="422"/>
      <c r="B148" s="329" t="s">
        <v>776</v>
      </c>
      <c r="C148" s="330">
        <v>54</v>
      </c>
      <c r="D148" s="392">
        <v>66</v>
      </c>
      <c r="E148" s="392">
        <v>57</v>
      </c>
      <c r="F148" s="392">
        <v>71</v>
      </c>
      <c r="G148" s="392">
        <v>103</v>
      </c>
      <c r="H148" s="392">
        <v>81</v>
      </c>
      <c r="I148" s="392">
        <v>118</v>
      </c>
      <c r="J148" s="392">
        <v>90</v>
      </c>
      <c r="K148" s="392">
        <v>52</v>
      </c>
      <c r="L148" s="392">
        <v>44</v>
      </c>
      <c r="M148" s="392">
        <v>25</v>
      </c>
      <c r="N148" s="392"/>
      <c r="O148" s="421">
        <f>SUM(C148:N148)</f>
        <v>761</v>
      </c>
      <c r="P148" s="411"/>
      <c r="V148" s="410"/>
    </row>
    <row r="149" spans="1:22" x14ac:dyDescent="0.35">
      <c r="A149" s="420" t="s">
        <v>771</v>
      </c>
      <c r="B149" s="329" t="s">
        <v>775</v>
      </c>
      <c r="C149" s="330">
        <v>270</v>
      </c>
      <c r="D149" s="392">
        <v>248</v>
      </c>
      <c r="E149" s="392">
        <v>168</v>
      </c>
      <c r="F149" s="392">
        <v>326</v>
      </c>
      <c r="G149" s="392">
        <v>105</v>
      </c>
      <c r="H149" s="392">
        <v>407</v>
      </c>
      <c r="I149" s="392">
        <v>519</v>
      </c>
      <c r="J149" s="392">
        <v>496</v>
      </c>
      <c r="K149" s="392">
        <v>584</v>
      </c>
      <c r="L149" s="392">
        <v>640</v>
      </c>
      <c r="M149" s="392">
        <v>533</v>
      </c>
      <c r="N149" s="392">
        <v>310</v>
      </c>
      <c r="O149" s="421">
        <f>SUM(C149:N149)</f>
        <v>4606</v>
      </c>
      <c r="P149" s="411"/>
      <c r="V149" s="410"/>
    </row>
    <row r="150" spans="1:22" x14ac:dyDescent="0.35">
      <c r="A150" s="422"/>
      <c r="B150" s="329" t="s">
        <v>776</v>
      </c>
      <c r="C150" s="330">
        <v>45</v>
      </c>
      <c r="D150" s="392">
        <v>17</v>
      </c>
      <c r="E150" s="392">
        <v>14</v>
      </c>
      <c r="F150" s="392">
        <v>40</v>
      </c>
      <c r="G150" s="392">
        <v>59</v>
      </c>
      <c r="H150" s="392">
        <v>73</v>
      </c>
      <c r="I150" s="392">
        <v>77</v>
      </c>
      <c r="J150" s="392">
        <v>44</v>
      </c>
      <c r="K150" s="392">
        <v>32</v>
      </c>
      <c r="L150" s="392">
        <v>49</v>
      </c>
      <c r="M150" s="392">
        <v>66</v>
      </c>
      <c r="N150" s="392">
        <v>57</v>
      </c>
      <c r="O150" s="421">
        <f t="shared" ref="O150" si="19">SUM(C150:N150)</f>
        <v>573</v>
      </c>
      <c r="P150" s="411"/>
      <c r="V150" s="410"/>
    </row>
    <row r="151" spans="1:22" x14ac:dyDescent="0.35">
      <c r="A151" s="420" t="s">
        <v>772</v>
      </c>
      <c r="B151" s="329" t="s">
        <v>775</v>
      </c>
      <c r="C151" s="330">
        <v>43</v>
      </c>
      <c r="D151" s="392">
        <v>160</v>
      </c>
      <c r="E151" s="392">
        <v>198</v>
      </c>
      <c r="F151" s="392">
        <v>125</v>
      </c>
      <c r="G151" s="392">
        <v>266</v>
      </c>
      <c r="H151" s="392">
        <v>235</v>
      </c>
      <c r="I151" s="392">
        <v>56</v>
      </c>
      <c r="J151" s="392">
        <v>46</v>
      </c>
      <c r="K151" s="392">
        <v>101</v>
      </c>
      <c r="L151" s="392">
        <v>184</v>
      </c>
      <c r="M151" s="392">
        <v>130</v>
      </c>
      <c r="N151" s="392">
        <v>140</v>
      </c>
      <c r="O151" s="421">
        <f>SUM(C151:N151)</f>
        <v>1684</v>
      </c>
      <c r="P151" s="411"/>
      <c r="V151" s="410"/>
    </row>
    <row r="152" spans="1:22" x14ac:dyDescent="0.35">
      <c r="A152" s="422"/>
      <c r="B152" s="329" t="s">
        <v>776</v>
      </c>
      <c r="C152" s="330">
        <v>0</v>
      </c>
      <c r="D152" s="392">
        <v>3</v>
      </c>
      <c r="E152" s="392">
        <v>1</v>
      </c>
      <c r="F152" s="392">
        <v>11</v>
      </c>
      <c r="G152" s="392">
        <v>19</v>
      </c>
      <c r="H152" s="392">
        <v>10</v>
      </c>
      <c r="I152" s="392">
        <v>20</v>
      </c>
      <c r="J152" s="392">
        <v>14</v>
      </c>
      <c r="K152" s="392">
        <v>8</v>
      </c>
      <c r="L152" s="392">
        <v>8</v>
      </c>
      <c r="M152" s="392">
        <v>20</v>
      </c>
      <c r="N152" s="392">
        <v>50</v>
      </c>
      <c r="O152" s="421">
        <f t="shared" ref="O152" si="20">SUM(C152:N152)</f>
        <v>164</v>
      </c>
      <c r="P152" s="411"/>
      <c r="V152" s="410"/>
    </row>
    <row r="153" spans="1:22" x14ac:dyDescent="0.35">
      <c r="B153" s="411"/>
      <c r="C153" s="411"/>
      <c r="D153" s="411"/>
      <c r="E153" s="411"/>
      <c r="F153" s="411"/>
      <c r="G153" s="411"/>
      <c r="H153" s="411"/>
      <c r="I153" s="411"/>
      <c r="J153" s="411"/>
      <c r="K153" s="411"/>
      <c r="L153" s="411"/>
      <c r="M153" s="411"/>
      <c r="V153" s="410"/>
    </row>
    <row r="154" spans="1:22" ht="15" thickBot="1" x14ac:dyDescent="0.4">
      <c r="A154" s="423"/>
      <c r="B154" s="423"/>
      <c r="C154" s="423"/>
      <c r="D154" s="423"/>
      <c r="E154" s="423"/>
      <c r="F154" s="423"/>
      <c r="G154" s="423"/>
      <c r="H154" s="423"/>
      <c r="I154" s="423"/>
      <c r="J154" s="423"/>
      <c r="K154" s="423"/>
      <c r="L154" s="423"/>
      <c r="M154" s="423"/>
      <c r="N154" s="423"/>
      <c r="O154" s="423"/>
      <c r="P154" s="423"/>
      <c r="Q154" s="423"/>
      <c r="R154" s="423"/>
      <c r="S154" s="423"/>
      <c r="T154" s="423"/>
      <c r="U154" s="423"/>
      <c r="V154" s="424"/>
    </row>
    <row r="155" spans="1:22" x14ac:dyDescent="0.35">
      <c r="B155" s="425"/>
      <c r="C155" s="425"/>
      <c r="D155" s="425"/>
      <c r="E155" s="425"/>
      <c r="F155" s="425"/>
      <c r="G155" s="425"/>
      <c r="H155" s="425"/>
      <c r="I155" s="425"/>
      <c r="J155" s="425"/>
      <c r="K155" s="425"/>
      <c r="L155" s="425"/>
      <c r="M155" s="425"/>
      <c r="P155" s="425"/>
    </row>
    <row r="156" spans="1:22" ht="15" thickBot="1" x14ac:dyDescent="0.4">
      <c r="A156" s="426" t="s">
        <v>777</v>
      </c>
      <c r="B156" s="426"/>
      <c r="C156" s="426"/>
      <c r="D156" s="426"/>
      <c r="E156" s="426"/>
      <c r="F156" s="426"/>
      <c r="G156" s="426"/>
      <c r="H156" s="426"/>
      <c r="I156" s="426"/>
      <c r="J156" s="426"/>
      <c r="K156" s="426"/>
      <c r="L156" s="426"/>
      <c r="M156" s="426"/>
      <c r="N156" s="426"/>
    </row>
    <row r="157" spans="1:22" x14ac:dyDescent="0.35">
      <c r="A157" s="31" t="s">
        <v>778</v>
      </c>
      <c r="B157" s="427" t="s">
        <v>779</v>
      </c>
      <c r="C157" s="428" t="s">
        <v>666</v>
      </c>
      <c r="D157" s="425"/>
      <c r="E157" s="425"/>
      <c r="F157" s="425"/>
      <c r="G157" s="425"/>
      <c r="H157" s="425"/>
      <c r="I157" s="425"/>
      <c r="J157" s="425"/>
      <c r="K157" s="425"/>
      <c r="L157" s="425"/>
      <c r="M157" s="411"/>
      <c r="P157" s="425"/>
    </row>
    <row r="158" spans="1:22" ht="15" thickBot="1" x14ac:dyDescent="0.4">
      <c r="A158" s="429" t="s">
        <v>666</v>
      </c>
      <c r="B158" s="430"/>
      <c r="C158" s="431">
        <f>SUM(C159:C171)</f>
        <v>19</v>
      </c>
      <c r="D158" s="425"/>
      <c r="E158" s="425"/>
      <c r="F158" s="425"/>
      <c r="G158" s="425"/>
      <c r="H158" s="411"/>
      <c r="I158" s="411"/>
    </row>
    <row r="159" spans="1:22" ht="15" thickTop="1" x14ac:dyDescent="0.35">
      <c r="A159" s="432" t="s">
        <v>44</v>
      </c>
      <c r="B159" s="321" t="s">
        <v>780</v>
      </c>
      <c r="C159" s="433">
        <v>2</v>
      </c>
      <c r="D159" s="411"/>
      <c r="E159" s="425"/>
      <c r="F159" s="411"/>
    </row>
    <row r="160" spans="1:22" x14ac:dyDescent="0.35">
      <c r="A160" s="434" t="s">
        <v>781</v>
      </c>
      <c r="B160" s="327" t="s">
        <v>782</v>
      </c>
      <c r="C160" s="435">
        <v>1</v>
      </c>
    </row>
    <row r="161" spans="1:3" x14ac:dyDescent="0.35">
      <c r="A161" s="434" t="s">
        <v>115</v>
      </c>
      <c r="B161" s="327" t="s">
        <v>783</v>
      </c>
      <c r="C161" s="435">
        <v>1</v>
      </c>
    </row>
    <row r="162" spans="1:3" x14ac:dyDescent="0.35">
      <c r="A162" s="436" t="s">
        <v>784</v>
      </c>
      <c r="B162" s="437" t="s">
        <v>785</v>
      </c>
      <c r="C162" s="438">
        <v>1</v>
      </c>
    </row>
    <row r="163" spans="1:3" x14ac:dyDescent="0.35">
      <c r="A163" s="436" t="s">
        <v>174</v>
      </c>
      <c r="B163" s="437" t="s">
        <v>786</v>
      </c>
      <c r="C163" s="438">
        <v>2</v>
      </c>
    </row>
    <row r="164" spans="1:3" x14ac:dyDescent="0.35">
      <c r="A164" s="436" t="s">
        <v>787</v>
      </c>
      <c r="B164" s="437" t="s">
        <v>788</v>
      </c>
      <c r="C164" s="438">
        <v>1</v>
      </c>
    </row>
    <row r="165" spans="1:3" x14ac:dyDescent="0.35">
      <c r="A165" s="436" t="s">
        <v>269</v>
      </c>
      <c r="B165" s="437" t="s">
        <v>789</v>
      </c>
      <c r="C165" s="438">
        <v>2</v>
      </c>
    </row>
    <row r="166" spans="1:3" x14ac:dyDescent="0.35">
      <c r="A166" s="436" t="s">
        <v>478</v>
      </c>
      <c r="B166" s="437" t="s">
        <v>790</v>
      </c>
      <c r="C166" s="438">
        <v>1</v>
      </c>
    </row>
    <row r="167" spans="1:3" x14ac:dyDescent="0.35">
      <c r="A167" s="436" t="s">
        <v>335</v>
      </c>
      <c r="B167" s="437" t="s">
        <v>791</v>
      </c>
      <c r="C167" s="438">
        <v>4</v>
      </c>
    </row>
    <row r="168" spans="1:3" x14ac:dyDescent="0.35">
      <c r="A168" s="436" t="s">
        <v>792</v>
      </c>
      <c r="B168" s="437" t="s">
        <v>793</v>
      </c>
      <c r="C168" s="438">
        <v>1</v>
      </c>
    </row>
    <row r="169" spans="1:3" x14ac:dyDescent="0.35">
      <c r="A169" s="436" t="s">
        <v>408</v>
      </c>
      <c r="B169" s="437" t="s">
        <v>794</v>
      </c>
      <c r="C169" s="438">
        <v>1</v>
      </c>
    </row>
    <row r="170" spans="1:3" x14ac:dyDescent="0.35">
      <c r="A170" s="436" t="s">
        <v>444</v>
      </c>
      <c r="B170" s="437" t="s">
        <v>795</v>
      </c>
      <c r="C170" s="438">
        <v>1</v>
      </c>
    </row>
    <row r="171" spans="1:3" ht="15" thickBot="1" x14ac:dyDescent="0.4">
      <c r="A171" s="439" t="s">
        <v>447</v>
      </c>
      <c r="B171" s="440" t="s">
        <v>796</v>
      </c>
      <c r="C171" s="441">
        <v>1</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1E501-CDE0-407A-82EE-DF49DB1BC3E0}">
  <dimension ref="A1:AO34"/>
  <sheetViews>
    <sheetView showGridLines="0" zoomScale="90" zoomScaleNormal="90" workbookViewId="0">
      <pane xSplit="1" topLeftCell="S1" activePane="topRight" state="frozen"/>
      <selection pane="topRight" activeCell="T24" sqref="T24:AN28"/>
    </sheetView>
  </sheetViews>
  <sheetFormatPr defaultColWidth="9.1796875" defaultRowHeight="15.5" x14ac:dyDescent="0.35"/>
  <cols>
    <col min="1" max="1" width="71.1796875" style="61" customWidth="1"/>
    <col min="2" max="16384" width="9.1796875" style="61"/>
  </cols>
  <sheetData>
    <row r="1" spans="1:41" x14ac:dyDescent="0.35">
      <c r="A1" s="442" t="s">
        <v>797</v>
      </c>
    </row>
    <row r="2" spans="1:41" x14ac:dyDescent="0.35">
      <c r="A2" s="442"/>
    </row>
    <row r="3" spans="1:41" x14ac:dyDescent="0.35">
      <c r="A3" s="442"/>
    </row>
    <row r="4" spans="1:41" x14ac:dyDescent="0.35">
      <c r="A4" s="443" t="s">
        <v>798</v>
      </c>
      <c r="B4" s="444">
        <v>2023</v>
      </c>
      <c r="C4" s="445"/>
      <c r="D4" s="445"/>
      <c r="E4" s="445"/>
      <c r="F4" s="445"/>
      <c r="G4" s="445"/>
      <c r="H4" s="445"/>
      <c r="I4" s="445"/>
      <c r="J4" s="445"/>
      <c r="K4" s="445"/>
      <c r="L4" s="445"/>
      <c r="M4" s="445"/>
      <c r="N4" s="445"/>
      <c r="O4" s="445"/>
      <c r="P4" s="445"/>
      <c r="Q4" s="445"/>
      <c r="R4" s="445"/>
      <c r="S4" s="445"/>
      <c r="T4" s="445"/>
      <c r="U4" s="445"/>
      <c r="V4" s="445"/>
      <c r="W4" s="445"/>
      <c r="X4" s="445"/>
      <c r="Y4" s="446"/>
      <c r="Z4" s="447">
        <v>2024</v>
      </c>
      <c r="AA4" s="447"/>
      <c r="AB4" s="447"/>
      <c r="AC4" s="447"/>
      <c r="AD4" s="447"/>
      <c r="AE4" s="447"/>
      <c r="AF4" s="447"/>
      <c r="AG4" s="447"/>
      <c r="AH4" s="447"/>
      <c r="AI4" s="447"/>
      <c r="AJ4" s="447"/>
      <c r="AK4" s="447"/>
      <c r="AL4" s="447"/>
      <c r="AM4" s="447"/>
      <c r="AN4" s="447"/>
      <c r="AO4" s="448"/>
    </row>
    <row r="5" spans="1:41" x14ac:dyDescent="0.35">
      <c r="A5" s="443"/>
      <c r="B5" s="449" t="s">
        <v>799</v>
      </c>
      <c r="C5" s="450"/>
      <c r="D5" s="449" t="s">
        <v>800</v>
      </c>
      <c r="E5" s="450"/>
      <c r="F5" s="449" t="s">
        <v>801</v>
      </c>
      <c r="G5" s="450"/>
      <c r="H5" s="449" t="s">
        <v>802</v>
      </c>
      <c r="I5" s="450"/>
      <c r="J5" s="449" t="s">
        <v>733</v>
      </c>
      <c r="K5" s="450"/>
      <c r="L5" s="449" t="s">
        <v>803</v>
      </c>
      <c r="M5" s="450"/>
      <c r="N5" s="449" t="s">
        <v>804</v>
      </c>
      <c r="O5" s="450"/>
      <c r="P5" s="449" t="s">
        <v>805</v>
      </c>
      <c r="Q5" s="450"/>
      <c r="R5" s="449" t="s">
        <v>806</v>
      </c>
      <c r="S5" s="450"/>
      <c r="T5" s="449" t="s">
        <v>807</v>
      </c>
      <c r="U5" s="450"/>
      <c r="V5" s="449" t="s">
        <v>808</v>
      </c>
      <c r="W5" s="450"/>
      <c r="X5" s="449" t="s">
        <v>809</v>
      </c>
      <c r="Y5" s="450"/>
      <c r="Z5" s="451" t="s">
        <v>799</v>
      </c>
      <c r="AA5" s="452"/>
      <c r="AB5" s="451" t="s">
        <v>800</v>
      </c>
      <c r="AC5" s="452"/>
      <c r="AD5" s="451" t="s">
        <v>801</v>
      </c>
      <c r="AE5" s="452"/>
      <c r="AF5" s="451" t="s">
        <v>802</v>
      </c>
      <c r="AG5" s="452"/>
      <c r="AH5" s="451" t="s">
        <v>733</v>
      </c>
      <c r="AI5" s="452"/>
      <c r="AJ5" s="451" t="s">
        <v>803</v>
      </c>
      <c r="AK5" s="452"/>
      <c r="AL5" s="451" t="s">
        <v>804</v>
      </c>
      <c r="AM5" s="452"/>
      <c r="AN5" s="451" t="s">
        <v>805</v>
      </c>
      <c r="AO5" s="452"/>
    </row>
    <row r="6" spans="1:41" x14ac:dyDescent="0.35">
      <c r="A6" s="443"/>
      <c r="B6" s="453" t="s">
        <v>810</v>
      </c>
      <c r="C6" s="453" t="s">
        <v>811</v>
      </c>
      <c r="D6" s="453" t="s">
        <v>810</v>
      </c>
      <c r="E6" s="453" t="s">
        <v>811</v>
      </c>
      <c r="F6" s="453" t="s">
        <v>810</v>
      </c>
      <c r="G6" s="453" t="s">
        <v>811</v>
      </c>
      <c r="H6" s="453" t="s">
        <v>810</v>
      </c>
      <c r="I6" s="453" t="s">
        <v>811</v>
      </c>
      <c r="J6" s="453" t="s">
        <v>810</v>
      </c>
      <c r="K6" s="453" t="s">
        <v>811</v>
      </c>
      <c r="L6" s="453" t="s">
        <v>810</v>
      </c>
      <c r="M6" s="453" t="s">
        <v>811</v>
      </c>
      <c r="N6" s="453" t="s">
        <v>810</v>
      </c>
      <c r="O6" s="453" t="s">
        <v>811</v>
      </c>
      <c r="P6" s="453" t="s">
        <v>810</v>
      </c>
      <c r="Q6" s="453" t="s">
        <v>811</v>
      </c>
      <c r="R6" s="453" t="s">
        <v>810</v>
      </c>
      <c r="S6" s="453" t="s">
        <v>811</v>
      </c>
      <c r="T6" s="453" t="s">
        <v>810</v>
      </c>
      <c r="U6" s="453" t="s">
        <v>811</v>
      </c>
      <c r="V6" s="453" t="s">
        <v>810</v>
      </c>
      <c r="W6" s="453" t="s">
        <v>811</v>
      </c>
      <c r="X6" s="453" t="s">
        <v>810</v>
      </c>
      <c r="Y6" s="453" t="s">
        <v>811</v>
      </c>
      <c r="Z6" s="454" t="s">
        <v>810</v>
      </c>
      <c r="AA6" s="454" t="s">
        <v>811</v>
      </c>
      <c r="AB6" s="454" t="s">
        <v>810</v>
      </c>
      <c r="AC6" s="454" t="s">
        <v>811</v>
      </c>
      <c r="AD6" s="454" t="s">
        <v>810</v>
      </c>
      <c r="AE6" s="454" t="s">
        <v>811</v>
      </c>
      <c r="AF6" s="454" t="s">
        <v>810</v>
      </c>
      <c r="AG6" s="454" t="s">
        <v>811</v>
      </c>
      <c r="AH6" s="454" t="s">
        <v>810</v>
      </c>
      <c r="AI6" s="454" t="s">
        <v>811</v>
      </c>
      <c r="AJ6" s="454" t="s">
        <v>810</v>
      </c>
      <c r="AK6" s="454" t="s">
        <v>811</v>
      </c>
      <c r="AL6" s="454" t="s">
        <v>810</v>
      </c>
      <c r="AM6" s="454" t="s">
        <v>811</v>
      </c>
      <c r="AN6" s="454" t="s">
        <v>810</v>
      </c>
      <c r="AO6" s="454" t="s">
        <v>811</v>
      </c>
    </row>
    <row r="7" spans="1:41" x14ac:dyDescent="0.35">
      <c r="A7" s="455" t="s">
        <v>812</v>
      </c>
      <c r="B7" s="456">
        <v>50.077658426273302</v>
      </c>
      <c r="C7" s="456">
        <v>43.682359565160901</v>
      </c>
      <c r="D7" s="456">
        <v>42.8849597689292</v>
      </c>
      <c r="E7" s="456">
        <v>42.793431428339098</v>
      </c>
      <c r="F7" s="456">
        <v>43.019862114248198</v>
      </c>
      <c r="G7" s="456">
        <v>45.321667390360403</v>
      </c>
      <c r="H7" s="456">
        <v>48.512544145301099</v>
      </c>
      <c r="I7" s="456">
        <v>50.272072432594697</v>
      </c>
      <c r="J7" s="456">
        <v>43.268614947011102</v>
      </c>
      <c r="K7" s="456">
        <v>35.515960701047199</v>
      </c>
      <c r="L7" s="456">
        <v>38.078070847470002</v>
      </c>
      <c r="M7" s="456">
        <v>39.270787586005</v>
      </c>
      <c r="N7" s="456">
        <v>42.1362040288302</v>
      </c>
      <c r="O7" s="456">
        <v>42.786277168932997</v>
      </c>
      <c r="P7" s="456">
        <v>39.808013122535201</v>
      </c>
      <c r="Q7" s="456">
        <v>38.775142406590902</v>
      </c>
      <c r="R7" s="456">
        <v>39.5924269346241</v>
      </c>
      <c r="S7" s="456">
        <v>41.875955231963403</v>
      </c>
      <c r="T7" s="456">
        <v>43.099124293785302</v>
      </c>
      <c r="U7" s="456">
        <v>44.037189748564998</v>
      </c>
      <c r="V7" s="456">
        <v>45.597196009706103</v>
      </c>
      <c r="W7" s="456">
        <v>50.099232201023703</v>
      </c>
      <c r="X7" s="456">
        <v>47.470583010096803</v>
      </c>
      <c r="Y7" s="456">
        <v>51.325148943852703</v>
      </c>
      <c r="Z7" s="456">
        <v>52.534151980064202</v>
      </c>
      <c r="AA7" s="456">
        <v>50.403707213075897</v>
      </c>
      <c r="AB7" s="456">
        <v>49.406889968760801</v>
      </c>
      <c r="AC7" s="456">
        <v>49.630144322922497</v>
      </c>
      <c r="AD7" s="456">
        <v>51.906530163687897</v>
      </c>
      <c r="AE7" s="456">
        <v>57.143650970056797</v>
      </c>
      <c r="AF7" s="456">
        <v>56.386125737486502</v>
      </c>
      <c r="AG7" s="456">
        <v>51.171778063912001</v>
      </c>
      <c r="AH7" s="456">
        <v>49.191401140948898</v>
      </c>
      <c r="AI7" s="456">
        <v>47.256627698563399</v>
      </c>
      <c r="AJ7" s="456">
        <v>47.872929201897797</v>
      </c>
      <c r="AK7" s="456">
        <v>50.640438568203798</v>
      </c>
      <c r="AL7" s="456">
        <v>52.2061781417558</v>
      </c>
      <c r="AM7" s="456">
        <v>53.2462662337662</v>
      </c>
      <c r="AN7" s="456">
        <v>53.700235714866302</v>
      </c>
      <c r="AO7" s="456">
        <v>0</v>
      </c>
    </row>
    <row r="8" spans="1:41" x14ac:dyDescent="0.35">
      <c r="A8" s="455" t="s">
        <v>813</v>
      </c>
      <c r="B8" s="456">
        <v>71.904302019315196</v>
      </c>
      <c r="C8" s="456">
        <v>59.022913256955803</v>
      </c>
      <c r="D8" s="456">
        <v>58.804856115107903</v>
      </c>
      <c r="E8" s="456">
        <v>56.031290074377999</v>
      </c>
      <c r="F8" s="456">
        <v>52.507682593138298</v>
      </c>
      <c r="G8" s="456">
        <v>53.2716579959285</v>
      </c>
      <c r="H8" s="456">
        <v>55.766170368562399</v>
      </c>
      <c r="I8" s="456">
        <v>61.291329479768798</v>
      </c>
      <c r="J8" s="456">
        <v>62.604145077720197</v>
      </c>
      <c r="K8" s="456">
        <v>53.525115473441097</v>
      </c>
      <c r="L8" s="456">
        <v>51.425330341560702</v>
      </c>
      <c r="M8" s="456">
        <v>55.124661912957897</v>
      </c>
      <c r="N8" s="456">
        <v>56.2574047954866</v>
      </c>
      <c r="O8" s="456">
        <v>59.815751093826002</v>
      </c>
      <c r="P8" s="456">
        <v>62.833025586916399</v>
      </c>
      <c r="Q8" s="456">
        <v>64.755285412262197</v>
      </c>
      <c r="R8" s="456">
        <v>68.187044534412905</v>
      </c>
      <c r="S8" s="456">
        <v>68.341557440246703</v>
      </c>
      <c r="T8" s="456">
        <v>70.335286284953398</v>
      </c>
      <c r="U8" s="456">
        <v>73.959033613445399</v>
      </c>
      <c r="V8" s="456">
        <v>72.800944510035393</v>
      </c>
      <c r="W8" s="456">
        <v>78.468712249335596</v>
      </c>
      <c r="X8" s="456">
        <v>80.406465942744305</v>
      </c>
      <c r="Y8" s="456">
        <v>84.200548822318794</v>
      </c>
      <c r="Z8" s="456">
        <v>80.032084569732902</v>
      </c>
      <c r="AA8" s="456">
        <v>77.5883195987101</v>
      </c>
      <c r="AB8" s="456">
        <v>78.097569384588894</v>
      </c>
      <c r="AC8" s="456">
        <v>82.710564139417897</v>
      </c>
      <c r="AD8" s="456">
        <v>86.379354838709702</v>
      </c>
      <c r="AE8" s="456">
        <v>87.259892431809405</v>
      </c>
      <c r="AF8" s="456">
        <v>98.892134314627398</v>
      </c>
      <c r="AG8" s="456">
        <v>124.721662877558</v>
      </c>
      <c r="AH8" s="456">
        <v>149.13066906151801</v>
      </c>
      <c r="AI8" s="456">
        <v>166.526011560694</v>
      </c>
      <c r="AJ8" s="456">
        <v>184.99565217391299</v>
      </c>
      <c r="AK8" s="456">
        <v>204.352611940299</v>
      </c>
      <c r="AL8" s="456">
        <v>222.48723640399601</v>
      </c>
      <c r="AM8" s="456">
        <v>237.60185185185199</v>
      </c>
      <c r="AN8" s="456">
        <v>255.397435897436</v>
      </c>
      <c r="AO8" s="456">
        <v>0</v>
      </c>
    </row>
    <row r="9" spans="1:41" x14ac:dyDescent="0.35">
      <c r="A9" s="457" t="s">
        <v>666</v>
      </c>
      <c r="B9" s="458">
        <v>52.365263400045997</v>
      </c>
      <c r="C9" s="458">
        <v>45.474946450428398</v>
      </c>
      <c r="D9" s="458">
        <v>44.8112146820935</v>
      </c>
      <c r="E9" s="458">
        <v>44.604399845619398</v>
      </c>
      <c r="F9" s="458">
        <v>44.567876644115501</v>
      </c>
      <c r="G9" s="458">
        <v>46.602018141415599</v>
      </c>
      <c r="H9" s="458">
        <v>49.659961389961403</v>
      </c>
      <c r="I9" s="458">
        <v>51.897872158969797</v>
      </c>
      <c r="J9" s="458">
        <v>45.535598574437103</v>
      </c>
      <c r="K9" s="458">
        <v>37.512175610380503</v>
      </c>
      <c r="L9" s="458">
        <v>39.781840748520104</v>
      </c>
      <c r="M9" s="458">
        <v>41.324806473192901</v>
      </c>
      <c r="N9" s="458">
        <v>44.054872400907101</v>
      </c>
      <c r="O9" s="458">
        <v>45.017676848106497</v>
      </c>
      <c r="P9" s="458">
        <v>42.498428060658398</v>
      </c>
      <c r="Q9" s="458">
        <v>41.5954901454514</v>
      </c>
      <c r="R9" s="458">
        <v>42.507194541502699</v>
      </c>
      <c r="S9" s="458">
        <v>44.649465377467699</v>
      </c>
      <c r="T9" s="458">
        <v>45.711096922487499</v>
      </c>
      <c r="U9" s="458">
        <v>46.8220457045093</v>
      </c>
      <c r="V9" s="458">
        <v>48.385045372050797</v>
      </c>
      <c r="W9" s="458">
        <v>53.147314591283099</v>
      </c>
      <c r="X9" s="458">
        <v>50.998836748182399</v>
      </c>
      <c r="Y9" s="458">
        <v>55.1479511793017</v>
      </c>
      <c r="Z9" s="458">
        <v>56.365487480296601</v>
      </c>
      <c r="AA9" s="458">
        <v>54.259592417543303</v>
      </c>
      <c r="AB9" s="458">
        <v>53.529314145592402</v>
      </c>
      <c r="AC9" s="458">
        <v>54.116417328590202</v>
      </c>
      <c r="AD9" s="458">
        <v>56.581556383271199</v>
      </c>
      <c r="AE9" s="458">
        <v>61.415842393525701</v>
      </c>
      <c r="AF9" s="458">
        <v>61.537938339744699</v>
      </c>
      <c r="AG9" s="458">
        <v>57.251080507905797</v>
      </c>
      <c r="AH9" s="458">
        <v>55.023505057386899</v>
      </c>
      <c r="AI9" s="458">
        <v>52.532279921249803</v>
      </c>
      <c r="AJ9" s="458">
        <v>52.711688444524</v>
      </c>
      <c r="AK9" s="458">
        <v>54.944572145021397</v>
      </c>
      <c r="AL9" s="458">
        <v>56.202823799103903</v>
      </c>
      <c r="AM9" s="458">
        <v>56.941589776222301</v>
      </c>
      <c r="AN9" s="458">
        <v>57.053526230250696</v>
      </c>
      <c r="AO9" s="458">
        <v>0</v>
      </c>
    </row>
    <row r="11" spans="1:41" x14ac:dyDescent="0.35">
      <c r="A11" s="442" t="s">
        <v>814</v>
      </c>
    </row>
    <row r="12" spans="1:41" x14ac:dyDescent="0.35">
      <c r="A12" s="459"/>
    </row>
    <row r="13" spans="1:41" x14ac:dyDescent="0.35">
      <c r="A13" s="459"/>
    </row>
    <row r="14" spans="1:41" x14ac:dyDescent="0.35">
      <c r="A14" s="460" t="s">
        <v>798</v>
      </c>
      <c r="B14" s="444">
        <v>2023</v>
      </c>
      <c r="C14" s="445"/>
      <c r="D14" s="445"/>
      <c r="E14" s="445"/>
      <c r="F14" s="445"/>
      <c r="G14" s="445"/>
      <c r="H14" s="445"/>
      <c r="I14" s="445"/>
      <c r="J14" s="445"/>
      <c r="K14" s="445"/>
      <c r="L14" s="445"/>
      <c r="M14" s="445"/>
      <c r="N14" s="445"/>
      <c r="O14" s="445"/>
      <c r="P14" s="445"/>
      <c r="Q14" s="445"/>
      <c r="R14" s="445"/>
      <c r="S14" s="445"/>
      <c r="T14" s="445"/>
      <c r="U14" s="445"/>
      <c r="V14" s="445"/>
      <c r="W14" s="445"/>
      <c r="X14" s="445"/>
      <c r="Y14" s="446"/>
      <c r="Z14" s="447">
        <v>2024</v>
      </c>
      <c r="AA14" s="447"/>
      <c r="AB14" s="447"/>
      <c r="AC14" s="447"/>
      <c r="AD14" s="447"/>
      <c r="AE14" s="447"/>
      <c r="AF14" s="447"/>
      <c r="AG14" s="447"/>
      <c r="AH14" s="447"/>
      <c r="AI14" s="447"/>
      <c r="AJ14" s="447"/>
      <c r="AK14" s="447"/>
      <c r="AL14" s="447"/>
      <c r="AM14" s="447"/>
      <c r="AN14" s="447"/>
      <c r="AO14" s="448"/>
    </row>
    <row r="15" spans="1:41" x14ac:dyDescent="0.35">
      <c r="A15" s="460"/>
      <c r="B15" s="449" t="s">
        <v>799</v>
      </c>
      <c r="C15" s="450"/>
      <c r="D15" s="449" t="s">
        <v>800</v>
      </c>
      <c r="E15" s="450"/>
      <c r="F15" s="449" t="s">
        <v>801</v>
      </c>
      <c r="G15" s="450"/>
      <c r="H15" s="449" t="s">
        <v>802</v>
      </c>
      <c r="I15" s="450"/>
      <c r="J15" s="449" t="s">
        <v>733</v>
      </c>
      <c r="K15" s="450"/>
      <c r="L15" s="449" t="s">
        <v>803</v>
      </c>
      <c r="M15" s="450"/>
      <c r="N15" s="449" t="s">
        <v>804</v>
      </c>
      <c r="O15" s="450"/>
      <c r="P15" s="449" t="s">
        <v>805</v>
      </c>
      <c r="Q15" s="450"/>
      <c r="R15" s="449" t="s">
        <v>806</v>
      </c>
      <c r="S15" s="450"/>
      <c r="T15" s="449" t="s">
        <v>807</v>
      </c>
      <c r="U15" s="450"/>
      <c r="V15" s="449" t="s">
        <v>808</v>
      </c>
      <c r="W15" s="450"/>
      <c r="X15" s="449" t="s">
        <v>809</v>
      </c>
      <c r="Y15" s="450"/>
      <c r="Z15" s="451" t="s">
        <v>799</v>
      </c>
      <c r="AA15" s="452"/>
      <c r="AB15" s="451" t="s">
        <v>800</v>
      </c>
      <c r="AC15" s="452"/>
      <c r="AD15" s="451" t="s">
        <v>801</v>
      </c>
      <c r="AE15" s="452"/>
      <c r="AF15" s="451" t="s">
        <v>802</v>
      </c>
      <c r="AG15" s="452"/>
      <c r="AH15" s="451" t="s">
        <v>733</v>
      </c>
      <c r="AI15" s="452"/>
      <c r="AJ15" s="451" t="s">
        <v>803</v>
      </c>
      <c r="AK15" s="452"/>
      <c r="AL15" s="451" t="s">
        <v>804</v>
      </c>
      <c r="AM15" s="452"/>
      <c r="AN15" s="451" t="s">
        <v>805</v>
      </c>
      <c r="AO15" s="452"/>
    </row>
    <row r="16" spans="1:41" x14ac:dyDescent="0.35">
      <c r="A16" s="460"/>
      <c r="B16" s="453" t="s">
        <v>810</v>
      </c>
      <c r="C16" s="453" t="s">
        <v>811</v>
      </c>
      <c r="D16" s="453" t="s">
        <v>810</v>
      </c>
      <c r="E16" s="453" t="s">
        <v>811</v>
      </c>
      <c r="F16" s="453" t="s">
        <v>810</v>
      </c>
      <c r="G16" s="453" t="s">
        <v>811</v>
      </c>
      <c r="H16" s="453" t="s">
        <v>810</v>
      </c>
      <c r="I16" s="453" t="s">
        <v>811</v>
      </c>
      <c r="J16" s="453" t="s">
        <v>810</v>
      </c>
      <c r="K16" s="453" t="s">
        <v>811</v>
      </c>
      <c r="L16" s="453" t="s">
        <v>810</v>
      </c>
      <c r="M16" s="453" t="s">
        <v>811</v>
      </c>
      <c r="N16" s="453" t="s">
        <v>810</v>
      </c>
      <c r="O16" s="453" t="s">
        <v>811</v>
      </c>
      <c r="P16" s="453" t="s">
        <v>810</v>
      </c>
      <c r="Q16" s="453" t="s">
        <v>811</v>
      </c>
      <c r="R16" s="453" t="s">
        <v>810</v>
      </c>
      <c r="S16" s="453" t="s">
        <v>811</v>
      </c>
      <c r="T16" s="453" t="s">
        <v>810</v>
      </c>
      <c r="U16" s="453" t="s">
        <v>811</v>
      </c>
      <c r="V16" s="453" t="s">
        <v>810</v>
      </c>
      <c r="W16" s="453" t="s">
        <v>811</v>
      </c>
      <c r="X16" s="453" t="s">
        <v>810</v>
      </c>
      <c r="Y16" s="453" t="s">
        <v>811</v>
      </c>
      <c r="Z16" s="454" t="s">
        <v>810</v>
      </c>
      <c r="AA16" s="454" t="s">
        <v>811</v>
      </c>
      <c r="AB16" s="454" t="s">
        <v>810</v>
      </c>
      <c r="AC16" s="454" t="s">
        <v>811</v>
      </c>
      <c r="AD16" s="454" t="s">
        <v>810</v>
      </c>
      <c r="AE16" s="454" t="s">
        <v>811</v>
      </c>
      <c r="AF16" s="454" t="s">
        <v>810</v>
      </c>
      <c r="AG16" s="454" t="s">
        <v>811</v>
      </c>
      <c r="AH16" s="454" t="s">
        <v>810</v>
      </c>
      <c r="AI16" s="454" t="s">
        <v>811</v>
      </c>
      <c r="AJ16" s="454" t="s">
        <v>810</v>
      </c>
      <c r="AK16" s="454" t="s">
        <v>811</v>
      </c>
      <c r="AL16" s="454" t="s">
        <v>810</v>
      </c>
      <c r="AM16" s="454" t="s">
        <v>811</v>
      </c>
      <c r="AN16" s="454" t="s">
        <v>810</v>
      </c>
      <c r="AO16" s="454" t="s">
        <v>811</v>
      </c>
    </row>
    <row r="17" spans="1:41" x14ac:dyDescent="0.35">
      <c r="A17" s="461" t="s">
        <v>812</v>
      </c>
      <c r="B17" s="462"/>
      <c r="C17" s="462"/>
      <c r="D17" s="462"/>
      <c r="E17" s="462"/>
      <c r="F17" s="462"/>
      <c r="G17" s="462"/>
      <c r="H17" s="462"/>
      <c r="I17" s="462"/>
      <c r="J17" s="462"/>
      <c r="K17" s="462"/>
      <c r="L17" s="462"/>
      <c r="M17" s="462"/>
      <c r="N17" s="462"/>
      <c r="O17" s="462"/>
      <c r="P17" s="462"/>
      <c r="Q17" s="462"/>
      <c r="R17" s="462"/>
      <c r="S17" s="462"/>
      <c r="T17" s="462"/>
      <c r="U17" s="462"/>
      <c r="V17" s="462"/>
      <c r="W17" s="462"/>
      <c r="X17" s="462"/>
      <c r="Y17" s="462"/>
      <c r="Z17" s="462"/>
      <c r="AA17" s="462"/>
      <c r="AB17" s="462"/>
      <c r="AC17" s="462"/>
      <c r="AD17" s="462"/>
      <c r="AE17" s="462"/>
      <c r="AF17" s="462"/>
      <c r="AG17" s="462"/>
      <c r="AH17" s="462"/>
      <c r="AI17" s="462"/>
      <c r="AJ17" s="462"/>
      <c r="AK17" s="462"/>
      <c r="AL17" s="462"/>
      <c r="AM17" s="462"/>
      <c r="AN17" s="462"/>
      <c r="AO17" s="462"/>
    </row>
    <row r="18" spans="1:41" x14ac:dyDescent="0.35">
      <c r="A18" s="463" t="s">
        <v>815</v>
      </c>
      <c r="B18" s="463">
        <v>18356</v>
      </c>
      <c r="C18" s="463">
        <v>22026</v>
      </c>
      <c r="D18" s="463">
        <v>23176</v>
      </c>
      <c r="E18" s="463">
        <v>23562</v>
      </c>
      <c r="F18" s="463">
        <v>23326</v>
      </c>
      <c r="G18" s="463">
        <v>21987</v>
      </c>
      <c r="H18" s="463">
        <v>20755</v>
      </c>
      <c r="I18" s="463">
        <v>18911</v>
      </c>
      <c r="J18" s="463">
        <v>20705</v>
      </c>
      <c r="K18" s="463">
        <v>26752</v>
      </c>
      <c r="L18" s="463">
        <v>26400</v>
      </c>
      <c r="M18" s="463">
        <v>26307</v>
      </c>
      <c r="N18" s="463">
        <v>25999</v>
      </c>
      <c r="O18" s="463">
        <v>26225</v>
      </c>
      <c r="P18" s="463">
        <v>27603</v>
      </c>
      <c r="Q18" s="463">
        <v>29998</v>
      </c>
      <c r="R18" s="463">
        <v>31502</v>
      </c>
      <c r="S18" s="463">
        <v>32067</v>
      </c>
      <c r="T18" s="463">
        <v>34190</v>
      </c>
      <c r="U18" s="463">
        <v>35861</v>
      </c>
      <c r="V18" s="463">
        <v>35776</v>
      </c>
      <c r="W18" s="463">
        <v>33041</v>
      </c>
      <c r="X18" s="463">
        <v>32396</v>
      </c>
      <c r="Y18" s="463">
        <v>31797</v>
      </c>
      <c r="Z18" s="463">
        <v>31669</v>
      </c>
      <c r="AA18" s="463">
        <v>32121</v>
      </c>
      <c r="AB18" s="463">
        <v>32881</v>
      </c>
      <c r="AC18" s="463">
        <v>33766</v>
      </c>
      <c r="AD18" s="463">
        <v>32713</v>
      </c>
      <c r="AE18" s="463">
        <v>29525</v>
      </c>
      <c r="AF18" s="463">
        <v>29441</v>
      </c>
      <c r="AG18" s="463">
        <v>32046</v>
      </c>
      <c r="AH18" s="463">
        <v>33801</v>
      </c>
      <c r="AI18" s="463">
        <v>35342</v>
      </c>
      <c r="AJ18" s="463">
        <v>35621</v>
      </c>
      <c r="AK18" s="463">
        <v>35073</v>
      </c>
      <c r="AL18" s="463">
        <v>35241</v>
      </c>
      <c r="AM18" s="463">
        <v>34620</v>
      </c>
      <c r="AN18" s="463">
        <v>34525</v>
      </c>
      <c r="AO18" s="463">
        <v>0</v>
      </c>
    </row>
    <row r="19" spans="1:41" x14ac:dyDescent="0.35">
      <c r="A19" s="463" t="s">
        <v>816</v>
      </c>
      <c r="B19" s="463">
        <v>801</v>
      </c>
      <c r="C19" s="463">
        <v>769</v>
      </c>
      <c r="D19" s="463">
        <v>773</v>
      </c>
      <c r="E19" s="463">
        <v>766</v>
      </c>
      <c r="F19" s="463">
        <v>782</v>
      </c>
      <c r="G19" s="463">
        <v>794</v>
      </c>
      <c r="H19" s="463">
        <v>791</v>
      </c>
      <c r="I19" s="463">
        <v>820</v>
      </c>
      <c r="J19" s="463">
        <v>822</v>
      </c>
      <c r="K19" s="463">
        <v>779</v>
      </c>
      <c r="L19" s="463">
        <v>753</v>
      </c>
      <c r="M19" s="463">
        <v>757</v>
      </c>
      <c r="N19" s="463">
        <v>795</v>
      </c>
      <c r="O19" s="463">
        <v>803</v>
      </c>
      <c r="P19" s="463">
        <v>804</v>
      </c>
      <c r="Q19" s="463">
        <v>839</v>
      </c>
      <c r="R19" s="463">
        <v>887</v>
      </c>
      <c r="S19" s="463">
        <v>917</v>
      </c>
      <c r="T19" s="463">
        <v>931</v>
      </c>
      <c r="U19" s="463">
        <v>958</v>
      </c>
      <c r="V19" s="463">
        <v>1016</v>
      </c>
      <c r="W19" s="463">
        <v>1051</v>
      </c>
      <c r="X19" s="463">
        <v>1096</v>
      </c>
      <c r="Y19" s="463">
        <v>1159</v>
      </c>
      <c r="Z19" s="463">
        <v>1344</v>
      </c>
      <c r="AA19" s="463">
        <v>1351</v>
      </c>
      <c r="AB19" s="463">
        <v>1382</v>
      </c>
      <c r="AC19" s="463">
        <v>1393</v>
      </c>
      <c r="AD19" s="463">
        <v>1538</v>
      </c>
      <c r="AE19" s="463">
        <v>1609</v>
      </c>
      <c r="AF19" s="463">
        <v>1716</v>
      </c>
      <c r="AG19" s="463">
        <v>1762</v>
      </c>
      <c r="AH19" s="463">
        <v>1750</v>
      </c>
      <c r="AI19" s="463">
        <v>1640</v>
      </c>
      <c r="AJ19" s="463">
        <v>1685</v>
      </c>
      <c r="AK19" s="463">
        <v>1716</v>
      </c>
      <c r="AL19" s="463">
        <v>1792</v>
      </c>
      <c r="AM19" s="463">
        <v>1891</v>
      </c>
      <c r="AN19" s="463">
        <v>1926</v>
      </c>
      <c r="AO19" s="463">
        <v>0</v>
      </c>
    </row>
    <row r="20" spans="1:41" x14ac:dyDescent="0.35">
      <c r="A20" s="463" t="s">
        <v>817</v>
      </c>
      <c r="B20" s="463">
        <v>227</v>
      </c>
      <c r="C20" s="463">
        <v>219</v>
      </c>
      <c r="D20" s="463">
        <v>217</v>
      </c>
      <c r="E20" s="463">
        <v>207</v>
      </c>
      <c r="F20" s="463">
        <v>198</v>
      </c>
      <c r="G20" s="463">
        <v>189</v>
      </c>
      <c r="H20" s="463">
        <v>200</v>
      </c>
      <c r="I20" s="463">
        <v>204</v>
      </c>
      <c r="J20" s="463">
        <v>213</v>
      </c>
      <c r="K20" s="463">
        <v>202</v>
      </c>
      <c r="L20" s="463">
        <v>202</v>
      </c>
      <c r="M20" s="463">
        <v>209</v>
      </c>
      <c r="N20" s="463">
        <v>207</v>
      </c>
      <c r="O20" s="463">
        <v>200</v>
      </c>
      <c r="P20" s="463">
        <v>191</v>
      </c>
      <c r="Q20" s="463">
        <v>185</v>
      </c>
      <c r="R20" s="463">
        <v>201</v>
      </c>
      <c r="S20" s="463">
        <v>201</v>
      </c>
      <c r="T20" s="463">
        <v>216</v>
      </c>
      <c r="U20" s="463">
        <v>229</v>
      </c>
      <c r="V20" s="463">
        <v>243</v>
      </c>
      <c r="W20" s="463">
        <v>238</v>
      </c>
      <c r="X20" s="463">
        <v>229</v>
      </c>
      <c r="Y20" s="463">
        <v>226</v>
      </c>
      <c r="Z20" s="463">
        <v>238</v>
      </c>
      <c r="AA20" s="463">
        <v>247</v>
      </c>
      <c r="AB20" s="463">
        <v>257</v>
      </c>
      <c r="AC20" s="463">
        <v>265</v>
      </c>
      <c r="AD20" s="463">
        <v>275</v>
      </c>
      <c r="AE20" s="463">
        <v>309</v>
      </c>
      <c r="AF20" s="463">
        <v>318</v>
      </c>
      <c r="AG20" s="463">
        <v>314</v>
      </c>
      <c r="AH20" s="463">
        <v>333</v>
      </c>
      <c r="AI20" s="463">
        <v>349</v>
      </c>
      <c r="AJ20" s="463">
        <v>369</v>
      </c>
      <c r="AK20" s="463">
        <v>373</v>
      </c>
      <c r="AL20" s="463">
        <v>405</v>
      </c>
      <c r="AM20" s="463">
        <v>398</v>
      </c>
      <c r="AN20" s="463">
        <v>408</v>
      </c>
      <c r="AO20" s="463">
        <v>0</v>
      </c>
    </row>
    <row r="21" spans="1:41" ht="16" thickBot="1" x14ac:dyDescent="0.4">
      <c r="A21" s="464" t="s">
        <v>818</v>
      </c>
      <c r="B21" s="464">
        <v>73</v>
      </c>
      <c r="C21" s="464">
        <v>75</v>
      </c>
      <c r="D21" s="464">
        <v>69</v>
      </c>
      <c r="E21" s="464">
        <v>67</v>
      </c>
      <c r="F21" s="464">
        <v>62</v>
      </c>
      <c r="G21" s="464">
        <v>60</v>
      </c>
      <c r="H21" s="464">
        <v>57</v>
      </c>
      <c r="I21" s="464">
        <v>56</v>
      </c>
      <c r="J21" s="464">
        <v>57</v>
      </c>
      <c r="K21" s="464">
        <v>54</v>
      </c>
      <c r="L21" s="464">
        <v>56</v>
      </c>
      <c r="M21" s="464">
        <v>51</v>
      </c>
      <c r="N21" s="464">
        <v>54</v>
      </c>
      <c r="O21" s="464">
        <v>55</v>
      </c>
      <c r="P21" s="464">
        <v>55</v>
      </c>
      <c r="Q21" s="464">
        <v>51</v>
      </c>
      <c r="R21" s="464">
        <v>52</v>
      </c>
      <c r="S21" s="464">
        <v>53</v>
      </c>
      <c r="T21" s="464">
        <v>63</v>
      </c>
      <c r="U21" s="464">
        <v>59</v>
      </c>
      <c r="V21" s="464">
        <v>55</v>
      </c>
      <c r="W21" s="464">
        <v>54</v>
      </c>
      <c r="X21" s="464">
        <v>52</v>
      </c>
      <c r="Y21" s="464">
        <v>52</v>
      </c>
      <c r="Z21" s="464">
        <v>56</v>
      </c>
      <c r="AA21" s="464">
        <v>53</v>
      </c>
      <c r="AB21" s="464">
        <v>52</v>
      </c>
      <c r="AC21" s="464">
        <v>52</v>
      </c>
      <c r="AD21" s="464">
        <v>52</v>
      </c>
      <c r="AE21" s="464">
        <v>50</v>
      </c>
      <c r="AF21" s="464">
        <v>51</v>
      </c>
      <c r="AG21" s="464">
        <v>50</v>
      </c>
      <c r="AH21" s="464">
        <v>51</v>
      </c>
      <c r="AI21" s="464">
        <v>50</v>
      </c>
      <c r="AJ21" s="464">
        <v>52</v>
      </c>
      <c r="AK21" s="464">
        <v>50</v>
      </c>
      <c r="AL21" s="464">
        <v>49</v>
      </c>
      <c r="AM21" s="464">
        <v>51</v>
      </c>
      <c r="AN21" s="464">
        <v>50</v>
      </c>
      <c r="AO21" s="464">
        <v>0</v>
      </c>
    </row>
    <row r="22" spans="1:41" x14ac:dyDescent="0.35">
      <c r="A22" s="465" t="s">
        <v>666</v>
      </c>
      <c r="B22" s="465">
        <v>19457</v>
      </c>
      <c r="C22" s="465">
        <v>23089</v>
      </c>
      <c r="D22" s="465">
        <v>24235</v>
      </c>
      <c r="E22" s="465">
        <v>24602</v>
      </c>
      <c r="F22" s="465">
        <v>24368</v>
      </c>
      <c r="G22" s="465">
        <v>23030</v>
      </c>
      <c r="H22" s="465">
        <v>21803</v>
      </c>
      <c r="I22" s="465">
        <v>19991</v>
      </c>
      <c r="J22" s="465">
        <v>21797</v>
      </c>
      <c r="K22" s="465">
        <v>27787</v>
      </c>
      <c r="L22" s="465">
        <v>27411</v>
      </c>
      <c r="M22" s="465">
        <v>27324</v>
      </c>
      <c r="N22" s="465">
        <v>27055</v>
      </c>
      <c r="O22" s="465">
        <v>27283</v>
      </c>
      <c r="P22" s="465">
        <v>28653</v>
      </c>
      <c r="Q22" s="465">
        <v>31073</v>
      </c>
      <c r="R22" s="465">
        <v>32642</v>
      </c>
      <c r="S22" s="465">
        <v>33238</v>
      </c>
      <c r="T22" s="465">
        <v>35400</v>
      </c>
      <c r="U22" s="465">
        <v>37107</v>
      </c>
      <c r="V22" s="465">
        <v>37090</v>
      </c>
      <c r="W22" s="465">
        <v>34384</v>
      </c>
      <c r="X22" s="465">
        <v>33773</v>
      </c>
      <c r="Y22" s="465">
        <v>33234</v>
      </c>
      <c r="Z22" s="465">
        <v>33307</v>
      </c>
      <c r="AA22" s="465">
        <v>33772</v>
      </c>
      <c r="AB22" s="465">
        <v>34572</v>
      </c>
      <c r="AC22" s="465">
        <v>35476</v>
      </c>
      <c r="AD22" s="465">
        <v>34578</v>
      </c>
      <c r="AE22" s="465">
        <v>31493</v>
      </c>
      <c r="AF22" s="465">
        <v>31526</v>
      </c>
      <c r="AG22" s="465">
        <v>34172</v>
      </c>
      <c r="AH22" s="465">
        <v>35935</v>
      </c>
      <c r="AI22" s="465">
        <v>37381</v>
      </c>
      <c r="AJ22" s="465">
        <v>37727</v>
      </c>
      <c r="AK22" s="465">
        <v>37212</v>
      </c>
      <c r="AL22" s="465">
        <v>37487</v>
      </c>
      <c r="AM22" s="465">
        <v>36960</v>
      </c>
      <c r="AN22" s="465">
        <v>36909</v>
      </c>
      <c r="AO22" s="465">
        <v>0</v>
      </c>
    </row>
    <row r="23" spans="1:41" x14ac:dyDescent="0.35">
      <c r="A23" s="461" t="s">
        <v>813</v>
      </c>
      <c r="B23" s="462"/>
      <c r="C23" s="462"/>
      <c r="D23" s="462"/>
      <c r="E23" s="462"/>
      <c r="F23" s="462"/>
      <c r="G23" s="462"/>
      <c r="H23" s="462"/>
      <c r="I23" s="462"/>
      <c r="J23" s="462"/>
      <c r="K23" s="462"/>
      <c r="L23" s="462"/>
      <c r="M23" s="462"/>
      <c r="N23" s="462"/>
      <c r="O23" s="462"/>
      <c r="P23" s="462"/>
      <c r="Q23" s="462"/>
      <c r="R23" s="462"/>
      <c r="S23" s="462"/>
      <c r="T23" s="462"/>
      <c r="U23" s="462"/>
      <c r="V23" s="462"/>
      <c r="W23" s="462"/>
      <c r="X23" s="462"/>
      <c r="Y23" s="462"/>
      <c r="Z23" s="462"/>
      <c r="AA23" s="462"/>
      <c r="AB23" s="462"/>
      <c r="AC23" s="462"/>
      <c r="AD23" s="462"/>
      <c r="AE23" s="462"/>
      <c r="AF23" s="462"/>
      <c r="AG23" s="462"/>
      <c r="AH23" s="462"/>
      <c r="AI23" s="462"/>
      <c r="AJ23" s="462"/>
      <c r="AK23" s="462"/>
      <c r="AL23" s="462"/>
      <c r="AM23" s="462"/>
      <c r="AN23" s="462"/>
      <c r="AO23" s="462"/>
    </row>
    <row r="24" spans="1:41" x14ac:dyDescent="0.35">
      <c r="A24" s="463" t="s">
        <v>815</v>
      </c>
      <c r="B24" s="463">
        <v>2089</v>
      </c>
      <c r="C24" s="463">
        <v>2861</v>
      </c>
      <c r="D24" s="463">
        <v>3122</v>
      </c>
      <c r="E24" s="463">
        <v>3678</v>
      </c>
      <c r="F24" s="463">
        <v>4536</v>
      </c>
      <c r="G24" s="463">
        <v>4211</v>
      </c>
      <c r="H24" s="463">
        <v>3888</v>
      </c>
      <c r="I24" s="463">
        <v>3252</v>
      </c>
      <c r="J24" s="463">
        <v>2737</v>
      </c>
      <c r="K24" s="463">
        <v>3312</v>
      </c>
      <c r="L24" s="463">
        <v>3855</v>
      </c>
      <c r="M24" s="463">
        <v>3889</v>
      </c>
      <c r="N24" s="463">
        <v>4048</v>
      </c>
      <c r="O24" s="463">
        <v>3905</v>
      </c>
      <c r="P24" s="463">
        <v>3590</v>
      </c>
      <c r="Q24" s="463">
        <v>3576</v>
      </c>
      <c r="R24" s="463">
        <v>3476</v>
      </c>
      <c r="S24" s="463">
        <v>3669</v>
      </c>
      <c r="T24" s="463">
        <v>3521</v>
      </c>
      <c r="U24" s="463">
        <v>3565</v>
      </c>
      <c r="V24" s="463">
        <v>3992</v>
      </c>
      <c r="W24" s="463">
        <v>3893</v>
      </c>
      <c r="X24" s="463">
        <v>3799</v>
      </c>
      <c r="Y24" s="463">
        <v>4083</v>
      </c>
      <c r="Z24" s="463">
        <v>5077</v>
      </c>
      <c r="AA24" s="463">
        <v>5248</v>
      </c>
      <c r="AB24" s="463">
        <v>5436</v>
      </c>
      <c r="AC24" s="463">
        <v>5176</v>
      </c>
      <c r="AD24" s="463">
        <v>5004</v>
      </c>
      <c r="AE24" s="463">
        <v>4738</v>
      </c>
      <c r="AF24" s="463">
        <v>3801</v>
      </c>
      <c r="AG24" s="463">
        <v>2545</v>
      </c>
      <c r="AH24" s="463">
        <v>1659</v>
      </c>
      <c r="AI24" s="463">
        <v>1174</v>
      </c>
      <c r="AJ24" s="463">
        <v>784</v>
      </c>
      <c r="AK24" s="463">
        <v>504</v>
      </c>
      <c r="AL24" s="463">
        <v>353</v>
      </c>
      <c r="AM24" s="463">
        <v>252</v>
      </c>
      <c r="AN24" s="463">
        <v>164</v>
      </c>
      <c r="AO24" s="463">
        <v>0</v>
      </c>
    </row>
    <row r="25" spans="1:41" x14ac:dyDescent="0.35">
      <c r="A25" s="463" t="s">
        <v>816</v>
      </c>
      <c r="B25" s="463">
        <v>153</v>
      </c>
      <c r="C25" s="463">
        <v>157</v>
      </c>
      <c r="D25" s="463">
        <v>175</v>
      </c>
      <c r="E25" s="463">
        <v>183</v>
      </c>
      <c r="F25" s="463">
        <v>180</v>
      </c>
      <c r="G25" s="463">
        <v>172</v>
      </c>
      <c r="H25" s="463">
        <v>166</v>
      </c>
      <c r="I25" s="463">
        <v>164</v>
      </c>
      <c r="J25" s="463">
        <v>118</v>
      </c>
      <c r="K25" s="463">
        <v>115</v>
      </c>
      <c r="L25" s="463">
        <v>117</v>
      </c>
      <c r="M25" s="463">
        <v>136</v>
      </c>
      <c r="N25" s="463">
        <v>165</v>
      </c>
      <c r="O25" s="463">
        <v>170</v>
      </c>
      <c r="P25" s="463">
        <v>162</v>
      </c>
      <c r="Q25" s="463">
        <v>166</v>
      </c>
      <c r="R25" s="463">
        <v>189</v>
      </c>
      <c r="S25" s="463">
        <v>177</v>
      </c>
      <c r="T25" s="463">
        <v>193</v>
      </c>
      <c r="U25" s="463">
        <v>206</v>
      </c>
      <c r="V25" s="463">
        <v>208</v>
      </c>
      <c r="W25" s="463">
        <v>209</v>
      </c>
      <c r="X25" s="463">
        <v>217</v>
      </c>
      <c r="Y25" s="463">
        <v>250</v>
      </c>
      <c r="Z25" s="463">
        <v>268</v>
      </c>
      <c r="AA25" s="463">
        <v>286</v>
      </c>
      <c r="AB25" s="463">
        <v>315</v>
      </c>
      <c r="AC25" s="463">
        <v>332</v>
      </c>
      <c r="AD25" s="463">
        <v>367</v>
      </c>
      <c r="AE25" s="463">
        <v>417</v>
      </c>
      <c r="AF25" s="463">
        <v>492</v>
      </c>
      <c r="AG25" s="463">
        <v>474</v>
      </c>
      <c r="AH25" s="463">
        <v>508</v>
      </c>
      <c r="AI25" s="463">
        <v>504</v>
      </c>
      <c r="AJ25" s="463">
        <v>542</v>
      </c>
      <c r="AK25" s="463">
        <v>511</v>
      </c>
      <c r="AL25" s="463">
        <v>484</v>
      </c>
      <c r="AM25" s="463">
        <v>435</v>
      </c>
      <c r="AN25" s="463">
        <v>386</v>
      </c>
      <c r="AO25" s="463">
        <v>0</v>
      </c>
    </row>
    <row r="26" spans="1:41" x14ac:dyDescent="0.35">
      <c r="A26" s="463" t="s">
        <v>817</v>
      </c>
      <c r="B26" s="463">
        <v>30</v>
      </c>
      <c r="C26" s="463">
        <v>31</v>
      </c>
      <c r="D26" s="463">
        <v>33</v>
      </c>
      <c r="E26" s="463">
        <v>32</v>
      </c>
      <c r="F26" s="463">
        <v>29</v>
      </c>
      <c r="G26" s="463">
        <v>32</v>
      </c>
      <c r="H26" s="463">
        <v>38</v>
      </c>
      <c r="I26" s="463">
        <v>39</v>
      </c>
      <c r="J26" s="463">
        <v>35</v>
      </c>
      <c r="K26" s="463">
        <v>32</v>
      </c>
      <c r="L26" s="463">
        <v>34</v>
      </c>
      <c r="M26" s="463">
        <v>37</v>
      </c>
      <c r="N26" s="463">
        <v>35</v>
      </c>
      <c r="O26" s="463">
        <v>32</v>
      </c>
      <c r="P26" s="463">
        <v>32</v>
      </c>
      <c r="Q26" s="463">
        <v>35</v>
      </c>
      <c r="R26" s="463">
        <v>34</v>
      </c>
      <c r="S26" s="463">
        <v>37</v>
      </c>
      <c r="T26" s="463">
        <v>39</v>
      </c>
      <c r="U26" s="463">
        <v>35</v>
      </c>
      <c r="V26" s="463">
        <v>34</v>
      </c>
      <c r="W26" s="463">
        <v>36</v>
      </c>
      <c r="X26" s="463">
        <v>35</v>
      </c>
      <c r="Y26" s="463">
        <v>38</v>
      </c>
      <c r="Z26" s="463">
        <v>44</v>
      </c>
      <c r="AA26" s="463">
        <v>46</v>
      </c>
      <c r="AB26" s="463">
        <v>48</v>
      </c>
      <c r="AC26" s="463">
        <v>56</v>
      </c>
      <c r="AD26" s="463">
        <v>52</v>
      </c>
      <c r="AE26" s="463">
        <v>48</v>
      </c>
      <c r="AF26" s="463">
        <v>52</v>
      </c>
      <c r="AG26" s="463">
        <v>57</v>
      </c>
      <c r="AH26" s="463">
        <v>55</v>
      </c>
      <c r="AI26" s="463">
        <v>47</v>
      </c>
      <c r="AJ26" s="463">
        <v>49</v>
      </c>
      <c r="AK26" s="463">
        <v>51</v>
      </c>
      <c r="AL26" s="463">
        <v>58</v>
      </c>
      <c r="AM26" s="463">
        <v>64</v>
      </c>
      <c r="AN26" s="463">
        <v>69</v>
      </c>
      <c r="AO26" s="463">
        <v>0</v>
      </c>
    </row>
    <row r="27" spans="1:41" ht="16" thickBot="1" x14ac:dyDescent="0.4">
      <c r="A27" s="464" t="s">
        <v>818</v>
      </c>
      <c r="B27" s="464">
        <v>6</v>
      </c>
      <c r="C27" s="464">
        <v>6</v>
      </c>
      <c r="D27" s="464">
        <v>6</v>
      </c>
      <c r="E27" s="464">
        <v>6</v>
      </c>
      <c r="F27" s="464">
        <v>6</v>
      </c>
      <c r="G27" s="464">
        <v>6</v>
      </c>
      <c r="H27" s="464">
        <v>5</v>
      </c>
      <c r="I27" s="464">
        <v>5</v>
      </c>
      <c r="J27" s="464">
        <v>5</v>
      </c>
      <c r="K27" s="464">
        <v>5</v>
      </c>
      <c r="L27" s="464">
        <v>5</v>
      </c>
      <c r="M27" s="464">
        <v>5</v>
      </c>
      <c r="N27" s="464">
        <v>6</v>
      </c>
      <c r="O27" s="464">
        <v>7</v>
      </c>
      <c r="P27" s="464">
        <v>7</v>
      </c>
      <c r="Q27" s="464">
        <v>7</v>
      </c>
      <c r="R27" s="464">
        <v>6</v>
      </c>
      <c r="S27" s="464">
        <v>8</v>
      </c>
      <c r="T27" s="464">
        <v>2</v>
      </c>
      <c r="U27" s="464">
        <v>2</v>
      </c>
      <c r="V27" s="464">
        <v>1</v>
      </c>
      <c r="W27" s="464">
        <v>1</v>
      </c>
      <c r="X27" s="464">
        <v>1</v>
      </c>
      <c r="Y27" s="464">
        <v>2</v>
      </c>
      <c r="Z27" s="464">
        <v>3</v>
      </c>
      <c r="AA27" s="464">
        <v>2</v>
      </c>
      <c r="AB27" s="464">
        <v>2</v>
      </c>
      <c r="AC27" s="464">
        <v>2</v>
      </c>
      <c r="AD27" s="464">
        <v>2</v>
      </c>
      <c r="AE27" s="464">
        <v>3</v>
      </c>
      <c r="AF27" s="464">
        <v>3</v>
      </c>
      <c r="AG27" s="464">
        <v>3</v>
      </c>
      <c r="AH27" s="464">
        <v>5</v>
      </c>
      <c r="AI27" s="464">
        <v>5</v>
      </c>
      <c r="AJ27" s="464">
        <v>5</v>
      </c>
      <c r="AK27" s="464">
        <v>6</v>
      </c>
      <c r="AL27" s="464">
        <v>6</v>
      </c>
      <c r="AM27" s="464">
        <v>5</v>
      </c>
      <c r="AN27" s="464">
        <v>5</v>
      </c>
      <c r="AO27" s="464">
        <v>0</v>
      </c>
    </row>
    <row r="28" spans="1:41" x14ac:dyDescent="0.35">
      <c r="A28" s="465" t="s">
        <v>666</v>
      </c>
      <c r="B28" s="465">
        <v>2278</v>
      </c>
      <c r="C28" s="465">
        <v>3055</v>
      </c>
      <c r="D28" s="465">
        <v>3336</v>
      </c>
      <c r="E28" s="465">
        <v>3899</v>
      </c>
      <c r="F28" s="465">
        <v>4751</v>
      </c>
      <c r="G28" s="465">
        <v>4421</v>
      </c>
      <c r="H28" s="465">
        <v>4097</v>
      </c>
      <c r="I28" s="465">
        <v>3460</v>
      </c>
      <c r="J28" s="465">
        <v>2895</v>
      </c>
      <c r="K28" s="465">
        <v>3464</v>
      </c>
      <c r="L28" s="465">
        <v>4011</v>
      </c>
      <c r="M28" s="465">
        <v>4067</v>
      </c>
      <c r="N28" s="465">
        <v>4254</v>
      </c>
      <c r="O28" s="465">
        <v>4114</v>
      </c>
      <c r="P28" s="465">
        <v>3791</v>
      </c>
      <c r="Q28" s="465">
        <v>3784</v>
      </c>
      <c r="R28" s="465">
        <v>3705</v>
      </c>
      <c r="S28" s="465">
        <v>3891</v>
      </c>
      <c r="T28" s="465">
        <v>3755</v>
      </c>
      <c r="U28" s="465">
        <v>3808</v>
      </c>
      <c r="V28" s="465">
        <v>4235</v>
      </c>
      <c r="W28" s="465">
        <v>4139</v>
      </c>
      <c r="X28" s="465">
        <v>4052</v>
      </c>
      <c r="Y28" s="465">
        <v>4373</v>
      </c>
      <c r="Z28" s="465">
        <v>5392</v>
      </c>
      <c r="AA28" s="465">
        <v>5582</v>
      </c>
      <c r="AB28" s="465">
        <v>5801</v>
      </c>
      <c r="AC28" s="465">
        <v>5566</v>
      </c>
      <c r="AD28" s="465">
        <v>5425</v>
      </c>
      <c r="AE28" s="465">
        <v>5206</v>
      </c>
      <c r="AF28" s="465">
        <v>4348</v>
      </c>
      <c r="AG28" s="465">
        <v>3079</v>
      </c>
      <c r="AH28" s="465">
        <v>2227</v>
      </c>
      <c r="AI28" s="465">
        <v>1730</v>
      </c>
      <c r="AJ28" s="465">
        <v>1380</v>
      </c>
      <c r="AK28" s="465">
        <v>1072</v>
      </c>
      <c r="AL28" s="465">
        <v>901</v>
      </c>
      <c r="AM28" s="465">
        <v>756</v>
      </c>
      <c r="AN28" s="465">
        <v>624</v>
      </c>
      <c r="AO28" s="465">
        <v>0</v>
      </c>
    </row>
    <row r="29" spans="1:41" x14ac:dyDescent="0.35">
      <c r="A29" s="461" t="s">
        <v>666</v>
      </c>
      <c r="B29" s="462"/>
      <c r="C29" s="462"/>
      <c r="D29" s="462"/>
      <c r="E29" s="462"/>
      <c r="F29" s="462"/>
      <c r="G29" s="462"/>
      <c r="H29" s="462"/>
      <c r="I29" s="462"/>
      <c r="J29" s="462"/>
      <c r="K29" s="462"/>
      <c r="L29" s="462"/>
      <c r="M29" s="462"/>
      <c r="N29" s="462"/>
      <c r="O29" s="462"/>
      <c r="P29" s="462"/>
      <c r="Q29" s="462"/>
      <c r="R29" s="462"/>
      <c r="S29" s="462"/>
      <c r="T29" s="462"/>
      <c r="U29" s="462"/>
      <c r="V29" s="462"/>
      <c r="W29" s="462"/>
      <c r="X29" s="462"/>
      <c r="Y29" s="462"/>
      <c r="Z29" s="462"/>
      <c r="AA29" s="462"/>
      <c r="AB29" s="462"/>
      <c r="AC29" s="462"/>
      <c r="AD29" s="462"/>
      <c r="AE29" s="462"/>
      <c r="AF29" s="462"/>
      <c r="AG29" s="462"/>
      <c r="AH29" s="462"/>
      <c r="AI29" s="462"/>
      <c r="AJ29" s="462"/>
      <c r="AK29" s="462"/>
      <c r="AL29" s="462"/>
      <c r="AM29" s="462"/>
      <c r="AN29" s="462"/>
      <c r="AO29" s="462"/>
    </row>
    <row r="30" spans="1:41" x14ac:dyDescent="0.35">
      <c r="A30" s="463" t="s">
        <v>815</v>
      </c>
      <c r="B30" s="463">
        <f t="shared" ref="B30:AK33" si="0">SUM(B18,B24)</f>
        <v>20445</v>
      </c>
      <c r="C30" s="463">
        <f t="shared" si="0"/>
        <v>24887</v>
      </c>
      <c r="D30" s="463">
        <f t="shared" si="0"/>
        <v>26298</v>
      </c>
      <c r="E30" s="463">
        <f t="shared" si="0"/>
        <v>27240</v>
      </c>
      <c r="F30" s="463">
        <f t="shared" si="0"/>
        <v>27862</v>
      </c>
      <c r="G30" s="463">
        <f t="shared" si="0"/>
        <v>26198</v>
      </c>
      <c r="H30" s="463">
        <f t="shared" si="0"/>
        <v>24643</v>
      </c>
      <c r="I30" s="463">
        <f t="shared" si="0"/>
        <v>22163</v>
      </c>
      <c r="J30" s="463">
        <f t="shared" si="0"/>
        <v>23442</v>
      </c>
      <c r="K30" s="463">
        <f t="shared" si="0"/>
        <v>30064</v>
      </c>
      <c r="L30" s="463">
        <f t="shared" si="0"/>
        <v>30255</v>
      </c>
      <c r="M30" s="463">
        <f t="shared" si="0"/>
        <v>30196</v>
      </c>
      <c r="N30" s="463">
        <f t="shared" si="0"/>
        <v>30047</v>
      </c>
      <c r="O30" s="463">
        <f t="shared" si="0"/>
        <v>30130</v>
      </c>
      <c r="P30" s="463">
        <f t="shared" si="0"/>
        <v>31193</v>
      </c>
      <c r="Q30" s="463">
        <f t="shared" si="0"/>
        <v>33574</v>
      </c>
      <c r="R30" s="463">
        <f t="shared" si="0"/>
        <v>34978</v>
      </c>
      <c r="S30" s="463">
        <f t="shared" si="0"/>
        <v>35736</v>
      </c>
      <c r="T30" s="463">
        <f t="shared" si="0"/>
        <v>37711</v>
      </c>
      <c r="U30" s="463">
        <f t="shared" si="0"/>
        <v>39426</v>
      </c>
      <c r="V30" s="463">
        <f t="shared" si="0"/>
        <v>39768</v>
      </c>
      <c r="W30" s="463">
        <f t="shared" si="0"/>
        <v>36934</v>
      </c>
      <c r="X30" s="463">
        <f t="shared" si="0"/>
        <v>36195</v>
      </c>
      <c r="Y30" s="463">
        <f t="shared" si="0"/>
        <v>35880</v>
      </c>
      <c r="Z30" s="463">
        <f t="shared" si="0"/>
        <v>36746</v>
      </c>
      <c r="AA30" s="463">
        <f t="shared" si="0"/>
        <v>37369</v>
      </c>
      <c r="AB30" s="463">
        <f t="shared" si="0"/>
        <v>38317</v>
      </c>
      <c r="AC30" s="463">
        <f t="shared" si="0"/>
        <v>38942</v>
      </c>
      <c r="AD30" s="463">
        <f t="shared" si="0"/>
        <v>37717</v>
      </c>
      <c r="AE30" s="463">
        <f t="shared" si="0"/>
        <v>34263</v>
      </c>
      <c r="AF30" s="463">
        <f t="shared" si="0"/>
        <v>33242</v>
      </c>
      <c r="AG30" s="463">
        <f t="shared" si="0"/>
        <v>34591</v>
      </c>
      <c r="AH30" s="463">
        <f t="shared" si="0"/>
        <v>35460</v>
      </c>
      <c r="AI30" s="463">
        <f t="shared" si="0"/>
        <v>36516</v>
      </c>
      <c r="AJ30" s="463">
        <f t="shared" si="0"/>
        <v>36405</v>
      </c>
      <c r="AK30" s="463">
        <f t="shared" si="0"/>
        <v>35577</v>
      </c>
      <c r="AL30" s="463">
        <f>SUM(AL18,AL24)</f>
        <v>35594</v>
      </c>
      <c r="AM30" s="463">
        <f t="shared" ref="AM30:AO30" si="1">SUM(AM18,AM24)</f>
        <v>34872</v>
      </c>
      <c r="AN30" s="463">
        <f>SUM(AN18,AN24)</f>
        <v>34689</v>
      </c>
      <c r="AO30" s="463">
        <f t="shared" si="1"/>
        <v>0</v>
      </c>
    </row>
    <row r="31" spans="1:41" x14ac:dyDescent="0.35">
      <c r="A31" s="463" t="s">
        <v>816</v>
      </c>
      <c r="B31" s="463">
        <f t="shared" si="0"/>
        <v>954</v>
      </c>
      <c r="C31" s="463">
        <f t="shared" si="0"/>
        <v>926</v>
      </c>
      <c r="D31" s="463">
        <f t="shared" si="0"/>
        <v>948</v>
      </c>
      <c r="E31" s="463">
        <f t="shared" si="0"/>
        <v>949</v>
      </c>
      <c r="F31" s="463">
        <f t="shared" si="0"/>
        <v>962</v>
      </c>
      <c r="G31" s="463">
        <f t="shared" si="0"/>
        <v>966</v>
      </c>
      <c r="H31" s="463">
        <f t="shared" si="0"/>
        <v>957</v>
      </c>
      <c r="I31" s="463">
        <f t="shared" si="0"/>
        <v>984</v>
      </c>
      <c r="J31" s="463">
        <f t="shared" si="0"/>
        <v>940</v>
      </c>
      <c r="K31" s="463">
        <f t="shared" si="0"/>
        <v>894</v>
      </c>
      <c r="L31" s="463">
        <f t="shared" si="0"/>
        <v>870</v>
      </c>
      <c r="M31" s="463">
        <f t="shared" si="0"/>
        <v>893</v>
      </c>
      <c r="N31" s="463">
        <f t="shared" si="0"/>
        <v>960</v>
      </c>
      <c r="O31" s="463">
        <f t="shared" si="0"/>
        <v>973</v>
      </c>
      <c r="P31" s="463">
        <f t="shared" si="0"/>
        <v>966</v>
      </c>
      <c r="Q31" s="463">
        <f t="shared" si="0"/>
        <v>1005</v>
      </c>
      <c r="R31" s="463">
        <f t="shared" si="0"/>
        <v>1076</v>
      </c>
      <c r="S31" s="463">
        <f t="shared" si="0"/>
        <v>1094</v>
      </c>
      <c r="T31" s="463">
        <f t="shared" si="0"/>
        <v>1124</v>
      </c>
      <c r="U31" s="463">
        <f t="shared" si="0"/>
        <v>1164</v>
      </c>
      <c r="V31" s="463">
        <f t="shared" si="0"/>
        <v>1224</v>
      </c>
      <c r="W31" s="463">
        <f t="shared" si="0"/>
        <v>1260</v>
      </c>
      <c r="X31" s="463">
        <f t="shared" si="0"/>
        <v>1313</v>
      </c>
      <c r="Y31" s="463">
        <f t="shared" si="0"/>
        <v>1409</v>
      </c>
      <c r="Z31" s="463">
        <f t="shared" si="0"/>
        <v>1612</v>
      </c>
      <c r="AA31" s="463">
        <f t="shared" si="0"/>
        <v>1637</v>
      </c>
      <c r="AB31" s="463">
        <f t="shared" si="0"/>
        <v>1697</v>
      </c>
      <c r="AC31" s="463">
        <f t="shared" si="0"/>
        <v>1725</v>
      </c>
      <c r="AD31" s="463">
        <f t="shared" si="0"/>
        <v>1905</v>
      </c>
      <c r="AE31" s="463">
        <f t="shared" si="0"/>
        <v>2026</v>
      </c>
      <c r="AF31" s="463">
        <f t="shared" si="0"/>
        <v>2208</v>
      </c>
      <c r="AG31" s="463">
        <f t="shared" si="0"/>
        <v>2236</v>
      </c>
      <c r="AH31" s="463">
        <f t="shared" si="0"/>
        <v>2258</v>
      </c>
      <c r="AI31" s="463">
        <f t="shared" si="0"/>
        <v>2144</v>
      </c>
      <c r="AJ31" s="463">
        <f t="shared" si="0"/>
        <v>2227</v>
      </c>
      <c r="AK31" s="463">
        <f t="shared" si="0"/>
        <v>2227</v>
      </c>
      <c r="AL31" s="463">
        <f t="shared" ref="AL31:AO33" si="2">SUM(AL19,AL25)</f>
        <v>2276</v>
      </c>
      <c r="AM31" s="463">
        <f t="shared" si="2"/>
        <v>2326</v>
      </c>
      <c r="AN31" s="463">
        <f t="shared" si="2"/>
        <v>2312</v>
      </c>
      <c r="AO31" s="463">
        <f t="shared" si="2"/>
        <v>0</v>
      </c>
    </row>
    <row r="32" spans="1:41" x14ac:dyDescent="0.35">
      <c r="A32" s="463" t="s">
        <v>817</v>
      </c>
      <c r="B32" s="463">
        <f t="shared" si="0"/>
        <v>257</v>
      </c>
      <c r="C32" s="463">
        <f t="shared" si="0"/>
        <v>250</v>
      </c>
      <c r="D32" s="463">
        <f t="shared" si="0"/>
        <v>250</v>
      </c>
      <c r="E32" s="463">
        <f t="shared" si="0"/>
        <v>239</v>
      </c>
      <c r="F32" s="463">
        <f t="shared" si="0"/>
        <v>227</v>
      </c>
      <c r="G32" s="463">
        <f t="shared" si="0"/>
        <v>221</v>
      </c>
      <c r="H32" s="463">
        <f t="shared" si="0"/>
        <v>238</v>
      </c>
      <c r="I32" s="463">
        <f t="shared" si="0"/>
        <v>243</v>
      </c>
      <c r="J32" s="463">
        <f t="shared" si="0"/>
        <v>248</v>
      </c>
      <c r="K32" s="463">
        <f t="shared" si="0"/>
        <v>234</v>
      </c>
      <c r="L32" s="463">
        <f t="shared" si="0"/>
        <v>236</v>
      </c>
      <c r="M32" s="463">
        <f t="shared" si="0"/>
        <v>246</v>
      </c>
      <c r="N32" s="463">
        <f t="shared" si="0"/>
        <v>242</v>
      </c>
      <c r="O32" s="463">
        <f t="shared" si="0"/>
        <v>232</v>
      </c>
      <c r="P32" s="463">
        <f t="shared" si="0"/>
        <v>223</v>
      </c>
      <c r="Q32" s="463">
        <f t="shared" si="0"/>
        <v>220</v>
      </c>
      <c r="R32" s="463">
        <f t="shared" si="0"/>
        <v>235</v>
      </c>
      <c r="S32" s="463">
        <f t="shared" si="0"/>
        <v>238</v>
      </c>
      <c r="T32" s="463">
        <f t="shared" si="0"/>
        <v>255</v>
      </c>
      <c r="U32" s="463">
        <f t="shared" si="0"/>
        <v>264</v>
      </c>
      <c r="V32" s="463">
        <f t="shared" si="0"/>
        <v>277</v>
      </c>
      <c r="W32" s="463">
        <f t="shared" si="0"/>
        <v>274</v>
      </c>
      <c r="X32" s="463">
        <f t="shared" si="0"/>
        <v>264</v>
      </c>
      <c r="Y32" s="463">
        <f t="shared" si="0"/>
        <v>264</v>
      </c>
      <c r="Z32" s="463">
        <f t="shared" si="0"/>
        <v>282</v>
      </c>
      <c r="AA32" s="463">
        <f t="shared" si="0"/>
        <v>293</v>
      </c>
      <c r="AB32" s="463">
        <f t="shared" si="0"/>
        <v>305</v>
      </c>
      <c r="AC32" s="463">
        <f t="shared" si="0"/>
        <v>321</v>
      </c>
      <c r="AD32" s="463">
        <f t="shared" si="0"/>
        <v>327</v>
      </c>
      <c r="AE32" s="463">
        <f t="shared" si="0"/>
        <v>357</v>
      </c>
      <c r="AF32" s="463">
        <f t="shared" si="0"/>
        <v>370</v>
      </c>
      <c r="AG32" s="463">
        <f t="shared" si="0"/>
        <v>371</v>
      </c>
      <c r="AH32" s="463">
        <f t="shared" si="0"/>
        <v>388</v>
      </c>
      <c r="AI32" s="463">
        <f t="shared" si="0"/>
        <v>396</v>
      </c>
      <c r="AJ32" s="463">
        <f t="shared" si="0"/>
        <v>418</v>
      </c>
      <c r="AK32" s="463">
        <f t="shared" si="0"/>
        <v>424</v>
      </c>
      <c r="AL32" s="463">
        <f t="shared" si="2"/>
        <v>463</v>
      </c>
      <c r="AM32" s="463">
        <f t="shared" si="2"/>
        <v>462</v>
      </c>
      <c r="AN32" s="463">
        <f t="shared" si="2"/>
        <v>477</v>
      </c>
      <c r="AO32" s="463">
        <f t="shared" si="2"/>
        <v>0</v>
      </c>
    </row>
    <row r="33" spans="1:41" ht="16" thickBot="1" x14ac:dyDescent="0.4">
      <c r="A33" s="464" t="s">
        <v>818</v>
      </c>
      <c r="B33" s="463">
        <f t="shared" si="0"/>
        <v>79</v>
      </c>
      <c r="C33" s="463">
        <f t="shared" si="0"/>
        <v>81</v>
      </c>
      <c r="D33" s="463">
        <f t="shared" si="0"/>
        <v>75</v>
      </c>
      <c r="E33" s="463">
        <f t="shared" si="0"/>
        <v>73</v>
      </c>
      <c r="F33" s="463">
        <f t="shared" si="0"/>
        <v>68</v>
      </c>
      <c r="G33" s="463">
        <f t="shared" si="0"/>
        <v>66</v>
      </c>
      <c r="H33" s="463">
        <f t="shared" si="0"/>
        <v>62</v>
      </c>
      <c r="I33" s="463">
        <f t="shared" si="0"/>
        <v>61</v>
      </c>
      <c r="J33" s="463">
        <f t="shared" si="0"/>
        <v>62</v>
      </c>
      <c r="K33" s="463">
        <f t="shared" si="0"/>
        <v>59</v>
      </c>
      <c r="L33" s="463">
        <f t="shared" si="0"/>
        <v>61</v>
      </c>
      <c r="M33" s="463">
        <f t="shared" si="0"/>
        <v>56</v>
      </c>
      <c r="N33" s="463">
        <f t="shared" si="0"/>
        <v>60</v>
      </c>
      <c r="O33" s="463">
        <f t="shared" si="0"/>
        <v>62</v>
      </c>
      <c r="P33" s="463">
        <f t="shared" si="0"/>
        <v>62</v>
      </c>
      <c r="Q33" s="463">
        <f t="shared" si="0"/>
        <v>58</v>
      </c>
      <c r="R33" s="463">
        <f t="shared" si="0"/>
        <v>58</v>
      </c>
      <c r="S33" s="463">
        <f t="shared" si="0"/>
        <v>61</v>
      </c>
      <c r="T33" s="463">
        <f t="shared" si="0"/>
        <v>65</v>
      </c>
      <c r="U33" s="463">
        <f t="shared" si="0"/>
        <v>61</v>
      </c>
      <c r="V33" s="463">
        <f t="shared" si="0"/>
        <v>56</v>
      </c>
      <c r="W33" s="463">
        <f t="shared" si="0"/>
        <v>55</v>
      </c>
      <c r="X33" s="463">
        <f t="shared" si="0"/>
        <v>53</v>
      </c>
      <c r="Y33" s="463">
        <f t="shared" si="0"/>
        <v>54</v>
      </c>
      <c r="Z33" s="463">
        <f t="shared" si="0"/>
        <v>59</v>
      </c>
      <c r="AA33" s="463">
        <f t="shared" si="0"/>
        <v>55</v>
      </c>
      <c r="AB33" s="463">
        <f t="shared" si="0"/>
        <v>54</v>
      </c>
      <c r="AC33" s="463">
        <f t="shared" si="0"/>
        <v>54</v>
      </c>
      <c r="AD33" s="463">
        <f t="shared" si="0"/>
        <v>54</v>
      </c>
      <c r="AE33" s="463">
        <f t="shared" si="0"/>
        <v>53</v>
      </c>
      <c r="AF33" s="463">
        <f t="shared" si="0"/>
        <v>54</v>
      </c>
      <c r="AG33" s="463">
        <f t="shared" si="0"/>
        <v>53</v>
      </c>
      <c r="AH33" s="463">
        <f t="shared" si="0"/>
        <v>56</v>
      </c>
      <c r="AI33" s="463">
        <f t="shared" si="0"/>
        <v>55</v>
      </c>
      <c r="AJ33" s="463">
        <f t="shared" si="0"/>
        <v>57</v>
      </c>
      <c r="AK33" s="463">
        <f t="shared" si="0"/>
        <v>56</v>
      </c>
      <c r="AL33" s="463">
        <f t="shared" si="2"/>
        <v>55</v>
      </c>
      <c r="AM33" s="463">
        <f t="shared" si="2"/>
        <v>56</v>
      </c>
      <c r="AN33" s="463">
        <f t="shared" si="2"/>
        <v>55</v>
      </c>
      <c r="AO33" s="463">
        <f t="shared" si="2"/>
        <v>0</v>
      </c>
    </row>
    <row r="34" spans="1:41" x14ac:dyDescent="0.35">
      <c r="A34" s="465" t="s">
        <v>666</v>
      </c>
      <c r="B34" s="465">
        <f t="shared" ref="B34:C34" si="3">SUM(B30:B33)</f>
        <v>21735</v>
      </c>
      <c r="C34" s="465">
        <f t="shared" si="3"/>
        <v>26144</v>
      </c>
      <c r="D34" s="465">
        <f t="shared" ref="D34:AO34" si="4">SUM(D30:D33)</f>
        <v>27571</v>
      </c>
      <c r="E34" s="465">
        <f t="shared" si="4"/>
        <v>28501</v>
      </c>
      <c r="F34" s="465">
        <f t="shared" si="4"/>
        <v>29119</v>
      </c>
      <c r="G34" s="465">
        <f t="shared" si="4"/>
        <v>27451</v>
      </c>
      <c r="H34" s="465">
        <f t="shared" si="4"/>
        <v>25900</v>
      </c>
      <c r="I34" s="465">
        <f t="shared" si="4"/>
        <v>23451</v>
      </c>
      <c r="J34" s="465">
        <f t="shared" si="4"/>
        <v>24692</v>
      </c>
      <c r="K34" s="465">
        <f t="shared" si="4"/>
        <v>31251</v>
      </c>
      <c r="L34" s="465">
        <f t="shared" si="4"/>
        <v>31422</v>
      </c>
      <c r="M34" s="465">
        <f t="shared" si="4"/>
        <v>31391</v>
      </c>
      <c r="N34" s="465">
        <f t="shared" si="4"/>
        <v>31309</v>
      </c>
      <c r="O34" s="465">
        <f t="shared" si="4"/>
        <v>31397</v>
      </c>
      <c r="P34" s="465">
        <f t="shared" si="4"/>
        <v>32444</v>
      </c>
      <c r="Q34" s="465">
        <f t="shared" si="4"/>
        <v>34857</v>
      </c>
      <c r="R34" s="465">
        <f t="shared" si="4"/>
        <v>36347</v>
      </c>
      <c r="S34" s="465">
        <f t="shared" si="4"/>
        <v>37129</v>
      </c>
      <c r="T34" s="465">
        <f t="shared" si="4"/>
        <v>39155</v>
      </c>
      <c r="U34" s="465">
        <f t="shared" si="4"/>
        <v>40915</v>
      </c>
      <c r="V34" s="465">
        <f t="shared" si="4"/>
        <v>41325</v>
      </c>
      <c r="W34" s="465">
        <f t="shared" si="4"/>
        <v>38523</v>
      </c>
      <c r="X34" s="465">
        <f t="shared" si="4"/>
        <v>37825</v>
      </c>
      <c r="Y34" s="465">
        <f t="shared" si="4"/>
        <v>37607</v>
      </c>
      <c r="Z34" s="465">
        <f t="shared" si="4"/>
        <v>38699</v>
      </c>
      <c r="AA34" s="465">
        <f t="shared" si="4"/>
        <v>39354</v>
      </c>
      <c r="AB34" s="465">
        <f t="shared" si="4"/>
        <v>40373</v>
      </c>
      <c r="AC34" s="465">
        <f t="shared" si="4"/>
        <v>41042</v>
      </c>
      <c r="AD34" s="465">
        <f t="shared" si="4"/>
        <v>40003</v>
      </c>
      <c r="AE34" s="465">
        <f t="shared" si="4"/>
        <v>36699</v>
      </c>
      <c r="AF34" s="465">
        <f t="shared" si="4"/>
        <v>35874</v>
      </c>
      <c r="AG34" s="465">
        <f t="shared" si="4"/>
        <v>37251</v>
      </c>
      <c r="AH34" s="465">
        <f t="shared" si="4"/>
        <v>38162</v>
      </c>
      <c r="AI34" s="465">
        <f t="shared" si="4"/>
        <v>39111</v>
      </c>
      <c r="AJ34" s="465">
        <f t="shared" si="4"/>
        <v>39107</v>
      </c>
      <c r="AK34" s="465">
        <f t="shared" si="4"/>
        <v>38284</v>
      </c>
      <c r="AL34" s="465">
        <f t="shared" si="4"/>
        <v>38388</v>
      </c>
      <c r="AM34" s="465">
        <f t="shared" si="4"/>
        <v>37716</v>
      </c>
      <c r="AN34" s="465">
        <f t="shared" si="4"/>
        <v>37533</v>
      </c>
      <c r="AO34" s="465">
        <f t="shared" si="4"/>
        <v>0</v>
      </c>
    </row>
  </sheetData>
  <mergeCells count="42">
    <mergeCell ref="AL15:AM15"/>
    <mergeCell ref="AN15:AO15"/>
    <mergeCell ref="Z15:AA15"/>
    <mergeCell ref="AB15:AC15"/>
    <mergeCell ref="AD15:AE15"/>
    <mergeCell ref="AF15:AG15"/>
    <mergeCell ref="AH15:AI15"/>
    <mergeCell ref="AJ15:AK15"/>
    <mergeCell ref="N15:O15"/>
    <mergeCell ref="P15:Q15"/>
    <mergeCell ref="R15:S15"/>
    <mergeCell ref="T15:U15"/>
    <mergeCell ref="V15:W15"/>
    <mergeCell ref="X15:Y15"/>
    <mergeCell ref="AJ5:AK5"/>
    <mergeCell ref="AL5:AM5"/>
    <mergeCell ref="AN5:AO5"/>
    <mergeCell ref="A14:A16"/>
    <mergeCell ref="B15:C15"/>
    <mergeCell ref="D15:E15"/>
    <mergeCell ref="F15:G15"/>
    <mergeCell ref="H15:I15"/>
    <mergeCell ref="J15:K15"/>
    <mergeCell ref="L15:M1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42750-E50B-4537-B554-BA1C7F906703}">
  <dimension ref="A1:O8"/>
  <sheetViews>
    <sheetView showGridLines="0" zoomScale="80" zoomScaleNormal="80" workbookViewId="0">
      <selection activeCell="E7" sqref="E7:O7"/>
    </sheetView>
  </sheetViews>
  <sheetFormatPr defaultColWidth="8.81640625" defaultRowHeight="15.5" x14ac:dyDescent="0.35"/>
  <cols>
    <col min="1" max="1" width="64" style="61" customWidth="1"/>
    <col min="2" max="2" width="10.1796875" style="61" bestFit="1" customWidth="1"/>
    <col min="3" max="3" width="11" style="61" bestFit="1" customWidth="1"/>
    <col min="4" max="4" width="13.81640625" style="61" customWidth="1"/>
    <col min="5" max="5" width="15.1796875" style="61" customWidth="1"/>
    <col min="6" max="6" width="13.54296875" style="61" customWidth="1"/>
    <col min="7" max="7" width="12.1796875" style="61" customWidth="1"/>
    <col min="8" max="8" width="11.54296875" style="61" customWidth="1"/>
    <col min="9" max="9" width="10.1796875" style="61" bestFit="1" customWidth="1"/>
    <col min="10" max="10" width="11" style="61" bestFit="1" customWidth="1"/>
    <col min="11" max="11" width="10.81640625" style="61" bestFit="1" customWidth="1"/>
    <col min="12" max="12" width="11.453125" style="61" customWidth="1"/>
    <col min="13" max="13" width="13.81640625" style="61" customWidth="1"/>
    <col min="14" max="14" width="12.54296875" style="61" customWidth="1"/>
    <col min="15" max="15" width="17.54296875" style="61" customWidth="1"/>
    <col min="16" max="16384" width="8.81640625" style="61"/>
  </cols>
  <sheetData>
    <row r="1" spans="1:15" x14ac:dyDescent="0.35">
      <c r="A1" s="442" t="s">
        <v>819</v>
      </c>
    </row>
    <row r="2" spans="1:15" ht="16" thickBot="1" x14ac:dyDescent="0.4"/>
    <row r="3" spans="1:15" x14ac:dyDescent="0.35">
      <c r="A3" s="466"/>
      <c r="B3" s="467">
        <v>45108</v>
      </c>
      <c r="C3" s="467">
        <v>45139</v>
      </c>
      <c r="D3" s="468">
        <v>45170</v>
      </c>
      <c r="E3" s="469">
        <v>45200</v>
      </c>
      <c r="F3" s="470">
        <v>45231</v>
      </c>
      <c r="G3" s="470">
        <v>45261</v>
      </c>
      <c r="H3" s="470">
        <v>45292</v>
      </c>
      <c r="I3" s="470">
        <v>45323</v>
      </c>
      <c r="J3" s="470">
        <v>45352</v>
      </c>
      <c r="K3" s="470">
        <v>45383</v>
      </c>
      <c r="L3" s="470">
        <v>45413</v>
      </c>
      <c r="M3" s="470">
        <v>45444</v>
      </c>
      <c r="N3" s="470">
        <v>45474</v>
      </c>
      <c r="O3" s="471">
        <v>45505</v>
      </c>
    </row>
    <row r="4" spans="1:15" x14ac:dyDescent="0.35">
      <c r="A4" s="472" t="s">
        <v>820</v>
      </c>
      <c r="B4" s="473">
        <v>11255</v>
      </c>
      <c r="C4" s="473">
        <v>12344</v>
      </c>
      <c r="D4" s="474">
        <v>10474</v>
      </c>
      <c r="E4" s="475">
        <v>20382</v>
      </c>
      <c r="F4" s="473">
        <v>19637</v>
      </c>
      <c r="G4" s="473">
        <v>20287</v>
      </c>
      <c r="H4" s="473">
        <v>19291</v>
      </c>
      <c r="I4" s="473">
        <v>22137</v>
      </c>
      <c r="J4" s="473">
        <v>24399</v>
      </c>
      <c r="K4" s="473">
        <v>23642</v>
      </c>
      <c r="L4" s="473">
        <v>25953</v>
      </c>
      <c r="M4" s="473">
        <v>23739</v>
      </c>
      <c r="N4" s="473">
        <v>24737</v>
      </c>
      <c r="O4" s="474">
        <v>18625</v>
      </c>
    </row>
    <row r="5" spans="1:15" x14ac:dyDescent="0.35">
      <c r="A5" s="472" t="s">
        <v>821</v>
      </c>
      <c r="B5" s="473">
        <v>1112</v>
      </c>
      <c r="C5" s="473">
        <v>1446</v>
      </c>
      <c r="D5" s="474">
        <v>1201</v>
      </c>
      <c r="E5" s="475">
        <v>1168</v>
      </c>
      <c r="F5" s="473">
        <v>1144</v>
      </c>
      <c r="G5" s="473">
        <v>1040</v>
      </c>
      <c r="H5" s="473">
        <v>781</v>
      </c>
      <c r="I5" s="473">
        <v>908</v>
      </c>
      <c r="J5" s="473">
        <v>1023</v>
      </c>
      <c r="K5" s="473">
        <v>1109</v>
      </c>
      <c r="L5" s="473">
        <v>1028</v>
      </c>
      <c r="M5" s="473">
        <v>956</v>
      </c>
      <c r="N5" s="473">
        <v>1004</v>
      </c>
      <c r="O5" s="474">
        <v>752</v>
      </c>
    </row>
    <row r="6" spans="1:15" x14ac:dyDescent="0.35">
      <c r="A6" s="472" t="s">
        <v>822</v>
      </c>
      <c r="B6" s="476">
        <f t="shared" ref="B6:O6" si="0">IF(ISERROR(B5/B4),0,B5/B4)</f>
        <v>9.8800533096401605E-2</v>
      </c>
      <c r="C6" s="476">
        <f t="shared" si="0"/>
        <v>0.11714193130265717</v>
      </c>
      <c r="D6" s="477">
        <f t="shared" si="0"/>
        <v>0.11466488447584496</v>
      </c>
      <c r="E6" s="478">
        <f t="shared" si="0"/>
        <v>5.7305465606908058E-2</v>
      </c>
      <c r="F6" s="476">
        <f t="shared" si="0"/>
        <v>5.8257371288893418E-2</v>
      </c>
      <c r="G6" s="476">
        <f t="shared" si="0"/>
        <v>5.1264356484448166E-2</v>
      </c>
      <c r="H6" s="476">
        <f t="shared" si="0"/>
        <v>4.0485200352495983E-2</v>
      </c>
      <c r="I6" s="476">
        <f t="shared" si="0"/>
        <v>4.1017301350679859E-2</v>
      </c>
      <c r="J6" s="476">
        <f t="shared" si="0"/>
        <v>4.1927947866715852E-2</v>
      </c>
      <c r="K6" s="476">
        <f t="shared" si="0"/>
        <v>4.6908045004652739E-2</v>
      </c>
      <c r="L6" s="476">
        <f t="shared" si="0"/>
        <v>3.9610064347088969E-2</v>
      </c>
      <c r="M6" s="476">
        <f t="shared" si="0"/>
        <v>4.0271283541850965E-2</v>
      </c>
      <c r="N6" s="476">
        <f t="shared" si="0"/>
        <v>4.0586974976755466E-2</v>
      </c>
      <c r="O6" s="477">
        <f t="shared" si="0"/>
        <v>4.0375838926174495E-2</v>
      </c>
    </row>
    <row r="7" spans="1:15" x14ac:dyDescent="0.35">
      <c r="A7" s="472" t="s">
        <v>823</v>
      </c>
      <c r="B7" s="479">
        <v>7137.2134038800696</v>
      </c>
      <c r="C7" s="479">
        <v>6818.7070151306698</v>
      </c>
      <c r="D7" s="480">
        <v>6917.0357751277697</v>
      </c>
      <c r="E7" s="481">
        <v>6569.9145299145302</v>
      </c>
      <c r="F7" s="479">
        <v>6332.73862622658</v>
      </c>
      <c r="G7" s="479">
        <v>6730.5801376597801</v>
      </c>
      <c r="H7" s="479">
        <v>6621.484375</v>
      </c>
      <c r="I7" s="479">
        <v>7039.4304490690001</v>
      </c>
      <c r="J7" s="479">
        <v>6625.0761421319803</v>
      </c>
      <c r="K7" s="479">
        <v>6584.8375451263501</v>
      </c>
      <c r="L7" s="479">
        <v>6563.0693069306899</v>
      </c>
      <c r="M7" s="479">
        <v>6740.6724511930597</v>
      </c>
      <c r="N7" s="479">
        <v>6992.9358717434898</v>
      </c>
      <c r="O7" s="480">
        <v>6712.9427792915503</v>
      </c>
    </row>
    <row r="8" spans="1:15" ht="16" thickBot="1" x14ac:dyDescent="0.4">
      <c r="A8" s="482" t="s">
        <v>824</v>
      </c>
      <c r="B8" s="483">
        <v>48.999100719424497</v>
      </c>
      <c r="C8" s="483">
        <v>47.914246196403901</v>
      </c>
      <c r="D8" s="484">
        <v>48.601998334721102</v>
      </c>
      <c r="E8" s="485">
        <v>57.150684931500003</v>
      </c>
      <c r="F8" s="483">
        <v>61.846153846199996</v>
      </c>
      <c r="G8" s="483">
        <v>65.184615384599994</v>
      </c>
      <c r="H8" s="483">
        <v>73.396927016600003</v>
      </c>
      <c r="I8" s="483">
        <v>76.890969162999994</v>
      </c>
      <c r="J8" s="483">
        <v>79.173998045000005</v>
      </c>
      <c r="K8" s="483">
        <v>73.472497745699997</v>
      </c>
      <c r="L8" s="483">
        <v>74.183852140100001</v>
      </c>
      <c r="M8" s="483">
        <v>70.595188284499997</v>
      </c>
      <c r="N8" s="483">
        <v>69.812749003999997</v>
      </c>
      <c r="O8" s="484">
        <v>69.756648936199994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12F5C-6038-455B-8120-48FD84239664}">
  <dimension ref="A1:L148"/>
  <sheetViews>
    <sheetView showGridLines="0" topLeftCell="A120" zoomScale="80" zoomScaleNormal="80" workbookViewId="0">
      <selection activeCell="I13" sqref="I13"/>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86" t="s">
        <v>825</v>
      </c>
      <c r="B1" s="487"/>
      <c r="C1" s="487"/>
      <c r="D1" s="487"/>
      <c r="E1" s="487"/>
      <c r="F1" s="487"/>
      <c r="G1" s="487"/>
      <c r="H1" s="487"/>
      <c r="I1" s="487"/>
      <c r="J1" s="487"/>
      <c r="K1" s="487"/>
      <c r="L1" s="487"/>
    </row>
    <row r="2" spans="1:12" ht="12.65" customHeight="1" x14ac:dyDescent="0.35"/>
    <row r="3" spans="1:12" ht="16" thickBot="1" x14ac:dyDescent="0.4">
      <c r="A3" s="442" t="s">
        <v>826</v>
      </c>
      <c r="B3" s="61"/>
      <c r="C3" s="61"/>
    </row>
    <row r="4" spans="1:12" ht="15" x14ac:dyDescent="0.35">
      <c r="A4" s="466" t="s">
        <v>770</v>
      </c>
      <c r="B4" s="468" t="s">
        <v>827</v>
      </c>
    </row>
    <row r="5" spans="1:12" ht="15.5" x14ac:dyDescent="0.35">
      <c r="A5" s="472" t="s">
        <v>828</v>
      </c>
      <c r="B5" s="488">
        <v>15</v>
      </c>
    </row>
    <row r="6" spans="1:12" ht="15.5" x14ac:dyDescent="0.35">
      <c r="A6" s="472" t="s">
        <v>829</v>
      </c>
      <c r="B6" s="488">
        <v>9</v>
      </c>
    </row>
    <row r="7" spans="1:12" ht="15.5" x14ac:dyDescent="0.35">
      <c r="A7" s="472" t="s">
        <v>830</v>
      </c>
      <c r="B7" s="488">
        <v>10</v>
      </c>
    </row>
    <row r="8" spans="1:12" ht="15.5" x14ac:dyDescent="0.35">
      <c r="A8" s="472" t="s">
        <v>831</v>
      </c>
      <c r="B8" s="488">
        <v>25</v>
      </c>
    </row>
    <row r="9" spans="1:12" ht="15.5" x14ac:dyDescent="0.35">
      <c r="A9" s="472" t="s">
        <v>832</v>
      </c>
      <c r="B9" s="488">
        <v>17</v>
      </c>
    </row>
    <row r="10" spans="1:12" ht="15.5" x14ac:dyDescent="0.35">
      <c r="A10" s="472" t="s">
        <v>771</v>
      </c>
      <c r="B10" s="488">
        <v>25</v>
      </c>
    </row>
    <row r="11" spans="1:12" ht="16" thickBot="1" x14ac:dyDescent="0.4">
      <c r="A11" s="482" t="s">
        <v>715</v>
      </c>
      <c r="B11" s="489">
        <v>11</v>
      </c>
    </row>
    <row r="13" spans="1:12" ht="16" thickBot="1" x14ac:dyDescent="0.4">
      <c r="A13" s="442" t="s">
        <v>833</v>
      </c>
      <c r="B13" s="61"/>
    </row>
    <row r="14" spans="1:12" ht="15" x14ac:dyDescent="0.35">
      <c r="A14" s="466" t="s">
        <v>770</v>
      </c>
      <c r="B14" s="468" t="s">
        <v>834</v>
      </c>
    </row>
    <row r="15" spans="1:12" ht="15.5" x14ac:dyDescent="0.35">
      <c r="A15" s="472" t="s">
        <v>828</v>
      </c>
      <c r="B15" s="488">
        <v>22</v>
      </c>
    </row>
    <row r="16" spans="1:12" ht="15.5" x14ac:dyDescent="0.35">
      <c r="A16" s="472" t="s">
        <v>829</v>
      </c>
      <c r="B16" s="488">
        <v>21</v>
      </c>
    </row>
    <row r="17" spans="1:2" ht="15.5" x14ac:dyDescent="0.35">
      <c r="A17" s="472" t="s">
        <v>830</v>
      </c>
      <c r="B17" s="488">
        <v>19</v>
      </c>
    </row>
    <row r="18" spans="1:2" ht="15.5" x14ac:dyDescent="0.35">
      <c r="A18" s="472" t="s">
        <v>831</v>
      </c>
      <c r="B18" s="488">
        <v>19</v>
      </c>
    </row>
    <row r="19" spans="1:2" ht="15.5" x14ac:dyDescent="0.35">
      <c r="A19" s="472" t="s">
        <v>832</v>
      </c>
      <c r="B19" s="488">
        <v>19</v>
      </c>
    </row>
    <row r="20" spans="1:2" ht="15.5" x14ac:dyDescent="0.35">
      <c r="A20" s="490" t="s">
        <v>771</v>
      </c>
      <c r="B20" s="491">
        <v>20</v>
      </c>
    </row>
    <row r="21" spans="1:2" ht="16" thickBot="1" x14ac:dyDescent="0.4">
      <c r="A21" s="482" t="s">
        <v>715</v>
      </c>
      <c r="B21" s="489">
        <v>10</v>
      </c>
    </row>
    <row r="22" spans="1:2" ht="15.5" x14ac:dyDescent="0.35">
      <c r="B22" s="492"/>
    </row>
    <row r="23" spans="1:2" ht="16" thickBot="1" x14ac:dyDescent="0.4">
      <c r="A23" s="442" t="s">
        <v>835</v>
      </c>
      <c r="B23" s="61"/>
    </row>
    <row r="24" spans="1:2" ht="15" x14ac:dyDescent="0.35">
      <c r="A24" s="466" t="s">
        <v>770</v>
      </c>
      <c r="B24" s="468" t="s">
        <v>746</v>
      </c>
    </row>
    <row r="25" spans="1:2" ht="15.5" x14ac:dyDescent="0.35">
      <c r="A25" s="472" t="s">
        <v>828</v>
      </c>
      <c r="B25" s="474">
        <v>12</v>
      </c>
    </row>
    <row r="26" spans="1:2" ht="15.5" x14ac:dyDescent="0.35">
      <c r="A26" s="472" t="s">
        <v>829</v>
      </c>
      <c r="B26" s="474">
        <v>3</v>
      </c>
    </row>
    <row r="27" spans="1:2" ht="15.5" x14ac:dyDescent="0.35">
      <c r="A27" s="472" t="s">
        <v>830</v>
      </c>
      <c r="B27" s="474">
        <v>9</v>
      </c>
    </row>
    <row r="28" spans="1:2" ht="15.5" x14ac:dyDescent="0.35">
      <c r="A28" s="472" t="s">
        <v>831</v>
      </c>
      <c r="B28" s="474">
        <v>11</v>
      </c>
    </row>
    <row r="29" spans="1:2" ht="15.5" x14ac:dyDescent="0.35">
      <c r="A29" s="472" t="s">
        <v>832</v>
      </c>
      <c r="B29" s="474">
        <v>8</v>
      </c>
    </row>
    <row r="30" spans="1:2" ht="15.5" x14ac:dyDescent="0.35">
      <c r="A30" s="472" t="s">
        <v>771</v>
      </c>
      <c r="B30" s="474">
        <v>14</v>
      </c>
    </row>
    <row r="31" spans="1:2" ht="16" thickBot="1" x14ac:dyDescent="0.4">
      <c r="A31" s="482" t="s">
        <v>715</v>
      </c>
      <c r="B31" s="489">
        <v>4</v>
      </c>
    </row>
    <row r="32" spans="1:2" ht="15.5" x14ac:dyDescent="0.35">
      <c r="B32" s="492"/>
    </row>
    <row r="33" spans="1:2" ht="16" thickBot="1" x14ac:dyDescent="0.4">
      <c r="A33" s="442" t="s">
        <v>836</v>
      </c>
      <c r="B33" s="61"/>
    </row>
    <row r="34" spans="1:2" ht="15" x14ac:dyDescent="0.35">
      <c r="A34" s="466" t="s">
        <v>770</v>
      </c>
      <c r="B34" s="468" t="s">
        <v>827</v>
      </c>
    </row>
    <row r="35" spans="1:2" ht="15.5" x14ac:dyDescent="0.35">
      <c r="A35" s="472" t="s">
        <v>828</v>
      </c>
      <c r="B35" s="474">
        <v>30</v>
      </c>
    </row>
    <row r="36" spans="1:2" ht="15.5" x14ac:dyDescent="0.35">
      <c r="A36" s="472" t="s">
        <v>829</v>
      </c>
      <c r="B36" s="474">
        <v>12</v>
      </c>
    </row>
    <row r="37" spans="1:2" ht="15.5" x14ac:dyDescent="0.35">
      <c r="A37" s="472" t="s">
        <v>830</v>
      </c>
      <c r="B37" s="474">
        <v>11</v>
      </c>
    </row>
    <row r="38" spans="1:2" ht="15.5" x14ac:dyDescent="0.35">
      <c r="A38" s="472" t="s">
        <v>831</v>
      </c>
      <c r="B38" s="474">
        <v>6</v>
      </c>
    </row>
    <row r="39" spans="1:2" ht="15.5" x14ac:dyDescent="0.35">
      <c r="A39" s="472" t="s">
        <v>772</v>
      </c>
      <c r="B39" s="474">
        <v>1</v>
      </c>
    </row>
    <row r="40" spans="1:2" ht="15.5" x14ac:dyDescent="0.35">
      <c r="A40" s="472" t="s">
        <v>771</v>
      </c>
      <c r="B40" s="474">
        <v>7</v>
      </c>
    </row>
    <row r="41" spans="1:2" ht="16" thickBot="1" x14ac:dyDescent="0.4">
      <c r="A41" s="482" t="s">
        <v>715</v>
      </c>
      <c r="B41" s="489">
        <v>3</v>
      </c>
    </row>
    <row r="43" spans="1:2" ht="16" thickBot="1" x14ac:dyDescent="0.4">
      <c r="A43" s="442" t="s">
        <v>837</v>
      </c>
      <c r="B43" s="61"/>
    </row>
    <row r="44" spans="1:2" ht="15" x14ac:dyDescent="0.35">
      <c r="A44" s="466" t="s">
        <v>770</v>
      </c>
      <c r="B44" s="468" t="s">
        <v>834</v>
      </c>
    </row>
    <row r="45" spans="1:2" ht="15.5" x14ac:dyDescent="0.35">
      <c r="A45" s="472" t="s">
        <v>828</v>
      </c>
      <c r="B45" s="474">
        <v>19</v>
      </c>
    </row>
    <row r="46" spans="1:2" ht="15.5" x14ac:dyDescent="0.35">
      <c r="A46" s="472" t="s">
        <v>829</v>
      </c>
      <c r="B46" s="474">
        <v>8</v>
      </c>
    </row>
    <row r="47" spans="1:2" ht="15.5" x14ac:dyDescent="0.35">
      <c r="A47" s="472" t="s">
        <v>830</v>
      </c>
      <c r="B47" s="474">
        <v>9</v>
      </c>
    </row>
    <row r="48" spans="1:2" ht="15.5" x14ac:dyDescent="0.35">
      <c r="A48" s="472" t="s">
        <v>831</v>
      </c>
      <c r="B48" s="474">
        <v>4</v>
      </c>
    </row>
    <row r="49" spans="1:2" ht="15.5" x14ac:dyDescent="0.35">
      <c r="A49" s="472" t="s">
        <v>772</v>
      </c>
      <c r="B49" s="474">
        <v>1</v>
      </c>
    </row>
    <row r="50" spans="1:2" ht="15.5" x14ac:dyDescent="0.35">
      <c r="A50" s="472" t="s">
        <v>771</v>
      </c>
      <c r="B50" s="474">
        <v>4</v>
      </c>
    </row>
    <row r="51" spans="1:2" ht="16" thickBot="1" x14ac:dyDescent="0.4">
      <c r="A51" s="482" t="s">
        <v>715</v>
      </c>
      <c r="B51" s="489">
        <v>2</v>
      </c>
    </row>
    <row r="52" spans="1:2" ht="15.5" x14ac:dyDescent="0.35">
      <c r="B52" s="492"/>
    </row>
    <row r="53" spans="1:2" ht="16" thickBot="1" x14ac:dyDescent="0.4">
      <c r="A53" s="442" t="s">
        <v>838</v>
      </c>
      <c r="B53" s="61"/>
    </row>
    <row r="54" spans="1:2" ht="15" x14ac:dyDescent="0.35">
      <c r="A54" s="466" t="s">
        <v>770</v>
      </c>
      <c r="B54" s="468" t="s">
        <v>746</v>
      </c>
    </row>
    <row r="55" spans="1:2" ht="15.5" x14ac:dyDescent="0.35">
      <c r="A55" s="472" t="s">
        <v>828</v>
      </c>
      <c r="B55" s="474">
        <v>2</v>
      </c>
    </row>
    <row r="56" spans="1:2" ht="15.5" x14ac:dyDescent="0.35">
      <c r="A56" s="472" t="s">
        <v>829</v>
      </c>
      <c r="B56" s="474">
        <v>1</v>
      </c>
    </row>
    <row r="57" spans="1:2" ht="15.5" x14ac:dyDescent="0.35">
      <c r="A57" s="472" t="s">
        <v>830</v>
      </c>
      <c r="B57" s="474">
        <v>0</v>
      </c>
    </row>
    <row r="58" spans="1:2" ht="15.5" x14ac:dyDescent="0.35">
      <c r="A58" s="472" t="s">
        <v>831</v>
      </c>
      <c r="B58" s="474">
        <v>0</v>
      </c>
    </row>
    <row r="59" spans="1:2" ht="15.5" x14ac:dyDescent="0.35">
      <c r="A59" s="472" t="s">
        <v>832</v>
      </c>
      <c r="B59" s="474">
        <v>0</v>
      </c>
    </row>
    <row r="60" spans="1:2" ht="15.5" x14ac:dyDescent="0.35">
      <c r="A60" s="472" t="s">
        <v>771</v>
      </c>
      <c r="B60" s="474">
        <v>0</v>
      </c>
    </row>
    <row r="61" spans="1:2" ht="16" thickBot="1" x14ac:dyDescent="0.4">
      <c r="A61" s="482" t="s">
        <v>715</v>
      </c>
      <c r="B61" s="493">
        <v>0</v>
      </c>
    </row>
    <row r="62" spans="1:2" ht="15.5" x14ac:dyDescent="0.35">
      <c r="B62" s="492"/>
    </row>
    <row r="63" spans="1:2" ht="16" thickBot="1" x14ac:dyDescent="0.4">
      <c r="A63" s="442" t="s">
        <v>839</v>
      </c>
      <c r="B63" s="61"/>
    </row>
    <row r="64" spans="1:2" ht="15" x14ac:dyDescent="0.35">
      <c r="A64" s="466" t="s">
        <v>770</v>
      </c>
      <c r="B64" s="468" t="s">
        <v>827</v>
      </c>
    </row>
    <row r="65" spans="1:2" ht="15.5" x14ac:dyDescent="0.35">
      <c r="A65" s="472" t="s">
        <v>828</v>
      </c>
      <c r="B65" s="474">
        <v>24545</v>
      </c>
    </row>
    <row r="66" spans="1:2" ht="15.5" x14ac:dyDescent="0.35">
      <c r="A66" s="472" t="s">
        <v>829</v>
      </c>
      <c r="B66" s="474">
        <v>22976</v>
      </c>
    </row>
    <row r="67" spans="1:2" ht="15.5" x14ac:dyDescent="0.35">
      <c r="A67" s="472" t="s">
        <v>830</v>
      </c>
      <c r="B67" s="474">
        <v>16174</v>
      </c>
    </row>
    <row r="68" spans="1:2" ht="15.5" x14ac:dyDescent="0.35">
      <c r="A68" s="472" t="s">
        <v>831</v>
      </c>
      <c r="B68" s="474">
        <v>6941</v>
      </c>
    </row>
    <row r="69" spans="1:2" ht="15.5" x14ac:dyDescent="0.35">
      <c r="A69" s="472" t="s">
        <v>832</v>
      </c>
      <c r="B69" s="474">
        <v>5977</v>
      </c>
    </row>
    <row r="70" spans="1:2" ht="15.5" x14ac:dyDescent="0.35">
      <c r="A70" s="472" t="s">
        <v>771</v>
      </c>
      <c r="B70" s="474">
        <v>9042</v>
      </c>
    </row>
    <row r="71" spans="1:2" ht="16" thickBot="1" x14ac:dyDescent="0.4">
      <c r="A71" s="482" t="s">
        <v>715</v>
      </c>
      <c r="B71" s="489">
        <v>4516</v>
      </c>
    </row>
    <row r="73" spans="1:2" ht="16" thickBot="1" x14ac:dyDescent="0.4">
      <c r="A73" s="442" t="s">
        <v>840</v>
      </c>
      <c r="B73" s="61"/>
    </row>
    <row r="74" spans="1:2" ht="15" x14ac:dyDescent="0.35">
      <c r="A74" s="466" t="s">
        <v>770</v>
      </c>
      <c r="B74" s="468" t="s">
        <v>834</v>
      </c>
    </row>
    <row r="75" spans="1:2" ht="15.5" x14ac:dyDescent="0.35">
      <c r="A75" s="472" t="s">
        <v>828</v>
      </c>
      <c r="B75" s="474">
        <v>25793</v>
      </c>
    </row>
    <row r="76" spans="1:2" ht="15.5" x14ac:dyDescent="0.35">
      <c r="A76" s="472" t="s">
        <v>829</v>
      </c>
      <c r="B76" s="474">
        <v>24371</v>
      </c>
    </row>
    <row r="77" spans="1:2" ht="15.5" x14ac:dyDescent="0.35">
      <c r="A77" s="472" t="s">
        <v>830</v>
      </c>
      <c r="B77" s="474">
        <v>17657</v>
      </c>
    </row>
    <row r="78" spans="1:2" ht="15.5" x14ac:dyDescent="0.35">
      <c r="A78" s="472" t="s">
        <v>831</v>
      </c>
      <c r="B78" s="474">
        <v>7422</v>
      </c>
    </row>
    <row r="79" spans="1:2" ht="15.5" x14ac:dyDescent="0.35">
      <c r="A79" s="472" t="s">
        <v>832</v>
      </c>
      <c r="B79" s="474">
        <v>6468</v>
      </c>
    </row>
    <row r="80" spans="1:2" ht="15.5" x14ac:dyDescent="0.35">
      <c r="A80" s="472" t="s">
        <v>771</v>
      </c>
      <c r="B80" s="474">
        <v>9470</v>
      </c>
    </row>
    <row r="81" spans="1:8" ht="16" thickBot="1" x14ac:dyDescent="0.4">
      <c r="A81" s="482" t="s">
        <v>715</v>
      </c>
      <c r="B81" s="489">
        <v>4657</v>
      </c>
    </row>
    <row r="82" spans="1:8" ht="15.5" x14ac:dyDescent="0.35">
      <c r="B82" s="492"/>
    </row>
    <row r="83" spans="1:8" ht="16" thickBot="1" x14ac:dyDescent="0.4">
      <c r="A83" s="442" t="s">
        <v>841</v>
      </c>
      <c r="B83" s="61"/>
    </row>
    <row r="84" spans="1:8" ht="15" x14ac:dyDescent="0.35">
      <c r="A84" s="466" t="s">
        <v>770</v>
      </c>
      <c r="B84" s="468" t="s">
        <v>746</v>
      </c>
    </row>
    <row r="85" spans="1:8" ht="15.5" x14ac:dyDescent="0.35">
      <c r="A85" s="472" t="s">
        <v>828</v>
      </c>
      <c r="B85" s="474">
        <v>13632</v>
      </c>
    </row>
    <row r="86" spans="1:8" ht="15.5" x14ac:dyDescent="0.35">
      <c r="A86" s="472" t="s">
        <v>829</v>
      </c>
      <c r="B86" s="474">
        <v>13203</v>
      </c>
    </row>
    <row r="87" spans="1:8" ht="15.5" x14ac:dyDescent="0.35">
      <c r="A87" s="472" t="s">
        <v>830</v>
      </c>
      <c r="B87" s="474">
        <v>10998</v>
      </c>
    </row>
    <row r="88" spans="1:8" ht="15.5" x14ac:dyDescent="0.35">
      <c r="A88" s="472" t="s">
        <v>831</v>
      </c>
      <c r="B88" s="474">
        <v>64</v>
      </c>
    </row>
    <row r="89" spans="1:8" ht="15.5" x14ac:dyDescent="0.35">
      <c r="A89" s="472" t="s">
        <v>832</v>
      </c>
      <c r="B89" s="474">
        <v>4065</v>
      </c>
    </row>
    <row r="90" spans="1:8" ht="15.5" x14ac:dyDescent="0.35">
      <c r="A90" s="472" t="s">
        <v>771</v>
      </c>
      <c r="B90" s="474">
        <v>5801</v>
      </c>
    </row>
    <row r="91" spans="1:8" ht="16" thickBot="1" x14ac:dyDescent="0.4">
      <c r="A91" s="482" t="s">
        <v>715</v>
      </c>
      <c r="B91" s="489">
        <v>3049</v>
      </c>
    </row>
    <row r="92" spans="1:8" ht="15.5" x14ac:dyDescent="0.35">
      <c r="B92" s="492"/>
    </row>
    <row r="93" spans="1:8" ht="16" thickBot="1" x14ac:dyDescent="0.4">
      <c r="A93" s="442" t="s">
        <v>842</v>
      </c>
      <c r="B93" s="61"/>
    </row>
    <row r="94" spans="1:8" ht="15" x14ac:dyDescent="0.35">
      <c r="A94" s="466" t="s">
        <v>843</v>
      </c>
      <c r="B94" s="467" t="s">
        <v>828</v>
      </c>
      <c r="C94" s="467" t="s">
        <v>829</v>
      </c>
      <c r="D94" s="467" t="s">
        <v>830</v>
      </c>
      <c r="E94" s="467" t="s">
        <v>831</v>
      </c>
      <c r="F94" s="467" t="s">
        <v>772</v>
      </c>
      <c r="G94" s="467" t="s">
        <v>771</v>
      </c>
      <c r="H94" s="468" t="s">
        <v>715</v>
      </c>
    </row>
    <row r="95" spans="1:8" ht="15.5" x14ac:dyDescent="0.35">
      <c r="A95" s="472" t="s">
        <v>844</v>
      </c>
      <c r="B95" s="494"/>
      <c r="C95" s="494"/>
      <c r="D95" s="494"/>
      <c r="E95" s="494"/>
      <c r="F95" s="473">
        <v>23</v>
      </c>
      <c r="G95" s="473">
        <v>123</v>
      </c>
      <c r="H95" s="474">
        <v>41</v>
      </c>
    </row>
    <row r="96" spans="1:8" ht="15.5" x14ac:dyDescent="0.35">
      <c r="A96" s="472" t="s">
        <v>845</v>
      </c>
      <c r="B96" s="494">
        <v>0</v>
      </c>
      <c r="C96" s="494">
        <v>0</v>
      </c>
      <c r="D96" s="494">
        <v>0</v>
      </c>
      <c r="E96" s="473">
        <v>10</v>
      </c>
      <c r="F96" s="473">
        <v>37</v>
      </c>
      <c r="G96" s="473">
        <v>69</v>
      </c>
      <c r="H96" s="474">
        <v>32</v>
      </c>
    </row>
    <row r="97" spans="1:8" ht="15.5" x14ac:dyDescent="0.35">
      <c r="A97" s="472" t="s">
        <v>846</v>
      </c>
      <c r="B97" s="494"/>
      <c r="C97" s="494"/>
      <c r="D97" s="494"/>
      <c r="E97" s="494"/>
      <c r="F97" s="473">
        <v>54</v>
      </c>
      <c r="G97" s="473">
        <v>129</v>
      </c>
      <c r="H97" s="474">
        <v>25</v>
      </c>
    </row>
    <row r="98" spans="1:8" ht="15.5" x14ac:dyDescent="0.35">
      <c r="A98" s="472" t="s">
        <v>847</v>
      </c>
      <c r="B98" s="473">
        <v>10119</v>
      </c>
      <c r="C98" s="473">
        <v>9164</v>
      </c>
      <c r="D98" s="473">
        <v>6123</v>
      </c>
      <c r="E98" s="473">
        <v>5270</v>
      </c>
      <c r="F98" s="473">
        <v>6607</v>
      </c>
      <c r="G98" s="473">
        <v>5089</v>
      </c>
      <c r="H98" s="474">
        <v>2368</v>
      </c>
    </row>
    <row r="99" spans="1:8" ht="15.5" x14ac:dyDescent="0.35">
      <c r="A99" s="472" t="s">
        <v>848</v>
      </c>
      <c r="B99" s="494"/>
      <c r="C99" s="494"/>
      <c r="D99" s="494"/>
      <c r="E99" s="494"/>
      <c r="F99" s="494"/>
      <c r="G99" s="473">
        <v>39</v>
      </c>
      <c r="H99" s="474">
        <v>14</v>
      </c>
    </row>
    <row r="100" spans="1:8" ht="15.5" x14ac:dyDescent="0.35">
      <c r="A100" s="472" t="s">
        <v>849</v>
      </c>
      <c r="B100" s="494">
        <v>0</v>
      </c>
      <c r="C100" s="494">
        <v>0</v>
      </c>
      <c r="D100" s="494">
        <v>0</v>
      </c>
      <c r="E100" s="473">
        <v>1303</v>
      </c>
      <c r="F100" s="473">
        <v>4296</v>
      </c>
      <c r="G100" s="473">
        <v>1008</v>
      </c>
      <c r="H100" s="474">
        <v>269</v>
      </c>
    </row>
    <row r="101" spans="1:8" ht="15.5" x14ac:dyDescent="0.35">
      <c r="A101" s="472" t="s">
        <v>850</v>
      </c>
      <c r="B101" s="473">
        <v>13597</v>
      </c>
      <c r="C101" s="473">
        <v>13716</v>
      </c>
      <c r="D101" s="473">
        <v>9950</v>
      </c>
      <c r="E101" s="473">
        <v>10790</v>
      </c>
      <c r="F101" s="473">
        <v>16487</v>
      </c>
      <c r="G101" s="473">
        <v>11532</v>
      </c>
      <c r="H101" s="474">
        <v>5797</v>
      </c>
    </row>
    <row r="102" spans="1:8" ht="15.5" x14ac:dyDescent="0.35">
      <c r="A102" s="472" t="s">
        <v>851</v>
      </c>
      <c r="B102" s="473">
        <v>53</v>
      </c>
      <c r="C102" s="473">
        <v>34</v>
      </c>
      <c r="D102" s="473">
        <v>36</v>
      </c>
      <c r="E102" s="473">
        <v>11</v>
      </c>
      <c r="F102" s="473">
        <v>30</v>
      </c>
      <c r="G102" s="473">
        <v>58</v>
      </c>
      <c r="H102" s="474">
        <v>19</v>
      </c>
    </row>
    <row r="103" spans="1:8" ht="15.5" x14ac:dyDescent="0.35">
      <c r="A103" s="472" t="s">
        <v>852</v>
      </c>
      <c r="B103" s="473">
        <v>637</v>
      </c>
      <c r="C103" s="473">
        <v>823</v>
      </c>
      <c r="D103" s="473">
        <v>543</v>
      </c>
      <c r="E103" s="473">
        <v>2222</v>
      </c>
      <c r="F103" s="473">
        <v>10858</v>
      </c>
      <c r="G103" s="473">
        <v>21525</v>
      </c>
      <c r="H103" s="474">
        <v>5342</v>
      </c>
    </row>
    <row r="104" spans="1:8" ht="15.5" x14ac:dyDescent="0.35">
      <c r="A104" s="472" t="s">
        <v>853</v>
      </c>
      <c r="B104" s="473">
        <v>236</v>
      </c>
      <c r="C104" s="473">
        <v>132</v>
      </c>
      <c r="D104" s="473">
        <v>105</v>
      </c>
      <c r="E104" s="473">
        <v>52</v>
      </c>
      <c r="F104" s="473">
        <v>88</v>
      </c>
      <c r="G104" s="473">
        <v>194</v>
      </c>
      <c r="H104" s="474">
        <v>34</v>
      </c>
    </row>
    <row r="105" spans="1:8" ht="15.5" x14ac:dyDescent="0.35">
      <c r="A105" s="472" t="s">
        <v>854</v>
      </c>
      <c r="B105" s="473">
        <v>81</v>
      </c>
      <c r="C105" s="473">
        <v>40</v>
      </c>
      <c r="D105" s="473">
        <v>29</v>
      </c>
      <c r="E105" s="473">
        <v>12</v>
      </c>
      <c r="F105" s="473">
        <v>5</v>
      </c>
      <c r="G105" s="473">
        <v>8</v>
      </c>
      <c r="H105" s="474">
        <v>3</v>
      </c>
    </row>
    <row r="106" spans="1:8" ht="15.5" x14ac:dyDescent="0.35">
      <c r="A106" s="472" t="s">
        <v>855</v>
      </c>
      <c r="B106" s="473">
        <v>134</v>
      </c>
      <c r="C106" s="473">
        <v>82</v>
      </c>
      <c r="D106" s="473">
        <v>72</v>
      </c>
      <c r="E106" s="473">
        <v>29</v>
      </c>
      <c r="F106" s="473">
        <v>26</v>
      </c>
      <c r="G106" s="473">
        <v>38</v>
      </c>
      <c r="H106" s="474">
        <v>27</v>
      </c>
    </row>
    <row r="107" spans="1:8" ht="15.5" x14ac:dyDescent="0.35">
      <c r="A107" s="472" t="s">
        <v>856</v>
      </c>
      <c r="B107" s="473">
        <v>27</v>
      </c>
      <c r="C107" s="473">
        <v>19</v>
      </c>
      <c r="D107" s="473">
        <v>17</v>
      </c>
      <c r="E107" s="473">
        <v>7</v>
      </c>
      <c r="F107" s="473">
        <v>12</v>
      </c>
      <c r="G107" s="473">
        <v>25</v>
      </c>
      <c r="H107" s="474">
        <v>26</v>
      </c>
    </row>
    <row r="108" spans="1:8" ht="15.5" x14ac:dyDescent="0.35">
      <c r="A108" s="472" t="s">
        <v>857</v>
      </c>
      <c r="B108" s="494"/>
      <c r="C108" s="494"/>
      <c r="D108" s="494"/>
      <c r="E108" s="494"/>
      <c r="F108" s="473">
        <v>86</v>
      </c>
      <c r="G108" s="473">
        <v>199</v>
      </c>
      <c r="H108" s="474">
        <v>18</v>
      </c>
    </row>
    <row r="109" spans="1:8" ht="15.5" x14ac:dyDescent="0.35">
      <c r="A109" s="472" t="s">
        <v>858</v>
      </c>
      <c r="B109" s="494">
        <v>0</v>
      </c>
      <c r="C109" s="494">
        <v>0</v>
      </c>
      <c r="D109" s="494">
        <v>0</v>
      </c>
      <c r="E109" s="473">
        <v>2452</v>
      </c>
      <c r="F109" s="473">
        <v>17061</v>
      </c>
      <c r="G109" s="473">
        <v>17048</v>
      </c>
      <c r="H109" s="474">
        <v>3158</v>
      </c>
    </row>
    <row r="110" spans="1:8" ht="16" thickBot="1" x14ac:dyDescent="0.4">
      <c r="A110" s="482" t="s">
        <v>859</v>
      </c>
      <c r="B110" s="495">
        <v>51</v>
      </c>
      <c r="C110" s="495">
        <v>32</v>
      </c>
      <c r="D110" s="495">
        <v>14</v>
      </c>
      <c r="E110" s="495">
        <v>5</v>
      </c>
      <c r="F110" s="495">
        <v>24</v>
      </c>
      <c r="G110" s="495">
        <v>9</v>
      </c>
      <c r="H110" s="493">
        <v>8</v>
      </c>
    </row>
    <row r="112" spans="1:8" ht="16" thickBot="1" x14ac:dyDescent="0.4">
      <c r="A112" s="442" t="s">
        <v>860</v>
      </c>
      <c r="B112" s="61"/>
    </row>
    <row r="113" spans="1:8" ht="15" x14ac:dyDescent="0.35">
      <c r="A113" s="466" t="s">
        <v>843</v>
      </c>
      <c r="B113" s="467" t="s">
        <v>828</v>
      </c>
      <c r="C113" s="467" t="s">
        <v>829</v>
      </c>
      <c r="D113" s="467" t="s">
        <v>830</v>
      </c>
      <c r="E113" s="467" t="s">
        <v>831</v>
      </c>
      <c r="F113" s="467" t="s">
        <v>772</v>
      </c>
      <c r="G113" s="467" t="s">
        <v>771</v>
      </c>
      <c r="H113" s="468" t="s">
        <v>715</v>
      </c>
    </row>
    <row r="114" spans="1:8" ht="15.5" x14ac:dyDescent="0.35">
      <c r="A114" s="472" t="s">
        <v>844</v>
      </c>
      <c r="B114" s="494"/>
      <c r="C114" s="494"/>
      <c r="D114" s="494"/>
      <c r="E114" s="494"/>
      <c r="F114" s="473">
        <v>173</v>
      </c>
      <c r="G114" s="473">
        <v>649</v>
      </c>
      <c r="H114" s="474">
        <v>219</v>
      </c>
    </row>
    <row r="115" spans="1:8" ht="15.5" x14ac:dyDescent="0.35">
      <c r="A115" s="472" t="s">
        <v>845</v>
      </c>
      <c r="B115" s="494">
        <v>0</v>
      </c>
      <c r="C115" s="494">
        <v>0</v>
      </c>
      <c r="D115" s="494">
        <v>0</v>
      </c>
      <c r="E115" s="473">
        <v>10</v>
      </c>
      <c r="F115" s="473">
        <v>36</v>
      </c>
      <c r="G115" s="473">
        <v>49</v>
      </c>
      <c r="H115" s="474">
        <v>33</v>
      </c>
    </row>
    <row r="116" spans="1:8" ht="15.5" x14ac:dyDescent="0.35">
      <c r="A116" s="472" t="s">
        <v>846</v>
      </c>
      <c r="B116" s="494"/>
      <c r="C116" s="494"/>
      <c r="D116" s="494"/>
      <c r="E116" s="494"/>
      <c r="F116" s="473">
        <v>108</v>
      </c>
      <c r="G116" s="473">
        <v>689</v>
      </c>
      <c r="H116" s="474">
        <v>44</v>
      </c>
    </row>
    <row r="117" spans="1:8" ht="15.5" x14ac:dyDescent="0.35">
      <c r="A117" s="472" t="s">
        <v>847</v>
      </c>
      <c r="B117" s="473">
        <v>33169</v>
      </c>
      <c r="C117" s="473">
        <v>43408</v>
      </c>
      <c r="D117" s="473">
        <v>11108</v>
      </c>
      <c r="E117" s="473">
        <v>5137</v>
      </c>
      <c r="F117" s="473">
        <v>5367</v>
      </c>
      <c r="G117" s="473">
        <v>8904</v>
      </c>
      <c r="H117" s="474">
        <v>4582</v>
      </c>
    </row>
    <row r="118" spans="1:8" ht="15.5" x14ac:dyDescent="0.35">
      <c r="A118" s="472" t="s">
        <v>848</v>
      </c>
      <c r="B118" s="494"/>
      <c r="C118" s="494"/>
      <c r="D118" s="494"/>
      <c r="E118" s="494"/>
      <c r="F118" s="494"/>
      <c r="G118" s="473">
        <v>200</v>
      </c>
      <c r="H118" s="474">
        <v>43</v>
      </c>
    </row>
    <row r="119" spans="1:8" ht="15.5" x14ac:dyDescent="0.35">
      <c r="A119" s="472" t="s">
        <v>849</v>
      </c>
      <c r="B119" s="494">
        <v>0</v>
      </c>
      <c r="C119" s="494">
        <v>0</v>
      </c>
      <c r="D119" s="494">
        <v>0</v>
      </c>
      <c r="E119" s="473">
        <v>12331</v>
      </c>
      <c r="F119" s="473">
        <v>3926</v>
      </c>
      <c r="G119" s="473">
        <v>1684</v>
      </c>
      <c r="H119" s="474">
        <v>1543</v>
      </c>
    </row>
    <row r="120" spans="1:8" ht="15.5" x14ac:dyDescent="0.35">
      <c r="A120" s="472" t="s">
        <v>850</v>
      </c>
      <c r="B120" s="473">
        <v>62461</v>
      </c>
      <c r="C120" s="473">
        <v>104166</v>
      </c>
      <c r="D120" s="473">
        <v>16860</v>
      </c>
      <c r="E120" s="473">
        <v>13106</v>
      </c>
      <c r="F120" s="473">
        <v>11239</v>
      </c>
      <c r="G120" s="473">
        <v>21610</v>
      </c>
      <c r="H120" s="474">
        <v>12283</v>
      </c>
    </row>
    <row r="121" spans="1:8" ht="15.5" x14ac:dyDescent="0.35">
      <c r="A121" s="472" t="s">
        <v>851</v>
      </c>
      <c r="B121" s="473">
        <v>777</v>
      </c>
      <c r="C121" s="473">
        <v>371</v>
      </c>
      <c r="D121" s="473">
        <v>152</v>
      </c>
      <c r="E121" s="473">
        <v>384</v>
      </c>
      <c r="F121" s="473">
        <v>962</v>
      </c>
      <c r="G121" s="473">
        <v>835</v>
      </c>
      <c r="H121" s="474">
        <v>125</v>
      </c>
    </row>
    <row r="122" spans="1:8" ht="15.5" x14ac:dyDescent="0.35">
      <c r="A122" s="472" t="s">
        <v>852</v>
      </c>
      <c r="B122" s="473">
        <v>3428</v>
      </c>
      <c r="C122" s="473">
        <v>7893</v>
      </c>
      <c r="D122" s="473">
        <v>1467</v>
      </c>
      <c r="E122" s="473">
        <v>26920</v>
      </c>
      <c r="F122" s="473">
        <v>48045</v>
      </c>
      <c r="G122" s="473">
        <v>4448</v>
      </c>
      <c r="H122" s="474">
        <v>7431</v>
      </c>
    </row>
    <row r="123" spans="1:8" ht="15.5" x14ac:dyDescent="0.35">
      <c r="A123" s="472" t="s">
        <v>853</v>
      </c>
      <c r="B123" s="473">
        <v>290</v>
      </c>
      <c r="C123" s="473">
        <v>155</v>
      </c>
      <c r="D123" s="473">
        <v>129</v>
      </c>
      <c r="E123" s="473">
        <v>106</v>
      </c>
      <c r="F123" s="473">
        <v>502</v>
      </c>
      <c r="G123" s="473">
        <v>496</v>
      </c>
      <c r="H123" s="474">
        <v>56</v>
      </c>
    </row>
    <row r="124" spans="1:8" ht="15.5" x14ac:dyDescent="0.35">
      <c r="A124" s="472" t="s">
        <v>854</v>
      </c>
      <c r="B124" s="473">
        <v>113</v>
      </c>
      <c r="C124" s="473">
        <v>61</v>
      </c>
      <c r="D124" s="473">
        <v>39</v>
      </c>
      <c r="E124" s="473">
        <v>15</v>
      </c>
      <c r="F124" s="473">
        <v>9</v>
      </c>
      <c r="G124" s="473">
        <v>11</v>
      </c>
      <c r="H124" s="474">
        <v>2</v>
      </c>
    </row>
    <row r="125" spans="1:8" ht="15.5" x14ac:dyDescent="0.35">
      <c r="A125" s="472" t="s">
        <v>855</v>
      </c>
      <c r="B125" s="473">
        <v>121</v>
      </c>
      <c r="C125" s="473">
        <v>73</v>
      </c>
      <c r="D125" s="473">
        <v>68</v>
      </c>
      <c r="E125" s="473">
        <v>46</v>
      </c>
      <c r="F125" s="473">
        <v>58</v>
      </c>
      <c r="G125" s="473">
        <v>125</v>
      </c>
      <c r="H125" s="474">
        <v>125</v>
      </c>
    </row>
    <row r="126" spans="1:8" ht="15.5" x14ac:dyDescent="0.35">
      <c r="A126" s="472" t="s">
        <v>856</v>
      </c>
      <c r="B126" s="473">
        <v>41</v>
      </c>
      <c r="C126" s="473">
        <v>31</v>
      </c>
      <c r="D126" s="473">
        <v>21</v>
      </c>
      <c r="E126" s="473">
        <v>19</v>
      </c>
      <c r="F126" s="473">
        <v>107</v>
      </c>
      <c r="G126" s="473">
        <v>192</v>
      </c>
      <c r="H126" s="474">
        <v>136</v>
      </c>
    </row>
    <row r="127" spans="1:8" ht="15.5" x14ac:dyDescent="0.35">
      <c r="A127" s="472" t="s">
        <v>857</v>
      </c>
      <c r="B127" s="494"/>
      <c r="C127" s="494"/>
      <c r="D127" s="494"/>
      <c r="E127" s="494"/>
      <c r="F127" s="473">
        <v>75</v>
      </c>
      <c r="G127" s="473">
        <v>105</v>
      </c>
      <c r="H127" s="474">
        <v>49</v>
      </c>
    </row>
    <row r="128" spans="1:8" ht="15.5" x14ac:dyDescent="0.35">
      <c r="A128" s="472" t="s">
        <v>858</v>
      </c>
      <c r="B128" s="494">
        <v>0</v>
      </c>
      <c r="C128" s="494">
        <v>0</v>
      </c>
      <c r="D128" s="494">
        <v>0</v>
      </c>
      <c r="E128" s="473">
        <v>3823</v>
      </c>
      <c r="F128" s="473">
        <v>36644</v>
      </c>
      <c r="G128" s="473">
        <v>14918</v>
      </c>
      <c r="H128" s="474">
        <v>14396</v>
      </c>
    </row>
    <row r="129" spans="1:8" ht="16" thickBot="1" x14ac:dyDescent="0.4">
      <c r="A129" s="482" t="s">
        <v>859</v>
      </c>
      <c r="B129" s="495">
        <v>99</v>
      </c>
      <c r="C129" s="495">
        <v>83</v>
      </c>
      <c r="D129" s="495">
        <v>37</v>
      </c>
      <c r="E129" s="495">
        <v>43</v>
      </c>
      <c r="F129" s="495">
        <v>75</v>
      </c>
      <c r="G129" s="495">
        <v>42</v>
      </c>
      <c r="H129" s="493">
        <v>41</v>
      </c>
    </row>
    <row r="130" spans="1:8" ht="15.5" x14ac:dyDescent="0.35">
      <c r="A130" s="496"/>
      <c r="B130" s="497"/>
      <c r="C130" s="497"/>
      <c r="D130" s="497"/>
      <c r="E130" s="497"/>
      <c r="F130" s="497"/>
    </row>
    <row r="131" spans="1:8" ht="16" thickBot="1" x14ac:dyDescent="0.4">
      <c r="A131" s="442" t="s">
        <v>861</v>
      </c>
      <c r="B131" s="61"/>
    </row>
    <row r="132" spans="1:8" ht="15" x14ac:dyDescent="0.35">
      <c r="A132" s="466" t="s">
        <v>843</v>
      </c>
      <c r="B132" s="467" t="s">
        <v>828</v>
      </c>
      <c r="C132" s="467" t="s">
        <v>829</v>
      </c>
      <c r="D132" s="467" t="s">
        <v>830</v>
      </c>
      <c r="E132" s="467" t="s">
        <v>831</v>
      </c>
      <c r="F132" s="467" t="s">
        <v>772</v>
      </c>
      <c r="G132" s="467" t="s">
        <v>771</v>
      </c>
      <c r="H132" s="468" t="s">
        <v>715</v>
      </c>
    </row>
    <row r="133" spans="1:8" ht="15.5" x14ac:dyDescent="0.35">
      <c r="A133" s="472" t="s">
        <v>844</v>
      </c>
      <c r="B133" s="494"/>
      <c r="C133" s="494"/>
      <c r="D133" s="494"/>
      <c r="E133" s="494"/>
      <c r="F133" s="473">
        <v>8</v>
      </c>
      <c r="G133" s="473">
        <v>47</v>
      </c>
      <c r="H133" s="474">
        <v>67</v>
      </c>
    </row>
    <row r="134" spans="1:8" ht="15.5" x14ac:dyDescent="0.35">
      <c r="A134" s="472" t="s">
        <v>845</v>
      </c>
      <c r="B134" s="494">
        <v>0</v>
      </c>
      <c r="C134" s="494">
        <v>0</v>
      </c>
      <c r="D134" s="494">
        <v>0</v>
      </c>
      <c r="E134" s="473">
        <v>0</v>
      </c>
      <c r="F134" s="473">
        <v>1</v>
      </c>
      <c r="G134" s="473">
        <v>2</v>
      </c>
      <c r="H134" s="474">
        <v>0</v>
      </c>
    </row>
    <row r="135" spans="1:8" ht="15.5" x14ac:dyDescent="0.35">
      <c r="A135" s="472" t="s">
        <v>846</v>
      </c>
      <c r="B135" s="494"/>
      <c r="C135" s="494"/>
      <c r="D135" s="494"/>
      <c r="E135" s="494"/>
      <c r="F135" s="473">
        <v>5</v>
      </c>
      <c r="G135" s="473">
        <v>42</v>
      </c>
      <c r="H135" s="474">
        <v>13</v>
      </c>
    </row>
    <row r="136" spans="1:8" ht="15.5" x14ac:dyDescent="0.35">
      <c r="A136" s="472" t="s">
        <v>847</v>
      </c>
      <c r="B136" s="473">
        <v>15445</v>
      </c>
      <c r="C136" s="473">
        <v>18981</v>
      </c>
      <c r="D136" s="473">
        <v>12590</v>
      </c>
      <c r="E136" s="473">
        <v>2872</v>
      </c>
      <c r="F136" s="473">
        <v>7376</v>
      </c>
      <c r="G136" s="473">
        <v>8600</v>
      </c>
      <c r="H136" s="474">
        <v>7843</v>
      </c>
    </row>
    <row r="137" spans="1:8" ht="15.5" x14ac:dyDescent="0.35">
      <c r="A137" s="472" t="s">
        <v>848</v>
      </c>
      <c r="B137" s="494"/>
      <c r="C137" s="494"/>
      <c r="D137" s="494"/>
      <c r="E137" s="494"/>
      <c r="F137" s="494"/>
      <c r="G137" s="473">
        <v>37</v>
      </c>
      <c r="H137" s="474">
        <v>19</v>
      </c>
    </row>
    <row r="138" spans="1:8" ht="15.5" x14ac:dyDescent="0.35">
      <c r="A138" s="472" t="s">
        <v>849</v>
      </c>
      <c r="B138" s="494">
        <v>0</v>
      </c>
      <c r="C138" s="494">
        <v>0</v>
      </c>
      <c r="D138" s="494">
        <v>0</v>
      </c>
      <c r="E138" s="473">
        <v>16</v>
      </c>
      <c r="F138" s="473">
        <v>1612</v>
      </c>
      <c r="G138" s="473">
        <v>1115</v>
      </c>
      <c r="H138" s="474">
        <v>341</v>
      </c>
    </row>
    <row r="139" spans="1:8" ht="15.5" x14ac:dyDescent="0.35">
      <c r="A139" s="472" t="s">
        <v>850</v>
      </c>
      <c r="B139" s="473">
        <v>28894</v>
      </c>
      <c r="C139" s="473">
        <v>41800</v>
      </c>
      <c r="D139" s="473">
        <v>21139</v>
      </c>
      <c r="E139" s="473">
        <v>4904</v>
      </c>
      <c r="F139" s="473">
        <v>6541</v>
      </c>
      <c r="G139" s="473">
        <v>22631</v>
      </c>
      <c r="H139" s="474">
        <v>25740</v>
      </c>
    </row>
    <row r="140" spans="1:8" ht="15.5" x14ac:dyDescent="0.35">
      <c r="A140" s="472" t="s">
        <v>851</v>
      </c>
      <c r="B140" s="473">
        <v>45</v>
      </c>
      <c r="C140" s="473">
        <v>162</v>
      </c>
      <c r="D140" s="473">
        <v>97</v>
      </c>
      <c r="E140" s="473">
        <v>23</v>
      </c>
      <c r="F140" s="473">
        <v>32</v>
      </c>
      <c r="G140" s="473">
        <v>26</v>
      </c>
      <c r="H140" s="474">
        <v>38</v>
      </c>
    </row>
    <row r="141" spans="1:8" ht="15.5" x14ac:dyDescent="0.35">
      <c r="A141" s="472" t="s">
        <v>852</v>
      </c>
      <c r="B141" s="473">
        <v>879</v>
      </c>
      <c r="C141" s="473">
        <v>2240</v>
      </c>
      <c r="D141" s="473">
        <v>1416</v>
      </c>
      <c r="E141" s="473">
        <v>964</v>
      </c>
      <c r="F141" s="473">
        <v>2605</v>
      </c>
      <c r="G141" s="473">
        <v>2408</v>
      </c>
      <c r="H141" s="474">
        <v>1236</v>
      </c>
    </row>
    <row r="142" spans="1:8" ht="15.5" x14ac:dyDescent="0.35">
      <c r="A142" s="472" t="s">
        <v>853</v>
      </c>
      <c r="B142" s="473">
        <v>229</v>
      </c>
      <c r="C142" s="473">
        <v>151</v>
      </c>
      <c r="D142" s="473">
        <v>112</v>
      </c>
      <c r="E142" s="473">
        <v>47</v>
      </c>
      <c r="F142" s="473">
        <v>23</v>
      </c>
      <c r="G142" s="473">
        <v>47</v>
      </c>
      <c r="H142" s="474">
        <v>42</v>
      </c>
    </row>
    <row r="143" spans="1:8" ht="15.5" x14ac:dyDescent="0.35">
      <c r="A143" s="472" t="s">
        <v>854</v>
      </c>
      <c r="B143" s="473">
        <v>61</v>
      </c>
      <c r="C143" s="473">
        <v>65</v>
      </c>
      <c r="D143" s="473">
        <v>41</v>
      </c>
      <c r="E143" s="473">
        <v>22</v>
      </c>
      <c r="F143" s="473">
        <v>0</v>
      </c>
      <c r="G143" s="473">
        <v>4</v>
      </c>
      <c r="H143" s="474">
        <v>0</v>
      </c>
    </row>
    <row r="144" spans="1:8" ht="15.5" x14ac:dyDescent="0.35">
      <c r="A144" s="472" t="s">
        <v>855</v>
      </c>
      <c r="B144" s="473">
        <v>42</v>
      </c>
      <c r="C144" s="473">
        <v>18</v>
      </c>
      <c r="D144" s="473">
        <v>17</v>
      </c>
      <c r="E144" s="473">
        <v>4</v>
      </c>
      <c r="F144" s="473">
        <v>9</v>
      </c>
      <c r="G144" s="473">
        <v>15</v>
      </c>
      <c r="H144" s="474">
        <v>5</v>
      </c>
    </row>
    <row r="145" spans="1:8" ht="15.5" x14ac:dyDescent="0.35">
      <c r="A145" s="472" t="s">
        <v>856</v>
      </c>
      <c r="B145" s="473">
        <v>7</v>
      </c>
      <c r="C145" s="473">
        <v>9</v>
      </c>
      <c r="D145" s="473">
        <v>2</v>
      </c>
      <c r="E145" s="473">
        <v>0</v>
      </c>
      <c r="F145" s="473">
        <v>6</v>
      </c>
      <c r="G145" s="473">
        <v>19</v>
      </c>
      <c r="H145" s="474">
        <v>2</v>
      </c>
    </row>
    <row r="146" spans="1:8" ht="15.5" x14ac:dyDescent="0.35">
      <c r="A146" s="472" t="s">
        <v>857</v>
      </c>
      <c r="B146" s="494"/>
      <c r="C146" s="494"/>
      <c r="D146" s="494"/>
      <c r="E146" s="494"/>
      <c r="F146" s="473">
        <v>10</v>
      </c>
      <c r="G146" s="473">
        <v>41</v>
      </c>
      <c r="H146" s="474">
        <v>19</v>
      </c>
    </row>
    <row r="147" spans="1:8" ht="15.5" x14ac:dyDescent="0.35">
      <c r="A147" s="472" t="s">
        <v>858</v>
      </c>
      <c r="B147" s="494">
        <v>0</v>
      </c>
      <c r="C147" s="494">
        <v>0</v>
      </c>
      <c r="D147" s="494">
        <v>0</v>
      </c>
      <c r="E147" s="473">
        <v>18</v>
      </c>
      <c r="F147" s="473">
        <v>197</v>
      </c>
      <c r="G147" s="473">
        <v>894</v>
      </c>
      <c r="H147" s="474">
        <v>2580</v>
      </c>
    </row>
    <row r="148" spans="1:8" ht="16" thickBot="1" x14ac:dyDescent="0.4">
      <c r="A148" s="482" t="s">
        <v>859</v>
      </c>
      <c r="B148" s="495">
        <v>24</v>
      </c>
      <c r="C148" s="495">
        <v>46</v>
      </c>
      <c r="D148" s="495">
        <v>14</v>
      </c>
      <c r="E148" s="495">
        <v>6</v>
      </c>
      <c r="F148" s="495">
        <v>17</v>
      </c>
      <c r="G148" s="495">
        <v>12</v>
      </c>
      <c r="H148" s="493">
        <v>5</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93CB-25B7-4780-83F7-93AAED8E1366}">
  <dimension ref="A1:AB957"/>
  <sheetViews>
    <sheetView topLeftCell="A34" zoomScale="80" zoomScaleNormal="80" workbookViewId="0">
      <pane xSplit="1" topLeftCell="P1" activePane="topRight" state="frozen"/>
      <selection pane="topRight" activeCell="Y6" sqref="Y6"/>
    </sheetView>
  </sheetViews>
  <sheetFormatPr defaultColWidth="9.453125" defaultRowHeight="15.5" x14ac:dyDescent="0.35"/>
  <cols>
    <col min="1" max="1" width="55.54296875" style="61" customWidth="1"/>
    <col min="2" max="2" width="56.81640625" style="61" customWidth="1"/>
    <col min="3" max="3" width="24.54296875" style="61" customWidth="1"/>
    <col min="4" max="4" width="9.54296875" style="61" customWidth="1"/>
    <col min="5" max="5" width="9.54296875" style="62" customWidth="1"/>
    <col min="6" max="6" width="11.1796875" style="61" customWidth="1"/>
    <col min="7" max="7" width="22.81640625" style="61" customWidth="1"/>
    <col min="8" max="8" width="21" style="61" customWidth="1"/>
    <col min="9" max="9" width="14.54296875" style="61" customWidth="1"/>
    <col min="10" max="10" width="11.81640625" style="61" customWidth="1"/>
    <col min="11" max="13" width="14.81640625" style="61" customWidth="1"/>
    <col min="14" max="15" width="18" style="61" customWidth="1"/>
    <col min="16" max="16" width="15.453125" style="61" customWidth="1"/>
    <col min="17" max="17" width="17.1796875" style="61" customWidth="1"/>
    <col min="18" max="18" width="14" style="61" customWidth="1"/>
    <col min="19" max="20" width="14.453125" style="61" customWidth="1"/>
    <col min="21" max="21" width="15.54296875" style="61" customWidth="1"/>
    <col min="22" max="22" width="18.453125" style="61" customWidth="1"/>
    <col min="23" max="23" width="18.1796875" style="61" customWidth="1"/>
    <col min="24" max="24" width="15.54296875" style="61" bestFit="1" customWidth="1"/>
    <col min="25" max="25" width="18.54296875" style="183" bestFit="1" customWidth="1"/>
    <col min="26" max="26" width="20.7265625" style="200" customWidth="1"/>
    <col min="27" max="27" width="34" style="61" bestFit="1" customWidth="1"/>
    <col min="28" max="28" width="43.54296875" style="61" customWidth="1"/>
    <col min="29" max="29" width="22.1796875" style="61" customWidth="1"/>
    <col min="30" max="16384" width="9.453125" style="61"/>
  </cols>
  <sheetData>
    <row r="1" spans="1:28" ht="45" customHeight="1" x14ac:dyDescent="0.35">
      <c r="A1" s="215" t="s">
        <v>5</v>
      </c>
      <c r="B1" s="215"/>
      <c r="C1" s="215"/>
      <c r="D1" s="215"/>
      <c r="E1" s="88"/>
      <c r="F1" s="3"/>
      <c r="G1" s="3"/>
      <c r="H1" s="3"/>
      <c r="I1" s="3"/>
      <c r="J1" s="3"/>
      <c r="K1" s="3"/>
      <c r="L1" s="3"/>
      <c r="M1" s="3"/>
      <c r="N1" s="3"/>
      <c r="O1" s="3"/>
      <c r="P1" s="3"/>
      <c r="Q1" s="3"/>
      <c r="R1" s="3"/>
      <c r="S1" s="3"/>
      <c r="T1" s="3"/>
      <c r="U1" s="3"/>
      <c r="V1" s="3"/>
      <c r="W1" s="87"/>
      <c r="X1" s="3"/>
      <c r="Y1" s="203"/>
      <c r="Z1" s="195"/>
      <c r="AA1" s="16"/>
      <c r="AB1" s="16"/>
    </row>
    <row r="2" spans="1:28" ht="48.65" customHeight="1" x14ac:dyDescent="0.35">
      <c r="A2" s="216" t="s">
        <v>6</v>
      </c>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row>
    <row r="3" spans="1:28" customFormat="1" ht="30.75" customHeight="1" x14ac:dyDescent="0.35">
      <c r="A3" s="86" t="s">
        <v>7</v>
      </c>
      <c r="B3" s="84"/>
      <c r="C3" s="84"/>
      <c r="D3" s="84"/>
      <c r="E3" s="85"/>
      <c r="F3" s="84"/>
      <c r="G3" s="84"/>
      <c r="H3" s="84"/>
      <c r="Y3" s="204"/>
      <c r="Z3" s="196"/>
    </row>
    <row r="4" spans="1:28" ht="60" x14ac:dyDescent="0.35">
      <c r="A4" s="82" t="s">
        <v>8</v>
      </c>
      <c r="B4" s="82"/>
      <c r="C4" s="82"/>
      <c r="D4" s="82"/>
      <c r="E4" s="83"/>
      <c r="F4" s="82"/>
      <c r="G4" s="82"/>
      <c r="H4" s="82"/>
      <c r="I4" s="82" t="s">
        <v>9</v>
      </c>
      <c r="J4" s="217" t="s">
        <v>10</v>
      </c>
      <c r="K4" s="217"/>
      <c r="L4" s="217"/>
      <c r="M4" s="217"/>
      <c r="N4" s="217" t="s">
        <v>11</v>
      </c>
      <c r="O4" s="217"/>
      <c r="P4" s="217"/>
      <c r="Q4" s="217"/>
      <c r="R4" s="218" t="s">
        <v>12</v>
      </c>
      <c r="S4" s="218"/>
      <c r="T4" s="218"/>
      <c r="U4" s="218"/>
      <c r="V4" s="81" t="s">
        <v>13</v>
      </c>
      <c r="W4" s="218" t="s">
        <v>14</v>
      </c>
      <c r="X4" s="218"/>
      <c r="Y4" s="218"/>
      <c r="Z4" s="218"/>
      <c r="AA4" s="218"/>
      <c r="AB4" s="218"/>
    </row>
    <row r="5" spans="1:28" ht="52.4" customHeight="1" x14ac:dyDescent="0.35">
      <c r="A5" s="78" t="s">
        <v>15</v>
      </c>
      <c r="B5" s="78"/>
      <c r="C5" s="78"/>
      <c r="D5" s="78"/>
      <c r="E5" s="80"/>
      <c r="F5" s="78"/>
      <c r="G5" s="78"/>
      <c r="H5" s="78"/>
      <c r="I5" s="79"/>
      <c r="J5" s="78"/>
      <c r="K5" s="78"/>
      <c r="L5" s="78"/>
      <c r="M5" s="78"/>
      <c r="N5" s="78"/>
      <c r="O5" s="78"/>
      <c r="P5" s="78"/>
      <c r="Q5" s="78"/>
      <c r="R5" s="75"/>
      <c r="S5" s="75"/>
      <c r="T5" s="75"/>
      <c r="U5" s="75"/>
      <c r="V5" s="77"/>
      <c r="W5" s="76"/>
      <c r="X5" s="75"/>
      <c r="Y5" s="185"/>
      <c r="Z5" s="198"/>
      <c r="AA5" s="189"/>
      <c r="AB5" s="74"/>
    </row>
    <row r="6" spans="1:28" ht="48" customHeight="1" x14ac:dyDescent="0.35">
      <c r="A6" s="71" t="s">
        <v>16</v>
      </c>
      <c r="B6" s="71" t="s">
        <v>17</v>
      </c>
      <c r="C6" s="71" t="s">
        <v>18</v>
      </c>
      <c r="D6" s="71" t="s">
        <v>19</v>
      </c>
      <c r="E6" s="73" t="s">
        <v>20</v>
      </c>
      <c r="F6" s="71" t="s">
        <v>21</v>
      </c>
      <c r="G6" s="71" t="s">
        <v>22</v>
      </c>
      <c r="H6" s="71" t="s">
        <v>23</v>
      </c>
      <c r="I6" s="72" t="s">
        <v>24</v>
      </c>
      <c r="J6" s="71" t="s">
        <v>25</v>
      </c>
      <c r="K6" s="71" t="s">
        <v>26</v>
      </c>
      <c r="L6" s="71" t="s">
        <v>27</v>
      </c>
      <c r="M6" s="71" t="s">
        <v>28</v>
      </c>
      <c r="N6" s="71" t="s">
        <v>29</v>
      </c>
      <c r="O6" s="71" t="s">
        <v>30</v>
      </c>
      <c r="P6" s="71" t="s">
        <v>31</v>
      </c>
      <c r="Q6" s="71" t="s">
        <v>32</v>
      </c>
      <c r="R6" s="71" t="s">
        <v>33</v>
      </c>
      <c r="S6" s="71" t="s">
        <v>34</v>
      </c>
      <c r="T6" s="71" t="s">
        <v>35</v>
      </c>
      <c r="U6" s="71" t="s">
        <v>36</v>
      </c>
      <c r="V6" s="71" t="s">
        <v>37</v>
      </c>
      <c r="W6" s="71" t="s">
        <v>38</v>
      </c>
      <c r="X6" s="71" t="s">
        <v>39</v>
      </c>
      <c r="Y6" s="186" t="s">
        <v>40</v>
      </c>
      <c r="Z6" s="199" t="s">
        <v>41</v>
      </c>
      <c r="AA6" s="190" t="s">
        <v>42</v>
      </c>
      <c r="AB6" s="70" t="s">
        <v>43</v>
      </c>
    </row>
    <row r="7" spans="1:28" s="95" customFormat="1" ht="16.399999999999999" customHeight="1" x14ac:dyDescent="0.35">
      <c r="A7" s="89" t="s">
        <v>44</v>
      </c>
      <c r="B7" s="89" t="s">
        <v>45</v>
      </c>
      <c r="C7" s="89" t="s">
        <v>46</v>
      </c>
      <c r="D7" s="89" t="s">
        <v>47</v>
      </c>
      <c r="E7" s="90">
        <v>39120</v>
      </c>
      <c r="F7" s="89" t="s">
        <v>48</v>
      </c>
      <c r="G7" s="89" t="s">
        <v>49</v>
      </c>
      <c r="H7" s="89" t="s">
        <v>50</v>
      </c>
      <c r="I7" s="91">
        <v>39.667370554945499</v>
      </c>
      <c r="J7" s="92">
        <v>1403.2321981424247</v>
      </c>
      <c r="K7" s="92">
        <v>75.690402476780278</v>
      </c>
      <c r="L7" s="92">
        <v>0.86068111455108354</v>
      </c>
      <c r="M7" s="92">
        <v>0.58204334365325072</v>
      </c>
      <c r="N7" s="92">
        <v>11.643962848297226</v>
      </c>
      <c r="O7" s="92">
        <v>1468.7213622291122</v>
      </c>
      <c r="P7" s="92">
        <v>0</v>
      </c>
      <c r="Q7" s="92">
        <v>0</v>
      </c>
      <c r="R7" s="92">
        <v>0.38080495356037153</v>
      </c>
      <c r="S7" s="92">
        <v>0.78637770897832815</v>
      </c>
      <c r="T7" s="92">
        <v>0.91640866873064997</v>
      </c>
      <c r="U7" s="92">
        <v>1478.2817337461411</v>
      </c>
      <c r="V7" s="92">
        <v>598.95975232198259</v>
      </c>
      <c r="W7" s="93">
        <v>1100</v>
      </c>
      <c r="X7" s="94" t="s">
        <v>51</v>
      </c>
      <c r="Y7" s="187">
        <v>45519</v>
      </c>
      <c r="Z7" s="101"/>
      <c r="AA7" s="191" t="s">
        <v>52</v>
      </c>
      <c r="AB7" s="179" t="s">
        <v>53</v>
      </c>
    </row>
    <row r="8" spans="1:28" s="95" customFormat="1" ht="16.399999999999999" customHeight="1" x14ac:dyDescent="0.35">
      <c r="A8" s="89" t="s">
        <v>54</v>
      </c>
      <c r="B8" s="89" t="s">
        <v>55</v>
      </c>
      <c r="C8" s="89" t="s">
        <v>56</v>
      </c>
      <c r="D8" s="89" t="s">
        <v>57</v>
      </c>
      <c r="E8" s="90">
        <v>92301</v>
      </c>
      <c r="F8" s="89" t="s">
        <v>58</v>
      </c>
      <c r="G8" s="89" t="s">
        <v>59</v>
      </c>
      <c r="H8" s="89" t="s">
        <v>50</v>
      </c>
      <c r="I8" s="91">
        <v>1222</v>
      </c>
      <c r="J8" s="92">
        <v>0</v>
      </c>
      <c r="K8" s="92">
        <v>0.15789473684210525</v>
      </c>
      <c r="L8" s="92">
        <v>0.804953560371517</v>
      </c>
      <c r="M8" s="92">
        <v>4.7337461300309602</v>
      </c>
      <c r="N8" s="92">
        <v>5.5386996904024759</v>
      </c>
      <c r="O8" s="92">
        <v>0</v>
      </c>
      <c r="P8" s="92">
        <v>0.15789473684210525</v>
      </c>
      <c r="Q8" s="92">
        <v>0</v>
      </c>
      <c r="R8" s="92">
        <v>4.8513931888544892</v>
      </c>
      <c r="S8" s="92">
        <v>0</v>
      </c>
      <c r="T8" s="92">
        <v>0</v>
      </c>
      <c r="U8" s="92">
        <v>0.84520123839009287</v>
      </c>
      <c r="V8" s="92">
        <v>5.6965944272445821</v>
      </c>
      <c r="W8" s="93">
        <v>640</v>
      </c>
      <c r="X8" s="94" t="s">
        <v>51</v>
      </c>
      <c r="Y8" s="187">
        <v>45491</v>
      </c>
      <c r="Z8" s="101"/>
      <c r="AA8" s="192" t="s">
        <v>52</v>
      </c>
      <c r="AB8" s="101" t="s">
        <v>53</v>
      </c>
    </row>
    <row r="9" spans="1:28" s="95" customFormat="1" ht="16.399999999999999" customHeight="1" x14ac:dyDescent="0.35">
      <c r="A9" s="89" t="s">
        <v>60</v>
      </c>
      <c r="B9" s="89" t="s">
        <v>61</v>
      </c>
      <c r="C9" s="89" t="s">
        <v>62</v>
      </c>
      <c r="D9" s="89" t="s">
        <v>63</v>
      </c>
      <c r="E9" s="90">
        <v>27253</v>
      </c>
      <c r="F9" s="89" t="s">
        <v>64</v>
      </c>
      <c r="G9" s="89" t="s">
        <v>65</v>
      </c>
      <c r="H9" s="89" t="s">
        <v>50</v>
      </c>
      <c r="I9" s="91">
        <v>4.9695210449927396</v>
      </c>
      <c r="J9" s="92">
        <v>2.8885448916408674</v>
      </c>
      <c r="K9" s="92">
        <v>4.1269349845201244</v>
      </c>
      <c r="L9" s="92">
        <v>6.9009287925696983</v>
      </c>
      <c r="M9" s="92">
        <v>7.3343653250774352</v>
      </c>
      <c r="N9" s="92">
        <v>17.086687306501528</v>
      </c>
      <c r="O9" s="92">
        <v>4.0030959752321973</v>
      </c>
      <c r="P9" s="92">
        <v>8.6687306501547962E-2</v>
      </c>
      <c r="Q9" s="92">
        <v>7.4303405572755402E-2</v>
      </c>
      <c r="R9" s="92">
        <v>0.50773993808049522</v>
      </c>
      <c r="S9" s="92">
        <v>0.11764705882352941</v>
      </c>
      <c r="T9" s="92">
        <v>0.11145510835913314</v>
      </c>
      <c r="U9" s="92">
        <v>20.513931888544821</v>
      </c>
      <c r="V9" s="92">
        <v>17.578947368421009</v>
      </c>
      <c r="W9" s="93">
        <v>40</v>
      </c>
      <c r="X9" s="94" t="s">
        <v>51</v>
      </c>
      <c r="Y9" s="187">
        <v>45386</v>
      </c>
      <c r="Z9" s="101" t="s">
        <v>66</v>
      </c>
      <c r="AA9" s="192" t="s">
        <v>67</v>
      </c>
      <c r="AB9" s="101" t="s">
        <v>68</v>
      </c>
    </row>
    <row r="10" spans="1:28" s="95" customFormat="1" x14ac:dyDescent="0.35">
      <c r="A10" s="89" t="s">
        <v>69</v>
      </c>
      <c r="B10" s="89" t="s">
        <v>70</v>
      </c>
      <c r="C10" s="89" t="s">
        <v>71</v>
      </c>
      <c r="D10" s="89" t="s">
        <v>72</v>
      </c>
      <c r="E10" s="90">
        <v>71303</v>
      </c>
      <c r="F10" s="89" t="s">
        <v>48</v>
      </c>
      <c r="G10" s="89" t="s">
        <v>73</v>
      </c>
      <c r="H10" s="89" t="s">
        <v>74</v>
      </c>
      <c r="I10" s="91">
        <v>3.79488615901725</v>
      </c>
      <c r="J10" s="92">
        <v>155.66873065016358</v>
      </c>
      <c r="K10" s="92">
        <v>34.241486068110973</v>
      </c>
      <c r="L10" s="92">
        <v>58.603715170278754</v>
      </c>
      <c r="M10" s="92">
        <v>48.609907120743109</v>
      </c>
      <c r="N10" s="92">
        <v>123.17647058824556</v>
      </c>
      <c r="O10" s="92">
        <v>173.90712074303687</v>
      </c>
      <c r="P10" s="92">
        <v>3.0959752321981424E-2</v>
      </c>
      <c r="Q10" s="92">
        <v>9.2879256965944269E-3</v>
      </c>
      <c r="R10" s="92">
        <v>43.145510835913242</v>
      </c>
      <c r="S10" s="92">
        <v>20.340557275541499</v>
      </c>
      <c r="T10" s="92">
        <v>24.349845201238157</v>
      </c>
      <c r="U10" s="92">
        <v>209.28792569657404</v>
      </c>
      <c r="V10" s="92">
        <v>292.98142414853697</v>
      </c>
      <c r="W10" s="93" t="s">
        <v>75</v>
      </c>
      <c r="X10" s="94" t="s">
        <v>51</v>
      </c>
      <c r="Y10" s="187">
        <v>45198</v>
      </c>
      <c r="Z10" s="101" t="s">
        <v>66</v>
      </c>
      <c r="AA10" s="192" t="s">
        <v>76</v>
      </c>
      <c r="AB10" s="101" t="s">
        <v>68</v>
      </c>
    </row>
    <row r="11" spans="1:28" s="95" customFormat="1" ht="16.399999999999999" customHeight="1" x14ac:dyDescent="0.35">
      <c r="A11" s="89" t="s">
        <v>77</v>
      </c>
      <c r="B11" s="89" t="s">
        <v>78</v>
      </c>
      <c r="C11" s="89" t="s">
        <v>79</v>
      </c>
      <c r="D11" s="89" t="s">
        <v>72</v>
      </c>
      <c r="E11" s="90">
        <v>70655</v>
      </c>
      <c r="F11" s="89" t="s">
        <v>48</v>
      </c>
      <c r="G11" s="89" t="s">
        <v>65</v>
      </c>
      <c r="H11" s="89" t="s">
        <v>74</v>
      </c>
      <c r="I11" s="91">
        <v>41.753453772582397</v>
      </c>
      <c r="J11" s="92">
        <v>94.842105263157876</v>
      </c>
      <c r="K11" s="92">
        <v>10.006191950464396</v>
      </c>
      <c r="L11" s="92">
        <v>20.839009287925677</v>
      </c>
      <c r="M11" s="92">
        <v>6.5758513931888558</v>
      </c>
      <c r="N11" s="92">
        <v>26.154798761609896</v>
      </c>
      <c r="O11" s="92">
        <v>106.10835913312698</v>
      </c>
      <c r="P11" s="92">
        <v>0</v>
      </c>
      <c r="Q11" s="92">
        <v>0</v>
      </c>
      <c r="R11" s="92">
        <v>14.541795665634677</v>
      </c>
      <c r="S11" s="92">
        <v>5.0278637770897827</v>
      </c>
      <c r="T11" s="92">
        <v>2.9814241486068114</v>
      </c>
      <c r="U11" s="92">
        <v>109.7120743034056</v>
      </c>
      <c r="V11" s="92">
        <v>97.585139318885368</v>
      </c>
      <c r="W11" s="93">
        <v>170</v>
      </c>
      <c r="X11" s="94" t="s">
        <v>51</v>
      </c>
      <c r="Y11" s="187">
        <v>45491</v>
      </c>
      <c r="Z11" s="101"/>
      <c r="AA11" s="192" t="s">
        <v>52</v>
      </c>
      <c r="AB11" s="101" t="s">
        <v>53</v>
      </c>
    </row>
    <row r="12" spans="1:28" s="95" customFormat="1" ht="16.399999999999999" customHeight="1" x14ac:dyDescent="0.35">
      <c r="A12" s="89" t="s">
        <v>80</v>
      </c>
      <c r="B12" s="89" t="s">
        <v>81</v>
      </c>
      <c r="C12" s="89" t="s">
        <v>82</v>
      </c>
      <c r="D12" s="89" t="s">
        <v>83</v>
      </c>
      <c r="E12" s="90">
        <v>32063</v>
      </c>
      <c r="F12" s="89" t="s">
        <v>84</v>
      </c>
      <c r="G12" s="89" t="s">
        <v>65</v>
      </c>
      <c r="H12" s="89" t="s">
        <v>50</v>
      </c>
      <c r="I12" s="91">
        <v>54.466335931963101</v>
      </c>
      <c r="J12" s="92">
        <v>22.900928792569683</v>
      </c>
      <c r="K12" s="92">
        <v>27.411764705882355</v>
      </c>
      <c r="L12" s="92">
        <v>88.563467492260187</v>
      </c>
      <c r="M12" s="92">
        <v>94.727554179566653</v>
      </c>
      <c r="N12" s="92">
        <v>157.19814241486048</v>
      </c>
      <c r="O12" s="92">
        <v>47.520123839009294</v>
      </c>
      <c r="P12" s="92">
        <v>19.860681114551078</v>
      </c>
      <c r="Q12" s="92">
        <v>9.0247678018575819</v>
      </c>
      <c r="R12" s="92">
        <v>45.616099071207444</v>
      </c>
      <c r="S12" s="92">
        <v>12.136222910216715</v>
      </c>
      <c r="T12" s="92">
        <v>13.36532507739938</v>
      </c>
      <c r="U12" s="92">
        <v>162.48606811145459</v>
      </c>
      <c r="V12" s="92">
        <v>182.47987616099024</v>
      </c>
      <c r="W12" s="93">
        <v>192</v>
      </c>
      <c r="X12" s="94" t="s">
        <v>51</v>
      </c>
      <c r="Y12" s="187">
        <v>45407</v>
      </c>
      <c r="Z12" s="101"/>
      <c r="AA12" s="192" t="s">
        <v>67</v>
      </c>
      <c r="AB12" s="101" t="s">
        <v>68</v>
      </c>
    </row>
    <row r="13" spans="1:28" s="95" customFormat="1" x14ac:dyDescent="0.35">
      <c r="A13" s="89" t="s">
        <v>85</v>
      </c>
      <c r="B13" s="89" t="s">
        <v>86</v>
      </c>
      <c r="C13" s="89" t="s">
        <v>87</v>
      </c>
      <c r="D13" s="89" t="s">
        <v>88</v>
      </c>
      <c r="E13" s="90">
        <v>36507</v>
      </c>
      <c r="F13" s="89" t="s">
        <v>48</v>
      </c>
      <c r="G13" s="89" t="s">
        <v>89</v>
      </c>
      <c r="H13" s="89" t="s">
        <v>50</v>
      </c>
      <c r="I13" s="91">
        <v>1.728</v>
      </c>
      <c r="J13" s="92">
        <v>0.1919504643962848</v>
      </c>
      <c r="K13" s="92">
        <v>0.53560371517027805</v>
      </c>
      <c r="L13" s="92">
        <v>0.47678018575851355</v>
      </c>
      <c r="M13" s="92">
        <v>0.1362229102167182</v>
      </c>
      <c r="N13" s="92">
        <v>0.46749226006191935</v>
      </c>
      <c r="O13" s="92">
        <v>0.82972136222910287</v>
      </c>
      <c r="P13" s="92">
        <v>1.8575851393188857E-2</v>
      </c>
      <c r="Q13" s="92">
        <v>2.4767801857585144E-2</v>
      </c>
      <c r="R13" s="92">
        <v>3.0959752321981428E-2</v>
      </c>
      <c r="S13" s="92">
        <v>3.0959752321981426E-3</v>
      </c>
      <c r="T13" s="92">
        <v>0</v>
      </c>
      <c r="U13" s="92">
        <v>1.3065015479876194</v>
      </c>
      <c r="V13" s="92">
        <v>1.092879256965946</v>
      </c>
      <c r="W13" s="93" t="s">
        <v>75</v>
      </c>
      <c r="X13" s="94" t="s">
        <v>51</v>
      </c>
      <c r="Y13" s="187">
        <v>45197</v>
      </c>
      <c r="Z13" s="101" t="s">
        <v>66</v>
      </c>
      <c r="AA13" s="192" t="s">
        <v>67</v>
      </c>
      <c r="AB13" s="101" t="s">
        <v>90</v>
      </c>
    </row>
    <row r="14" spans="1:28" s="95" customFormat="1" ht="16.399999999999999" customHeight="1" x14ac:dyDescent="0.35">
      <c r="A14" s="89" t="s">
        <v>91</v>
      </c>
      <c r="B14" s="89" t="s">
        <v>92</v>
      </c>
      <c r="C14" s="89" t="s">
        <v>93</v>
      </c>
      <c r="D14" s="89" t="s">
        <v>94</v>
      </c>
      <c r="E14" s="90">
        <v>79501</v>
      </c>
      <c r="F14" s="89" t="s">
        <v>95</v>
      </c>
      <c r="G14" s="89" t="s">
        <v>49</v>
      </c>
      <c r="H14" s="89" t="s">
        <v>74</v>
      </c>
      <c r="I14" s="91">
        <v>50.2138873396542</v>
      </c>
      <c r="J14" s="92">
        <v>348.78328173374501</v>
      </c>
      <c r="K14" s="92">
        <v>102.17956656346763</v>
      </c>
      <c r="L14" s="92">
        <v>125.1795665634676</v>
      </c>
      <c r="M14" s="92">
        <v>72.839009287925634</v>
      </c>
      <c r="N14" s="92">
        <v>221.73993808049519</v>
      </c>
      <c r="O14" s="92">
        <v>341.75851393188697</v>
      </c>
      <c r="P14" s="92">
        <v>3.9876160990712077</v>
      </c>
      <c r="Q14" s="92">
        <v>81.495356037151566</v>
      </c>
      <c r="R14" s="92">
        <v>47.47987616099072</v>
      </c>
      <c r="S14" s="92">
        <v>29.287925696594421</v>
      </c>
      <c r="T14" s="92">
        <v>42.315789473684198</v>
      </c>
      <c r="U14" s="92">
        <v>529.89783281733753</v>
      </c>
      <c r="V14" s="92">
        <v>427.78328173374609</v>
      </c>
      <c r="W14" s="93">
        <v>750</v>
      </c>
      <c r="X14" s="94" t="s">
        <v>51</v>
      </c>
      <c r="Y14" s="187">
        <v>45456</v>
      </c>
      <c r="Z14" s="101"/>
      <c r="AA14" s="192" t="s">
        <v>52</v>
      </c>
      <c r="AB14" s="101" t="s">
        <v>68</v>
      </c>
    </row>
    <row r="15" spans="1:28" s="95" customFormat="1" x14ac:dyDescent="0.35">
      <c r="A15" s="89" t="s">
        <v>96</v>
      </c>
      <c r="B15" s="89" t="s">
        <v>97</v>
      </c>
      <c r="C15" s="89" t="s">
        <v>98</v>
      </c>
      <c r="D15" s="89" t="s">
        <v>99</v>
      </c>
      <c r="E15" s="90">
        <v>41005</v>
      </c>
      <c r="F15" s="89" t="s">
        <v>100</v>
      </c>
      <c r="G15" s="89" t="s">
        <v>89</v>
      </c>
      <c r="H15" s="89" t="s">
        <v>50</v>
      </c>
      <c r="I15" s="91">
        <v>36.068904593639601</v>
      </c>
      <c r="J15" s="92">
        <v>19.343653250774011</v>
      </c>
      <c r="K15" s="92">
        <v>15.45201238390093</v>
      </c>
      <c r="L15" s="92">
        <v>42.331269349845222</v>
      </c>
      <c r="M15" s="92">
        <v>53.191950464396243</v>
      </c>
      <c r="N15" s="92">
        <v>101.56656346749227</v>
      </c>
      <c r="O15" s="92">
        <v>26.749226006191982</v>
      </c>
      <c r="P15" s="92">
        <v>1.3777089783281735</v>
      </c>
      <c r="Q15" s="92">
        <v>0.62538699690402466</v>
      </c>
      <c r="R15" s="92">
        <v>37.557275541795669</v>
      </c>
      <c r="S15" s="92">
        <v>10.91021671826625</v>
      </c>
      <c r="T15" s="92">
        <v>9.0866873065015437</v>
      </c>
      <c r="U15" s="92">
        <v>72.764705882352928</v>
      </c>
      <c r="V15" s="92">
        <v>100.07120743034052</v>
      </c>
      <c r="W15" s="93" t="s">
        <v>75</v>
      </c>
      <c r="X15" s="94" t="s">
        <v>51</v>
      </c>
      <c r="Y15" s="187">
        <v>45428</v>
      </c>
      <c r="Z15" s="101"/>
      <c r="AA15" s="192" t="s">
        <v>67</v>
      </c>
      <c r="AB15" s="101" t="s">
        <v>68</v>
      </c>
    </row>
    <row r="16" spans="1:28" s="95" customFormat="1" x14ac:dyDescent="0.35">
      <c r="A16" s="103" t="s">
        <v>101</v>
      </c>
      <c r="B16" s="104" t="s">
        <v>102</v>
      </c>
      <c r="C16" s="103" t="s">
        <v>103</v>
      </c>
      <c r="D16" s="103" t="s">
        <v>83</v>
      </c>
      <c r="E16" s="105">
        <v>33073</v>
      </c>
      <c r="F16" s="103" t="s">
        <v>84</v>
      </c>
      <c r="G16" s="103" t="s">
        <v>59</v>
      </c>
      <c r="H16" s="103" t="s">
        <v>50</v>
      </c>
      <c r="I16" s="106">
        <v>40.365168539325801</v>
      </c>
      <c r="J16" s="107">
        <v>463.84829721361632</v>
      </c>
      <c r="K16" s="107">
        <v>132.0309597523221</v>
      </c>
      <c r="L16" s="107">
        <v>1.2848297213622293</v>
      </c>
      <c r="M16" s="107">
        <v>0.38699690402476777</v>
      </c>
      <c r="N16" s="107">
        <v>124.81424148606827</v>
      </c>
      <c r="O16" s="107">
        <v>387.22910216717662</v>
      </c>
      <c r="P16" s="107">
        <v>12.430340557275544</v>
      </c>
      <c r="Q16" s="107">
        <v>73.077399380804962</v>
      </c>
      <c r="R16" s="107">
        <v>10.009287925696601</v>
      </c>
      <c r="S16" s="107">
        <v>35.544891640866879</v>
      </c>
      <c r="T16" s="107">
        <v>24.798761609907121</v>
      </c>
      <c r="U16" s="107">
        <v>527.19814241485813</v>
      </c>
      <c r="V16" s="107">
        <v>428.22910216717759</v>
      </c>
      <c r="W16" s="108">
        <v>700</v>
      </c>
      <c r="X16" s="109" t="s">
        <v>51</v>
      </c>
      <c r="Y16" s="187">
        <v>45456</v>
      </c>
      <c r="Z16" s="101"/>
      <c r="AA16" s="192" t="s">
        <v>52</v>
      </c>
      <c r="AB16" s="180" t="s">
        <v>68</v>
      </c>
    </row>
    <row r="17" spans="1:28" s="95" customFormat="1" ht="16.399999999999999" customHeight="1" x14ac:dyDescent="0.35">
      <c r="A17" s="89" t="s">
        <v>104</v>
      </c>
      <c r="B17" s="89" t="s">
        <v>105</v>
      </c>
      <c r="C17" s="89" t="s">
        <v>106</v>
      </c>
      <c r="D17" s="89" t="s">
        <v>107</v>
      </c>
      <c r="E17" s="90">
        <v>14020</v>
      </c>
      <c r="F17" s="89" t="s">
        <v>108</v>
      </c>
      <c r="G17" s="89" t="s">
        <v>109</v>
      </c>
      <c r="H17" s="89" t="s">
        <v>50</v>
      </c>
      <c r="I17" s="91">
        <v>61.129310344827601</v>
      </c>
      <c r="J17" s="92">
        <v>242.39938080495261</v>
      </c>
      <c r="K17" s="92">
        <v>38.294117647058812</v>
      </c>
      <c r="L17" s="92">
        <v>106.88544891640862</v>
      </c>
      <c r="M17" s="92">
        <v>163.67492260061911</v>
      </c>
      <c r="N17" s="92">
        <v>249.41795665634638</v>
      </c>
      <c r="O17" s="92">
        <v>301.83281733746139</v>
      </c>
      <c r="P17" s="92">
        <v>0</v>
      </c>
      <c r="Q17" s="92">
        <v>3.0959752321981426E-3</v>
      </c>
      <c r="R17" s="92">
        <v>121.05882352941181</v>
      </c>
      <c r="S17" s="92">
        <v>17.402476780185751</v>
      </c>
      <c r="T17" s="92">
        <v>7.5046439628482968</v>
      </c>
      <c r="U17" s="92">
        <v>405.28792569659311</v>
      </c>
      <c r="V17" s="92">
        <v>413.45510835913274</v>
      </c>
      <c r="W17" s="93">
        <v>400</v>
      </c>
      <c r="X17" s="94" t="s">
        <v>51</v>
      </c>
      <c r="Y17" s="187">
        <v>45421</v>
      </c>
      <c r="Z17" s="101"/>
      <c r="AA17" s="192" t="s">
        <v>52</v>
      </c>
      <c r="AB17" s="101" t="s">
        <v>68</v>
      </c>
    </row>
    <row r="18" spans="1:28" s="102" customFormat="1" ht="16.399999999999999" customHeight="1" x14ac:dyDescent="0.35">
      <c r="A18" s="96" t="s">
        <v>110</v>
      </c>
      <c r="B18" s="96" t="s">
        <v>111</v>
      </c>
      <c r="C18" s="96" t="s">
        <v>112</v>
      </c>
      <c r="D18" s="96" t="s">
        <v>113</v>
      </c>
      <c r="E18" s="97">
        <v>49014</v>
      </c>
      <c r="F18" s="96" t="s">
        <v>114</v>
      </c>
      <c r="G18" s="96" t="s">
        <v>65</v>
      </c>
      <c r="H18" s="96" t="s">
        <v>50</v>
      </c>
      <c r="I18" s="98">
        <v>53.6765083440308</v>
      </c>
      <c r="J18" s="99">
        <v>63.876160990712066</v>
      </c>
      <c r="K18" s="99">
        <v>13.696594427244584</v>
      </c>
      <c r="L18" s="99">
        <v>27.814241486068113</v>
      </c>
      <c r="M18" s="99">
        <v>18.368421052631589</v>
      </c>
      <c r="N18" s="99">
        <v>54.458204334365305</v>
      </c>
      <c r="O18" s="99">
        <v>48.755417956656302</v>
      </c>
      <c r="P18" s="99">
        <v>4.6160990712074303</v>
      </c>
      <c r="Q18" s="99">
        <v>15.925696594427237</v>
      </c>
      <c r="R18" s="99">
        <v>17.473684210526315</v>
      </c>
      <c r="S18" s="99">
        <v>7.5294117647058814</v>
      </c>
      <c r="T18" s="99">
        <v>12.792569659442718</v>
      </c>
      <c r="U18" s="99">
        <v>85.959752321981355</v>
      </c>
      <c r="V18" s="99">
        <v>107.54798761609901</v>
      </c>
      <c r="W18" s="99">
        <v>75</v>
      </c>
      <c r="X18" s="100" t="s">
        <v>51</v>
      </c>
      <c r="Y18" s="187">
        <v>45393</v>
      </c>
      <c r="Z18" s="101"/>
      <c r="AA18" s="193" t="s">
        <v>67</v>
      </c>
      <c r="AB18" s="101" t="s">
        <v>68</v>
      </c>
    </row>
    <row r="19" spans="1:28" s="102" customFormat="1" x14ac:dyDescent="0.35">
      <c r="A19" s="96" t="s">
        <v>115</v>
      </c>
      <c r="B19" s="96" t="s">
        <v>116</v>
      </c>
      <c r="C19" s="96" t="s">
        <v>117</v>
      </c>
      <c r="D19" s="96" t="s">
        <v>118</v>
      </c>
      <c r="E19" s="97">
        <v>22427</v>
      </c>
      <c r="F19" s="96" t="s">
        <v>119</v>
      </c>
      <c r="G19" s="96" t="s">
        <v>49</v>
      </c>
      <c r="H19" s="96" t="s">
        <v>50</v>
      </c>
      <c r="I19" s="98">
        <v>59.571112748710398</v>
      </c>
      <c r="J19" s="99">
        <v>84.922600619195222</v>
      </c>
      <c r="K19" s="99">
        <v>31.659442724458213</v>
      </c>
      <c r="L19" s="99">
        <v>49.291021671826627</v>
      </c>
      <c r="M19" s="99">
        <v>72.653250773993804</v>
      </c>
      <c r="N19" s="99">
        <v>139.80495356037164</v>
      </c>
      <c r="O19" s="99">
        <v>98.517027863777344</v>
      </c>
      <c r="P19" s="99">
        <v>0.17647058823529413</v>
      </c>
      <c r="Q19" s="99">
        <v>2.7863777089783284E-2</v>
      </c>
      <c r="R19" s="99">
        <v>25.452012383900925</v>
      </c>
      <c r="S19" s="99">
        <v>13.136222910216718</v>
      </c>
      <c r="T19" s="99">
        <v>10.405572755417959</v>
      </c>
      <c r="U19" s="99">
        <v>189.5325077399379</v>
      </c>
      <c r="V19" s="99">
        <v>169.72136222910214</v>
      </c>
      <c r="W19" s="99">
        <v>224</v>
      </c>
      <c r="X19" s="100" t="s">
        <v>51</v>
      </c>
      <c r="Y19" s="187">
        <v>45484</v>
      </c>
      <c r="Z19" s="101"/>
      <c r="AA19" s="193" t="s">
        <v>52</v>
      </c>
      <c r="AB19" s="101" t="s">
        <v>53</v>
      </c>
    </row>
    <row r="20" spans="1:28" s="95" customFormat="1" x14ac:dyDescent="0.35">
      <c r="A20" s="89" t="s">
        <v>120</v>
      </c>
      <c r="B20" s="89" t="s">
        <v>121</v>
      </c>
      <c r="C20" s="89" t="s">
        <v>122</v>
      </c>
      <c r="D20" s="89" t="s">
        <v>123</v>
      </c>
      <c r="E20" s="90">
        <v>85132</v>
      </c>
      <c r="F20" s="89" t="s">
        <v>124</v>
      </c>
      <c r="G20" s="89" t="s">
        <v>89</v>
      </c>
      <c r="H20" s="89" t="s">
        <v>74</v>
      </c>
      <c r="I20" s="91">
        <v>48.902825342465803</v>
      </c>
      <c r="J20" s="92">
        <v>61.117647058823316</v>
      </c>
      <c r="K20" s="92">
        <v>33.287925696594421</v>
      </c>
      <c r="L20" s="92">
        <v>142.84520123839016</v>
      </c>
      <c r="M20" s="92">
        <v>138.41486068111465</v>
      </c>
      <c r="N20" s="92">
        <v>256.84829721362263</v>
      </c>
      <c r="O20" s="92">
        <v>118.46439628483016</v>
      </c>
      <c r="P20" s="92">
        <v>0.35294117647058826</v>
      </c>
      <c r="Q20" s="92">
        <v>0</v>
      </c>
      <c r="R20" s="92">
        <v>54.687306501547994</v>
      </c>
      <c r="S20" s="92">
        <v>14.467492260061917</v>
      </c>
      <c r="T20" s="92">
        <v>13.492260061919502</v>
      </c>
      <c r="U20" s="92">
        <v>293.01857585139265</v>
      </c>
      <c r="V20" s="92">
        <v>271.79566563467472</v>
      </c>
      <c r="W20" s="93" t="s">
        <v>75</v>
      </c>
      <c r="X20" s="94" t="s">
        <v>51</v>
      </c>
      <c r="Y20" s="187">
        <v>45421</v>
      </c>
      <c r="Z20" s="101"/>
      <c r="AA20" s="192" t="s">
        <v>67</v>
      </c>
      <c r="AB20" s="101" t="s">
        <v>68</v>
      </c>
    </row>
    <row r="21" spans="1:28" s="95" customFormat="1" ht="16.399999999999999" customHeight="1" x14ac:dyDescent="0.35">
      <c r="A21" s="89" t="s">
        <v>125</v>
      </c>
      <c r="B21" s="89" t="s">
        <v>126</v>
      </c>
      <c r="C21" s="89" t="s">
        <v>127</v>
      </c>
      <c r="D21" s="89" t="s">
        <v>72</v>
      </c>
      <c r="E21" s="90">
        <v>71342</v>
      </c>
      <c r="F21" s="89" t="s">
        <v>48</v>
      </c>
      <c r="G21" s="89" t="s">
        <v>49</v>
      </c>
      <c r="H21" s="89" t="s">
        <v>50</v>
      </c>
      <c r="I21" s="91">
        <v>40.521380731581701</v>
      </c>
      <c r="J21" s="92">
        <v>407.62848297213424</v>
      </c>
      <c r="K21" s="92">
        <v>201.52321981424078</v>
      </c>
      <c r="L21" s="92">
        <v>304.19814241486046</v>
      </c>
      <c r="M21" s="92">
        <v>188.90712074303346</v>
      </c>
      <c r="N21" s="92">
        <v>529.97832817337371</v>
      </c>
      <c r="O21" s="92">
        <v>570.88544891640515</v>
      </c>
      <c r="P21" s="92">
        <v>6.8111455108359142E-2</v>
      </c>
      <c r="Q21" s="92">
        <v>1.3250773993808052</v>
      </c>
      <c r="R21" s="92">
        <v>211.20123839009244</v>
      </c>
      <c r="S21" s="92">
        <v>95.318885448916319</v>
      </c>
      <c r="T21" s="92">
        <v>119.01238390092873</v>
      </c>
      <c r="U21" s="92">
        <v>676.72445820432722</v>
      </c>
      <c r="V21" s="92">
        <v>880.08668730649822</v>
      </c>
      <c r="W21" s="93">
        <v>1170</v>
      </c>
      <c r="X21" s="94" t="s">
        <v>51</v>
      </c>
      <c r="Y21" s="187">
        <v>45456</v>
      </c>
      <c r="Z21" s="101"/>
      <c r="AA21" s="192" t="s">
        <v>52</v>
      </c>
      <c r="AB21" s="101" t="s">
        <v>68</v>
      </c>
    </row>
    <row r="22" spans="1:28" s="95" customFormat="1" x14ac:dyDescent="0.35">
      <c r="A22" s="89" t="s">
        <v>128</v>
      </c>
      <c r="B22" s="89" t="s">
        <v>129</v>
      </c>
      <c r="C22" s="89" t="s">
        <v>130</v>
      </c>
      <c r="D22" s="89" t="s">
        <v>131</v>
      </c>
      <c r="E22" s="90">
        <v>66845</v>
      </c>
      <c r="F22" s="89" t="s">
        <v>100</v>
      </c>
      <c r="G22" s="89" t="s">
        <v>65</v>
      </c>
      <c r="H22" s="89" t="s">
        <v>50</v>
      </c>
      <c r="I22" s="91">
        <v>29.0880893300248</v>
      </c>
      <c r="J22" s="92">
        <v>6.9938080495356063</v>
      </c>
      <c r="K22" s="92">
        <v>15.006191950464402</v>
      </c>
      <c r="L22" s="92">
        <v>34.702786377708968</v>
      </c>
      <c r="M22" s="92">
        <v>20.773993808049539</v>
      </c>
      <c r="N22" s="92">
        <v>51.182662538699674</v>
      </c>
      <c r="O22" s="92">
        <v>20.578947368421048</v>
      </c>
      <c r="P22" s="92">
        <v>4.5263157894736841</v>
      </c>
      <c r="Q22" s="92">
        <v>1.1888544891640866</v>
      </c>
      <c r="R22" s="92">
        <v>18.563467492260052</v>
      </c>
      <c r="S22" s="92">
        <v>6.4179566563467487</v>
      </c>
      <c r="T22" s="92">
        <v>9.0340557275541844</v>
      </c>
      <c r="U22" s="92">
        <v>43.461300309597505</v>
      </c>
      <c r="V22" s="92">
        <v>69.526315789473628</v>
      </c>
      <c r="W22" s="93" t="s">
        <v>75</v>
      </c>
      <c r="X22" s="94" t="s">
        <v>51</v>
      </c>
      <c r="Y22" s="187">
        <v>45526</v>
      </c>
      <c r="Z22" s="101"/>
      <c r="AA22" s="192" t="s">
        <v>67</v>
      </c>
      <c r="AB22" s="101" t="s">
        <v>53</v>
      </c>
    </row>
    <row r="23" spans="1:28" s="95" customFormat="1" x14ac:dyDescent="0.35">
      <c r="A23" s="89" t="s">
        <v>132</v>
      </c>
      <c r="B23" s="89" t="s">
        <v>133</v>
      </c>
      <c r="C23" s="89" t="s">
        <v>134</v>
      </c>
      <c r="D23" s="89" t="s">
        <v>113</v>
      </c>
      <c r="E23" s="90">
        <v>49783</v>
      </c>
      <c r="F23" s="89" t="s">
        <v>114</v>
      </c>
      <c r="G23" s="89" t="s">
        <v>65</v>
      </c>
      <c r="H23" s="89" t="s">
        <v>50</v>
      </c>
      <c r="I23" s="91">
        <v>64.634920634920604</v>
      </c>
      <c r="J23" s="92">
        <v>5.9318885448916419</v>
      </c>
      <c r="K23" s="92">
        <v>1.1517027863777092</v>
      </c>
      <c r="L23" s="92">
        <v>2.0835913312693499</v>
      </c>
      <c r="M23" s="92">
        <v>2.678018575851393</v>
      </c>
      <c r="N23" s="92">
        <v>4.9071207430340555</v>
      </c>
      <c r="O23" s="92">
        <v>6.9380804953560373</v>
      </c>
      <c r="P23" s="92">
        <v>0</v>
      </c>
      <c r="Q23" s="92">
        <v>0</v>
      </c>
      <c r="R23" s="92">
        <v>1.4427244582043346</v>
      </c>
      <c r="S23" s="92">
        <v>0.13931888544891641</v>
      </c>
      <c r="T23" s="92">
        <v>0.91331269349845212</v>
      </c>
      <c r="U23" s="92">
        <v>9.3498452012383879</v>
      </c>
      <c r="V23" s="92">
        <v>10.145510835913312</v>
      </c>
      <c r="W23" s="93" t="s">
        <v>75</v>
      </c>
      <c r="X23" s="94" t="s">
        <v>51</v>
      </c>
      <c r="Y23" s="187">
        <v>45407</v>
      </c>
      <c r="Z23" s="101"/>
      <c r="AA23" s="192" t="s">
        <v>67</v>
      </c>
      <c r="AB23" s="101" t="s">
        <v>68</v>
      </c>
    </row>
    <row r="24" spans="1:28" s="95" customFormat="1" x14ac:dyDescent="0.35">
      <c r="A24" s="89" t="s">
        <v>135</v>
      </c>
      <c r="B24" s="89" t="s">
        <v>136</v>
      </c>
      <c r="C24" s="89" t="s">
        <v>137</v>
      </c>
      <c r="D24" s="89" t="s">
        <v>138</v>
      </c>
      <c r="E24" s="90">
        <v>5403</v>
      </c>
      <c r="F24" s="89" t="s">
        <v>139</v>
      </c>
      <c r="G24" s="89" t="s">
        <v>89</v>
      </c>
      <c r="H24" s="89" t="s">
        <v>50</v>
      </c>
      <c r="I24" s="91">
        <v>2.4117647058823501</v>
      </c>
      <c r="J24" s="92">
        <v>1.3746130030959769</v>
      </c>
      <c r="K24" s="92">
        <v>0.14860681114551086</v>
      </c>
      <c r="L24" s="92">
        <v>3.0959752321981426E-3</v>
      </c>
      <c r="M24" s="92">
        <v>6.1919504643962852E-3</v>
      </c>
      <c r="N24" s="92">
        <v>0</v>
      </c>
      <c r="O24" s="92">
        <v>0</v>
      </c>
      <c r="P24" s="92">
        <v>6.8111455108359129E-2</v>
      </c>
      <c r="Q24" s="92">
        <v>1.4643962848297236</v>
      </c>
      <c r="R24" s="92">
        <v>0</v>
      </c>
      <c r="S24" s="92">
        <v>0</v>
      </c>
      <c r="T24" s="92">
        <v>0</v>
      </c>
      <c r="U24" s="92">
        <v>1.532507739938084</v>
      </c>
      <c r="V24" s="92">
        <v>1.1609907120743035</v>
      </c>
      <c r="W24" s="93" t="s">
        <v>75</v>
      </c>
      <c r="X24" s="184" t="s">
        <v>140</v>
      </c>
      <c r="Y24" s="187">
        <v>45394</v>
      </c>
      <c r="Z24" s="101"/>
      <c r="AA24" s="192" t="s">
        <v>141</v>
      </c>
      <c r="AB24" s="101" t="s">
        <v>68</v>
      </c>
    </row>
    <row r="25" spans="1:28" s="95" customFormat="1" ht="16.399999999999999" customHeight="1" x14ac:dyDescent="0.35">
      <c r="A25" s="89" t="s">
        <v>142</v>
      </c>
      <c r="B25" s="89" t="s">
        <v>143</v>
      </c>
      <c r="C25" s="89" t="s">
        <v>144</v>
      </c>
      <c r="D25" s="89" t="s">
        <v>145</v>
      </c>
      <c r="E25" s="90">
        <v>87021</v>
      </c>
      <c r="F25" s="89" t="s">
        <v>146</v>
      </c>
      <c r="G25" s="89" t="s">
        <v>65</v>
      </c>
      <c r="H25" s="89" t="s">
        <v>74</v>
      </c>
      <c r="I25" s="91">
        <v>41.699421965317903</v>
      </c>
      <c r="J25" s="92">
        <v>171.43653250773872</v>
      </c>
      <c r="K25" s="92">
        <v>11.071207430340554</v>
      </c>
      <c r="L25" s="92">
        <v>0.41795665634674922</v>
      </c>
      <c r="M25" s="92">
        <v>0.14860681114551083</v>
      </c>
      <c r="N25" s="92">
        <v>6.7554179566563528</v>
      </c>
      <c r="O25" s="92">
        <v>176.31888544891521</v>
      </c>
      <c r="P25" s="92">
        <v>0</v>
      </c>
      <c r="Q25" s="92">
        <v>0</v>
      </c>
      <c r="R25" s="92">
        <v>6.5015479876160992E-2</v>
      </c>
      <c r="S25" s="92">
        <v>0.8544891640866874</v>
      </c>
      <c r="T25" s="92">
        <v>2.3343653250773992</v>
      </c>
      <c r="U25" s="92">
        <v>179.820433436531</v>
      </c>
      <c r="V25" s="92">
        <v>174.30340557275409</v>
      </c>
      <c r="W25" s="93" t="s">
        <v>75</v>
      </c>
      <c r="X25" s="94" t="s">
        <v>51</v>
      </c>
      <c r="Y25" s="187">
        <v>45526</v>
      </c>
      <c r="Z25" s="101"/>
      <c r="AA25" s="192" t="s">
        <v>52</v>
      </c>
      <c r="AB25" s="101" t="s">
        <v>53</v>
      </c>
    </row>
    <row r="26" spans="1:28" s="95" customFormat="1" ht="16.399999999999999" customHeight="1" x14ac:dyDescent="0.35">
      <c r="A26" s="89" t="s">
        <v>147</v>
      </c>
      <c r="B26" s="89" t="s">
        <v>148</v>
      </c>
      <c r="C26" s="89" t="s">
        <v>149</v>
      </c>
      <c r="D26" s="89" t="s">
        <v>150</v>
      </c>
      <c r="E26" s="90">
        <v>47834</v>
      </c>
      <c r="F26" s="89" t="s">
        <v>100</v>
      </c>
      <c r="G26" s="89" t="s">
        <v>89</v>
      </c>
      <c r="H26" s="89" t="s">
        <v>50</v>
      </c>
      <c r="I26" s="91">
        <v>10.5474586650337</v>
      </c>
      <c r="J26" s="92">
        <v>13.582043343653186</v>
      </c>
      <c r="K26" s="92">
        <v>10.86687306501547</v>
      </c>
      <c r="L26" s="92">
        <v>23.260061919504629</v>
      </c>
      <c r="M26" s="92">
        <v>20.396284829721335</v>
      </c>
      <c r="N26" s="92">
        <v>44.517027863777244</v>
      </c>
      <c r="O26" s="92">
        <v>20.241486068111378</v>
      </c>
      <c r="P26" s="92">
        <v>1.585139318885449</v>
      </c>
      <c r="Q26" s="92">
        <v>1.7616099071207427</v>
      </c>
      <c r="R26" s="92">
        <v>11.173374613003098</v>
      </c>
      <c r="S26" s="92">
        <v>5.814241486068112</v>
      </c>
      <c r="T26" s="92">
        <v>5.3157894736842133</v>
      </c>
      <c r="U26" s="92">
        <v>45.801857585139537</v>
      </c>
      <c r="V26" s="92">
        <v>50.315789473684504</v>
      </c>
      <c r="W26" s="93" t="s">
        <v>75</v>
      </c>
      <c r="X26" s="94" t="s">
        <v>51</v>
      </c>
      <c r="Y26" s="187">
        <v>45470</v>
      </c>
      <c r="Z26" s="101"/>
      <c r="AA26" s="192" t="s">
        <v>67</v>
      </c>
      <c r="AB26" s="101" t="s">
        <v>151</v>
      </c>
    </row>
    <row r="27" spans="1:28" s="95" customFormat="1" ht="16.399999999999999" customHeight="1" x14ac:dyDescent="0.35">
      <c r="A27" s="89" t="s">
        <v>152</v>
      </c>
      <c r="B27" s="89" t="s">
        <v>153</v>
      </c>
      <c r="C27" s="89" t="s">
        <v>154</v>
      </c>
      <c r="D27" s="89" t="s">
        <v>155</v>
      </c>
      <c r="E27" s="90">
        <v>17748</v>
      </c>
      <c r="F27" s="89" t="s">
        <v>156</v>
      </c>
      <c r="G27" s="89" t="s">
        <v>89</v>
      </c>
      <c r="H27" s="89" t="s">
        <v>74</v>
      </c>
      <c r="I27" s="91">
        <v>62.168384879725103</v>
      </c>
      <c r="J27" s="92">
        <v>2.7244582043343653</v>
      </c>
      <c r="K27" s="92">
        <v>12.226006191950466</v>
      </c>
      <c r="L27" s="92">
        <v>30.45820433436532</v>
      </c>
      <c r="M27" s="92">
        <v>14.578947368421046</v>
      </c>
      <c r="N27" s="92">
        <v>56.256965944272466</v>
      </c>
      <c r="O27" s="92">
        <v>2.4798761609907123</v>
      </c>
      <c r="P27" s="92">
        <v>0.34984520123839008</v>
      </c>
      <c r="Q27" s="92">
        <v>0.90092879256965941</v>
      </c>
      <c r="R27" s="92">
        <v>18.219814241486066</v>
      </c>
      <c r="S27" s="92">
        <v>13.179566563467489</v>
      </c>
      <c r="T27" s="92">
        <v>0.52012383900928794</v>
      </c>
      <c r="U27" s="92">
        <v>28.068111455108333</v>
      </c>
      <c r="V27" s="92">
        <v>55.547987616099071</v>
      </c>
      <c r="W27" s="93" t="s">
        <v>75</v>
      </c>
      <c r="X27" s="94" t="s">
        <v>51</v>
      </c>
      <c r="Y27" s="187">
        <v>45491</v>
      </c>
      <c r="Z27" s="101"/>
      <c r="AA27" s="192" t="s">
        <v>67</v>
      </c>
      <c r="AB27" s="101" t="s">
        <v>53</v>
      </c>
    </row>
    <row r="28" spans="1:28" s="95" customFormat="1" ht="16.399999999999999" customHeight="1" x14ac:dyDescent="0.35">
      <c r="A28" s="89" t="s">
        <v>157</v>
      </c>
      <c r="B28" s="89" t="s">
        <v>158</v>
      </c>
      <c r="C28" s="89" t="s">
        <v>159</v>
      </c>
      <c r="D28" s="89" t="s">
        <v>107</v>
      </c>
      <c r="E28" s="90">
        <v>12901</v>
      </c>
      <c r="F28" s="89" t="s">
        <v>108</v>
      </c>
      <c r="G28" s="89" t="s">
        <v>89</v>
      </c>
      <c r="H28" s="89" t="s">
        <v>50</v>
      </c>
      <c r="I28" s="91">
        <v>6.27433628318584</v>
      </c>
      <c r="J28" s="92">
        <v>0.34984520123839014</v>
      </c>
      <c r="K28" s="92">
        <v>0.39938080495356026</v>
      </c>
      <c r="L28" s="92">
        <v>1.1857585139318887</v>
      </c>
      <c r="M28" s="92">
        <v>0.4210526315789474</v>
      </c>
      <c r="N28" s="92">
        <v>0.57275541795665619</v>
      </c>
      <c r="O28" s="92">
        <v>0.99380804953560331</v>
      </c>
      <c r="P28" s="92">
        <v>0.60371517027863775</v>
      </c>
      <c r="Q28" s="92">
        <v>0.18575851393188855</v>
      </c>
      <c r="R28" s="92">
        <v>0.10835913312693499</v>
      </c>
      <c r="S28" s="92">
        <v>0</v>
      </c>
      <c r="T28" s="92">
        <v>0</v>
      </c>
      <c r="U28" s="92">
        <v>2.2476780185758543</v>
      </c>
      <c r="V28" s="92">
        <v>1.7925696594427249</v>
      </c>
      <c r="W28" s="93" t="s">
        <v>75</v>
      </c>
      <c r="X28" s="94" t="s">
        <v>51</v>
      </c>
      <c r="Y28" s="187">
        <v>45449</v>
      </c>
      <c r="Z28" s="101"/>
      <c r="AA28" s="192" t="s">
        <v>67</v>
      </c>
      <c r="AB28" s="101" t="s">
        <v>68</v>
      </c>
    </row>
    <row r="29" spans="1:28" s="95" customFormat="1" x14ac:dyDescent="0.35">
      <c r="A29" s="89" t="s">
        <v>160</v>
      </c>
      <c r="B29" s="89" t="s">
        <v>161</v>
      </c>
      <c r="C29" s="89" t="s">
        <v>162</v>
      </c>
      <c r="D29" s="89" t="s">
        <v>94</v>
      </c>
      <c r="E29" s="90">
        <v>78380</v>
      </c>
      <c r="F29" s="89" t="s">
        <v>163</v>
      </c>
      <c r="G29" s="89" t="s">
        <v>89</v>
      </c>
      <c r="H29" s="89" t="s">
        <v>74</v>
      </c>
      <c r="I29" s="91">
        <v>1.53731343283582</v>
      </c>
      <c r="J29" s="92">
        <v>1.6842105263157932</v>
      </c>
      <c r="K29" s="92">
        <v>1.4210526315789502</v>
      </c>
      <c r="L29" s="92">
        <v>0.50464396284829693</v>
      </c>
      <c r="M29" s="92">
        <v>0.11145510835913311</v>
      </c>
      <c r="N29" s="92">
        <v>1.4736842105263195</v>
      </c>
      <c r="O29" s="92">
        <v>1.5789473684210569</v>
      </c>
      <c r="P29" s="92">
        <v>0.14241486068111456</v>
      </c>
      <c r="Q29" s="92">
        <v>0.52631578947368396</v>
      </c>
      <c r="R29" s="92">
        <v>0.38080495356037125</v>
      </c>
      <c r="S29" s="92">
        <v>0.17647058823529418</v>
      </c>
      <c r="T29" s="92">
        <v>0.1547987616099071</v>
      </c>
      <c r="U29" s="92">
        <v>3.0092879256966105</v>
      </c>
      <c r="V29" s="92">
        <v>3.1609907120743235</v>
      </c>
      <c r="W29" s="110" t="s">
        <v>75</v>
      </c>
      <c r="X29" s="94" t="s">
        <v>51</v>
      </c>
      <c r="Y29" s="187">
        <v>45330</v>
      </c>
      <c r="Z29" s="101"/>
      <c r="AA29" s="192" t="s">
        <v>67</v>
      </c>
      <c r="AB29" s="101" t="s">
        <v>68</v>
      </c>
    </row>
    <row r="30" spans="1:28" s="95" customFormat="1" ht="16.399999999999999" customHeight="1" x14ac:dyDescent="0.35">
      <c r="A30" s="89" t="s">
        <v>164</v>
      </c>
      <c r="B30" s="89" t="s">
        <v>165</v>
      </c>
      <c r="C30" s="89" t="s">
        <v>166</v>
      </c>
      <c r="D30" s="89" t="s">
        <v>83</v>
      </c>
      <c r="E30" s="90">
        <v>34112</v>
      </c>
      <c r="F30" s="89" t="s">
        <v>84</v>
      </c>
      <c r="G30" s="89" t="s">
        <v>65</v>
      </c>
      <c r="H30" s="89" t="s">
        <v>50</v>
      </c>
      <c r="I30" s="91">
        <v>3.1227477477477499</v>
      </c>
      <c r="J30" s="92">
        <v>3.0619195046439733</v>
      </c>
      <c r="K30" s="92">
        <v>1.396284829721363</v>
      </c>
      <c r="L30" s="92">
        <v>2.5634674922600675</v>
      </c>
      <c r="M30" s="92">
        <v>1.6749226006191964</v>
      </c>
      <c r="N30" s="92">
        <v>5.9597523219814663</v>
      </c>
      <c r="O30" s="92">
        <v>2.2476780185758569</v>
      </c>
      <c r="P30" s="92">
        <v>0.22291021671826625</v>
      </c>
      <c r="Q30" s="92">
        <v>0.26625386996904021</v>
      </c>
      <c r="R30" s="92">
        <v>0.238390092879257</v>
      </c>
      <c r="S30" s="92">
        <v>0.34984520123839008</v>
      </c>
      <c r="T30" s="92">
        <v>0.1547987616099071</v>
      </c>
      <c r="U30" s="92">
        <v>7.9535603715170939</v>
      </c>
      <c r="V30" s="92">
        <v>6.6934984520124363</v>
      </c>
      <c r="W30" s="93" t="s">
        <v>75</v>
      </c>
      <c r="X30" s="94" t="s">
        <v>51</v>
      </c>
      <c r="Y30" s="187">
        <v>45393</v>
      </c>
      <c r="Z30" s="101"/>
      <c r="AA30" s="192" t="s">
        <v>67</v>
      </c>
      <c r="AB30" s="101" t="s">
        <v>68</v>
      </c>
    </row>
    <row r="31" spans="1:28" s="95" customFormat="1" ht="16.399999999999999" customHeight="1" x14ac:dyDescent="0.35">
      <c r="A31" s="89" t="s">
        <v>167</v>
      </c>
      <c r="B31" s="89" t="s">
        <v>168</v>
      </c>
      <c r="C31" s="89" t="s">
        <v>169</v>
      </c>
      <c r="D31" s="89" t="s">
        <v>170</v>
      </c>
      <c r="E31" s="90">
        <v>4102</v>
      </c>
      <c r="F31" s="89" t="s">
        <v>139</v>
      </c>
      <c r="G31" s="89" t="s">
        <v>89</v>
      </c>
      <c r="H31" s="89" t="s">
        <v>50</v>
      </c>
      <c r="I31" s="91">
        <v>5.2625000000000002</v>
      </c>
      <c r="J31" s="92">
        <v>1.3250773993808058</v>
      </c>
      <c r="K31" s="92">
        <v>0.50464396284829727</v>
      </c>
      <c r="L31" s="92">
        <v>0.97523219814241469</v>
      </c>
      <c r="M31" s="92">
        <v>0.43343653250774</v>
      </c>
      <c r="N31" s="92">
        <v>1.3715170278637769</v>
      </c>
      <c r="O31" s="92">
        <v>1.8421052631578958</v>
      </c>
      <c r="P31" s="92">
        <v>0</v>
      </c>
      <c r="Q31" s="92">
        <v>2.4767801857585141E-2</v>
      </c>
      <c r="R31" s="92">
        <v>0.29721362229102166</v>
      </c>
      <c r="S31" s="92">
        <v>1.238390092879257E-2</v>
      </c>
      <c r="T31" s="92">
        <v>0.1888544891640867</v>
      </c>
      <c r="U31" s="92">
        <v>2.7399380804953597</v>
      </c>
      <c r="V31" s="92">
        <v>2.2012383900928811</v>
      </c>
      <c r="W31" s="93" t="s">
        <v>75</v>
      </c>
      <c r="X31" s="94" t="s">
        <v>51</v>
      </c>
      <c r="Y31" s="187">
        <v>45197</v>
      </c>
      <c r="Z31" s="101" t="s">
        <v>66</v>
      </c>
      <c r="AA31" s="192" t="s">
        <v>67</v>
      </c>
      <c r="AB31" s="101" t="s">
        <v>68</v>
      </c>
    </row>
    <row r="32" spans="1:28" s="95" customFormat="1" ht="16.399999999999999" customHeight="1" x14ac:dyDescent="0.35">
      <c r="A32" s="89" t="s">
        <v>171</v>
      </c>
      <c r="B32" s="89" t="s">
        <v>172</v>
      </c>
      <c r="C32" s="89" t="s">
        <v>173</v>
      </c>
      <c r="D32" s="89" t="s">
        <v>94</v>
      </c>
      <c r="E32" s="90">
        <v>75202</v>
      </c>
      <c r="F32" s="89" t="s">
        <v>95</v>
      </c>
      <c r="G32" s="89" t="s">
        <v>89</v>
      </c>
      <c r="H32" s="89" t="s">
        <v>50</v>
      </c>
      <c r="I32" s="91">
        <v>1.2507322788517901</v>
      </c>
      <c r="J32" s="92">
        <v>6.5417956656347398</v>
      </c>
      <c r="K32" s="92">
        <v>2.1671826625387001E-2</v>
      </c>
      <c r="L32" s="92">
        <v>3.7151702786377715E-2</v>
      </c>
      <c r="M32" s="92">
        <v>2.4767801857585141E-2</v>
      </c>
      <c r="N32" s="92">
        <v>2.5851393188854672</v>
      </c>
      <c r="O32" s="92">
        <v>3.6532507739938387</v>
      </c>
      <c r="P32" s="92">
        <v>9.9071207430340549E-2</v>
      </c>
      <c r="Q32" s="92">
        <v>0.28792569659442713</v>
      </c>
      <c r="R32" s="92">
        <v>2.7863777089783284E-2</v>
      </c>
      <c r="S32" s="92">
        <v>2.1671826625386997E-2</v>
      </c>
      <c r="T32" s="92">
        <v>0</v>
      </c>
      <c r="U32" s="92">
        <v>6.5758513931889206</v>
      </c>
      <c r="V32" s="92">
        <v>3.5634674922600929</v>
      </c>
      <c r="W32" s="93" t="s">
        <v>75</v>
      </c>
      <c r="X32" s="94" t="s">
        <v>51</v>
      </c>
      <c r="Y32" s="187">
        <v>45491</v>
      </c>
      <c r="Z32" s="101"/>
      <c r="AA32" s="192" t="s">
        <v>67</v>
      </c>
      <c r="AB32" s="101" t="s">
        <v>53</v>
      </c>
    </row>
    <row r="33" spans="1:28" s="95" customFormat="1" ht="16.399999999999999" customHeight="1" x14ac:dyDescent="0.35">
      <c r="A33" s="89" t="s">
        <v>174</v>
      </c>
      <c r="B33" s="89" t="s">
        <v>175</v>
      </c>
      <c r="C33" s="89" t="s">
        <v>176</v>
      </c>
      <c r="D33" s="89" t="s">
        <v>177</v>
      </c>
      <c r="E33" s="90">
        <v>80010</v>
      </c>
      <c r="F33" s="89" t="s">
        <v>178</v>
      </c>
      <c r="G33" s="89" t="s">
        <v>59</v>
      </c>
      <c r="H33" s="89" t="s">
        <v>50</v>
      </c>
      <c r="I33" s="91">
        <v>47.107294677775897</v>
      </c>
      <c r="J33" s="92">
        <v>676.46749226005636</v>
      </c>
      <c r="K33" s="92">
        <v>73.421052631579215</v>
      </c>
      <c r="L33" s="92">
        <v>137.6687306501548</v>
      </c>
      <c r="M33" s="92">
        <v>105.65325077399376</v>
      </c>
      <c r="N33" s="92">
        <v>225.49845201238426</v>
      </c>
      <c r="O33" s="92">
        <v>682.73684210525812</v>
      </c>
      <c r="P33" s="92">
        <v>16.476780185758518</v>
      </c>
      <c r="Q33" s="92">
        <v>68.498452012383922</v>
      </c>
      <c r="R33" s="92">
        <v>108.27244582043333</v>
      </c>
      <c r="S33" s="92">
        <v>42.362229102167163</v>
      </c>
      <c r="T33" s="92">
        <v>36.272445820433433</v>
      </c>
      <c r="U33" s="92">
        <v>806.3034055727494</v>
      </c>
      <c r="V33" s="92">
        <v>669.01857585139805</v>
      </c>
      <c r="W33" s="93">
        <v>600</v>
      </c>
      <c r="X33" s="94" t="s">
        <v>51</v>
      </c>
      <c r="Y33" s="187">
        <v>45519</v>
      </c>
      <c r="Z33" s="101"/>
      <c r="AA33" s="192" t="s">
        <v>52</v>
      </c>
      <c r="AB33" s="101" t="s">
        <v>53</v>
      </c>
    </row>
    <row r="34" spans="1:28" x14ac:dyDescent="0.35">
      <c r="A34" s="63" t="s">
        <v>179</v>
      </c>
      <c r="B34" s="63" t="s">
        <v>180</v>
      </c>
      <c r="C34" s="68" t="s">
        <v>181</v>
      </c>
      <c r="D34" s="68" t="s">
        <v>182</v>
      </c>
      <c r="E34" s="69">
        <v>96910</v>
      </c>
      <c r="F34" s="68" t="s">
        <v>183</v>
      </c>
      <c r="G34" s="68" t="s">
        <v>89</v>
      </c>
      <c r="H34" s="68" t="s">
        <v>50</v>
      </c>
      <c r="I34" s="67">
        <v>55.40625</v>
      </c>
      <c r="J34" s="66">
        <v>0.57585139318885448</v>
      </c>
      <c r="K34" s="66">
        <v>1.151702786377709</v>
      </c>
      <c r="L34" s="66">
        <v>4.2755417956656343</v>
      </c>
      <c r="M34" s="66">
        <v>0</v>
      </c>
      <c r="N34" s="66">
        <v>5.792569659442723</v>
      </c>
      <c r="O34" s="66">
        <v>0.21052631578947367</v>
      </c>
      <c r="P34" s="66">
        <v>0</v>
      </c>
      <c r="Q34" s="66">
        <v>0</v>
      </c>
      <c r="R34" s="66">
        <v>4.8544891640866865</v>
      </c>
      <c r="S34" s="66">
        <v>0.9380804953560371</v>
      </c>
      <c r="T34" s="66">
        <v>0</v>
      </c>
      <c r="U34" s="66">
        <v>0.21052631578947367</v>
      </c>
      <c r="V34" s="66">
        <v>5.8080495356037138</v>
      </c>
      <c r="W34" s="65" t="s">
        <v>75</v>
      </c>
      <c r="X34" s="64" t="s">
        <v>140</v>
      </c>
      <c r="Y34" s="188">
        <v>45365</v>
      </c>
      <c r="Z34" s="101"/>
      <c r="AA34" s="194" t="s">
        <v>141</v>
      </c>
      <c r="AB34" s="181" t="s">
        <v>68</v>
      </c>
    </row>
    <row r="35" spans="1:28" s="95" customFormat="1" ht="16.399999999999999" customHeight="1" x14ac:dyDescent="0.35">
      <c r="A35" s="89" t="s">
        <v>184</v>
      </c>
      <c r="B35" s="89" t="s">
        <v>185</v>
      </c>
      <c r="C35" s="89" t="s">
        <v>56</v>
      </c>
      <c r="D35" s="89" t="s">
        <v>57</v>
      </c>
      <c r="E35" s="90">
        <v>92301</v>
      </c>
      <c r="F35" s="89" t="s">
        <v>58</v>
      </c>
      <c r="G35" s="89" t="s">
        <v>59</v>
      </c>
      <c r="H35" s="89" t="s">
        <v>50</v>
      </c>
      <c r="I35" s="91">
        <v>27.450924238479601</v>
      </c>
      <c r="J35" s="92">
        <v>185.00928792569854</v>
      </c>
      <c r="K35" s="92">
        <v>14.229102167182665</v>
      </c>
      <c r="L35" s="92">
        <v>77.303405572755409</v>
      </c>
      <c r="M35" s="92">
        <v>113.77089783281728</v>
      </c>
      <c r="N35" s="92">
        <v>192.23529411764696</v>
      </c>
      <c r="O35" s="92">
        <v>197.76780185758713</v>
      </c>
      <c r="P35" s="92">
        <v>0.30959752321981426</v>
      </c>
      <c r="Q35" s="92">
        <v>0</v>
      </c>
      <c r="R35" s="92">
        <v>94.461300309597533</v>
      </c>
      <c r="S35" s="92">
        <v>30.086687306501542</v>
      </c>
      <c r="T35" s="92">
        <v>8.9009287925696601</v>
      </c>
      <c r="U35" s="92">
        <v>256.86377708978489</v>
      </c>
      <c r="V35" s="92">
        <v>281.93808049535647</v>
      </c>
      <c r="W35" s="93">
        <v>480</v>
      </c>
      <c r="X35" s="94" t="s">
        <v>51</v>
      </c>
      <c r="Y35" s="187">
        <v>45519</v>
      </c>
      <c r="Z35" s="101"/>
      <c r="AA35" s="192" t="s">
        <v>52</v>
      </c>
      <c r="AB35" s="101" t="s">
        <v>53</v>
      </c>
    </row>
    <row r="36" spans="1:28" s="95" customFormat="1" ht="16.399999999999999" customHeight="1" x14ac:dyDescent="0.35">
      <c r="A36" s="89" t="s">
        <v>186</v>
      </c>
      <c r="B36" s="89" t="s">
        <v>187</v>
      </c>
      <c r="C36" s="89" t="s">
        <v>188</v>
      </c>
      <c r="D36" s="89" t="s">
        <v>189</v>
      </c>
      <c r="E36" s="90">
        <v>53039</v>
      </c>
      <c r="F36" s="89" t="s">
        <v>100</v>
      </c>
      <c r="G36" s="89" t="s">
        <v>89</v>
      </c>
      <c r="H36" s="89" t="s">
        <v>50</v>
      </c>
      <c r="I36" s="91">
        <v>38.032660902977902</v>
      </c>
      <c r="J36" s="92">
        <v>12.294117647058828</v>
      </c>
      <c r="K36" s="92">
        <v>11.68730650154799</v>
      </c>
      <c r="L36" s="92">
        <v>43.071207430340522</v>
      </c>
      <c r="M36" s="92">
        <v>49.529411764705891</v>
      </c>
      <c r="N36" s="92">
        <v>86.891640866873189</v>
      </c>
      <c r="O36" s="92">
        <v>27.678018575851357</v>
      </c>
      <c r="P36" s="92">
        <v>1.2321981424148607</v>
      </c>
      <c r="Q36" s="92">
        <v>0.7801857585139319</v>
      </c>
      <c r="R36" s="92">
        <v>24.216718266253871</v>
      </c>
      <c r="S36" s="92">
        <v>11.260061919504643</v>
      </c>
      <c r="T36" s="92">
        <v>4.7151702786377694</v>
      </c>
      <c r="U36" s="92">
        <v>76.390092879256983</v>
      </c>
      <c r="V36" s="92">
        <v>83.424148606811329</v>
      </c>
      <c r="W36" s="93" t="s">
        <v>75</v>
      </c>
      <c r="X36" s="94" t="s">
        <v>51</v>
      </c>
      <c r="Y36" s="187">
        <v>45519</v>
      </c>
      <c r="Z36" s="101"/>
      <c r="AA36" s="192" t="s">
        <v>67</v>
      </c>
      <c r="AB36" s="101" t="s">
        <v>53</v>
      </c>
    </row>
    <row r="37" spans="1:28" s="95" customFormat="1" x14ac:dyDescent="0.35">
      <c r="A37" s="89" t="s">
        <v>191</v>
      </c>
      <c r="B37" s="89" t="s">
        <v>192</v>
      </c>
      <c r="C37" s="89" t="s">
        <v>193</v>
      </c>
      <c r="D37" s="89" t="s">
        <v>94</v>
      </c>
      <c r="E37" s="90">
        <v>78562</v>
      </c>
      <c r="F37" s="89" t="s">
        <v>163</v>
      </c>
      <c r="G37" s="89" t="s">
        <v>89</v>
      </c>
      <c r="H37" s="89" t="s">
        <v>50</v>
      </c>
      <c r="I37" s="91">
        <v>3.8551724137930998</v>
      </c>
      <c r="J37" s="92">
        <v>0.27554179566563458</v>
      </c>
      <c r="K37" s="92">
        <v>0.44272445820433398</v>
      </c>
      <c r="L37" s="92">
        <v>0.45820433436532493</v>
      </c>
      <c r="M37" s="92">
        <v>4.6439628482972145E-2</v>
      </c>
      <c r="N37" s="92">
        <v>1.182662538699693</v>
      </c>
      <c r="O37" s="92">
        <v>3.0959752321981426E-3</v>
      </c>
      <c r="P37" s="92">
        <v>3.7151702786377715E-2</v>
      </c>
      <c r="Q37" s="92">
        <v>0</v>
      </c>
      <c r="R37" s="92">
        <v>0.52012383900928749</v>
      </c>
      <c r="S37" s="92">
        <v>3.4055727554179571E-2</v>
      </c>
      <c r="T37" s="92">
        <v>3.0959752321981426E-3</v>
      </c>
      <c r="U37" s="92">
        <v>0.66563467492260087</v>
      </c>
      <c r="V37" s="92">
        <v>1.2074303405572782</v>
      </c>
      <c r="W37" s="93" t="s">
        <v>75</v>
      </c>
      <c r="X37" s="94" t="s">
        <v>140</v>
      </c>
      <c r="Y37" s="187">
        <v>45509</v>
      </c>
      <c r="Z37" s="101"/>
      <c r="AA37" s="192" t="s">
        <v>67</v>
      </c>
      <c r="AB37" s="101" t="s">
        <v>53</v>
      </c>
    </row>
    <row r="38" spans="1:28" s="95" customFormat="1" ht="16.399999999999999" customHeight="1" x14ac:dyDescent="0.35">
      <c r="A38" s="89" t="s">
        <v>194</v>
      </c>
      <c r="B38" s="89" t="s">
        <v>195</v>
      </c>
      <c r="C38" s="89" t="s">
        <v>196</v>
      </c>
      <c r="D38" s="89" t="s">
        <v>94</v>
      </c>
      <c r="E38" s="90">
        <v>76837</v>
      </c>
      <c r="F38" s="89" t="s">
        <v>95</v>
      </c>
      <c r="G38" s="89" t="s">
        <v>89</v>
      </c>
      <c r="H38" s="89" t="s">
        <v>74</v>
      </c>
      <c r="I38" s="91">
        <v>41.254498714653003</v>
      </c>
      <c r="J38" s="92">
        <v>126.1981424148608</v>
      </c>
      <c r="K38" s="92">
        <v>19.86068111455107</v>
      </c>
      <c r="L38" s="92">
        <v>1.5696594427244586</v>
      </c>
      <c r="M38" s="92">
        <v>0.20123839009287928</v>
      </c>
      <c r="N38" s="92">
        <v>13.235294117647065</v>
      </c>
      <c r="O38" s="92">
        <v>134.59442724458236</v>
      </c>
      <c r="P38" s="92">
        <v>0</v>
      </c>
      <c r="Q38" s="92">
        <v>0</v>
      </c>
      <c r="R38" s="92">
        <v>0.21362229102167191</v>
      </c>
      <c r="S38" s="92">
        <v>1.3312693498452013</v>
      </c>
      <c r="T38" s="92">
        <v>3.8761609907120755</v>
      </c>
      <c r="U38" s="92">
        <v>142.40866873065053</v>
      </c>
      <c r="V38" s="92">
        <v>65.563467492260074</v>
      </c>
      <c r="W38" s="93" t="s">
        <v>75</v>
      </c>
      <c r="X38" s="94" t="s">
        <v>51</v>
      </c>
      <c r="Y38" s="187">
        <v>45512</v>
      </c>
      <c r="Z38" s="101"/>
      <c r="AA38" s="192" t="s">
        <v>67</v>
      </c>
      <c r="AB38" s="101" t="s">
        <v>53</v>
      </c>
    </row>
    <row r="39" spans="1:28" s="95" customFormat="1" ht="16.399999999999999" customHeight="1" x14ac:dyDescent="0.35">
      <c r="A39" s="89" t="s">
        <v>197</v>
      </c>
      <c r="B39" s="89" t="s">
        <v>198</v>
      </c>
      <c r="C39" s="89" t="s">
        <v>199</v>
      </c>
      <c r="D39" s="89" t="s">
        <v>94</v>
      </c>
      <c r="E39" s="90">
        <v>79925</v>
      </c>
      <c r="F39" s="89" t="s">
        <v>146</v>
      </c>
      <c r="G39" s="89" t="s">
        <v>109</v>
      </c>
      <c r="H39" s="89" t="s">
        <v>50</v>
      </c>
      <c r="I39" s="91">
        <v>37.323893531414399</v>
      </c>
      <c r="J39" s="92">
        <v>423.47678018575834</v>
      </c>
      <c r="K39" s="92">
        <v>183.43034055727372</v>
      </c>
      <c r="L39" s="92">
        <v>106.52012383900953</v>
      </c>
      <c r="M39" s="92">
        <v>56.105263157894733</v>
      </c>
      <c r="N39" s="92">
        <v>255.17956656346374</v>
      </c>
      <c r="O39" s="92">
        <v>293.23839009287775</v>
      </c>
      <c r="P39" s="92">
        <v>52.724458204334354</v>
      </c>
      <c r="Q39" s="92">
        <v>168.39009287925697</v>
      </c>
      <c r="R39" s="92">
        <v>46.64086687306505</v>
      </c>
      <c r="S39" s="92">
        <v>66.055727554179612</v>
      </c>
      <c r="T39" s="92">
        <v>89.504643962848576</v>
      </c>
      <c r="U39" s="92">
        <v>567.33126934984671</v>
      </c>
      <c r="V39" s="92">
        <v>648.56037151702878</v>
      </c>
      <c r="W39" s="93">
        <v>450</v>
      </c>
      <c r="X39" s="94" t="s">
        <v>51</v>
      </c>
      <c r="Y39" s="187">
        <v>45526</v>
      </c>
      <c r="Z39" s="101"/>
      <c r="AA39" s="192" t="s">
        <v>52</v>
      </c>
      <c r="AB39" s="101" t="s">
        <v>53</v>
      </c>
    </row>
    <row r="40" spans="1:28" s="95" customFormat="1" ht="17.149999999999999" customHeight="1" x14ac:dyDescent="0.35">
      <c r="A40" s="89" t="s">
        <v>200</v>
      </c>
      <c r="B40" s="89" t="s">
        <v>201</v>
      </c>
      <c r="C40" s="89" t="s">
        <v>202</v>
      </c>
      <c r="D40" s="89" t="s">
        <v>94</v>
      </c>
      <c r="E40" s="90">
        <v>78580</v>
      </c>
      <c r="F40" s="89" t="s">
        <v>163</v>
      </c>
      <c r="G40" s="89" t="s">
        <v>49</v>
      </c>
      <c r="H40" s="89" t="s">
        <v>50</v>
      </c>
      <c r="I40" s="91">
        <v>29.6553863508178</v>
      </c>
      <c r="J40" s="92">
        <v>788.67182662538119</v>
      </c>
      <c r="K40" s="92">
        <v>11.297213622291014</v>
      </c>
      <c r="L40" s="92">
        <v>13.563467492260063</v>
      </c>
      <c r="M40" s="92">
        <v>16.043343653250776</v>
      </c>
      <c r="N40" s="92">
        <v>47.625386996904005</v>
      </c>
      <c r="O40" s="92">
        <v>302.63157894736878</v>
      </c>
      <c r="P40" s="92">
        <v>10.114551083591333</v>
      </c>
      <c r="Q40" s="92">
        <v>469.20433436532198</v>
      </c>
      <c r="R40" s="92">
        <v>17.1424148606811</v>
      </c>
      <c r="S40" s="92">
        <v>5.9752321981424164</v>
      </c>
      <c r="T40" s="92">
        <v>7.7182662538699711</v>
      </c>
      <c r="U40" s="92">
        <v>798.73993808049056</v>
      </c>
      <c r="V40" s="92">
        <v>534.34984520123692</v>
      </c>
      <c r="W40" s="93">
        <v>600</v>
      </c>
      <c r="X40" s="94" t="s">
        <v>51</v>
      </c>
      <c r="Y40" s="187">
        <v>45358</v>
      </c>
      <c r="Z40" s="101" t="s">
        <v>66</v>
      </c>
      <c r="AA40" s="192" t="s">
        <v>52</v>
      </c>
      <c r="AB40" s="101" t="s">
        <v>68</v>
      </c>
    </row>
    <row r="41" spans="1:28" s="95" customFormat="1" x14ac:dyDescent="0.35">
      <c r="A41" s="89" t="s">
        <v>203</v>
      </c>
      <c r="B41" s="89" t="s">
        <v>204</v>
      </c>
      <c r="C41" s="89" t="s">
        <v>205</v>
      </c>
      <c r="D41" s="89" t="s">
        <v>206</v>
      </c>
      <c r="E41" s="90">
        <v>7201</v>
      </c>
      <c r="F41" s="89" t="s">
        <v>207</v>
      </c>
      <c r="G41" s="89" t="s">
        <v>59</v>
      </c>
      <c r="H41" s="89" t="s">
        <v>50</v>
      </c>
      <c r="I41" s="91">
        <v>16.865108745950899</v>
      </c>
      <c r="J41" s="92">
        <v>99.674922600619595</v>
      </c>
      <c r="K41" s="92">
        <v>122.24148606811156</v>
      </c>
      <c r="L41" s="92">
        <v>10.70897832817332</v>
      </c>
      <c r="M41" s="92">
        <v>4.4922600619195334</v>
      </c>
      <c r="N41" s="92">
        <v>36.662538699690394</v>
      </c>
      <c r="O41" s="92">
        <v>184.10835913312536</v>
      </c>
      <c r="P41" s="92">
        <v>2.4520123839009291</v>
      </c>
      <c r="Q41" s="92">
        <v>13.894736842105248</v>
      </c>
      <c r="R41" s="92">
        <v>6.4551083591331295</v>
      </c>
      <c r="S41" s="92">
        <v>6.6563467492260058</v>
      </c>
      <c r="T41" s="92">
        <v>12.238390092879257</v>
      </c>
      <c r="U41" s="92">
        <v>211.76780185758238</v>
      </c>
      <c r="V41" s="92">
        <v>107.46439628483134</v>
      </c>
      <c r="W41" s="93">
        <v>285</v>
      </c>
      <c r="X41" s="94" t="s">
        <v>51</v>
      </c>
      <c r="Y41" s="187">
        <v>45435</v>
      </c>
      <c r="Z41" s="101"/>
      <c r="AA41" s="192" t="s">
        <v>52</v>
      </c>
      <c r="AB41" s="101" t="s">
        <v>68</v>
      </c>
    </row>
    <row r="42" spans="1:28" s="95" customFormat="1" ht="15.65" customHeight="1" x14ac:dyDescent="0.35">
      <c r="A42" s="89" t="s">
        <v>208</v>
      </c>
      <c r="B42" s="89" t="s">
        <v>209</v>
      </c>
      <c r="C42" s="89" t="s">
        <v>210</v>
      </c>
      <c r="D42" s="89" t="s">
        <v>211</v>
      </c>
      <c r="E42" s="90">
        <v>83647</v>
      </c>
      <c r="F42" s="89" t="s">
        <v>212</v>
      </c>
      <c r="G42" s="89" t="s">
        <v>89</v>
      </c>
      <c r="H42" s="89" t="s">
        <v>50</v>
      </c>
      <c r="I42" s="91">
        <v>5.6370370370370404</v>
      </c>
      <c r="J42" s="92">
        <v>0.26934984520123839</v>
      </c>
      <c r="K42" s="92">
        <v>0.56965944272445812</v>
      </c>
      <c r="L42" s="92">
        <v>1.2291021671826625</v>
      </c>
      <c r="M42" s="92">
        <v>0.31269349845201233</v>
      </c>
      <c r="N42" s="92">
        <v>1.9721362229102171</v>
      </c>
      <c r="O42" s="92">
        <v>0.24148606811145512</v>
      </c>
      <c r="P42" s="92">
        <v>0.15170278637770898</v>
      </c>
      <c r="Q42" s="92">
        <v>1.5479876160990712E-2</v>
      </c>
      <c r="R42" s="92">
        <v>0.41795665634674928</v>
      </c>
      <c r="S42" s="92">
        <v>0.1609907120743034</v>
      </c>
      <c r="T42" s="92">
        <v>8.9783281733746126E-2</v>
      </c>
      <c r="U42" s="92">
        <v>1.7120743034055734</v>
      </c>
      <c r="V42" s="92">
        <v>2.1486068111455117</v>
      </c>
      <c r="W42" s="93" t="s">
        <v>75</v>
      </c>
      <c r="X42" s="94" t="s">
        <v>51</v>
      </c>
      <c r="Y42" s="187">
        <v>45428</v>
      </c>
      <c r="Z42" s="101"/>
      <c r="AA42" s="192" t="s">
        <v>213</v>
      </c>
      <c r="AB42" s="101" t="s">
        <v>214</v>
      </c>
    </row>
    <row r="43" spans="1:28" s="95" customFormat="1" ht="15.65" customHeight="1" x14ac:dyDescent="0.35">
      <c r="A43" s="89" t="s">
        <v>215</v>
      </c>
      <c r="B43" s="89" t="s">
        <v>216</v>
      </c>
      <c r="C43" s="89" t="s">
        <v>217</v>
      </c>
      <c r="D43" s="89" t="s">
        <v>123</v>
      </c>
      <c r="E43" s="90">
        <v>85131</v>
      </c>
      <c r="F43" s="89" t="s">
        <v>124</v>
      </c>
      <c r="G43" s="89" t="s">
        <v>49</v>
      </c>
      <c r="H43" s="89" t="s">
        <v>50</v>
      </c>
      <c r="I43" s="91">
        <v>31.232825766612901</v>
      </c>
      <c r="J43" s="92">
        <v>1232.1888544891397</v>
      </c>
      <c r="K43" s="92">
        <v>49.891640866873033</v>
      </c>
      <c r="L43" s="92">
        <v>78.98761609907119</v>
      </c>
      <c r="M43" s="92">
        <v>66.712074303405586</v>
      </c>
      <c r="N43" s="92">
        <v>122.79566563467493</v>
      </c>
      <c r="O43" s="92">
        <v>761.92260061917011</v>
      </c>
      <c r="P43" s="92">
        <v>56.746130030959783</v>
      </c>
      <c r="Q43" s="92">
        <v>486.31578947368422</v>
      </c>
      <c r="R43" s="92">
        <v>52.321981424148639</v>
      </c>
      <c r="S43" s="92">
        <v>25.597523219814235</v>
      </c>
      <c r="T43" s="92">
        <v>50.804953560371551</v>
      </c>
      <c r="U43" s="92">
        <v>1299.0557275541607</v>
      </c>
      <c r="V43" s="92">
        <v>1035.6315789473224</v>
      </c>
      <c r="W43" s="93">
        <v>900</v>
      </c>
      <c r="X43" s="94" t="s">
        <v>51</v>
      </c>
      <c r="Y43" s="187">
        <v>45435</v>
      </c>
      <c r="Z43" s="101"/>
      <c r="AA43" s="192" t="s">
        <v>52</v>
      </c>
      <c r="AB43" s="101" t="s">
        <v>68</v>
      </c>
    </row>
    <row r="44" spans="1:28" s="95" customFormat="1" x14ac:dyDescent="0.35">
      <c r="A44" s="89" t="s">
        <v>218</v>
      </c>
      <c r="B44" s="89" t="s">
        <v>219</v>
      </c>
      <c r="C44" s="89" t="s">
        <v>122</v>
      </c>
      <c r="D44" s="89" t="s">
        <v>123</v>
      </c>
      <c r="E44" s="90">
        <v>85132</v>
      </c>
      <c r="F44" s="89" t="s">
        <v>124</v>
      </c>
      <c r="G44" s="89" t="s">
        <v>109</v>
      </c>
      <c r="H44" s="89" t="s">
        <v>74</v>
      </c>
      <c r="I44" s="91">
        <v>11.0014692378329</v>
      </c>
      <c r="J44" s="92">
        <v>323.74613003095902</v>
      </c>
      <c r="K44" s="92">
        <v>62.789473684210705</v>
      </c>
      <c r="L44" s="92">
        <v>1.8854489164086792</v>
      </c>
      <c r="M44" s="92">
        <v>1.6099071207430402</v>
      </c>
      <c r="N44" s="92">
        <v>79.346749226006764</v>
      </c>
      <c r="O44" s="92">
        <v>310.44582043342712</v>
      </c>
      <c r="P44" s="92">
        <v>4.3343653250774002E-2</v>
      </c>
      <c r="Q44" s="92">
        <v>0.19504643962848306</v>
      </c>
      <c r="R44" s="92">
        <v>2.0804953560371535</v>
      </c>
      <c r="S44" s="92">
        <v>2.2693498452012406</v>
      </c>
      <c r="T44" s="92">
        <v>17.278637770897824</v>
      </c>
      <c r="U44" s="92">
        <v>368.40247678019375</v>
      </c>
      <c r="V44" s="92">
        <v>255.21981424145227</v>
      </c>
      <c r="W44" s="93">
        <v>392</v>
      </c>
      <c r="X44" s="94" t="s">
        <v>51</v>
      </c>
      <c r="Y44" s="187">
        <v>45526</v>
      </c>
      <c r="Z44" s="101"/>
      <c r="AA44" s="192" t="s">
        <v>52</v>
      </c>
      <c r="AB44" s="101" t="s">
        <v>53</v>
      </c>
    </row>
    <row r="45" spans="1:28" s="95" customFormat="1" ht="15.65" customHeight="1" x14ac:dyDescent="0.35">
      <c r="A45" s="89" t="s">
        <v>220</v>
      </c>
      <c r="B45" s="89" t="s">
        <v>219</v>
      </c>
      <c r="C45" s="89" t="s">
        <v>122</v>
      </c>
      <c r="D45" s="89" t="s">
        <v>123</v>
      </c>
      <c r="E45" s="90">
        <v>85232</v>
      </c>
      <c r="F45" s="89" t="s">
        <v>124</v>
      </c>
      <c r="G45" s="89" t="s">
        <v>73</v>
      </c>
      <c r="H45" s="89" t="s">
        <v>74</v>
      </c>
      <c r="I45" s="91">
        <v>3.0420769531080598</v>
      </c>
      <c r="J45" s="92">
        <v>159.235294117649</v>
      </c>
      <c r="K45" s="92">
        <v>28.281733746129895</v>
      </c>
      <c r="L45" s="92">
        <v>12.563467492259772</v>
      </c>
      <c r="M45" s="92">
        <v>6.5603715170279155</v>
      </c>
      <c r="N45" s="92">
        <v>43.191950464396633</v>
      </c>
      <c r="O45" s="92">
        <v>159.69349845201441</v>
      </c>
      <c r="P45" s="92">
        <v>0.85139318885448989</v>
      </c>
      <c r="Q45" s="92">
        <v>2.9040247678018765</v>
      </c>
      <c r="R45" s="92">
        <v>2.9071207430340746</v>
      </c>
      <c r="S45" s="92">
        <v>1.4055727554179613</v>
      </c>
      <c r="T45" s="92">
        <v>2.0185758513931962</v>
      </c>
      <c r="U45" s="92">
        <v>200.30959752321232</v>
      </c>
      <c r="V45" s="92">
        <v>149.26006191950992</v>
      </c>
      <c r="W45" s="93" t="s">
        <v>75</v>
      </c>
      <c r="X45" s="94" t="s">
        <v>51</v>
      </c>
      <c r="Y45" s="187">
        <v>45456</v>
      </c>
      <c r="Z45" s="101"/>
      <c r="AA45" s="192" t="s">
        <v>52</v>
      </c>
      <c r="AB45" s="101" t="s">
        <v>68</v>
      </c>
    </row>
    <row r="46" spans="1:28" ht="15.65" customHeight="1" x14ac:dyDescent="0.35">
      <c r="A46" s="68" t="s">
        <v>221</v>
      </c>
      <c r="B46" s="68" t="s">
        <v>222</v>
      </c>
      <c r="C46" s="68" t="s">
        <v>223</v>
      </c>
      <c r="D46" s="68" t="s">
        <v>224</v>
      </c>
      <c r="E46" s="69">
        <v>31537</v>
      </c>
      <c r="F46" s="68" t="s">
        <v>64</v>
      </c>
      <c r="G46" s="68" t="s">
        <v>49</v>
      </c>
      <c r="H46" s="68" t="s">
        <v>74</v>
      </c>
      <c r="I46" s="67">
        <v>41.729761211415301</v>
      </c>
      <c r="J46" s="66">
        <v>160.20743034055653</v>
      </c>
      <c r="K46" s="66">
        <v>21.297213622291011</v>
      </c>
      <c r="L46" s="66">
        <v>27.198142414860673</v>
      </c>
      <c r="M46" s="66">
        <v>30.120743034055735</v>
      </c>
      <c r="N46" s="66">
        <v>65.535603715170268</v>
      </c>
      <c r="O46" s="66">
        <v>173.28792569659379</v>
      </c>
      <c r="P46" s="66">
        <v>0</v>
      </c>
      <c r="Q46" s="66">
        <v>0</v>
      </c>
      <c r="R46" s="66">
        <v>10.690402476780188</v>
      </c>
      <c r="S46" s="66">
        <v>4.2538699690402479</v>
      </c>
      <c r="T46" s="66">
        <v>3.7461300309597521</v>
      </c>
      <c r="U46" s="66">
        <v>220.13312693498395</v>
      </c>
      <c r="V46" s="66">
        <v>158.21981424148615</v>
      </c>
      <c r="W46" s="65">
        <v>338</v>
      </c>
      <c r="X46" s="64" t="s">
        <v>51</v>
      </c>
      <c r="Y46" s="188">
        <v>45484</v>
      </c>
      <c r="Z46" s="101"/>
      <c r="AA46" s="194" t="s">
        <v>52</v>
      </c>
      <c r="AB46" s="181" t="s">
        <v>53</v>
      </c>
    </row>
    <row r="47" spans="1:28" ht="15.65" customHeight="1" x14ac:dyDescent="0.35">
      <c r="A47" s="68" t="s">
        <v>225</v>
      </c>
      <c r="B47" s="68" t="s">
        <v>226</v>
      </c>
      <c r="C47" s="68" t="s">
        <v>223</v>
      </c>
      <c r="D47" s="68" t="s">
        <v>224</v>
      </c>
      <c r="E47" s="69">
        <v>31537</v>
      </c>
      <c r="F47" s="68" t="s">
        <v>64</v>
      </c>
      <c r="G47" s="68" t="s">
        <v>49</v>
      </c>
      <c r="H47" s="68" t="s">
        <v>74</v>
      </c>
      <c r="I47" s="67">
        <v>52.098722724853602</v>
      </c>
      <c r="J47" s="66">
        <v>451.26315789473506</v>
      </c>
      <c r="K47" s="66">
        <v>84.108359133126882</v>
      </c>
      <c r="L47" s="66">
        <v>55.393188854489196</v>
      </c>
      <c r="M47" s="66">
        <v>40.02786377708982</v>
      </c>
      <c r="N47" s="66">
        <v>142.65634674922592</v>
      </c>
      <c r="O47" s="66">
        <v>488.13622291021471</v>
      </c>
      <c r="P47" s="66">
        <v>0</v>
      </c>
      <c r="Q47" s="66">
        <v>0</v>
      </c>
      <c r="R47" s="66">
        <v>16.600619195046441</v>
      </c>
      <c r="S47" s="66">
        <v>11.944272445820435</v>
      </c>
      <c r="T47" s="66">
        <v>14.247678018575851</v>
      </c>
      <c r="U47" s="66">
        <v>588.00000000000705</v>
      </c>
      <c r="V47" s="66">
        <v>423.40866873064863</v>
      </c>
      <c r="W47" s="65">
        <v>544</v>
      </c>
      <c r="X47" s="64" t="s">
        <v>51</v>
      </c>
      <c r="Y47" s="188">
        <v>45484</v>
      </c>
      <c r="Z47" s="101"/>
      <c r="AA47" s="194" t="s">
        <v>52</v>
      </c>
      <c r="AB47" s="181" t="s">
        <v>53</v>
      </c>
    </row>
    <row r="48" spans="1:28" s="95" customFormat="1" ht="15.65" customHeight="1" x14ac:dyDescent="0.35">
      <c r="A48" s="89" t="s">
        <v>227</v>
      </c>
      <c r="B48" s="89" t="s">
        <v>228</v>
      </c>
      <c r="C48" s="89" t="s">
        <v>229</v>
      </c>
      <c r="D48" s="89" t="s">
        <v>230</v>
      </c>
      <c r="E48" s="90">
        <v>56007</v>
      </c>
      <c r="F48" s="89" t="s">
        <v>231</v>
      </c>
      <c r="G48" s="89" t="s">
        <v>65</v>
      </c>
      <c r="H48" s="89" t="s">
        <v>74</v>
      </c>
      <c r="I48" s="91">
        <v>45.280645161290302</v>
      </c>
      <c r="J48" s="92">
        <v>3.3653250773993797</v>
      </c>
      <c r="K48" s="92">
        <v>6.5170278637770904</v>
      </c>
      <c r="L48" s="92">
        <v>30.383900928792585</v>
      </c>
      <c r="M48" s="92">
        <v>6.6996904024767803</v>
      </c>
      <c r="N48" s="92">
        <v>31.566563467492266</v>
      </c>
      <c r="O48" s="92">
        <v>15.399380804953569</v>
      </c>
      <c r="P48" s="92">
        <v>0</v>
      </c>
      <c r="Q48" s="92">
        <v>0</v>
      </c>
      <c r="R48" s="92">
        <v>8.9040247678018574</v>
      </c>
      <c r="S48" s="92">
        <v>2.2724458204334366</v>
      </c>
      <c r="T48" s="92">
        <v>1.4984520123839009</v>
      </c>
      <c r="U48" s="92">
        <v>34.291021671826613</v>
      </c>
      <c r="V48" s="92">
        <v>42.099071207430327</v>
      </c>
      <c r="W48" s="93" t="s">
        <v>75</v>
      </c>
      <c r="X48" s="94" t="s">
        <v>51</v>
      </c>
      <c r="Y48" s="187">
        <v>45513</v>
      </c>
      <c r="Z48" s="101"/>
      <c r="AA48" s="192" t="s">
        <v>67</v>
      </c>
      <c r="AB48" s="101" t="s">
        <v>53</v>
      </c>
    </row>
    <row r="49" spans="1:28" s="95" customFormat="1" x14ac:dyDescent="0.35">
      <c r="A49" s="89" t="s">
        <v>232</v>
      </c>
      <c r="B49" s="89" t="s">
        <v>233</v>
      </c>
      <c r="C49" s="89" t="s">
        <v>234</v>
      </c>
      <c r="D49" s="89" t="s">
        <v>235</v>
      </c>
      <c r="E49" s="90">
        <v>44024</v>
      </c>
      <c r="F49" s="89" t="s">
        <v>114</v>
      </c>
      <c r="G49" s="89" t="s">
        <v>89</v>
      </c>
      <c r="H49" s="89" t="s">
        <v>50</v>
      </c>
      <c r="I49" s="91">
        <v>56.287356321839098</v>
      </c>
      <c r="J49" s="92">
        <v>28.430340557275539</v>
      </c>
      <c r="K49" s="92">
        <v>9.1269349845201244</v>
      </c>
      <c r="L49" s="92">
        <v>11.343653250773993</v>
      </c>
      <c r="M49" s="92">
        <v>4.0835913312693499</v>
      </c>
      <c r="N49" s="92">
        <v>22.829721362229094</v>
      </c>
      <c r="O49" s="92">
        <v>22.910216718266255</v>
      </c>
      <c r="P49" s="92">
        <v>1.1578947368421053</v>
      </c>
      <c r="Q49" s="92">
        <v>6.0866873065015481</v>
      </c>
      <c r="R49" s="92">
        <v>5.8761609907120738</v>
      </c>
      <c r="S49" s="92">
        <v>4.6408668730650149</v>
      </c>
      <c r="T49" s="92">
        <v>7.8854489164086674</v>
      </c>
      <c r="U49" s="92">
        <v>34.58204334365324</v>
      </c>
      <c r="V49" s="92">
        <v>31.092879256965922</v>
      </c>
      <c r="W49" s="93" t="s">
        <v>75</v>
      </c>
      <c r="X49" s="94" t="s">
        <v>51</v>
      </c>
      <c r="Y49" s="187">
        <v>45491</v>
      </c>
      <c r="Z49" s="101"/>
      <c r="AA49" s="192" t="s">
        <v>67</v>
      </c>
      <c r="AB49" s="182" t="s">
        <v>190</v>
      </c>
    </row>
    <row r="50" spans="1:28" s="95" customFormat="1" ht="15.65" customHeight="1" x14ac:dyDescent="0.35">
      <c r="A50" s="89" t="s">
        <v>236</v>
      </c>
      <c r="B50" s="89" t="s">
        <v>237</v>
      </c>
      <c r="C50" s="89" t="s">
        <v>238</v>
      </c>
      <c r="D50" s="89" t="s">
        <v>57</v>
      </c>
      <c r="E50" s="90">
        <v>93250</v>
      </c>
      <c r="F50" s="89" t="s">
        <v>183</v>
      </c>
      <c r="G50" s="89" t="s">
        <v>59</v>
      </c>
      <c r="H50" s="89" t="s">
        <v>50</v>
      </c>
      <c r="I50" s="91">
        <v>69.853490658800396</v>
      </c>
      <c r="J50" s="92">
        <v>87.105263157894612</v>
      </c>
      <c r="K50" s="92">
        <v>37.910216718266291</v>
      </c>
      <c r="L50" s="92">
        <v>66.157894736842096</v>
      </c>
      <c r="M50" s="92">
        <v>140.50464396284835</v>
      </c>
      <c r="N50" s="92">
        <v>204.68730650154825</v>
      </c>
      <c r="O50" s="92">
        <v>126.60681114551068</v>
      </c>
      <c r="P50" s="92">
        <v>0.38390092879256965</v>
      </c>
      <c r="Q50" s="92">
        <v>0</v>
      </c>
      <c r="R50" s="92">
        <v>92.3808049535604</v>
      </c>
      <c r="S50" s="92">
        <v>7.2693498452012388</v>
      </c>
      <c r="T50" s="92">
        <v>8.1981424148606816</v>
      </c>
      <c r="U50" s="92">
        <v>223.82972136222892</v>
      </c>
      <c r="V50" s="92">
        <v>209.58204334365334</v>
      </c>
      <c r="W50" s="93">
        <v>560</v>
      </c>
      <c r="X50" s="94" t="s">
        <v>51</v>
      </c>
      <c r="Y50" s="187">
        <v>45505</v>
      </c>
      <c r="Z50" s="101"/>
      <c r="AA50" s="192" t="s">
        <v>52</v>
      </c>
      <c r="AB50" s="101" t="s">
        <v>53</v>
      </c>
    </row>
    <row r="51" spans="1:28" s="95" customFormat="1" ht="15.65" customHeight="1" x14ac:dyDescent="0.35">
      <c r="A51" s="89" t="s">
        <v>239</v>
      </c>
      <c r="B51" s="89" t="s">
        <v>240</v>
      </c>
      <c r="C51" s="89" t="s">
        <v>241</v>
      </c>
      <c r="D51" s="89" t="s">
        <v>99</v>
      </c>
      <c r="E51" s="90">
        <v>42754</v>
      </c>
      <c r="F51" s="89" t="s">
        <v>100</v>
      </c>
      <c r="G51" s="89" t="s">
        <v>89</v>
      </c>
      <c r="H51" s="89" t="s">
        <v>50</v>
      </c>
      <c r="I51" s="91">
        <v>1.68260869565217</v>
      </c>
      <c r="J51" s="92">
        <v>0.13003095975232196</v>
      </c>
      <c r="K51" s="92">
        <v>0.16099071207430338</v>
      </c>
      <c r="L51" s="92">
        <v>0.42724458204334342</v>
      </c>
      <c r="M51" s="92">
        <v>0.48916408668730632</v>
      </c>
      <c r="N51" s="92">
        <v>1.0000000000000002</v>
      </c>
      <c r="O51" s="92">
        <v>0.17027863777089783</v>
      </c>
      <c r="P51" s="92">
        <v>1.5479876160990714E-2</v>
      </c>
      <c r="Q51" s="92">
        <v>2.1671826625386997E-2</v>
      </c>
      <c r="R51" s="92">
        <v>0.12693498452012383</v>
      </c>
      <c r="S51" s="92">
        <v>1.5479876160990712E-2</v>
      </c>
      <c r="T51" s="92">
        <v>0</v>
      </c>
      <c r="U51" s="92">
        <v>1.0650154798761617</v>
      </c>
      <c r="V51" s="92">
        <v>1.0557275541795672</v>
      </c>
      <c r="W51" s="93" t="s">
        <v>75</v>
      </c>
      <c r="X51" s="94" t="s">
        <v>51</v>
      </c>
      <c r="Y51" s="187">
        <v>45526</v>
      </c>
      <c r="Z51" s="101"/>
      <c r="AA51" s="192" t="s">
        <v>67</v>
      </c>
      <c r="AB51" s="101" t="s">
        <v>53</v>
      </c>
    </row>
    <row r="52" spans="1:28" s="95" customFormat="1" ht="15.65" customHeight="1" x14ac:dyDescent="0.35">
      <c r="A52" s="89" t="s">
        <v>242</v>
      </c>
      <c r="B52" s="89" t="s">
        <v>243</v>
      </c>
      <c r="C52" s="89" t="s">
        <v>244</v>
      </c>
      <c r="D52" s="89" t="s">
        <v>245</v>
      </c>
      <c r="E52" s="90">
        <v>939</v>
      </c>
      <c r="F52" s="89" t="s">
        <v>84</v>
      </c>
      <c r="G52" s="89" t="s">
        <v>246</v>
      </c>
      <c r="H52" s="89" t="s">
        <v>50</v>
      </c>
      <c r="I52" s="91">
        <v>7.8245614035087696</v>
      </c>
      <c r="J52" s="92">
        <v>0.18266253869969037</v>
      </c>
      <c r="K52" s="92">
        <v>0.92879256965944257</v>
      </c>
      <c r="L52" s="92">
        <v>3.2105263157894739</v>
      </c>
      <c r="M52" s="92">
        <v>1.4613003095975234</v>
      </c>
      <c r="N52" s="92">
        <v>4.6842105263157947</v>
      </c>
      <c r="O52" s="92">
        <v>1.0804953560371517</v>
      </c>
      <c r="P52" s="92">
        <v>0</v>
      </c>
      <c r="Q52" s="92">
        <v>1.8575851393188854E-2</v>
      </c>
      <c r="R52" s="92">
        <v>0.1238390092879257</v>
      </c>
      <c r="S52" s="92">
        <v>4.6439628482972131E-2</v>
      </c>
      <c r="T52" s="92">
        <v>0.11455108359133127</v>
      </c>
      <c r="U52" s="92">
        <v>5.498452012383912</v>
      </c>
      <c r="V52" s="92">
        <v>5.2136222910216805</v>
      </c>
      <c r="W52" s="110" t="s">
        <v>75</v>
      </c>
      <c r="X52" s="94" t="s">
        <v>140</v>
      </c>
      <c r="Y52" s="187">
        <v>45378</v>
      </c>
      <c r="Z52" s="101"/>
      <c r="AA52" s="192" t="s">
        <v>141</v>
      </c>
      <c r="AB52" s="101" t="s">
        <v>68</v>
      </c>
    </row>
    <row r="53" spans="1:28" s="95" customFormat="1" x14ac:dyDescent="0.35">
      <c r="A53" s="89" t="s">
        <v>247</v>
      </c>
      <c r="B53" s="89" t="s">
        <v>248</v>
      </c>
      <c r="C53" s="89" t="s">
        <v>249</v>
      </c>
      <c r="D53" s="89" t="s">
        <v>47</v>
      </c>
      <c r="E53" s="90">
        <v>39520</v>
      </c>
      <c r="F53" s="89" t="s">
        <v>48</v>
      </c>
      <c r="G53" s="89" t="s">
        <v>65</v>
      </c>
      <c r="H53" s="89" t="s">
        <v>50</v>
      </c>
      <c r="I53" s="91">
        <v>2.4575875486381298</v>
      </c>
      <c r="J53" s="92">
        <v>4.9009287925696938</v>
      </c>
      <c r="K53" s="92">
        <v>2.0433436532507816</v>
      </c>
      <c r="L53" s="92">
        <v>2.1764705882353019</v>
      </c>
      <c r="M53" s="92">
        <v>0.69659442724458187</v>
      </c>
      <c r="N53" s="92">
        <v>2.9628482972136392</v>
      </c>
      <c r="O53" s="92">
        <v>6.5263157894737382</v>
      </c>
      <c r="P53" s="92">
        <v>6.8111455108359142E-2</v>
      </c>
      <c r="Q53" s="92">
        <v>0.26006191950464397</v>
      </c>
      <c r="R53" s="92">
        <v>5.5727554179566575E-2</v>
      </c>
      <c r="S53" s="92">
        <v>2.7863777089783284E-2</v>
      </c>
      <c r="T53" s="92">
        <v>9.2879256965944269E-3</v>
      </c>
      <c r="U53" s="92">
        <v>9.7244582043343186</v>
      </c>
      <c r="V53" s="92">
        <v>5.9349845201238898</v>
      </c>
      <c r="W53" s="93" t="s">
        <v>75</v>
      </c>
      <c r="X53" s="94" t="s">
        <v>51</v>
      </c>
      <c r="Y53" s="187">
        <v>45421</v>
      </c>
      <c r="Z53" s="101"/>
      <c r="AA53" s="192" t="s">
        <v>67</v>
      </c>
      <c r="AB53" s="101" t="s">
        <v>90</v>
      </c>
    </row>
    <row r="54" spans="1:28" s="102" customFormat="1" x14ac:dyDescent="0.35">
      <c r="A54" s="96" t="s">
        <v>250</v>
      </c>
      <c r="B54" s="96" t="s">
        <v>251</v>
      </c>
      <c r="C54" s="96" t="s">
        <v>252</v>
      </c>
      <c r="D54" s="96" t="s">
        <v>253</v>
      </c>
      <c r="E54" s="97">
        <v>89015</v>
      </c>
      <c r="F54" s="96" t="s">
        <v>212</v>
      </c>
      <c r="G54" s="96" t="s">
        <v>89</v>
      </c>
      <c r="H54" s="96" t="s">
        <v>50</v>
      </c>
      <c r="I54" s="98">
        <v>36.7491749174918</v>
      </c>
      <c r="J54" s="99">
        <v>11.656346749225994</v>
      </c>
      <c r="K54" s="99">
        <v>18.773993808049532</v>
      </c>
      <c r="L54" s="99">
        <v>25.27244582043345</v>
      </c>
      <c r="M54" s="99">
        <v>13.597523219814235</v>
      </c>
      <c r="N54" s="99">
        <v>43.371517027863803</v>
      </c>
      <c r="O54" s="99">
        <v>12.613003095975225</v>
      </c>
      <c r="P54" s="99">
        <v>9.9845201238390029</v>
      </c>
      <c r="Q54" s="99">
        <v>3.331269349845202</v>
      </c>
      <c r="R54" s="99">
        <v>22.009287925696594</v>
      </c>
      <c r="S54" s="99">
        <v>10.13003095975232</v>
      </c>
      <c r="T54" s="99">
        <v>6.8328173374613019</v>
      </c>
      <c r="U54" s="99">
        <v>30.328173374613005</v>
      </c>
      <c r="V54" s="99">
        <v>62.105263157894832</v>
      </c>
      <c r="W54" s="99" t="s">
        <v>75</v>
      </c>
      <c r="X54" s="100" t="s">
        <v>51</v>
      </c>
      <c r="Y54" s="187">
        <v>45372</v>
      </c>
      <c r="Z54" s="101" t="s">
        <v>66</v>
      </c>
      <c r="AA54" s="193" t="s">
        <v>67</v>
      </c>
      <c r="AB54" s="101" t="s">
        <v>68</v>
      </c>
    </row>
    <row r="55" spans="1:28" ht="15.65" customHeight="1" x14ac:dyDescent="0.35">
      <c r="A55" s="68" t="s">
        <v>254</v>
      </c>
      <c r="B55" s="68" t="s">
        <v>255</v>
      </c>
      <c r="C55" s="68" t="s">
        <v>256</v>
      </c>
      <c r="D55" s="68" t="s">
        <v>257</v>
      </c>
      <c r="E55" s="69">
        <v>96819</v>
      </c>
      <c r="F55" s="68" t="s">
        <v>183</v>
      </c>
      <c r="G55" s="68" t="s">
        <v>246</v>
      </c>
      <c r="H55" s="68" t="s">
        <v>50</v>
      </c>
      <c r="I55" s="67">
        <v>33.588957055214699</v>
      </c>
      <c r="J55" s="66">
        <v>1.2476780185758514</v>
      </c>
      <c r="K55" s="66">
        <v>7.3003095975232224</v>
      </c>
      <c r="L55" s="66">
        <v>4.4829721362229122</v>
      </c>
      <c r="M55" s="66">
        <v>7.3343653250774015</v>
      </c>
      <c r="N55" s="66">
        <v>12.479876160990685</v>
      </c>
      <c r="O55" s="66">
        <v>4.8947368421052646</v>
      </c>
      <c r="P55" s="66">
        <v>0.97832817337461309</v>
      </c>
      <c r="Q55" s="66">
        <v>2.0123839009287923</v>
      </c>
      <c r="R55" s="66">
        <v>10.622291021671803</v>
      </c>
      <c r="S55" s="66">
        <v>1.7523219814241489</v>
      </c>
      <c r="T55" s="66">
        <v>0.21052631578947367</v>
      </c>
      <c r="U55" s="66">
        <v>7.7801857585139356</v>
      </c>
      <c r="V55" s="66">
        <v>15.928792569659413</v>
      </c>
      <c r="W55" s="65" t="s">
        <v>75</v>
      </c>
      <c r="X55" s="64" t="s">
        <v>75</v>
      </c>
      <c r="Y55" s="188" t="s">
        <v>75</v>
      </c>
      <c r="Z55" s="101" t="s">
        <v>75</v>
      </c>
      <c r="AA55" s="194" t="s">
        <v>75</v>
      </c>
      <c r="AB55" s="181" t="s">
        <v>75</v>
      </c>
    </row>
    <row r="56" spans="1:28" s="95" customFormat="1" x14ac:dyDescent="0.35">
      <c r="A56" s="89" t="s">
        <v>258</v>
      </c>
      <c r="B56" s="89" t="s">
        <v>259</v>
      </c>
      <c r="C56" s="89" t="s">
        <v>260</v>
      </c>
      <c r="D56" s="89" t="s">
        <v>94</v>
      </c>
      <c r="E56" s="90">
        <v>77032</v>
      </c>
      <c r="F56" s="89" t="s">
        <v>261</v>
      </c>
      <c r="G56" s="89" t="s">
        <v>59</v>
      </c>
      <c r="H56" s="89" t="s">
        <v>50</v>
      </c>
      <c r="I56" s="91">
        <v>32.666446673706403</v>
      </c>
      <c r="J56" s="92">
        <v>760.45201238388381</v>
      </c>
      <c r="K56" s="92">
        <v>19.219814241486052</v>
      </c>
      <c r="L56" s="92">
        <v>2.0464396284829727</v>
      </c>
      <c r="M56" s="92">
        <v>0.52321981424148589</v>
      </c>
      <c r="N56" s="92">
        <v>10.479876160990706</v>
      </c>
      <c r="O56" s="92">
        <v>551.92569659442017</v>
      </c>
      <c r="P56" s="92">
        <v>0.67182662538699689</v>
      </c>
      <c r="Q56" s="92">
        <v>219.16408668730682</v>
      </c>
      <c r="R56" s="92">
        <v>1.4117647058823533</v>
      </c>
      <c r="S56" s="92">
        <v>2.6099071207430344</v>
      </c>
      <c r="T56" s="92">
        <v>3.0959752321981431</v>
      </c>
      <c r="U56" s="92">
        <v>775.12383900927114</v>
      </c>
      <c r="V56" s="92">
        <v>376.3095975232203</v>
      </c>
      <c r="W56" s="93">
        <v>750</v>
      </c>
      <c r="X56" s="94" t="s">
        <v>51</v>
      </c>
      <c r="Y56" s="187">
        <v>45519</v>
      </c>
      <c r="Z56" s="101"/>
      <c r="AA56" s="192" t="s">
        <v>52</v>
      </c>
      <c r="AB56" s="101" t="s">
        <v>53</v>
      </c>
    </row>
    <row r="57" spans="1:28" s="95" customFormat="1" ht="15.65" customHeight="1" x14ac:dyDescent="0.35">
      <c r="A57" s="89" t="s">
        <v>262</v>
      </c>
      <c r="B57" s="89" t="s">
        <v>263</v>
      </c>
      <c r="C57" s="89" t="s">
        <v>264</v>
      </c>
      <c r="D57" s="89" t="s">
        <v>94</v>
      </c>
      <c r="E57" s="90">
        <v>77351</v>
      </c>
      <c r="F57" s="89" t="s">
        <v>261</v>
      </c>
      <c r="G57" s="89" t="s">
        <v>49</v>
      </c>
      <c r="H57" s="89" t="s">
        <v>74</v>
      </c>
      <c r="I57" s="91">
        <v>31.258297644539599</v>
      </c>
      <c r="J57" s="92">
        <v>707.85448916407358</v>
      </c>
      <c r="K57" s="92">
        <v>3.9442724458204301</v>
      </c>
      <c r="L57" s="92">
        <v>4.2291021671826625</v>
      </c>
      <c r="M57" s="92">
        <v>2.0154798761609909</v>
      </c>
      <c r="N57" s="92">
        <v>13.770897832817333</v>
      </c>
      <c r="O57" s="92">
        <v>704.27244582041988</v>
      </c>
      <c r="P57" s="92">
        <v>0</v>
      </c>
      <c r="Q57" s="92">
        <v>0</v>
      </c>
      <c r="R57" s="92">
        <v>1.6284829721362231</v>
      </c>
      <c r="S57" s="92">
        <v>1.8111455108359136</v>
      </c>
      <c r="T57" s="92">
        <v>1.8266253869969038</v>
      </c>
      <c r="U57" s="92">
        <v>712.77708978326928</v>
      </c>
      <c r="V57" s="92">
        <v>306.60061919504813</v>
      </c>
      <c r="W57" s="93">
        <v>350</v>
      </c>
      <c r="X57" s="94" t="s">
        <v>51</v>
      </c>
      <c r="Y57" s="187">
        <v>45513</v>
      </c>
      <c r="Z57" s="101"/>
      <c r="AA57" s="192" t="s">
        <v>67</v>
      </c>
      <c r="AB57" s="101" t="s">
        <v>53</v>
      </c>
    </row>
    <row r="58" spans="1:28" s="95" customFormat="1" x14ac:dyDescent="0.35">
      <c r="A58" s="89" t="s">
        <v>265</v>
      </c>
      <c r="B58" s="89" t="s">
        <v>266</v>
      </c>
      <c r="C58" s="89" t="s">
        <v>267</v>
      </c>
      <c r="D58" s="89" t="s">
        <v>57</v>
      </c>
      <c r="E58" s="90">
        <v>92231</v>
      </c>
      <c r="F58" s="89" t="s">
        <v>268</v>
      </c>
      <c r="G58" s="89" t="s">
        <v>59</v>
      </c>
      <c r="H58" s="89" t="s">
        <v>50</v>
      </c>
      <c r="I58" s="91">
        <v>40.675642343268201</v>
      </c>
      <c r="J58" s="92">
        <v>568.34984520123555</v>
      </c>
      <c r="K58" s="92">
        <v>9.2755417956656174</v>
      </c>
      <c r="L58" s="92">
        <v>17.328173374613002</v>
      </c>
      <c r="M58" s="92">
        <v>24.21981424148607</v>
      </c>
      <c r="N58" s="92">
        <v>72.517027863777074</v>
      </c>
      <c r="O58" s="92">
        <v>533.91950464396098</v>
      </c>
      <c r="P58" s="92">
        <v>0.30340557275541796</v>
      </c>
      <c r="Q58" s="92">
        <v>12.433436532507745</v>
      </c>
      <c r="R58" s="92">
        <v>31.907120743034067</v>
      </c>
      <c r="S58" s="92">
        <v>10.095975232198143</v>
      </c>
      <c r="T58" s="92">
        <v>11.442724458204333</v>
      </c>
      <c r="U58" s="92">
        <v>565.72755417956273</v>
      </c>
      <c r="V58" s="92">
        <v>323.60061919504352</v>
      </c>
      <c r="W58" s="93">
        <v>640</v>
      </c>
      <c r="X58" s="94" t="s">
        <v>51</v>
      </c>
      <c r="Y58" s="187">
        <v>45498</v>
      </c>
      <c r="Z58" s="101"/>
      <c r="AA58" s="192" t="s">
        <v>52</v>
      </c>
      <c r="AB58" s="101" t="s">
        <v>53</v>
      </c>
    </row>
    <row r="59" spans="1:28" s="95" customFormat="1" ht="15.65" customHeight="1" x14ac:dyDescent="0.35">
      <c r="A59" s="89" t="s">
        <v>269</v>
      </c>
      <c r="B59" s="89" t="s">
        <v>270</v>
      </c>
      <c r="C59" s="89" t="s">
        <v>271</v>
      </c>
      <c r="D59" s="89" t="s">
        <v>72</v>
      </c>
      <c r="E59" s="90">
        <v>71251</v>
      </c>
      <c r="F59" s="89" t="s">
        <v>48</v>
      </c>
      <c r="G59" s="89" t="s">
        <v>49</v>
      </c>
      <c r="H59" s="89" t="s">
        <v>50</v>
      </c>
      <c r="I59" s="91">
        <v>27.080979102167198</v>
      </c>
      <c r="J59" s="92">
        <v>799.62538699689082</v>
      </c>
      <c r="K59" s="92">
        <v>36.811145510836027</v>
      </c>
      <c r="L59" s="92">
        <v>4.191950464396287</v>
      </c>
      <c r="M59" s="92">
        <v>3.3715170278637787</v>
      </c>
      <c r="N59" s="92">
        <v>29.606811145510836</v>
      </c>
      <c r="O59" s="92">
        <v>814.30340557274371</v>
      </c>
      <c r="P59" s="92">
        <v>1.5479876160990712E-2</v>
      </c>
      <c r="Q59" s="92">
        <v>7.4303405572755415E-2</v>
      </c>
      <c r="R59" s="92">
        <v>3.4117647058823555</v>
      </c>
      <c r="S59" s="92">
        <v>4.8730650154798756</v>
      </c>
      <c r="T59" s="92">
        <v>12.455108359133119</v>
      </c>
      <c r="U59" s="92">
        <v>823.26006191949182</v>
      </c>
      <c r="V59" s="92">
        <v>657.643962848294</v>
      </c>
      <c r="W59" s="93">
        <v>500</v>
      </c>
      <c r="X59" s="94" t="s">
        <v>51</v>
      </c>
      <c r="Y59" s="187">
        <v>45484</v>
      </c>
      <c r="Z59" s="101"/>
      <c r="AA59" s="192" t="s">
        <v>52</v>
      </c>
      <c r="AB59" s="101" t="s">
        <v>53</v>
      </c>
    </row>
    <row r="60" spans="1:28" s="95" customFormat="1" ht="15.65" customHeight="1" x14ac:dyDescent="0.35">
      <c r="A60" s="89" t="s">
        <v>272</v>
      </c>
      <c r="B60" s="89" t="s">
        <v>273</v>
      </c>
      <c r="C60" s="89" t="s">
        <v>274</v>
      </c>
      <c r="D60" s="89" t="s">
        <v>94</v>
      </c>
      <c r="E60" s="90">
        <v>77301</v>
      </c>
      <c r="F60" s="89" t="s">
        <v>261</v>
      </c>
      <c r="G60" s="89" t="s">
        <v>65</v>
      </c>
      <c r="H60" s="89" t="s">
        <v>50</v>
      </c>
      <c r="I60" s="91">
        <v>39.622284048754601</v>
      </c>
      <c r="J60" s="92">
        <v>822.89473684208531</v>
      </c>
      <c r="K60" s="92">
        <v>37.634674922600631</v>
      </c>
      <c r="L60" s="92">
        <v>4.3931888544891642</v>
      </c>
      <c r="M60" s="92">
        <v>1.8390092879256967</v>
      </c>
      <c r="N60" s="92">
        <v>16.9876160990712</v>
      </c>
      <c r="O60" s="92">
        <v>849.7739938080299</v>
      </c>
      <c r="P60" s="92">
        <v>0</v>
      </c>
      <c r="Q60" s="92">
        <v>0</v>
      </c>
      <c r="R60" s="92">
        <v>1.0495356037151704</v>
      </c>
      <c r="S60" s="92">
        <v>1.7151702786377709</v>
      </c>
      <c r="T60" s="92">
        <v>2.7894736842105261</v>
      </c>
      <c r="U60" s="92">
        <v>861.20743034053703</v>
      </c>
      <c r="V60" s="92">
        <v>759.6346749225911</v>
      </c>
      <c r="W60" s="93" t="s">
        <v>75</v>
      </c>
      <c r="X60" s="94" t="s">
        <v>51</v>
      </c>
      <c r="Y60" s="187">
        <v>45470</v>
      </c>
      <c r="Z60" s="101"/>
      <c r="AA60" s="192" t="s">
        <v>67</v>
      </c>
      <c r="AB60" s="101" t="s">
        <v>68</v>
      </c>
    </row>
    <row r="61" spans="1:28" s="95" customFormat="1" ht="15.75" customHeight="1" x14ac:dyDescent="0.35">
      <c r="A61" s="89" t="s">
        <v>275</v>
      </c>
      <c r="B61" s="89" t="s">
        <v>276</v>
      </c>
      <c r="C61" s="89" t="s">
        <v>277</v>
      </c>
      <c r="D61" s="89" t="s">
        <v>230</v>
      </c>
      <c r="E61" s="90">
        <v>56201</v>
      </c>
      <c r="F61" s="89" t="s">
        <v>231</v>
      </c>
      <c r="G61" s="89" t="s">
        <v>65</v>
      </c>
      <c r="H61" s="89" t="s">
        <v>50</v>
      </c>
      <c r="I61" s="91">
        <v>51.0586206896552</v>
      </c>
      <c r="J61" s="92">
        <v>10.541795665634682</v>
      </c>
      <c r="K61" s="92">
        <v>12.452012383900936</v>
      </c>
      <c r="L61" s="92">
        <v>61.885448916408627</v>
      </c>
      <c r="M61" s="92">
        <v>18.476780185758514</v>
      </c>
      <c r="N61" s="92">
        <v>58.839009287925691</v>
      </c>
      <c r="O61" s="92">
        <v>31.526315789473674</v>
      </c>
      <c r="P61" s="92">
        <v>8.1826625386996916</v>
      </c>
      <c r="Q61" s="92">
        <v>4.8080495356037156</v>
      </c>
      <c r="R61" s="92">
        <v>22.705882352941178</v>
      </c>
      <c r="S61" s="92">
        <v>6.4334365325077414</v>
      </c>
      <c r="T61" s="92">
        <v>8.3436532507739933</v>
      </c>
      <c r="U61" s="92">
        <v>65.873065015479966</v>
      </c>
      <c r="V61" s="92">
        <v>91.325077399380717</v>
      </c>
      <c r="W61" s="93" t="s">
        <v>75</v>
      </c>
      <c r="X61" s="94" t="s">
        <v>51</v>
      </c>
      <c r="Y61" s="187">
        <v>45365</v>
      </c>
      <c r="Z61" s="101" t="s">
        <v>278</v>
      </c>
      <c r="AA61" s="192" t="s">
        <v>67</v>
      </c>
      <c r="AB61" s="101" t="s">
        <v>68</v>
      </c>
    </row>
    <row r="62" spans="1:28" s="95" customFormat="1" ht="15.65" customHeight="1" x14ac:dyDescent="0.35">
      <c r="A62" s="89" t="s">
        <v>279</v>
      </c>
      <c r="B62" s="89" t="s">
        <v>280</v>
      </c>
      <c r="C62" s="89" t="s">
        <v>281</v>
      </c>
      <c r="D62" s="89" t="s">
        <v>94</v>
      </c>
      <c r="E62" s="90">
        <v>78118</v>
      </c>
      <c r="F62" s="89" t="s">
        <v>282</v>
      </c>
      <c r="G62" s="89" t="s">
        <v>89</v>
      </c>
      <c r="H62" s="89" t="s">
        <v>50</v>
      </c>
      <c r="I62" s="91">
        <v>1.9567567567567601</v>
      </c>
      <c r="J62" s="92">
        <v>0.65944272445820407</v>
      </c>
      <c r="K62" s="92">
        <v>0.13312693498452008</v>
      </c>
      <c r="L62" s="92">
        <v>0.32817337461300294</v>
      </c>
      <c r="M62" s="92">
        <v>4.6439628482972145E-2</v>
      </c>
      <c r="N62" s="92">
        <v>0.22600619195046434</v>
      </c>
      <c r="O62" s="92">
        <v>0.94117647058823517</v>
      </c>
      <c r="P62" s="92">
        <v>0</v>
      </c>
      <c r="Q62" s="92">
        <v>0</v>
      </c>
      <c r="R62" s="92">
        <v>6.1919504643962852E-3</v>
      </c>
      <c r="S62" s="92">
        <v>1.238390092879257E-2</v>
      </c>
      <c r="T62" s="92">
        <v>9.2879256965944269E-3</v>
      </c>
      <c r="U62" s="92">
        <v>1.1393188854489174</v>
      </c>
      <c r="V62" s="92">
        <v>0.87925696594427227</v>
      </c>
      <c r="W62" s="93" t="s">
        <v>75</v>
      </c>
      <c r="X62" s="94" t="s">
        <v>140</v>
      </c>
      <c r="Y62" s="187">
        <v>45460</v>
      </c>
      <c r="Z62" s="101"/>
      <c r="AA62" s="192" t="s">
        <v>67</v>
      </c>
      <c r="AB62" s="101" t="s">
        <v>68</v>
      </c>
    </row>
    <row r="63" spans="1:28" s="95" customFormat="1" ht="15.65" customHeight="1" x14ac:dyDescent="0.35">
      <c r="A63" s="89" t="s">
        <v>283</v>
      </c>
      <c r="B63" s="89" t="s">
        <v>284</v>
      </c>
      <c r="C63" s="89" t="s">
        <v>281</v>
      </c>
      <c r="D63" s="89" t="s">
        <v>94</v>
      </c>
      <c r="E63" s="90">
        <v>78118</v>
      </c>
      <c r="F63" s="89" t="s">
        <v>282</v>
      </c>
      <c r="G63" s="89" t="s">
        <v>49</v>
      </c>
      <c r="H63" s="89" t="s">
        <v>50</v>
      </c>
      <c r="I63" s="91">
        <v>42.245141138361902</v>
      </c>
      <c r="J63" s="92">
        <v>1111.3405572755426</v>
      </c>
      <c r="K63" s="92">
        <v>10.012383900928796</v>
      </c>
      <c r="L63" s="92">
        <v>1.0557275541795663</v>
      </c>
      <c r="M63" s="92">
        <v>1.5479876160990712E-2</v>
      </c>
      <c r="N63" s="92">
        <v>25.668730650154775</v>
      </c>
      <c r="O63" s="92">
        <v>1037.6811145510821</v>
      </c>
      <c r="P63" s="92">
        <v>0.94117647058823528</v>
      </c>
      <c r="Q63" s="92">
        <v>58.133126934984467</v>
      </c>
      <c r="R63" s="92">
        <v>0.43962848297213625</v>
      </c>
      <c r="S63" s="92">
        <v>2.2755417956656352</v>
      </c>
      <c r="T63" s="92">
        <v>15.037151702786387</v>
      </c>
      <c r="U63" s="92">
        <v>1104.6718266253874</v>
      </c>
      <c r="V63" s="92">
        <v>733.45820433436131</v>
      </c>
      <c r="W63" s="93">
        <v>830</v>
      </c>
      <c r="X63" s="94" t="s">
        <v>51</v>
      </c>
      <c r="Y63" s="187">
        <v>45372</v>
      </c>
      <c r="Z63" s="101" t="s">
        <v>285</v>
      </c>
      <c r="AA63" s="192" t="s">
        <v>52</v>
      </c>
      <c r="AB63" s="101" t="s">
        <v>68</v>
      </c>
    </row>
    <row r="64" spans="1:28" s="95" customFormat="1" ht="15.65" customHeight="1" x14ac:dyDescent="0.35">
      <c r="A64" s="89" t="s">
        <v>286</v>
      </c>
      <c r="B64" s="89" t="s">
        <v>287</v>
      </c>
      <c r="C64" s="89" t="s">
        <v>288</v>
      </c>
      <c r="D64" s="89" t="s">
        <v>289</v>
      </c>
      <c r="E64" s="90">
        <v>74647</v>
      </c>
      <c r="F64" s="89" t="s">
        <v>100</v>
      </c>
      <c r="G64" s="89" t="s">
        <v>65</v>
      </c>
      <c r="H64" s="89" t="s">
        <v>50</v>
      </c>
      <c r="I64" s="91">
        <v>38.7078651685393</v>
      </c>
      <c r="J64" s="92">
        <v>34.198142414860655</v>
      </c>
      <c r="K64" s="92">
        <v>15.452012383900925</v>
      </c>
      <c r="L64" s="92">
        <v>22.368421052631582</v>
      </c>
      <c r="M64" s="92">
        <v>15.383900928792565</v>
      </c>
      <c r="N64" s="92">
        <v>46.321981424148625</v>
      </c>
      <c r="O64" s="92">
        <v>34.269349845201219</v>
      </c>
      <c r="P64" s="92">
        <v>1.1238390092879256</v>
      </c>
      <c r="Q64" s="92">
        <v>5.6873065015479893</v>
      </c>
      <c r="R64" s="92">
        <v>15.814241486068109</v>
      </c>
      <c r="S64" s="92">
        <v>5.7523219814241466</v>
      </c>
      <c r="T64" s="92">
        <v>7.5294117647058822</v>
      </c>
      <c r="U64" s="92">
        <v>58.306501547987587</v>
      </c>
      <c r="V64" s="92">
        <v>76.151702786377854</v>
      </c>
      <c r="W64" s="93" t="s">
        <v>75</v>
      </c>
      <c r="X64" s="94" t="s">
        <v>51</v>
      </c>
      <c r="Y64" s="187">
        <v>45512</v>
      </c>
      <c r="Z64" s="101"/>
      <c r="AA64" s="192" t="s">
        <v>67</v>
      </c>
      <c r="AB64" s="101" t="s">
        <v>53</v>
      </c>
    </row>
    <row r="65" spans="1:28" s="95" customFormat="1" ht="15.65" customHeight="1" x14ac:dyDescent="0.35">
      <c r="A65" s="89" t="s">
        <v>290</v>
      </c>
      <c r="B65" s="89" t="s">
        <v>291</v>
      </c>
      <c r="C65" s="89" t="s">
        <v>292</v>
      </c>
      <c r="D65" s="89" t="s">
        <v>293</v>
      </c>
      <c r="E65" s="90">
        <v>37918</v>
      </c>
      <c r="F65" s="89" t="s">
        <v>48</v>
      </c>
      <c r="G65" s="89" t="s">
        <v>89</v>
      </c>
      <c r="H65" s="89" t="s">
        <v>50</v>
      </c>
      <c r="I65" s="91">
        <v>1.8096118299445501</v>
      </c>
      <c r="J65" s="92">
        <v>0.73065015479876172</v>
      </c>
      <c r="K65" s="92">
        <v>0.92260061919504643</v>
      </c>
      <c r="L65" s="92">
        <v>0.89783281733746156</v>
      </c>
      <c r="M65" s="92">
        <v>0.51083591331269318</v>
      </c>
      <c r="N65" s="92">
        <v>2.1021671826625505</v>
      </c>
      <c r="O65" s="92">
        <v>0.86687306501547945</v>
      </c>
      <c r="P65" s="92">
        <v>2.1671826625387001E-2</v>
      </c>
      <c r="Q65" s="92">
        <v>7.1207430340557279E-2</v>
      </c>
      <c r="R65" s="92">
        <v>1.8575851393188854E-2</v>
      </c>
      <c r="S65" s="92">
        <v>1.238390092879257E-2</v>
      </c>
      <c r="T65" s="92">
        <v>2.4767801857585141E-2</v>
      </c>
      <c r="U65" s="92">
        <v>3.006191950464419</v>
      </c>
      <c r="V65" s="92">
        <v>2.4860681114551251</v>
      </c>
      <c r="W65" s="93" t="s">
        <v>75</v>
      </c>
      <c r="X65" s="94" t="s">
        <v>140</v>
      </c>
      <c r="Y65" s="187">
        <v>44949</v>
      </c>
      <c r="Z65" s="101" t="s">
        <v>66</v>
      </c>
      <c r="AA65" s="192" t="s">
        <v>141</v>
      </c>
      <c r="AB65" s="101" t="s">
        <v>68</v>
      </c>
    </row>
    <row r="66" spans="1:28" s="95" customFormat="1" ht="15.65" customHeight="1" x14ac:dyDescent="0.35">
      <c r="A66" s="89" t="s">
        <v>294</v>
      </c>
      <c r="B66" s="89" t="s">
        <v>295</v>
      </c>
      <c r="C66" s="89" t="s">
        <v>296</v>
      </c>
      <c r="D66" s="89" t="s">
        <v>83</v>
      </c>
      <c r="E66" s="90">
        <v>33194</v>
      </c>
      <c r="F66" s="89" t="s">
        <v>84</v>
      </c>
      <c r="G66" s="89" t="s">
        <v>109</v>
      </c>
      <c r="H66" s="89" t="s">
        <v>74</v>
      </c>
      <c r="I66" s="91">
        <v>38.393751293192601</v>
      </c>
      <c r="J66" s="92">
        <v>16.489164086687296</v>
      </c>
      <c r="K66" s="92">
        <v>7.1052631578947389</v>
      </c>
      <c r="L66" s="92">
        <v>244.37770897832857</v>
      </c>
      <c r="M66" s="92">
        <v>316.61609907120692</v>
      </c>
      <c r="N66" s="92">
        <v>391.80185758513738</v>
      </c>
      <c r="O66" s="92">
        <v>191.93808049535622</v>
      </c>
      <c r="P66" s="92">
        <v>0.60371517027863775</v>
      </c>
      <c r="Q66" s="92">
        <v>0.24458204334365324</v>
      </c>
      <c r="R66" s="92">
        <v>116.43962848297221</v>
      </c>
      <c r="S66" s="92">
        <v>29.597523219814239</v>
      </c>
      <c r="T66" s="92">
        <v>17.479876160990713</v>
      </c>
      <c r="U66" s="92">
        <v>421.0712074303371</v>
      </c>
      <c r="V66" s="92">
        <v>428.98142414860291</v>
      </c>
      <c r="W66" s="93">
        <v>450</v>
      </c>
      <c r="X66" s="94" t="s">
        <v>51</v>
      </c>
      <c r="Y66" s="187">
        <v>45379</v>
      </c>
      <c r="Z66" s="101" t="s">
        <v>66</v>
      </c>
      <c r="AA66" s="192" t="s">
        <v>52</v>
      </c>
      <c r="AB66" s="101" t="s">
        <v>68</v>
      </c>
    </row>
    <row r="67" spans="1:28" s="95" customFormat="1" ht="15.65" customHeight="1" x14ac:dyDescent="0.35">
      <c r="A67" s="89" t="s">
        <v>297</v>
      </c>
      <c r="B67" s="89" t="s">
        <v>298</v>
      </c>
      <c r="C67" s="89" t="s">
        <v>299</v>
      </c>
      <c r="D67" s="89" t="s">
        <v>94</v>
      </c>
      <c r="E67" s="90">
        <v>78041</v>
      </c>
      <c r="F67" s="89" t="s">
        <v>163</v>
      </c>
      <c r="G67" s="89" t="s">
        <v>49</v>
      </c>
      <c r="H67" s="89" t="s">
        <v>50</v>
      </c>
      <c r="I67" s="91">
        <v>26.911111111111101</v>
      </c>
      <c r="J67" s="92">
        <v>280.69040247677788</v>
      </c>
      <c r="K67" s="92">
        <v>5.6873065015479867</v>
      </c>
      <c r="L67" s="92">
        <v>4.5913312693498458</v>
      </c>
      <c r="M67" s="92">
        <v>10.969040247678022</v>
      </c>
      <c r="N67" s="92">
        <v>2.086687306501549</v>
      </c>
      <c r="O67" s="92">
        <v>31.256965944272459</v>
      </c>
      <c r="P67" s="92">
        <v>15.436532507739937</v>
      </c>
      <c r="Q67" s="92">
        <v>253.15789473684032</v>
      </c>
      <c r="R67" s="92">
        <v>5.6037151702786385</v>
      </c>
      <c r="S67" s="92">
        <v>3.5386996904024777</v>
      </c>
      <c r="T67" s="92">
        <v>6.1269349845201235</v>
      </c>
      <c r="U67" s="92">
        <v>286.66873065015244</v>
      </c>
      <c r="V67" s="92">
        <v>216.78018575851235</v>
      </c>
      <c r="W67" s="93" t="s">
        <v>75</v>
      </c>
      <c r="X67" s="94" t="s">
        <v>51</v>
      </c>
      <c r="Y67" s="187">
        <v>45372</v>
      </c>
      <c r="Z67" s="101" t="s">
        <v>285</v>
      </c>
      <c r="AA67" s="192" t="s">
        <v>67</v>
      </c>
      <c r="AB67" s="101" t="s">
        <v>68</v>
      </c>
    </row>
    <row r="68" spans="1:28" s="95" customFormat="1" x14ac:dyDescent="0.35">
      <c r="A68" s="89" t="s">
        <v>300</v>
      </c>
      <c r="B68" s="89" t="s">
        <v>301</v>
      </c>
      <c r="C68" s="89" t="s">
        <v>302</v>
      </c>
      <c r="D68" s="89" t="s">
        <v>94</v>
      </c>
      <c r="E68" s="90">
        <v>76642</v>
      </c>
      <c r="F68" s="89" t="s">
        <v>261</v>
      </c>
      <c r="G68" s="89" t="s">
        <v>89</v>
      </c>
      <c r="H68" s="89" t="s">
        <v>74</v>
      </c>
      <c r="I68" s="91">
        <v>33.025806451612901</v>
      </c>
      <c r="J68" s="92">
        <v>44.829721362229002</v>
      </c>
      <c r="K68" s="92">
        <v>1.5294117647058829</v>
      </c>
      <c r="L68" s="92">
        <v>1.2848297213622308</v>
      </c>
      <c r="M68" s="92">
        <v>0.63777089783281726</v>
      </c>
      <c r="N68" s="92">
        <v>2.4922600619195103</v>
      </c>
      <c r="O68" s="92">
        <v>45.789473684210421</v>
      </c>
      <c r="P68" s="92">
        <v>0</v>
      </c>
      <c r="Q68" s="92">
        <v>0</v>
      </c>
      <c r="R68" s="92">
        <v>0.11764705882352941</v>
      </c>
      <c r="S68" s="92">
        <v>6.5015479876160978E-2</v>
      </c>
      <c r="T68" s="92">
        <v>1.8575851393188854E-2</v>
      </c>
      <c r="U68" s="92">
        <v>48.080495356037034</v>
      </c>
      <c r="V68" s="92">
        <v>44.219814241485977</v>
      </c>
      <c r="W68" s="93" t="s">
        <v>75</v>
      </c>
      <c r="X68" s="94" t="s">
        <v>51</v>
      </c>
      <c r="Y68" s="187">
        <v>45421</v>
      </c>
      <c r="Z68" s="101" t="s">
        <v>285</v>
      </c>
      <c r="AA68" s="192" t="s">
        <v>67</v>
      </c>
      <c r="AB68" s="101" t="s">
        <v>68</v>
      </c>
    </row>
    <row r="69" spans="1:28" s="95" customFormat="1" x14ac:dyDescent="0.35">
      <c r="A69" s="89" t="s">
        <v>303</v>
      </c>
      <c r="B69" s="89" t="s">
        <v>304</v>
      </c>
      <c r="C69" s="89" t="s">
        <v>305</v>
      </c>
      <c r="D69" s="89" t="s">
        <v>47</v>
      </c>
      <c r="E69" s="90">
        <v>39046</v>
      </c>
      <c r="F69" s="89" t="s">
        <v>48</v>
      </c>
      <c r="G69" s="89" t="s">
        <v>89</v>
      </c>
      <c r="H69" s="89" t="s">
        <v>50</v>
      </c>
      <c r="I69" s="91">
        <v>2.4379562043795602</v>
      </c>
      <c r="J69" s="92">
        <v>0.13003095975232198</v>
      </c>
      <c r="K69" s="92">
        <v>0.69659442724458187</v>
      </c>
      <c r="L69" s="92">
        <v>0.63777089783281715</v>
      </c>
      <c r="M69" s="92">
        <v>0.62229102167182637</v>
      </c>
      <c r="N69" s="92">
        <v>1.5882352941176512</v>
      </c>
      <c r="O69" s="92">
        <v>0.46749226006191941</v>
      </c>
      <c r="P69" s="92">
        <v>1.238390092879257E-2</v>
      </c>
      <c r="Q69" s="92">
        <v>1.8575851393188854E-2</v>
      </c>
      <c r="R69" s="92">
        <v>9.2879256965944269E-3</v>
      </c>
      <c r="S69" s="92">
        <v>0</v>
      </c>
      <c r="T69" s="92">
        <v>2.7863777089783281E-2</v>
      </c>
      <c r="U69" s="92">
        <v>2.049535603715178</v>
      </c>
      <c r="V69" s="92">
        <v>1.8761609907120802</v>
      </c>
      <c r="W69" s="93" t="s">
        <v>75</v>
      </c>
      <c r="X69" s="94" t="s">
        <v>51</v>
      </c>
      <c r="Y69" s="187">
        <v>45162</v>
      </c>
      <c r="Z69" s="101" t="s">
        <v>66</v>
      </c>
      <c r="AA69" s="192" t="s">
        <v>213</v>
      </c>
      <c r="AB69" s="101" t="s">
        <v>90</v>
      </c>
    </row>
    <row r="70" spans="1:28" s="95" customFormat="1" ht="15.65" customHeight="1" x14ac:dyDescent="0.35">
      <c r="A70" s="89" t="s">
        <v>306</v>
      </c>
      <c r="B70" s="89" t="s">
        <v>307</v>
      </c>
      <c r="C70" s="89" t="s">
        <v>308</v>
      </c>
      <c r="D70" s="89" t="s">
        <v>57</v>
      </c>
      <c r="E70" s="90">
        <v>93301</v>
      </c>
      <c r="F70" s="89" t="s">
        <v>183</v>
      </c>
      <c r="G70" s="89" t="s">
        <v>59</v>
      </c>
      <c r="H70" s="89" t="s">
        <v>50</v>
      </c>
      <c r="I70" s="91">
        <v>193.40243902438999</v>
      </c>
      <c r="J70" s="92">
        <v>0.30650154798761614</v>
      </c>
      <c r="K70" s="92">
        <v>0.95046439628482959</v>
      </c>
      <c r="L70" s="92">
        <v>14.399380804953561</v>
      </c>
      <c r="M70" s="92">
        <v>31.721362229102159</v>
      </c>
      <c r="N70" s="92">
        <v>47.377708978328187</v>
      </c>
      <c r="O70" s="92">
        <v>0</v>
      </c>
      <c r="P70" s="92">
        <v>0</v>
      </c>
      <c r="Q70" s="92">
        <v>0</v>
      </c>
      <c r="R70" s="92">
        <v>29.845201238390089</v>
      </c>
      <c r="S70" s="92">
        <v>1.8513931888544892</v>
      </c>
      <c r="T70" s="92">
        <v>0</v>
      </c>
      <c r="U70" s="92">
        <v>15.681114551083587</v>
      </c>
      <c r="V70" s="92">
        <v>38.752321981424146</v>
      </c>
      <c r="W70" s="93">
        <v>320</v>
      </c>
      <c r="X70" s="94" t="s">
        <v>51</v>
      </c>
      <c r="Y70" s="187">
        <v>45456</v>
      </c>
      <c r="Z70" s="101"/>
      <c r="AA70" s="192" t="s">
        <v>52</v>
      </c>
      <c r="AB70" s="101" t="s">
        <v>68</v>
      </c>
    </row>
    <row r="71" spans="1:28" s="95" customFormat="1" x14ac:dyDescent="0.35">
      <c r="A71" s="89" t="s">
        <v>309</v>
      </c>
      <c r="B71" s="89" t="s">
        <v>310</v>
      </c>
      <c r="C71" s="89" t="s">
        <v>311</v>
      </c>
      <c r="D71" s="89" t="s">
        <v>211</v>
      </c>
      <c r="E71" s="90">
        <v>83318</v>
      </c>
      <c r="F71" s="89" t="s">
        <v>212</v>
      </c>
      <c r="G71" s="89" t="s">
        <v>65</v>
      </c>
      <c r="H71" s="89" t="s">
        <v>50</v>
      </c>
      <c r="I71" s="91">
        <v>3.39416058394161</v>
      </c>
      <c r="J71" s="92">
        <v>0.14860681114551086</v>
      </c>
      <c r="K71" s="92">
        <v>1.6130030959752335</v>
      </c>
      <c r="L71" s="92">
        <v>0.69349845201238391</v>
      </c>
      <c r="M71" s="92">
        <v>0.44272445820433426</v>
      </c>
      <c r="N71" s="92">
        <v>2.6006191950464439</v>
      </c>
      <c r="O71" s="92">
        <v>0.25696594427244573</v>
      </c>
      <c r="P71" s="92">
        <v>2.7863777089783284E-2</v>
      </c>
      <c r="Q71" s="92">
        <v>1.238390092879257E-2</v>
      </c>
      <c r="R71" s="92">
        <v>1.238390092879257E-2</v>
      </c>
      <c r="S71" s="92">
        <v>4.0247678018575851E-2</v>
      </c>
      <c r="T71" s="92">
        <v>1.8575851393188854E-2</v>
      </c>
      <c r="U71" s="92">
        <v>2.8266253869969091</v>
      </c>
      <c r="V71" s="92">
        <v>2.6501547987616143</v>
      </c>
      <c r="W71" s="93" t="s">
        <v>75</v>
      </c>
      <c r="X71" s="94" t="s">
        <v>51</v>
      </c>
      <c r="Y71" s="187">
        <v>45456</v>
      </c>
      <c r="Z71" s="101"/>
      <c r="AA71" s="192" t="s">
        <v>67</v>
      </c>
      <c r="AB71" s="101" t="s">
        <v>90</v>
      </c>
    </row>
    <row r="72" spans="1:28" s="95" customFormat="1" x14ac:dyDescent="0.35">
      <c r="A72" s="89" t="s">
        <v>312</v>
      </c>
      <c r="B72" s="89" t="s">
        <v>313</v>
      </c>
      <c r="C72" s="89" t="s">
        <v>314</v>
      </c>
      <c r="D72" s="89" t="s">
        <v>113</v>
      </c>
      <c r="E72" s="90">
        <v>48161</v>
      </c>
      <c r="F72" s="89" t="s">
        <v>114</v>
      </c>
      <c r="G72" s="89" t="s">
        <v>65</v>
      </c>
      <c r="H72" s="89" t="s">
        <v>74</v>
      </c>
      <c r="I72" s="91">
        <v>70.251207729468604</v>
      </c>
      <c r="J72" s="92">
        <v>33.386996904024777</v>
      </c>
      <c r="K72" s="92">
        <v>0.13931888544891641</v>
      </c>
      <c r="L72" s="92">
        <v>1.4303405572755419</v>
      </c>
      <c r="M72" s="92">
        <v>0.55108359133126938</v>
      </c>
      <c r="N72" s="92">
        <v>3.0588235294117645</v>
      </c>
      <c r="O72" s="92">
        <v>32.325077399380831</v>
      </c>
      <c r="P72" s="92">
        <v>0.1238390092879257</v>
      </c>
      <c r="Q72" s="92">
        <v>0</v>
      </c>
      <c r="R72" s="92">
        <v>2.7863777089783281E-2</v>
      </c>
      <c r="S72" s="92">
        <v>0</v>
      </c>
      <c r="T72" s="92">
        <v>0.51393188854489169</v>
      </c>
      <c r="U72" s="92">
        <v>34.965944272445846</v>
      </c>
      <c r="V72" s="92">
        <v>23.470588235294098</v>
      </c>
      <c r="W72" s="93" t="s">
        <v>75</v>
      </c>
      <c r="X72" s="94" t="s">
        <v>51</v>
      </c>
      <c r="Y72" s="187">
        <v>45365</v>
      </c>
      <c r="Z72" s="101" t="s">
        <v>285</v>
      </c>
      <c r="AA72" s="192" t="s">
        <v>67</v>
      </c>
      <c r="AB72" s="101" t="s">
        <v>68</v>
      </c>
    </row>
    <row r="73" spans="1:28" s="95" customFormat="1" ht="15.65" customHeight="1" x14ac:dyDescent="0.35">
      <c r="A73" s="89" t="s">
        <v>315</v>
      </c>
      <c r="B73" s="89" t="s">
        <v>316</v>
      </c>
      <c r="C73" s="89" t="s">
        <v>274</v>
      </c>
      <c r="D73" s="89" t="s">
        <v>94</v>
      </c>
      <c r="E73" s="90">
        <v>77301</v>
      </c>
      <c r="F73" s="89" t="s">
        <v>261</v>
      </c>
      <c r="G73" s="89" t="s">
        <v>59</v>
      </c>
      <c r="H73" s="89" t="s">
        <v>50</v>
      </c>
      <c r="I73" s="91">
        <v>38.999774926851202</v>
      </c>
      <c r="J73" s="92">
        <v>284.22291021671708</v>
      </c>
      <c r="K73" s="92">
        <v>453.04024767801695</v>
      </c>
      <c r="L73" s="92">
        <v>271.51083591331241</v>
      </c>
      <c r="M73" s="92">
        <v>155.6625386996906</v>
      </c>
      <c r="N73" s="92">
        <v>581.08359133126544</v>
      </c>
      <c r="O73" s="92">
        <v>478.22291021671617</v>
      </c>
      <c r="P73" s="92">
        <v>40.068111455108351</v>
      </c>
      <c r="Q73" s="92">
        <v>65.061919504643825</v>
      </c>
      <c r="R73" s="92">
        <v>233.21981424148592</v>
      </c>
      <c r="S73" s="92">
        <v>118.70278637770913</v>
      </c>
      <c r="T73" s="92">
        <v>89.114551083591238</v>
      </c>
      <c r="U73" s="92">
        <v>723.39938080495108</v>
      </c>
      <c r="V73" s="92">
        <v>843.04643962847877</v>
      </c>
      <c r="W73" s="93">
        <v>750</v>
      </c>
      <c r="X73" s="94" t="s">
        <v>51</v>
      </c>
      <c r="Y73" s="187">
        <v>45428</v>
      </c>
      <c r="Z73" s="101"/>
      <c r="AA73" s="192" t="s">
        <v>52</v>
      </c>
      <c r="AB73" s="101" t="s">
        <v>68</v>
      </c>
    </row>
    <row r="74" spans="1:28" s="95" customFormat="1" x14ac:dyDescent="0.35">
      <c r="A74" s="89" t="s">
        <v>317</v>
      </c>
      <c r="B74" s="89" t="s">
        <v>318</v>
      </c>
      <c r="C74" s="89" t="s">
        <v>319</v>
      </c>
      <c r="D74" s="89" t="s">
        <v>155</v>
      </c>
      <c r="E74" s="90">
        <v>16866</v>
      </c>
      <c r="F74" s="89" t="s">
        <v>156</v>
      </c>
      <c r="G74" s="89" t="s">
        <v>49</v>
      </c>
      <c r="H74" s="89" t="s">
        <v>50</v>
      </c>
      <c r="I74" s="91">
        <v>79.101918465227797</v>
      </c>
      <c r="J74" s="92">
        <v>202.91021671826627</v>
      </c>
      <c r="K74" s="92">
        <v>72.526315789473728</v>
      </c>
      <c r="L74" s="92">
        <v>545.11764705882274</v>
      </c>
      <c r="M74" s="92">
        <v>419.78018575851252</v>
      </c>
      <c r="N74" s="92">
        <v>689.20433436532619</v>
      </c>
      <c r="O74" s="92">
        <v>502.65634674922626</v>
      </c>
      <c r="P74" s="92">
        <v>29.554179566563466</v>
      </c>
      <c r="Q74" s="92">
        <v>18.919504643962846</v>
      </c>
      <c r="R74" s="92">
        <v>280.58823529411779</v>
      </c>
      <c r="S74" s="92">
        <v>72.693498452012477</v>
      </c>
      <c r="T74" s="92">
        <v>71.492260061919495</v>
      </c>
      <c r="U74" s="92">
        <v>815.56037151702162</v>
      </c>
      <c r="V74" s="92">
        <v>817.38080495355916</v>
      </c>
      <c r="W74" s="93">
        <v>800</v>
      </c>
      <c r="X74" s="94" t="s">
        <v>51</v>
      </c>
      <c r="Y74" s="187">
        <v>45505</v>
      </c>
      <c r="Z74" s="101"/>
      <c r="AA74" s="192" t="s">
        <v>52</v>
      </c>
      <c r="AB74" s="101" t="s">
        <v>53</v>
      </c>
    </row>
    <row r="75" spans="1:28" s="95" customFormat="1" ht="15.65" customHeight="1" x14ac:dyDescent="0.35">
      <c r="A75" s="89" t="s">
        <v>320</v>
      </c>
      <c r="B75" s="89" t="s">
        <v>321</v>
      </c>
      <c r="C75" s="89" t="s">
        <v>322</v>
      </c>
      <c r="D75" s="89" t="s">
        <v>253</v>
      </c>
      <c r="E75" s="90">
        <v>89060</v>
      </c>
      <c r="F75" s="89" t="s">
        <v>212</v>
      </c>
      <c r="G75" s="89" t="s">
        <v>323</v>
      </c>
      <c r="H75" s="89" t="s">
        <v>50</v>
      </c>
      <c r="I75" s="91">
        <v>41.771297509829601</v>
      </c>
      <c r="J75" s="92">
        <v>82.606811145510818</v>
      </c>
      <c r="K75" s="92">
        <v>48.501547987616114</v>
      </c>
      <c r="L75" s="92">
        <v>43.222910216718283</v>
      </c>
      <c r="M75" s="92">
        <v>41.8575851393189</v>
      </c>
      <c r="N75" s="92">
        <v>121.57894736842094</v>
      </c>
      <c r="O75" s="92">
        <v>94.35913312693495</v>
      </c>
      <c r="P75" s="92">
        <v>0.21362229102167182</v>
      </c>
      <c r="Q75" s="92">
        <v>3.7151702786377708E-2</v>
      </c>
      <c r="R75" s="92">
        <v>48.814241486068106</v>
      </c>
      <c r="S75" s="92">
        <v>19.795665634674929</v>
      </c>
      <c r="T75" s="92">
        <v>14.879256965944263</v>
      </c>
      <c r="U75" s="92">
        <v>132.69969040247662</v>
      </c>
      <c r="V75" s="92">
        <v>177.10526315789485</v>
      </c>
      <c r="W75" s="93" t="s">
        <v>75</v>
      </c>
      <c r="X75" s="94" t="s">
        <v>51</v>
      </c>
      <c r="Y75" s="187">
        <v>45372</v>
      </c>
      <c r="Z75" s="101" t="s">
        <v>66</v>
      </c>
      <c r="AA75" s="192" t="s">
        <v>67</v>
      </c>
      <c r="AB75" s="101" t="s">
        <v>68</v>
      </c>
    </row>
    <row r="76" spans="1:28" s="102" customFormat="1" x14ac:dyDescent="0.35">
      <c r="A76" s="96" t="s">
        <v>324</v>
      </c>
      <c r="B76" s="96" t="s">
        <v>325</v>
      </c>
      <c r="C76" s="96" t="s">
        <v>326</v>
      </c>
      <c r="D76" s="96" t="s">
        <v>138</v>
      </c>
      <c r="E76" s="97">
        <v>5488</v>
      </c>
      <c r="F76" s="96" t="s">
        <v>139</v>
      </c>
      <c r="G76" s="96" t="s">
        <v>89</v>
      </c>
      <c r="H76" s="96" t="s">
        <v>50</v>
      </c>
      <c r="I76" s="98">
        <v>2.0606896551724101</v>
      </c>
      <c r="J76" s="99">
        <v>4.2538699690402781</v>
      </c>
      <c r="K76" s="99">
        <v>0.1795665634674922</v>
      </c>
      <c r="L76" s="99">
        <v>0.20743034055727552</v>
      </c>
      <c r="M76" s="99">
        <v>4.3343653250773995E-2</v>
      </c>
      <c r="N76" s="99">
        <v>0.3034055727554178</v>
      </c>
      <c r="O76" s="99">
        <v>4.3746130030960062</v>
      </c>
      <c r="P76" s="99">
        <v>0</v>
      </c>
      <c r="Q76" s="99">
        <v>6.1919504643962852E-3</v>
      </c>
      <c r="R76" s="99">
        <v>0</v>
      </c>
      <c r="S76" s="99">
        <v>0</v>
      </c>
      <c r="T76" s="99">
        <v>1.238390092879257E-2</v>
      </c>
      <c r="U76" s="99">
        <v>4.6718266253870322</v>
      </c>
      <c r="V76" s="99">
        <v>3.9226006191950726</v>
      </c>
      <c r="W76" s="99" t="s">
        <v>75</v>
      </c>
      <c r="X76" s="100" t="s">
        <v>51</v>
      </c>
      <c r="Y76" s="187">
        <v>45470</v>
      </c>
      <c r="Z76" s="101"/>
      <c r="AA76" s="193" t="s">
        <v>67</v>
      </c>
      <c r="AB76" s="101" t="s">
        <v>53</v>
      </c>
    </row>
    <row r="77" spans="1:28" ht="15.65" customHeight="1" x14ac:dyDescent="0.35">
      <c r="A77" s="68" t="s">
        <v>327</v>
      </c>
      <c r="B77" s="68" t="s">
        <v>328</v>
      </c>
      <c r="C77" s="68" t="s">
        <v>322</v>
      </c>
      <c r="D77" s="68" t="s">
        <v>253</v>
      </c>
      <c r="E77" s="69">
        <v>89060</v>
      </c>
      <c r="F77" s="68" t="s">
        <v>212</v>
      </c>
      <c r="G77" s="68" t="s">
        <v>65</v>
      </c>
      <c r="H77" s="68" t="s">
        <v>50</v>
      </c>
      <c r="I77" s="67">
        <v>38.014577259475203</v>
      </c>
      <c r="J77" s="66">
        <v>7.1486068111455117</v>
      </c>
      <c r="K77" s="66">
        <v>18.724458204334361</v>
      </c>
      <c r="L77" s="66">
        <v>20.975232198142415</v>
      </c>
      <c r="M77" s="66">
        <v>25.606811145510829</v>
      </c>
      <c r="N77" s="66">
        <v>61.092879256965894</v>
      </c>
      <c r="O77" s="66">
        <v>11.362229102167182</v>
      </c>
      <c r="P77" s="66">
        <v>0</v>
      </c>
      <c r="Q77" s="66">
        <v>0</v>
      </c>
      <c r="R77" s="66">
        <v>23.578947368421051</v>
      </c>
      <c r="S77" s="66">
        <v>8.6222910216718258</v>
      </c>
      <c r="T77" s="66">
        <v>5.7461300309597538</v>
      </c>
      <c r="U77" s="66">
        <v>34.507739938080462</v>
      </c>
      <c r="V77" s="66">
        <v>63.501547987616092</v>
      </c>
      <c r="W77" s="65" t="s">
        <v>75</v>
      </c>
      <c r="X77" s="64" t="s">
        <v>51</v>
      </c>
      <c r="Y77" s="188">
        <v>45421</v>
      </c>
      <c r="Z77" s="101"/>
      <c r="AA77" s="194" t="s">
        <v>67</v>
      </c>
      <c r="AB77" s="181" t="s">
        <v>68</v>
      </c>
    </row>
    <row r="78" spans="1:28" s="95" customFormat="1" x14ac:dyDescent="0.35">
      <c r="A78" s="89" t="s">
        <v>329</v>
      </c>
      <c r="B78" s="89" t="s">
        <v>330</v>
      </c>
      <c r="C78" s="89" t="s">
        <v>331</v>
      </c>
      <c r="D78" s="89" t="s">
        <v>83</v>
      </c>
      <c r="E78" s="90">
        <v>32839</v>
      </c>
      <c r="F78" s="89" t="s">
        <v>84</v>
      </c>
      <c r="G78" s="89" t="s">
        <v>89</v>
      </c>
      <c r="H78" s="89" t="s">
        <v>50</v>
      </c>
      <c r="I78" s="91">
        <v>1.9363395225464199</v>
      </c>
      <c r="J78" s="92">
        <v>0.15170278637770895</v>
      </c>
      <c r="K78" s="92">
        <v>0.64705882352941135</v>
      </c>
      <c r="L78" s="92">
        <v>1.0495356037151709</v>
      </c>
      <c r="M78" s="92">
        <v>0.43343653250773967</v>
      </c>
      <c r="N78" s="92">
        <v>1.1547987616099076</v>
      </c>
      <c r="O78" s="92">
        <v>0.90402476780185725</v>
      </c>
      <c r="P78" s="92">
        <v>8.978328173374614E-2</v>
      </c>
      <c r="Q78" s="92">
        <v>0.13312693498452013</v>
      </c>
      <c r="R78" s="92">
        <v>4.0247678018575858E-2</v>
      </c>
      <c r="S78" s="92">
        <v>0</v>
      </c>
      <c r="T78" s="92">
        <v>2.1671826625386997E-2</v>
      </c>
      <c r="U78" s="92">
        <v>2.2198142414860813</v>
      </c>
      <c r="V78" s="92">
        <v>1.6006191950464461</v>
      </c>
      <c r="W78" s="93" t="s">
        <v>75</v>
      </c>
      <c r="X78" s="94" t="s">
        <v>51</v>
      </c>
      <c r="Y78" s="187">
        <v>45512</v>
      </c>
      <c r="Z78" s="101"/>
      <c r="AA78" s="192" t="s">
        <v>67</v>
      </c>
      <c r="AB78" s="101" t="s">
        <v>53</v>
      </c>
    </row>
    <row r="79" spans="1:28" s="95" customFormat="1" ht="15.65" customHeight="1" x14ac:dyDescent="0.35">
      <c r="A79" s="89" t="s">
        <v>329</v>
      </c>
      <c r="B79" s="89" t="s">
        <v>332</v>
      </c>
      <c r="C79" s="89" t="s">
        <v>333</v>
      </c>
      <c r="D79" s="89" t="s">
        <v>107</v>
      </c>
      <c r="E79" s="90">
        <v>10924</v>
      </c>
      <c r="F79" s="89" t="s">
        <v>334</v>
      </c>
      <c r="G79" s="89" t="s">
        <v>65</v>
      </c>
      <c r="H79" s="89" t="s">
        <v>50</v>
      </c>
      <c r="I79" s="91">
        <v>75.090909090909093</v>
      </c>
      <c r="J79" s="92">
        <v>28.105263157894733</v>
      </c>
      <c r="K79" s="92">
        <v>22.359133126934989</v>
      </c>
      <c r="L79" s="92">
        <v>8.7554179566563501</v>
      </c>
      <c r="M79" s="92">
        <v>9.2755417956656334</v>
      </c>
      <c r="N79" s="92">
        <v>43.356037151702786</v>
      </c>
      <c r="O79" s="92">
        <v>25.139318885448915</v>
      </c>
      <c r="P79" s="92">
        <v>0</v>
      </c>
      <c r="Q79" s="92">
        <v>0</v>
      </c>
      <c r="R79" s="92">
        <v>8.9009287925696583</v>
      </c>
      <c r="S79" s="92">
        <v>5.7523219814241475</v>
      </c>
      <c r="T79" s="92">
        <v>9.5572755417956667</v>
      </c>
      <c r="U79" s="92">
        <v>44.284829721362208</v>
      </c>
      <c r="V79" s="92">
        <v>46.978328173374585</v>
      </c>
      <c r="W79" s="93" t="s">
        <v>75</v>
      </c>
      <c r="X79" s="94" t="s">
        <v>51</v>
      </c>
      <c r="Y79" s="187">
        <v>45435</v>
      </c>
      <c r="Z79" s="101"/>
      <c r="AA79" s="192" t="s">
        <v>67</v>
      </c>
      <c r="AB79" s="101" t="s">
        <v>68</v>
      </c>
    </row>
    <row r="80" spans="1:28" s="95" customFormat="1" x14ac:dyDescent="0.35">
      <c r="A80" s="89" t="s">
        <v>335</v>
      </c>
      <c r="B80" s="89" t="s">
        <v>336</v>
      </c>
      <c r="C80" s="89" t="s">
        <v>337</v>
      </c>
      <c r="D80" s="89" t="s">
        <v>57</v>
      </c>
      <c r="E80" s="90">
        <v>92154</v>
      </c>
      <c r="F80" s="89" t="s">
        <v>268</v>
      </c>
      <c r="G80" s="89" t="s">
        <v>59</v>
      </c>
      <c r="H80" s="89" t="s">
        <v>50</v>
      </c>
      <c r="I80" s="91">
        <v>35.335457206819399</v>
      </c>
      <c r="J80" s="92">
        <v>896.15789473684595</v>
      </c>
      <c r="K80" s="92">
        <v>193.03095975231932</v>
      </c>
      <c r="L80" s="92">
        <v>58.876160990712087</v>
      </c>
      <c r="M80" s="92">
        <v>90.823529411764696</v>
      </c>
      <c r="N80" s="92">
        <v>237.96284829721364</v>
      </c>
      <c r="O80" s="92">
        <v>733.50154798762514</v>
      </c>
      <c r="P80" s="92">
        <v>22.693498452012381</v>
      </c>
      <c r="Q80" s="92">
        <v>244.73065015479537</v>
      </c>
      <c r="R80" s="92">
        <v>89.557275541795605</v>
      </c>
      <c r="S80" s="92">
        <v>29.278637770897848</v>
      </c>
      <c r="T80" s="92">
        <v>33.253869969040231</v>
      </c>
      <c r="U80" s="92">
        <v>1086.7987616099019</v>
      </c>
      <c r="V80" s="92">
        <v>711.65634674923069</v>
      </c>
      <c r="W80" s="93">
        <v>750</v>
      </c>
      <c r="X80" s="94" t="s">
        <v>51</v>
      </c>
      <c r="Y80" s="187">
        <v>45414</v>
      </c>
      <c r="Z80" s="101"/>
      <c r="AA80" s="192" t="s">
        <v>52</v>
      </c>
      <c r="AB80" s="101" t="s">
        <v>68</v>
      </c>
    </row>
    <row r="81" spans="1:28" s="95" customFormat="1" x14ac:dyDescent="0.35">
      <c r="A81" s="89" t="s">
        <v>338</v>
      </c>
      <c r="B81" s="89" t="s">
        <v>339</v>
      </c>
      <c r="C81" s="89" t="s">
        <v>340</v>
      </c>
      <c r="D81" s="89" t="s">
        <v>145</v>
      </c>
      <c r="E81" s="90">
        <v>88081</v>
      </c>
      <c r="F81" s="89" t="s">
        <v>146</v>
      </c>
      <c r="G81" s="89" t="s">
        <v>49</v>
      </c>
      <c r="H81" s="89" t="s">
        <v>50</v>
      </c>
      <c r="I81" s="91">
        <v>27.3551529320086</v>
      </c>
      <c r="J81" s="92">
        <v>743.69040247671649</v>
      </c>
      <c r="K81" s="92">
        <v>60.817337461300248</v>
      </c>
      <c r="L81" s="92">
        <v>38.910216718266227</v>
      </c>
      <c r="M81" s="92">
        <v>16.619195046439639</v>
      </c>
      <c r="N81" s="92">
        <v>97.597523219814406</v>
      </c>
      <c r="O81" s="92">
        <v>589.40557275538015</v>
      </c>
      <c r="P81" s="92">
        <v>4.8482972136222928</v>
      </c>
      <c r="Q81" s="92">
        <v>168.18575851393311</v>
      </c>
      <c r="R81" s="92">
        <v>16.85448916408669</v>
      </c>
      <c r="S81" s="92">
        <v>8.9659442724458263</v>
      </c>
      <c r="T81" s="92">
        <v>30.120743034055703</v>
      </c>
      <c r="U81" s="92">
        <v>804.09597523214734</v>
      </c>
      <c r="V81" s="92">
        <v>704.95046439622297</v>
      </c>
      <c r="W81" s="93">
        <v>500</v>
      </c>
      <c r="X81" s="94" t="s">
        <v>51</v>
      </c>
      <c r="Y81" s="187">
        <v>45435</v>
      </c>
      <c r="Z81" s="101"/>
      <c r="AA81" s="192" t="s">
        <v>52</v>
      </c>
      <c r="AB81" s="101" t="s">
        <v>68</v>
      </c>
    </row>
    <row r="82" spans="1:28" s="95" customFormat="1" ht="15.65" customHeight="1" x14ac:dyDescent="0.35">
      <c r="A82" s="89" t="s">
        <v>341</v>
      </c>
      <c r="B82" s="89" t="s">
        <v>342</v>
      </c>
      <c r="C82" s="89" t="s">
        <v>343</v>
      </c>
      <c r="D82" s="89" t="s">
        <v>344</v>
      </c>
      <c r="E82" s="90">
        <v>68949</v>
      </c>
      <c r="F82" s="89" t="s">
        <v>231</v>
      </c>
      <c r="G82" s="89" t="s">
        <v>89</v>
      </c>
      <c r="H82" s="89" t="s">
        <v>50</v>
      </c>
      <c r="I82" s="91">
        <v>59.655737704918003</v>
      </c>
      <c r="J82" s="92">
        <v>0.72136222910216719</v>
      </c>
      <c r="K82" s="92">
        <v>1.5046439628482973</v>
      </c>
      <c r="L82" s="92">
        <v>6.7956656346749229</v>
      </c>
      <c r="M82" s="92">
        <v>5.8823529411764701</v>
      </c>
      <c r="N82" s="92">
        <v>12.57275541795666</v>
      </c>
      <c r="O82" s="92">
        <v>1.3003095975232197</v>
      </c>
      <c r="P82" s="92">
        <v>1.0309597523219813</v>
      </c>
      <c r="Q82" s="92">
        <v>0</v>
      </c>
      <c r="R82" s="92">
        <v>4.7616099071207438</v>
      </c>
      <c r="S82" s="92">
        <v>1.1764705882352942</v>
      </c>
      <c r="T82" s="92">
        <v>0.43653250773993801</v>
      </c>
      <c r="U82" s="92">
        <v>8.529411764705884</v>
      </c>
      <c r="V82" s="92">
        <v>13.198142414860687</v>
      </c>
      <c r="W82" s="93" t="s">
        <v>75</v>
      </c>
      <c r="X82" s="94" t="s">
        <v>51</v>
      </c>
      <c r="Y82" s="187">
        <v>45435</v>
      </c>
      <c r="Z82" s="101"/>
      <c r="AA82" s="192" t="s">
        <v>67</v>
      </c>
      <c r="AB82" s="101" t="s">
        <v>68</v>
      </c>
    </row>
    <row r="83" spans="1:28" s="95" customFormat="1" ht="15.65" customHeight="1" x14ac:dyDescent="0.35">
      <c r="A83" s="89" t="s">
        <v>345</v>
      </c>
      <c r="B83" s="89" t="s">
        <v>346</v>
      </c>
      <c r="C83" s="89" t="s">
        <v>347</v>
      </c>
      <c r="D83" s="89" t="s">
        <v>88</v>
      </c>
      <c r="E83" s="90">
        <v>35447</v>
      </c>
      <c r="F83" s="89" t="s">
        <v>48</v>
      </c>
      <c r="G83" s="89" t="s">
        <v>65</v>
      </c>
      <c r="H83" s="89" t="s">
        <v>50</v>
      </c>
      <c r="I83" s="91">
        <v>3.0398625429553299</v>
      </c>
      <c r="J83" s="92">
        <v>4.0712074303405803</v>
      </c>
      <c r="K83" s="92">
        <v>9.9411764705882479</v>
      </c>
      <c r="L83" s="92">
        <v>9.7337461300309709</v>
      </c>
      <c r="M83" s="92">
        <v>3.7089783281733912</v>
      </c>
      <c r="N83" s="92">
        <v>14.343653250773919</v>
      </c>
      <c r="O83" s="92">
        <v>10.015479876160988</v>
      </c>
      <c r="P83" s="92">
        <v>2.4396284829721391</v>
      </c>
      <c r="Q83" s="92">
        <v>0.65634674922600622</v>
      </c>
      <c r="R83" s="92">
        <v>0.21052631578947367</v>
      </c>
      <c r="S83" s="92">
        <v>8.0495356037151716E-2</v>
      </c>
      <c r="T83" s="92">
        <v>0.10835913312693499</v>
      </c>
      <c r="U83" s="92">
        <v>27.055727554179082</v>
      </c>
      <c r="V83" s="92">
        <v>22.204334365324751</v>
      </c>
      <c r="W83" s="93" t="s">
        <v>75</v>
      </c>
      <c r="X83" s="94" t="s">
        <v>51</v>
      </c>
      <c r="Y83" s="187">
        <v>45512</v>
      </c>
      <c r="Z83" s="101"/>
      <c r="AA83" s="192" t="s">
        <v>67</v>
      </c>
      <c r="AB83" s="101" t="s">
        <v>53</v>
      </c>
    </row>
    <row r="84" spans="1:28" s="95" customFormat="1" ht="15.65" customHeight="1" x14ac:dyDescent="0.35">
      <c r="A84" s="89" t="s">
        <v>348</v>
      </c>
      <c r="B84" s="89" t="s">
        <v>349</v>
      </c>
      <c r="C84" s="89" t="s">
        <v>350</v>
      </c>
      <c r="D84" s="89" t="s">
        <v>155</v>
      </c>
      <c r="E84" s="90">
        <v>18428</v>
      </c>
      <c r="F84" s="89" t="s">
        <v>156</v>
      </c>
      <c r="G84" s="89" t="s">
        <v>65</v>
      </c>
      <c r="H84" s="89" t="s">
        <v>74</v>
      </c>
      <c r="I84" s="91">
        <v>30.961794019933599</v>
      </c>
      <c r="J84" s="92">
        <v>54.647058823529363</v>
      </c>
      <c r="K84" s="92">
        <v>8.0061919504644035</v>
      </c>
      <c r="L84" s="92">
        <v>25.736842105263094</v>
      </c>
      <c r="M84" s="92">
        <v>37.442724458204317</v>
      </c>
      <c r="N84" s="92">
        <v>59.81424148606802</v>
      </c>
      <c r="O84" s="92">
        <v>66.018575851393265</v>
      </c>
      <c r="P84" s="92">
        <v>0</v>
      </c>
      <c r="Q84" s="92">
        <v>0</v>
      </c>
      <c r="R84" s="92">
        <v>15.167182662538695</v>
      </c>
      <c r="S84" s="92">
        <v>2.8792569659442728</v>
      </c>
      <c r="T84" s="92">
        <v>3.2291021671826625</v>
      </c>
      <c r="U84" s="92">
        <v>104.55727554179629</v>
      </c>
      <c r="V84" s="92">
        <v>117.06811145510908</v>
      </c>
      <c r="W84" s="93">
        <v>100</v>
      </c>
      <c r="X84" s="94" t="s">
        <v>51</v>
      </c>
      <c r="Y84" s="187">
        <v>45351</v>
      </c>
      <c r="Z84" s="101" t="s">
        <v>66</v>
      </c>
      <c r="AA84" s="192" t="s">
        <v>52</v>
      </c>
      <c r="AB84" s="101" t="s">
        <v>68</v>
      </c>
    </row>
    <row r="85" spans="1:28" s="95" customFormat="1" x14ac:dyDescent="0.35">
      <c r="A85" s="89" t="s">
        <v>351</v>
      </c>
      <c r="B85" s="89" t="s">
        <v>352</v>
      </c>
      <c r="C85" s="89" t="s">
        <v>353</v>
      </c>
      <c r="D85" s="89" t="s">
        <v>72</v>
      </c>
      <c r="E85" s="90">
        <v>70576</v>
      </c>
      <c r="F85" s="89" t="s">
        <v>48</v>
      </c>
      <c r="G85" s="89" t="s">
        <v>49</v>
      </c>
      <c r="H85" s="89" t="s">
        <v>74</v>
      </c>
      <c r="I85" s="91">
        <v>17.752413339183899</v>
      </c>
      <c r="J85" s="92">
        <v>331.08359133126334</v>
      </c>
      <c r="K85" s="92">
        <v>50.421052631578767</v>
      </c>
      <c r="L85" s="92">
        <v>61.622291021671714</v>
      </c>
      <c r="M85" s="92">
        <v>35.052631578947192</v>
      </c>
      <c r="N85" s="92">
        <v>122.40557275541863</v>
      </c>
      <c r="O85" s="92">
        <v>355.733746130025</v>
      </c>
      <c r="P85" s="92">
        <v>4.0247678018575851E-2</v>
      </c>
      <c r="Q85" s="92">
        <v>0</v>
      </c>
      <c r="R85" s="92">
        <v>39.934984520123713</v>
      </c>
      <c r="S85" s="92">
        <v>18.520123839009276</v>
      </c>
      <c r="T85" s="92">
        <v>30.684210526315749</v>
      </c>
      <c r="U85" s="92">
        <v>389.04024767801201</v>
      </c>
      <c r="V85" s="92">
        <v>437.28792569658935</v>
      </c>
      <c r="W85" s="93" t="s">
        <v>75</v>
      </c>
      <c r="X85" s="94" t="s">
        <v>51</v>
      </c>
      <c r="Y85" s="187">
        <v>45498</v>
      </c>
      <c r="Z85" s="101"/>
      <c r="AA85" s="192" t="s">
        <v>52</v>
      </c>
      <c r="AB85" s="101" t="s">
        <v>53</v>
      </c>
    </row>
    <row r="86" spans="1:28" s="95" customFormat="1" ht="15.65" customHeight="1" x14ac:dyDescent="0.35">
      <c r="A86" s="89" t="s">
        <v>354</v>
      </c>
      <c r="B86" s="89" t="s">
        <v>355</v>
      </c>
      <c r="C86" s="89" t="s">
        <v>356</v>
      </c>
      <c r="D86" s="89" t="s">
        <v>83</v>
      </c>
      <c r="E86" s="90">
        <v>33762</v>
      </c>
      <c r="F86" s="89" t="s">
        <v>84</v>
      </c>
      <c r="G86" s="89" t="s">
        <v>89</v>
      </c>
      <c r="H86" s="89" t="s">
        <v>50</v>
      </c>
      <c r="I86" s="91">
        <v>1.7683089214380801</v>
      </c>
      <c r="J86" s="92">
        <v>0.66873065015479849</v>
      </c>
      <c r="K86" s="92">
        <v>0.86996904024767729</v>
      </c>
      <c r="L86" s="92">
        <v>1.8947368421052737</v>
      </c>
      <c r="M86" s="92">
        <v>0.69349845201238414</v>
      </c>
      <c r="N86" s="92">
        <v>2.1269349845201337</v>
      </c>
      <c r="O86" s="92">
        <v>1.8266253869969127</v>
      </c>
      <c r="P86" s="92">
        <v>3.7151702786377708E-2</v>
      </c>
      <c r="Q86" s="92">
        <v>0.13622291021671823</v>
      </c>
      <c r="R86" s="92">
        <v>6.1919504643962852E-3</v>
      </c>
      <c r="S86" s="92">
        <v>1.8575851393188854E-2</v>
      </c>
      <c r="T86" s="92">
        <v>3.0959752321981426E-3</v>
      </c>
      <c r="U86" s="92">
        <v>4.0990712074303763</v>
      </c>
      <c r="V86" s="92">
        <v>2.5975232198142599</v>
      </c>
      <c r="W86" s="93" t="s">
        <v>75</v>
      </c>
      <c r="X86" s="94" t="s">
        <v>51</v>
      </c>
      <c r="Y86" s="187">
        <v>45127</v>
      </c>
      <c r="Z86" s="101" t="s">
        <v>66</v>
      </c>
      <c r="AA86" s="192" t="s">
        <v>67</v>
      </c>
      <c r="AB86" s="101" t="s">
        <v>68</v>
      </c>
    </row>
    <row r="87" spans="1:28" s="95" customFormat="1" ht="15.65" customHeight="1" x14ac:dyDescent="0.35">
      <c r="A87" s="89" t="s">
        <v>357</v>
      </c>
      <c r="B87" s="89" t="s">
        <v>358</v>
      </c>
      <c r="C87" s="89" t="s">
        <v>359</v>
      </c>
      <c r="D87" s="89" t="s">
        <v>360</v>
      </c>
      <c r="E87" s="90">
        <v>2360</v>
      </c>
      <c r="F87" s="89" t="s">
        <v>139</v>
      </c>
      <c r="G87" s="89" t="s">
        <v>65</v>
      </c>
      <c r="H87" s="89" t="s">
        <v>74</v>
      </c>
      <c r="I87" s="91">
        <v>43.0712711241734</v>
      </c>
      <c r="J87" s="92">
        <v>82.253869969040295</v>
      </c>
      <c r="K87" s="92">
        <v>16.421052631578952</v>
      </c>
      <c r="L87" s="92">
        <v>64.284829721362257</v>
      </c>
      <c r="M87" s="92">
        <v>66.907120743034056</v>
      </c>
      <c r="N87" s="92">
        <v>86.513931888544889</v>
      </c>
      <c r="O87" s="92">
        <v>143.35294117647049</v>
      </c>
      <c r="P87" s="92">
        <v>0</v>
      </c>
      <c r="Q87" s="92">
        <v>0</v>
      </c>
      <c r="R87" s="92">
        <v>29.566563467492266</v>
      </c>
      <c r="S87" s="92">
        <v>5.95046439628483</v>
      </c>
      <c r="T87" s="92">
        <v>7.7306501547987612</v>
      </c>
      <c r="U87" s="92">
        <v>186.61919504643927</v>
      </c>
      <c r="V87" s="92">
        <v>149.26625386996869</v>
      </c>
      <c r="W87" s="93" t="s">
        <v>75</v>
      </c>
      <c r="X87" s="94" t="s">
        <v>51</v>
      </c>
      <c r="Y87" s="187">
        <v>45449</v>
      </c>
      <c r="Z87" s="101"/>
      <c r="AA87" s="192" t="s">
        <v>67</v>
      </c>
      <c r="AB87" s="101" t="s">
        <v>68</v>
      </c>
    </row>
    <row r="88" spans="1:28" s="95" customFormat="1" ht="15.65" customHeight="1" x14ac:dyDescent="0.35">
      <c r="A88" s="89" t="s">
        <v>361</v>
      </c>
      <c r="B88" s="89" t="s">
        <v>362</v>
      </c>
      <c r="C88" s="89" t="s">
        <v>363</v>
      </c>
      <c r="D88" s="89" t="s">
        <v>364</v>
      </c>
      <c r="E88" s="90">
        <v>50313</v>
      </c>
      <c r="F88" s="89" t="s">
        <v>231</v>
      </c>
      <c r="G88" s="89" t="s">
        <v>89</v>
      </c>
      <c r="H88" s="89" t="s">
        <v>50</v>
      </c>
      <c r="I88" s="91">
        <v>42.821428571428598</v>
      </c>
      <c r="J88" s="92">
        <v>2.0897832817337458</v>
      </c>
      <c r="K88" s="92">
        <v>6.3993808049535641</v>
      </c>
      <c r="L88" s="92">
        <v>7.6130030959752348</v>
      </c>
      <c r="M88" s="92">
        <v>10.715170278637771</v>
      </c>
      <c r="N88" s="92">
        <v>23.678018575851397</v>
      </c>
      <c r="O88" s="92">
        <v>2.5263157894736841</v>
      </c>
      <c r="P88" s="92">
        <v>0.13003095975232198</v>
      </c>
      <c r="Q88" s="92">
        <v>0.48297213622291024</v>
      </c>
      <c r="R88" s="92">
        <v>8.3777089783281742</v>
      </c>
      <c r="S88" s="92">
        <v>1.0557275541795668</v>
      </c>
      <c r="T88" s="92">
        <v>0.36842105263157898</v>
      </c>
      <c r="U88" s="92">
        <v>17.015479876160978</v>
      </c>
      <c r="V88" s="92">
        <v>25.888544891640873</v>
      </c>
      <c r="W88" s="93" t="s">
        <v>75</v>
      </c>
      <c r="X88" s="94" t="s">
        <v>51</v>
      </c>
      <c r="Y88" s="187">
        <v>45505</v>
      </c>
      <c r="Z88" s="101"/>
      <c r="AA88" s="192" t="s">
        <v>67</v>
      </c>
      <c r="AB88" s="101" t="s">
        <v>53</v>
      </c>
    </row>
    <row r="89" spans="1:28" s="95" customFormat="1" ht="15.65" customHeight="1" x14ac:dyDescent="0.35">
      <c r="A89" s="89" t="s">
        <v>365</v>
      </c>
      <c r="B89" s="89" t="s">
        <v>366</v>
      </c>
      <c r="C89" s="89" t="s">
        <v>367</v>
      </c>
      <c r="D89" s="89" t="s">
        <v>94</v>
      </c>
      <c r="E89" s="90">
        <v>78566</v>
      </c>
      <c r="F89" s="89" t="s">
        <v>163</v>
      </c>
      <c r="G89" s="89" t="s">
        <v>109</v>
      </c>
      <c r="H89" s="89" t="s">
        <v>50</v>
      </c>
      <c r="I89" s="91">
        <v>10.377489785495399</v>
      </c>
      <c r="J89" s="92">
        <v>915.91640866884279</v>
      </c>
      <c r="K89" s="92">
        <v>36.640866873065022</v>
      </c>
      <c r="L89" s="92">
        <v>2.7337461300309616</v>
      </c>
      <c r="M89" s="92">
        <v>16.950464396284808</v>
      </c>
      <c r="N89" s="92">
        <v>113.82352941176502</v>
      </c>
      <c r="O89" s="92">
        <v>854.63157894745098</v>
      </c>
      <c r="P89" s="92">
        <v>5.5727554179566575E-2</v>
      </c>
      <c r="Q89" s="92">
        <v>3.7306501547987962</v>
      </c>
      <c r="R89" s="92">
        <v>30.27554179566561</v>
      </c>
      <c r="S89" s="92">
        <v>25.260061919504629</v>
      </c>
      <c r="T89" s="92">
        <v>32.708978328173345</v>
      </c>
      <c r="U89" s="92">
        <v>883.99690402486726</v>
      </c>
      <c r="V89" s="92">
        <v>574.60371517033093</v>
      </c>
      <c r="W89" s="93">
        <v>650</v>
      </c>
      <c r="X89" s="94" t="s">
        <v>51</v>
      </c>
      <c r="Y89" s="187">
        <v>45379</v>
      </c>
      <c r="Z89" s="101" t="s">
        <v>285</v>
      </c>
      <c r="AA89" s="192" t="s">
        <v>52</v>
      </c>
      <c r="AB89" s="101" t="s">
        <v>68</v>
      </c>
    </row>
    <row r="90" spans="1:28" x14ac:dyDescent="0.35">
      <c r="A90" s="68" t="s">
        <v>368</v>
      </c>
      <c r="B90" s="68" t="s">
        <v>369</v>
      </c>
      <c r="C90" s="68" t="s">
        <v>370</v>
      </c>
      <c r="D90" s="68" t="s">
        <v>364</v>
      </c>
      <c r="E90" s="69">
        <v>51501</v>
      </c>
      <c r="F90" s="68" t="s">
        <v>231</v>
      </c>
      <c r="G90" s="68" t="s">
        <v>89</v>
      </c>
      <c r="H90" s="68" t="s">
        <v>50</v>
      </c>
      <c r="I90" s="67">
        <v>34.941818181818199</v>
      </c>
      <c r="J90" s="66">
        <v>1.7739938080495354</v>
      </c>
      <c r="K90" s="66">
        <v>2.6377708978328167</v>
      </c>
      <c r="L90" s="66">
        <v>9.9628482972136183</v>
      </c>
      <c r="M90" s="66">
        <v>13.024767801857582</v>
      </c>
      <c r="N90" s="66">
        <v>25.49845201238389</v>
      </c>
      <c r="O90" s="66">
        <v>1.6006191950464395</v>
      </c>
      <c r="P90" s="66">
        <v>0.22910216718266255</v>
      </c>
      <c r="Q90" s="66">
        <v>7.1207430340557279E-2</v>
      </c>
      <c r="R90" s="66">
        <v>5.9256965944272428</v>
      </c>
      <c r="S90" s="66">
        <v>1.2879256965944275</v>
      </c>
      <c r="T90" s="66">
        <v>0.81114551083591335</v>
      </c>
      <c r="U90" s="66">
        <v>19.374613003095973</v>
      </c>
      <c r="V90" s="66">
        <v>25.755417956656338</v>
      </c>
      <c r="W90" s="65" t="s">
        <v>75</v>
      </c>
      <c r="X90" s="64" t="s">
        <v>51</v>
      </c>
      <c r="Y90" s="188">
        <v>45407</v>
      </c>
      <c r="Z90" s="101"/>
      <c r="AA90" s="194" t="s">
        <v>67</v>
      </c>
      <c r="AB90" s="181" t="s">
        <v>68</v>
      </c>
    </row>
    <row r="91" spans="1:28" x14ac:dyDescent="0.35">
      <c r="A91" s="68" t="s">
        <v>371</v>
      </c>
      <c r="B91" s="68" t="s">
        <v>372</v>
      </c>
      <c r="C91" s="68" t="s">
        <v>373</v>
      </c>
      <c r="D91" s="68" t="s">
        <v>94</v>
      </c>
      <c r="E91" s="69">
        <v>76009</v>
      </c>
      <c r="F91" s="68" t="s">
        <v>95</v>
      </c>
      <c r="G91" s="68" t="s">
        <v>49</v>
      </c>
      <c r="H91" s="68" t="s">
        <v>50</v>
      </c>
      <c r="I91" s="67">
        <v>21.295080091533201</v>
      </c>
      <c r="J91" s="66">
        <v>179.1578947368366</v>
      </c>
      <c r="K91" s="66">
        <v>88.479876160990941</v>
      </c>
      <c r="L91" s="66">
        <v>194.73684210526125</v>
      </c>
      <c r="M91" s="66">
        <v>118.86377708978372</v>
      </c>
      <c r="N91" s="66">
        <v>285.60681114550852</v>
      </c>
      <c r="O91" s="66">
        <v>245.84210526314882</v>
      </c>
      <c r="P91" s="66">
        <v>22.303405572755409</v>
      </c>
      <c r="Q91" s="66">
        <v>27.486068111455179</v>
      </c>
      <c r="R91" s="66">
        <v>97.052631578947612</v>
      </c>
      <c r="S91" s="66">
        <v>62.637770897832837</v>
      </c>
      <c r="T91" s="66">
        <v>69.78947368421062</v>
      </c>
      <c r="U91" s="66">
        <v>351.75851393188617</v>
      </c>
      <c r="V91" s="66">
        <v>461.27554179566971</v>
      </c>
      <c r="W91" s="65">
        <v>525</v>
      </c>
      <c r="X91" s="64" t="s">
        <v>51</v>
      </c>
      <c r="Y91" s="188">
        <v>45456</v>
      </c>
      <c r="Z91" s="101"/>
      <c r="AA91" s="194" t="s">
        <v>76</v>
      </c>
      <c r="AB91" s="181" t="s">
        <v>68</v>
      </c>
    </row>
    <row r="92" spans="1:28" ht="15.65" customHeight="1" x14ac:dyDescent="0.35">
      <c r="A92" s="68" t="s">
        <v>374</v>
      </c>
      <c r="B92" s="68" t="s">
        <v>375</v>
      </c>
      <c r="C92" s="68" t="s">
        <v>376</v>
      </c>
      <c r="D92" s="68" t="s">
        <v>118</v>
      </c>
      <c r="E92" s="69">
        <v>23901</v>
      </c>
      <c r="F92" s="68" t="s">
        <v>119</v>
      </c>
      <c r="G92" s="68" t="s">
        <v>49</v>
      </c>
      <c r="H92" s="68" t="s">
        <v>74</v>
      </c>
      <c r="I92" s="67">
        <v>57.7968596663396</v>
      </c>
      <c r="J92" s="66">
        <v>37.396284829721345</v>
      </c>
      <c r="K92" s="66">
        <v>26.021671826625383</v>
      </c>
      <c r="L92" s="66">
        <v>65.668730650154828</v>
      </c>
      <c r="M92" s="66">
        <v>96.59133126934988</v>
      </c>
      <c r="N92" s="66">
        <v>159.94427244582027</v>
      </c>
      <c r="O92" s="66">
        <v>65.733746130030895</v>
      </c>
      <c r="P92" s="66">
        <v>0</v>
      </c>
      <c r="Q92" s="66">
        <v>0</v>
      </c>
      <c r="R92" s="66">
        <v>53.572755417956692</v>
      </c>
      <c r="S92" s="66">
        <v>12.705882352941174</v>
      </c>
      <c r="T92" s="66">
        <v>10.845201238390095</v>
      </c>
      <c r="U92" s="66">
        <v>148.55417956656365</v>
      </c>
      <c r="V92" s="66">
        <v>161.52012383900916</v>
      </c>
      <c r="W92" s="65">
        <v>459</v>
      </c>
      <c r="X92" s="64" t="s">
        <v>51</v>
      </c>
      <c r="Y92" s="188">
        <v>45428</v>
      </c>
      <c r="Z92" s="101"/>
      <c r="AA92" s="194" t="s">
        <v>52</v>
      </c>
      <c r="AB92" s="181" t="s">
        <v>68</v>
      </c>
    </row>
    <row r="93" spans="1:28" x14ac:dyDescent="0.35">
      <c r="A93" s="68" t="s">
        <v>377</v>
      </c>
      <c r="B93" s="68" t="s">
        <v>378</v>
      </c>
      <c r="C93" s="68" t="s">
        <v>314</v>
      </c>
      <c r="D93" s="68" t="s">
        <v>72</v>
      </c>
      <c r="E93" s="69">
        <v>71202</v>
      </c>
      <c r="F93" s="68" t="s">
        <v>48</v>
      </c>
      <c r="G93" s="68" t="s">
        <v>49</v>
      </c>
      <c r="H93" s="68" t="s">
        <v>74</v>
      </c>
      <c r="I93" s="67">
        <v>35.203709112149497</v>
      </c>
      <c r="J93" s="66">
        <v>747.70278637771105</v>
      </c>
      <c r="K93" s="66">
        <v>25.507739938080476</v>
      </c>
      <c r="L93" s="66">
        <v>0.27244582043343657</v>
      </c>
      <c r="M93" s="66">
        <v>0.44272445820433448</v>
      </c>
      <c r="N93" s="66">
        <v>2.0433436532507754</v>
      </c>
      <c r="O93" s="66">
        <v>102.50154798761572</v>
      </c>
      <c r="P93" s="66">
        <v>2.9040247678018578</v>
      </c>
      <c r="Q93" s="66">
        <v>666.47678018575903</v>
      </c>
      <c r="R93" s="66">
        <v>1.0154798761609909</v>
      </c>
      <c r="S93" s="66">
        <v>0.51083591331269351</v>
      </c>
      <c r="T93" s="66">
        <v>1.5696594427244588</v>
      </c>
      <c r="U93" s="66">
        <v>770.82972136223134</v>
      </c>
      <c r="V93" s="66">
        <v>407.90712074303229</v>
      </c>
      <c r="W93" s="65">
        <v>677</v>
      </c>
      <c r="X93" s="64" t="s">
        <v>51</v>
      </c>
      <c r="Y93" s="188">
        <v>45414</v>
      </c>
      <c r="Z93" s="101"/>
      <c r="AA93" s="194" t="s">
        <v>52</v>
      </c>
      <c r="AB93" s="181" t="s">
        <v>68</v>
      </c>
    </row>
    <row r="94" spans="1:28" ht="15.65" customHeight="1" x14ac:dyDescent="0.35">
      <c r="A94" s="68" t="s">
        <v>379</v>
      </c>
      <c r="B94" s="68" t="s">
        <v>380</v>
      </c>
      <c r="C94" s="68" t="s">
        <v>299</v>
      </c>
      <c r="D94" s="68" t="s">
        <v>94</v>
      </c>
      <c r="E94" s="69">
        <v>78046</v>
      </c>
      <c r="F94" s="68" t="s">
        <v>163</v>
      </c>
      <c r="G94" s="68" t="s">
        <v>323</v>
      </c>
      <c r="H94" s="68" t="s">
        <v>74</v>
      </c>
      <c r="I94" s="67">
        <v>25.6013326832439</v>
      </c>
      <c r="J94" s="66">
        <v>395.59442724458142</v>
      </c>
      <c r="K94" s="66">
        <v>12.216718266253872</v>
      </c>
      <c r="L94" s="66">
        <v>14.034055727554176</v>
      </c>
      <c r="M94" s="66">
        <v>46.535603715170254</v>
      </c>
      <c r="N94" s="66">
        <v>47.080495356037098</v>
      </c>
      <c r="O94" s="66">
        <v>421.15789473684129</v>
      </c>
      <c r="P94" s="66">
        <v>0</v>
      </c>
      <c r="Q94" s="66">
        <v>0.14241486068111456</v>
      </c>
      <c r="R94" s="66">
        <v>8.6965944272445821</v>
      </c>
      <c r="S94" s="66">
        <v>7.3374613003095979</v>
      </c>
      <c r="T94" s="66">
        <v>13.56037151702786</v>
      </c>
      <c r="U94" s="66">
        <v>438.78637770897734</v>
      </c>
      <c r="V94" s="66">
        <v>371.10526315789554</v>
      </c>
      <c r="W94" s="65">
        <v>275</v>
      </c>
      <c r="X94" s="64" t="s">
        <v>51</v>
      </c>
      <c r="Y94" s="188">
        <v>45449</v>
      </c>
      <c r="Z94" s="101"/>
      <c r="AA94" s="194" t="s">
        <v>67</v>
      </c>
      <c r="AB94" s="181" t="s">
        <v>68</v>
      </c>
    </row>
    <row r="95" spans="1:28" x14ac:dyDescent="0.35">
      <c r="A95" s="68" t="s">
        <v>381</v>
      </c>
      <c r="B95" s="68" t="s">
        <v>382</v>
      </c>
      <c r="C95" s="68" t="s">
        <v>383</v>
      </c>
      <c r="D95" s="68" t="s">
        <v>72</v>
      </c>
      <c r="E95" s="69">
        <v>71334</v>
      </c>
      <c r="F95" s="68" t="s">
        <v>48</v>
      </c>
      <c r="G95" s="68" t="s">
        <v>49</v>
      </c>
      <c r="H95" s="68" t="s">
        <v>74</v>
      </c>
      <c r="I95" s="67">
        <v>50.2273425499232</v>
      </c>
      <c r="J95" s="66">
        <v>468.54179566563454</v>
      </c>
      <c r="K95" s="66">
        <v>21.934984520123837</v>
      </c>
      <c r="L95" s="66">
        <v>0.21052631578947367</v>
      </c>
      <c r="M95" s="66">
        <v>0.19504643962848298</v>
      </c>
      <c r="N95" s="66">
        <v>6.2693498452012406</v>
      </c>
      <c r="O95" s="66">
        <v>484.53250773993813</v>
      </c>
      <c r="P95" s="66">
        <v>0</v>
      </c>
      <c r="Q95" s="66">
        <v>8.0495356037151702E-2</v>
      </c>
      <c r="R95" s="66">
        <v>2.5386996904024777</v>
      </c>
      <c r="S95" s="66">
        <v>1.4210526315789473</v>
      </c>
      <c r="T95" s="66">
        <v>1.241486068111455</v>
      </c>
      <c r="U95" s="66">
        <v>485.68111455108362</v>
      </c>
      <c r="V95" s="66">
        <v>325.13003095975245</v>
      </c>
      <c r="W95" s="111">
        <v>361</v>
      </c>
      <c r="X95" s="64" t="s">
        <v>51</v>
      </c>
      <c r="Y95" s="188">
        <v>45428</v>
      </c>
      <c r="Z95" s="101"/>
      <c r="AA95" s="194" t="s">
        <v>52</v>
      </c>
      <c r="AB95" s="181" t="s">
        <v>68</v>
      </c>
    </row>
    <row r="96" spans="1:28" s="95" customFormat="1" x14ac:dyDescent="0.35">
      <c r="A96" s="89" t="s">
        <v>384</v>
      </c>
      <c r="B96" s="89" t="s">
        <v>385</v>
      </c>
      <c r="C96" s="89" t="s">
        <v>386</v>
      </c>
      <c r="D96" s="89" t="s">
        <v>224</v>
      </c>
      <c r="E96" s="90">
        <v>30250</v>
      </c>
      <c r="F96" s="89" t="s">
        <v>64</v>
      </c>
      <c r="G96" s="89" t="s">
        <v>323</v>
      </c>
      <c r="H96" s="89" t="s">
        <v>50</v>
      </c>
      <c r="I96" s="91">
        <v>1.38914027149321</v>
      </c>
      <c r="J96" s="92">
        <v>0.19195046439628485</v>
      </c>
      <c r="K96" s="92">
        <v>0.38390092879256954</v>
      </c>
      <c r="L96" s="92">
        <v>0.80185758513931882</v>
      </c>
      <c r="M96" s="92">
        <v>0.52012383900928782</v>
      </c>
      <c r="N96" s="92">
        <v>1.1052631578947372</v>
      </c>
      <c r="O96" s="92">
        <v>0.78947368421052633</v>
      </c>
      <c r="P96" s="92">
        <v>3.0959752321981426E-3</v>
      </c>
      <c r="Q96" s="92">
        <v>0</v>
      </c>
      <c r="R96" s="92">
        <v>6.8111455108359142E-2</v>
      </c>
      <c r="S96" s="92">
        <v>2.4767801857585141E-2</v>
      </c>
      <c r="T96" s="92">
        <v>0</v>
      </c>
      <c r="U96" s="92">
        <v>1.8049535603715272</v>
      </c>
      <c r="V96" s="92">
        <v>1.3467492260061968</v>
      </c>
      <c r="W96" s="93" t="s">
        <v>75</v>
      </c>
      <c r="X96" s="94" t="s">
        <v>51</v>
      </c>
      <c r="Y96" s="187">
        <v>45246</v>
      </c>
      <c r="Z96" s="101"/>
      <c r="AA96" s="192" t="s">
        <v>67</v>
      </c>
      <c r="AB96" s="101" t="s">
        <v>68</v>
      </c>
    </row>
    <row r="97" spans="1:28" x14ac:dyDescent="0.35">
      <c r="A97" s="68" t="s">
        <v>387</v>
      </c>
      <c r="B97" s="68" t="s">
        <v>388</v>
      </c>
      <c r="C97" s="68" t="s">
        <v>389</v>
      </c>
      <c r="D97" s="68" t="s">
        <v>390</v>
      </c>
      <c r="E97" s="69">
        <v>96950</v>
      </c>
      <c r="F97" s="68" t="s">
        <v>183</v>
      </c>
      <c r="G97" s="68" t="s">
        <v>89</v>
      </c>
      <c r="H97" s="68" t="s">
        <v>50</v>
      </c>
      <c r="I97" s="67">
        <v>103.05</v>
      </c>
      <c r="J97" s="66">
        <v>0.13931888544891641</v>
      </c>
      <c r="K97" s="66">
        <v>3.6253869969040253</v>
      </c>
      <c r="L97" s="66">
        <v>1.024767801857585</v>
      </c>
      <c r="M97" s="66">
        <v>0.49535603715170279</v>
      </c>
      <c r="N97" s="66">
        <v>4.8916408668730647</v>
      </c>
      <c r="O97" s="66">
        <v>0.13622291021671826</v>
      </c>
      <c r="P97" s="66">
        <v>0.25696594427244579</v>
      </c>
      <c r="Q97" s="66">
        <v>0</v>
      </c>
      <c r="R97" s="66">
        <v>4.0681114551083581</v>
      </c>
      <c r="S97" s="66">
        <v>3.7151702786377708E-2</v>
      </c>
      <c r="T97" s="66">
        <v>0</v>
      </c>
      <c r="U97" s="66">
        <v>1.1795665634674926</v>
      </c>
      <c r="V97" s="66">
        <v>4.9659442724458209</v>
      </c>
      <c r="W97" s="65" t="s">
        <v>75</v>
      </c>
      <c r="X97" s="64" t="s">
        <v>140</v>
      </c>
      <c r="Y97" s="188">
        <v>45359</v>
      </c>
      <c r="Z97" s="101"/>
      <c r="AA97" s="194" t="s">
        <v>141</v>
      </c>
      <c r="AB97" s="181" t="s">
        <v>68</v>
      </c>
    </row>
    <row r="98" spans="1:28" s="95" customFormat="1" ht="15.65" customHeight="1" x14ac:dyDescent="0.35">
      <c r="A98" s="89" t="s">
        <v>391</v>
      </c>
      <c r="B98" s="89" t="s">
        <v>392</v>
      </c>
      <c r="C98" s="89" t="s">
        <v>393</v>
      </c>
      <c r="D98" s="89" t="s">
        <v>394</v>
      </c>
      <c r="E98" s="90">
        <v>84119</v>
      </c>
      <c r="F98" s="89" t="s">
        <v>212</v>
      </c>
      <c r="G98" s="89" t="s">
        <v>89</v>
      </c>
      <c r="H98" s="89" t="s">
        <v>50</v>
      </c>
      <c r="I98" s="91">
        <v>2.0099715099715101</v>
      </c>
      <c r="J98" s="92">
        <v>0.25386996904024767</v>
      </c>
      <c r="K98" s="92">
        <v>3.5386996904025052</v>
      </c>
      <c r="L98" s="92">
        <v>0.35294117647058815</v>
      </c>
      <c r="M98" s="92">
        <v>0.23839009287925694</v>
      </c>
      <c r="N98" s="92">
        <v>3.1176470588235534</v>
      </c>
      <c r="O98" s="92">
        <v>1.0619195046439627</v>
      </c>
      <c r="P98" s="92">
        <v>0.15170278637770895</v>
      </c>
      <c r="Q98" s="92">
        <v>5.2631578947368425E-2</v>
      </c>
      <c r="R98" s="92">
        <v>0.51393188854489147</v>
      </c>
      <c r="S98" s="92">
        <v>7.4303405572755429E-2</v>
      </c>
      <c r="T98" s="92">
        <v>3.0959752321981428E-2</v>
      </c>
      <c r="U98" s="92">
        <v>3.7647058823529722</v>
      </c>
      <c r="V98" s="92">
        <v>3.8606811145511157</v>
      </c>
      <c r="W98" s="93" t="s">
        <v>75</v>
      </c>
      <c r="X98" s="94" t="s">
        <v>51</v>
      </c>
      <c r="Y98" s="187">
        <v>45134</v>
      </c>
      <c r="Z98" s="101" t="s">
        <v>66</v>
      </c>
      <c r="AA98" s="192" t="s">
        <v>67</v>
      </c>
      <c r="AB98" s="101" t="s">
        <v>90</v>
      </c>
    </row>
    <row r="99" spans="1:28" s="95" customFormat="1" ht="15.65" customHeight="1" x14ac:dyDescent="0.35">
      <c r="A99" s="89" t="s">
        <v>395</v>
      </c>
      <c r="B99" s="89" t="s">
        <v>396</v>
      </c>
      <c r="C99" s="89" t="s">
        <v>397</v>
      </c>
      <c r="D99" s="89" t="s">
        <v>123</v>
      </c>
      <c r="E99" s="90">
        <v>85349</v>
      </c>
      <c r="F99" s="89" t="s">
        <v>124</v>
      </c>
      <c r="G99" s="89" t="s">
        <v>65</v>
      </c>
      <c r="H99" s="89" t="s">
        <v>50</v>
      </c>
      <c r="I99" s="91">
        <v>5.4033738526420203</v>
      </c>
      <c r="J99" s="92">
        <v>60.854489164086367</v>
      </c>
      <c r="K99" s="92">
        <v>4.4829721362229193</v>
      </c>
      <c r="L99" s="92">
        <v>0.69659442724458187</v>
      </c>
      <c r="M99" s="92">
        <v>0.21052631578947367</v>
      </c>
      <c r="N99" s="92">
        <v>2.7770897832817436</v>
      </c>
      <c r="O99" s="92">
        <v>38.68730650154788</v>
      </c>
      <c r="P99" s="92">
        <v>0.57894736842105254</v>
      </c>
      <c r="Q99" s="92">
        <v>24.201238390092406</v>
      </c>
      <c r="R99" s="92">
        <v>0.15170278637770895</v>
      </c>
      <c r="S99" s="92">
        <v>6.5015479876160992E-2</v>
      </c>
      <c r="T99" s="92">
        <v>0.25077399380804954</v>
      </c>
      <c r="U99" s="92">
        <v>65.777089783281255</v>
      </c>
      <c r="V99" s="92">
        <v>34.764705882352622</v>
      </c>
      <c r="W99" s="93">
        <v>100</v>
      </c>
      <c r="X99" s="94" t="s">
        <v>51</v>
      </c>
      <c r="Y99" s="187">
        <v>45407</v>
      </c>
      <c r="Z99" s="101" t="s">
        <v>66</v>
      </c>
      <c r="AA99" s="192" t="s">
        <v>67</v>
      </c>
      <c r="AB99" s="101" t="s">
        <v>68</v>
      </c>
    </row>
    <row r="100" spans="1:28" s="95" customFormat="1" ht="15.65" customHeight="1" x14ac:dyDescent="0.35">
      <c r="A100" s="89" t="s">
        <v>398</v>
      </c>
      <c r="B100" s="89" t="s">
        <v>399</v>
      </c>
      <c r="C100" s="89" t="s">
        <v>400</v>
      </c>
      <c r="D100" s="89" t="s">
        <v>235</v>
      </c>
      <c r="E100" s="90">
        <v>44883</v>
      </c>
      <c r="F100" s="89" t="s">
        <v>114</v>
      </c>
      <c r="G100" s="89" t="s">
        <v>65</v>
      </c>
      <c r="H100" s="89" t="s">
        <v>50</v>
      </c>
      <c r="I100" s="91">
        <v>42.5189620758483</v>
      </c>
      <c r="J100" s="92">
        <v>22.380804953560361</v>
      </c>
      <c r="K100" s="92">
        <v>8.9349845201238374</v>
      </c>
      <c r="L100" s="92">
        <v>17.640866873065018</v>
      </c>
      <c r="M100" s="92">
        <v>16.925696594427244</v>
      </c>
      <c r="N100" s="92">
        <v>44.297213622291011</v>
      </c>
      <c r="O100" s="92">
        <v>15.043343653250774</v>
      </c>
      <c r="P100" s="92">
        <v>0.89164086687306499</v>
      </c>
      <c r="Q100" s="92">
        <v>5.6501547987616121</v>
      </c>
      <c r="R100" s="92">
        <v>15.517027863777097</v>
      </c>
      <c r="S100" s="92">
        <v>5.4179566563467496</v>
      </c>
      <c r="T100" s="92">
        <v>9.9504643962848309</v>
      </c>
      <c r="U100" s="92">
        <v>34.996904024767787</v>
      </c>
      <c r="V100" s="92">
        <v>51.337461300309606</v>
      </c>
      <c r="W100" s="93" t="s">
        <v>75</v>
      </c>
      <c r="X100" s="94" t="s">
        <v>51</v>
      </c>
      <c r="Y100" s="187">
        <v>45414</v>
      </c>
      <c r="Z100" s="101"/>
      <c r="AA100" s="192" t="s">
        <v>67</v>
      </c>
      <c r="AB100" s="101" t="s">
        <v>68</v>
      </c>
    </row>
    <row r="101" spans="1:28" s="95" customFormat="1" ht="15.65" customHeight="1" x14ac:dyDescent="0.35">
      <c r="A101" s="178" t="s">
        <v>401</v>
      </c>
      <c r="B101" s="104" t="s">
        <v>402</v>
      </c>
      <c r="C101" s="103" t="s">
        <v>403</v>
      </c>
      <c r="D101" s="103" t="s">
        <v>404</v>
      </c>
      <c r="E101" s="105">
        <v>25309</v>
      </c>
      <c r="F101" s="103" t="s">
        <v>156</v>
      </c>
      <c r="G101" s="103" t="s">
        <v>65</v>
      </c>
      <c r="H101" s="103" t="s">
        <v>50</v>
      </c>
      <c r="I101" s="106">
        <v>5.8861788617886202</v>
      </c>
      <c r="J101" s="107">
        <v>4.0247678018575851E-2</v>
      </c>
      <c r="K101" s="107">
        <v>0.22291021671826625</v>
      </c>
      <c r="L101" s="107">
        <v>1.1455108359133126</v>
      </c>
      <c r="M101" s="107">
        <v>0.76780185758513908</v>
      </c>
      <c r="N101" s="107">
        <v>2.0278637770897836</v>
      </c>
      <c r="O101" s="107">
        <v>0.14860681114551086</v>
      </c>
      <c r="P101" s="107">
        <v>0</v>
      </c>
      <c r="Q101" s="107">
        <v>0</v>
      </c>
      <c r="R101" s="107">
        <v>1.5479876160990714E-2</v>
      </c>
      <c r="S101" s="107">
        <v>0</v>
      </c>
      <c r="T101" s="107">
        <v>0</v>
      </c>
      <c r="U101" s="107">
        <v>2.1609907120743039</v>
      </c>
      <c r="V101" s="107">
        <v>2.0928792569659445</v>
      </c>
      <c r="W101" s="108" t="s">
        <v>75</v>
      </c>
      <c r="X101" s="109" t="s">
        <v>51</v>
      </c>
      <c r="Y101" s="187">
        <v>45008</v>
      </c>
      <c r="Z101" s="101" t="s">
        <v>66</v>
      </c>
      <c r="AA101" s="192" t="s">
        <v>67</v>
      </c>
      <c r="AB101" s="180" t="s">
        <v>68</v>
      </c>
    </row>
    <row r="102" spans="1:28" s="95" customFormat="1" x14ac:dyDescent="0.35">
      <c r="A102" s="89" t="s">
        <v>405</v>
      </c>
      <c r="B102" s="89" t="s">
        <v>406</v>
      </c>
      <c r="C102" s="89" t="s">
        <v>407</v>
      </c>
      <c r="D102" s="89" t="s">
        <v>72</v>
      </c>
      <c r="E102" s="90">
        <v>70515</v>
      </c>
      <c r="F102" s="89" t="s">
        <v>48</v>
      </c>
      <c r="G102" s="89" t="s">
        <v>49</v>
      </c>
      <c r="H102" s="89" t="s">
        <v>50</v>
      </c>
      <c r="I102" s="91">
        <v>35.800270717401098</v>
      </c>
      <c r="J102" s="92">
        <v>602.65944272444892</v>
      </c>
      <c r="K102" s="92">
        <v>50.826625386996866</v>
      </c>
      <c r="L102" s="92">
        <v>52.681114551083539</v>
      </c>
      <c r="M102" s="92">
        <v>16.111455108359142</v>
      </c>
      <c r="N102" s="92">
        <v>2.8823529411764701</v>
      </c>
      <c r="O102" s="92">
        <v>2.151702786377709</v>
      </c>
      <c r="P102" s="92">
        <v>84.990712074303374</v>
      </c>
      <c r="Q102" s="92">
        <v>632.25386996902807</v>
      </c>
      <c r="R102" s="92">
        <v>45.26625386996897</v>
      </c>
      <c r="S102" s="92">
        <v>14.393188854489162</v>
      </c>
      <c r="T102" s="92">
        <v>11.74303405572755</v>
      </c>
      <c r="U102" s="92">
        <v>650.8761609906993</v>
      </c>
      <c r="V102" s="92">
        <v>470.7430340557259</v>
      </c>
      <c r="W102" s="93">
        <v>700</v>
      </c>
      <c r="X102" s="94" t="s">
        <v>51</v>
      </c>
      <c r="Y102" s="187">
        <v>45358</v>
      </c>
      <c r="Z102" s="101" t="s">
        <v>66</v>
      </c>
      <c r="AA102" s="192" t="s">
        <v>52</v>
      </c>
      <c r="AB102" s="101" t="s">
        <v>68</v>
      </c>
    </row>
    <row r="103" spans="1:28" s="95" customFormat="1" ht="15.65" customHeight="1" x14ac:dyDescent="0.35">
      <c r="A103" s="89" t="s">
        <v>408</v>
      </c>
      <c r="B103" s="89" t="s">
        <v>409</v>
      </c>
      <c r="C103" s="89" t="s">
        <v>410</v>
      </c>
      <c r="D103" s="89" t="s">
        <v>94</v>
      </c>
      <c r="E103" s="90">
        <v>78061</v>
      </c>
      <c r="F103" s="89" t="s">
        <v>282</v>
      </c>
      <c r="G103" s="89" t="s">
        <v>59</v>
      </c>
      <c r="H103" s="89" t="s">
        <v>50</v>
      </c>
      <c r="I103" s="91">
        <v>40.576321604623502</v>
      </c>
      <c r="J103" s="92">
        <v>1249.1021671826638</v>
      </c>
      <c r="K103" s="92">
        <v>112.48916408668735</v>
      </c>
      <c r="L103" s="92">
        <v>168.4860681114551</v>
      </c>
      <c r="M103" s="92">
        <v>58.857585139318822</v>
      </c>
      <c r="N103" s="92">
        <v>333.59133126934853</v>
      </c>
      <c r="O103" s="92">
        <v>1248.0866873065079</v>
      </c>
      <c r="P103" s="92">
        <v>2.6068111455108354</v>
      </c>
      <c r="Q103" s="92">
        <v>4.650154798761613</v>
      </c>
      <c r="R103" s="92">
        <v>74.547987616099149</v>
      </c>
      <c r="S103" s="92">
        <v>62.947368421052673</v>
      </c>
      <c r="T103" s="92">
        <v>170.27554179566548</v>
      </c>
      <c r="U103" s="92">
        <v>1281.1640866873088</v>
      </c>
      <c r="V103" s="92">
        <v>1126.4551083591261</v>
      </c>
      <c r="W103" s="93">
        <v>1350</v>
      </c>
      <c r="X103" s="94" t="s">
        <v>51</v>
      </c>
      <c r="Y103" s="187">
        <v>45526</v>
      </c>
      <c r="Z103" s="101"/>
      <c r="AA103" s="192" t="s">
        <v>52</v>
      </c>
      <c r="AB103" s="101" t="s">
        <v>53</v>
      </c>
    </row>
    <row r="104" spans="1:28" s="102" customFormat="1" ht="15.65" customHeight="1" x14ac:dyDescent="0.35">
      <c r="A104" s="96" t="s">
        <v>411</v>
      </c>
      <c r="B104" s="96" t="s">
        <v>412</v>
      </c>
      <c r="C104" s="96" t="s">
        <v>413</v>
      </c>
      <c r="D104" s="96" t="s">
        <v>113</v>
      </c>
      <c r="E104" s="97">
        <v>48060</v>
      </c>
      <c r="F104" s="96" t="s">
        <v>114</v>
      </c>
      <c r="G104" s="96" t="s">
        <v>65</v>
      </c>
      <c r="H104" s="96" t="s">
        <v>74</v>
      </c>
      <c r="I104" s="98">
        <v>42.261425959780603</v>
      </c>
      <c r="J104" s="99">
        <v>42.708978328173345</v>
      </c>
      <c r="K104" s="99">
        <v>12.414860681114552</v>
      </c>
      <c r="L104" s="99">
        <v>14.269349845201234</v>
      </c>
      <c r="M104" s="99">
        <v>5.5263157894736841</v>
      </c>
      <c r="N104" s="99">
        <v>32.551083591331256</v>
      </c>
      <c r="O104" s="99">
        <v>42.368421052631554</v>
      </c>
      <c r="P104" s="99">
        <v>0</v>
      </c>
      <c r="Q104" s="99">
        <v>0</v>
      </c>
      <c r="R104" s="99">
        <v>9.4055727554179569</v>
      </c>
      <c r="S104" s="99">
        <v>6.6160990712074303</v>
      </c>
      <c r="T104" s="99">
        <v>7.3281733746130024</v>
      </c>
      <c r="U104" s="99">
        <v>51.569659442724465</v>
      </c>
      <c r="V104" s="99">
        <v>67.972136222910223</v>
      </c>
      <c r="W104" s="99" t="s">
        <v>75</v>
      </c>
      <c r="X104" s="100" t="s">
        <v>51</v>
      </c>
      <c r="Y104" s="187">
        <v>45386</v>
      </c>
      <c r="Z104" s="101" t="s">
        <v>66</v>
      </c>
      <c r="AA104" s="193" t="s">
        <v>67</v>
      </c>
      <c r="AB104" s="101" t="s">
        <v>68</v>
      </c>
    </row>
    <row r="105" spans="1:28" s="95" customFormat="1" x14ac:dyDescent="0.35">
      <c r="A105" s="89" t="s">
        <v>414</v>
      </c>
      <c r="B105" s="89" t="s">
        <v>415</v>
      </c>
      <c r="C105" s="89" t="s">
        <v>416</v>
      </c>
      <c r="D105" s="89" t="s">
        <v>224</v>
      </c>
      <c r="E105" s="90">
        <v>31815</v>
      </c>
      <c r="F105" s="89" t="s">
        <v>64</v>
      </c>
      <c r="G105" s="89" t="s">
        <v>49</v>
      </c>
      <c r="H105" s="89" t="s">
        <v>50</v>
      </c>
      <c r="I105" s="91">
        <v>50.6358225108225</v>
      </c>
      <c r="J105" s="92">
        <v>796.76470588235793</v>
      </c>
      <c r="K105" s="92">
        <v>158.85758513931833</v>
      </c>
      <c r="L105" s="92">
        <v>280.33746130030937</v>
      </c>
      <c r="M105" s="92">
        <v>294.79566563467483</v>
      </c>
      <c r="N105" s="92">
        <v>611.71826625386689</v>
      </c>
      <c r="O105" s="92">
        <v>725.85139318886058</v>
      </c>
      <c r="P105" s="92">
        <v>33.910216718266277</v>
      </c>
      <c r="Q105" s="92">
        <v>159.27554179566457</v>
      </c>
      <c r="R105" s="92">
        <v>226.94736842105266</v>
      </c>
      <c r="S105" s="92">
        <v>100.43962848297221</v>
      </c>
      <c r="T105" s="92">
        <v>73.736842105263193</v>
      </c>
      <c r="U105" s="92">
        <v>1129.6315789473797</v>
      </c>
      <c r="V105" s="92">
        <v>1052.6904024767853</v>
      </c>
      <c r="W105" s="93">
        <v>1600</v>
      </c>
      <c r="X105" s="94" t="s">
        <v>51</v>
      </c>
      <c r="Y105" s="187">
        <v>45505</v>
      </c>
      <c r="Z105" s="101"/>
      <c r="AA105" s="192" t="s">
        <v>52</v>
      </c>
      <c r="AB105" s="101" t="s">
        <v>53</v>
      </c>
    </row>
    <row r="106" spans="1:28" s="95" customFormat="1" ht="15.65" customHeight="1" x14ac:dyDescent="0.35">
      <c r="A106" s="89" t="s">
        <v>417</v>
      </c>
      <c r="B106" s="89" t="s">
        <v>418</v>
      </c>
      <c r="C106" s="89" t="s">
        <v>419</v>
      </c>
      <c r="D106" s="89" t="s">
        <v>420</v>
      </c>
      <c r="E106" s="90">
        <v>3820</v>
      </c>
      <c r="F106" s="89" t="s">
        <v>139</v>
      </c>
      <c r="G106" s="89" t="s">
        <v>65</v>
      </c>
      <c r="H106" s="89" t="s">
        <v>50</v>
      </c>
      <c r="I106" s="91">
        <v>85.174089068825893</v>
      </c>
      <c r="J106" s="92">
        <v>0.9504643962848297</v>
      </c>
      <c r="K106" s="92">
        <v>0.42724458204334365</v>
      </c>
      <c r="L106" s="92">
        <v>43.975232198142415</v>
      </c>
      <c r="M106" s="92">
        <v>36.297213622291018</v>
      </c>
      <c r="N106" s="92">
        <v>38.999999999999979</v>
      </c>
      <c r="O106" s="92">
        <v>31.213622291021672</v>
      </c>
      <c r="P106" s="92">
        <v>7.4086687306501542</v>
      </c>
      <c r="Q106" s="92">
        <v>4.0278637770897836</v>
      </c>
      <c r="R106" s="92">
        <v>18.891640866873065</v>
      </c>
      <c r="S106" s="92">
        <v>6.9287925696594419</v>
      </c>
      <c r="T106" s="92">
        <v>4.8111455108359147</v>
      </c>
      <c r="U106" s="92">
        <v>51.018575851393194</v>
      </c>
      <c r="V106" s="92">
        <v>55.03715170278636</v>
      </c>
      <c r="W106" s="93" t="s">
        <v>75</v>
      </c>
      <c r="X106" s="94" t="s">
        <v>51</v>
      </c>
      <c r="Y106" s="187">
        <v>45379</v>
      </c>
      <c r="Z106" s="101" t="s">
        <v>66</v>
      </c>
      <c r="AA106" s="192" t="s">
        <v>67</v>
      </c>
      <c r="AB106" s="101" t="s">
        <v>68</v>
      </c>
    </row>
    <row r="107" spans="1:28" s="95" customFormat="1" x14ac:dyDescent="0.35">
      <c r="A107" s="89" t="s">
        <v>421</v>
      </c>
      <c r="B107" s="89" t="s">
        <v>422</v>
      </c>
      <c r="C107" s="89" t="s">
        <v>423</v>
      </c>
      <c r="D107" s="89" t="s">
        <v>94</v>
      </c>
      <c r="E107" s="90">
        <v>76574</v>
      </c>
      <c r="F107" s="89" t="s">
        <v>282</v>
      </c>
      <c r="G107" s="89" t="s">
        <v>49</v>
      </c>
      <c r="H107" s="89" t="s">
        <v>74</v>
      </c>
      <c r="I107" s="91">
        <v>51.111524163568802</v>
      </c>
      <c r="J107" s="92">
        <v>191.12074303405569</v>
      </c>
      <c r="K107" s="92">
        <v>45.306501547987622</v>
      </c>
      <c r="L107" s="92">
        <v>86.643962848297306</v>
      </c>
      <c r="M107" s="92">
        <v>91.399380804953523</v>
      </c>
      <c r="N107" s="92">
        <v>182.04024767801849</v>
      </c>
      <c r="O107" s="92">
        <v>232.43034055727549</v>
      </c>
      <c r="P107" s="92">
        <v>0</v>
      </c>
      <c r="Q107" s="92">
        <v>0</v>
      </c>
      <c r="R107" s="92">
        <v>51.755417956656359</v>
      </c>
      <c r="S107" s="92">
        <v>35.402476780185772</v>
      </c>
      <c r="T107" s="92">
        <v>58.421052631578952</v>
      </c>
      <c r="U107" s="92">
        <v>268.89164086687265</v>
      </c>
      <c r="V107" s="92">
        <v>324.21052631578988</v>
      </c>
      <c r="W107" s="93">
        <v>461</v>
      </c>
      <c r="X107" s="94" t="s">
        <v>51</v>
      </c>
      <c r="Y107" s="187">
        <v>45470</v>
      </c>
      <c r="Z107" s="101"/>
      <c r="AA107" s="192" t="s">
        <v>52</v>
      </c>
      <c r="AB107" s="101" t="s">
        <v>68</v>
      </c>
    </row>
    <row r="108" spans="1:28" s="95" customFormat="1" x14ac:dyDescent="0.35">
      <c r="A108" s="89" t="s">
        <v>424</v>
      </c>
      <c r="B108" s="89" t="s">
        <v>425</v>
      </c>
      <c r="C108" s="89" t="s">
        <v>426</v>
      </c>
      <c r="D108" s="89" t="s">
        <v>427</v>
      </c>
      <c r="E108" s="90">
        <v>98421</v>
      </c>
      <c r="F108" s="89" t="s">
        <v>428</v>
      </c>
      <c r="G108" s="89" t="s">
        <v>59</v>
      </c>
      <c r="H108" s="89" t="s">
        <v>50</v>
      </c>
      <c r="I108" s="91">
        <v>72.4815047021944</v>
      </c>
      <c r="J108" s="92">
        <v>439.59752321981341</v>
      </c>
      <c r="K108" s="92">
        <v>61.306501547987629</v>
      </c>
      <c r="L108" s="92">
        <v>112.54489164086691</v>
      </c>
      <c r="M108" s="92">
        <v>121.59133126934981</v>
      </c>
      <c r="N108" s="92">
        <v>249.55417956656339</v>
      </c>
      <c r="O108" s="92">
        <v>372.01857585139197</v>
      </c>
      <c r="P108" s="92">
        <v>37.520123839009294</v>
      </c>
      <c r="Q108" s="92">
        <v>75.947368421052659</v>
      </c>
      <c r="R108" s="92">
        <v>123.20433436532512</v>
      </c>
      <c r="S108" s="92">
        <v>24.547987616099064</v>
      </c>
      <c r="T108" s="92">
        <v>8.3003095975232206</v>
      </c>
      <c r="U108" s="92">
        <v>578.98761609906717</v>
      </c>
      <c r="V108" s="92">
        <v>601.82972136222861</v>
      </c>
      <c r="W108" s="93">
        <v>1181</v>
      </c>
      <c r="X108" s="94" t="s">
        <v>51</v>
      </c>
      <c r="Y108" s="187">
        <v>45519</v>
      </c>
      <c r="Z108" s="101"/>
      <c r="AA108" s="192" t="s">
        <v>52</v>
      </c>
      <c r="AB108" s="101" t="s">
        <v>53</v>
      </c>
    </row>
    <row r="109" spans="1:28" s="102" customFormat="1" x14ac:dyDescent="0.35">
      <c r="A109" s="96" t="s">
        <v>429</v>
      </c>
      <c r="B109" s="96" t="s">
        <v>430</v>
      </c>
      <c r="C109" s="96" t="s">
        <v>431</v>
      </c>
      <c r="D109" s="96" t="s">
        <v>145</v>
      </c>
      <c r="E109" s="97">
        <v>87016</v>
      </c>
      <c r="F109" s="96" t="s">
        <v>146</v>
      </c>
      <c r="G109" s="96" t="s">
        <v>65</v>
      </c>
      <c r="H109" s="96" t="s">
        <v>74</v>
      </c>
      <c r="I109" s="98">
        <v>34.228704010606599</v>
      </c>
      <c r="J109" s="99">
        <v>301.29721362229014</v>
      </c>
      <c r="K109" s="99">
        <v>20.860681114551099</v>
      </c>
      <c r="L109" s="99">
        <v>0.76470588235294112</v>
      </c>
      <c r="M109" s="99">
        <v>0.11145510835913314</v>
      </c>
      <c r="N109" s="99">
        <v>15.19195046439628</v>
      </c>
      <c r="O109" s="99">
        <v>307.8421052631565</v>
      </c>
      <c r="P109" s="99">
        <v>0</v>
      </c>
      <c r="Q109" s="99">
        <v>0</v>
      </c>
      <c r="R109" s="99">
        <v>0.38390092879256943</v>
      </c>
      <c r="S109" s="99">
        <v>0.64705882352941191</v>
      </c>
      <c r="T109" s="99">
        <v>6.0247678018575828</v>
      </c>
      <c r="U109" s="99">
        <v>315.97832817337326</v>
      </c>
      <c r="V109" s="99">
        <v>164.91640866873027</v>
      </c>
      <c r="W109" s="99">
        <v>505</v>
      </c>
      <c r="X109" s="100" t="s">
        <v>51</v>
      </c>
      <c r="Y109" s="187">
        <v>45351</v>
      </c>
      <c r="Z109" s="101"/>
      <c r="AA109" s="193" t="s">
        <v>52</v>
      </c>
      <c r="AB109" s="101" t="s">
        <v>68</v>
      </c>
    </row>
    <row r="110" spans="1:28" s="95" customFormat="1" x14ac:dyDescent="0.35">
      <c r="A110" s="89" t="s">
        <v>432</v>
      </c>
      <c r="B110" s="89" t="s">
        <v>433</v>
      </c>
      <c r="C110" s="89" t="s">
        <v>434</v>
      </c>
      <c r="D110" s="89" t="s">
        <v>289</v>
      </c>
      <c r="E110" s="90">
        <v>74103</v>
      </c>
      <c r="F110" s="89" t="s">
        <v>95</v>
      </c>
      <c r="G110" s="89" t="s">
        <v>65</v>
      </c>
      <c r="H110" s="89" t="s">
        <v>50</v>
      </c>
      <c r="I110" s="91">
        <v>2.2430668841761801</v>
      </c>
      <c r="J110" s="92">
        <v>1.2569659442724481</v>
      </c>
      <c r="K110" s="92">
        <v>1.2569659442724483</v>
      </c>
      <c r="L110" s="92">
        <v>1.1486068111455123</v>
      </c>
      <c r="M110" s="92">
        <v>0.61919504643962842</v>
      </c>
      <c r="N110" s="92">
        <v>3.0402476780185919</v>
      </c>
      <c r="O110" s="92">
        <v>1.1393188854489174</v>
      </c>
      <c r="P110" s="92">
        <v>4.3343653250773995E-2</v>
      </c>
      <c r="Q110" s="92">
        <v>5.8823529411764705E-2</v>
      </c>
      <c r="R110" s="92">
        <v>0.30650154798761603</v>
      </c>
      <c r="S110" s="92">
        <v>0.1919504643962848</v>
      </c>
      <c r="T110" s="92">
        <v>0.13312693498452008</v>
      </c>
      <c r="U110" s="92">
        <v>3.6501547987616356</v>
      </c>
      <c r="V110" s="92">
        <v>2.8854489164086861</v>
      </c>
      <c r="W110" s="93" t="s">
        <v>75</v>
      </c>
      <c r="X110" s="94" t="s">
        <v>51</v>
      </c>
      <c r="Y110" s="187">
        <v>45106</v>
      </c>
      <c r="Z110" s="101" t="s">
        <v>285</v>
      </c>
      <c r="AA110" s="192" t="s">
        <v>67</v>
      </c>
      <c r="AB110" s="101" t="s">
        <v>68</v>
      </c>
    </row>
    <row r="111" spans="1:28" x14ac:dyDescent="0.35">
      <c r="A111" s="68" t="s">
        <v>435</v>
      </c>
      <c r="B111" s="68" t="s">
        <v>436</v>
      </c>
      <c r="C111" s="68" t="s">
        <v>437</v>
      </c>
      <c r="D111" s="68" t="s">
        <v>438</v>
      </c>
      <c r="E111" s="69">
        <v>72701</v>
      </c>
      <c r="F111" s="68" t="s">
        <v>48</v>
      </c>
      <c r="G111" s="68" t="s">
        <v>89</v>
      </c>
      <c r="H111" s="68" t="s">
        <v>50</v>
      </c>
      <c r="I111" s="67">
        <v>1.6588785046729</v>
      </c>
      <c r="J111" s="66">
        <v>0.38080495356037136</v>
      </c>
      <c r="K111" s="66">
        <v>0.70897832817337481</v>
      </c>
      <c r="L111" s="66">
        <v>0.7616099071207435</v>
      </c>
      <c r="M111" s="66">
        <v>0.39318885448916385</v>
      </c>
      <c r="N111" s="66">
        <v>1.3962848297213675</v>
      </c>
      <c r="O111" s="66">
        <v>0.74922600619195046</v>
      </c>
      <c r="P111" s="66">
        <v>4.6439628482972131E-2</v>
      </c>
      <c r="Q111" s="66">
        <v>5.2631578947368425E-2</v>
      </c>
      <c r="R111" s="66">
        <v>2.7863777089783281E-2</v>
      </c>
      <c r="S111" s="66">
        <v>2.4767801857585141E-2</v>
      </c>
      <c r="T111" s="66">
        <v>2.1671826625386997E-2</v>
      </c>
      <c r="U111" s="66">
        <v>2.17027863777091</v>
      </c>
      <c r="V111" s="66">
        <v>1.9473684210526412</v>
      </c>
      <c r="W111" s="65" t="s">
        <v>75</v>
      </c>
      <c r="X111" s="64" t="s">
        <v>51</v>
      </c>
      <c r="Y111" s="188">
        <v>45232</v>
      </c>
      <c r="Z111" s="101"/>
      <c r="AA111" s="194" t="s">
        <v>67</v>
      </c>
      <c r="AB111" s="181" t="s">
        <v>68</v>
      </c>
    </row>
    <row r="112" spans="1:28" s="95" customFormat="1" x14ac:dyDescent="0.35">
      <c r="A112" s="89" t="s">
        <v>439</v>
      </c>
      <c r="B112" s="89" t="s">
        <v>440</v>
      </c>
      <c r="C112" s="89" t="s">
        <v>441</v>
      </c>
      <c r="D112" s="89" t="s">
        <v>253</v>
      </c>
      <c r="E112" s="90">
        <v>89506</v>
      </c>
      <c r="F112" s="89" t="s">
        <v>212</v>
      </c>
      <c r="G112" s="89" t="s">
        <v>89</v>
      </c>
      <c r="H112" s="89" t="s">
        <v>50</v>
      </c>
      <c r="I112" s="91">
        <v>11.0626702997275</v>
      </c>
      <c r="J112" s="92">
        <v>0.22910216718266252</v>
      </c>
      <c r="K112" s="92">
        <v>1.5201238390092884</v>
      </c>
      <c r="L112" s="92">
        <v>3.8792569659442742</v>
      </c>
      <c r="M112" s="92">
        <v>7.1021671826625479</v>
      </c>
      <c r="N112" s="92">
        <v>11.547987616099075</v>
      </c>
      <c r="O112" s="92">
        <v>0.74613003095975228</v>
      </c>
      <c r="P112" s="92">
        <v>0.37461300309597523</v>
      </c>
      <c r="Q112" s="92">
        <v>6.1919504643962849E-2</v>
      </c>
      <c r="R112" s="92">
        <v>5.071207430340559</v>
      </c>
      <c r="S112" s="92">
        <v>0.73374613003095979</v>
      </c>
      <c r="T112" s="92">
        <v>0.21362229102167185</v>
      </c>
      <c r="U112" s="92">
        <v>6.7120743034055872</v>
      </c>
      <c r="V112" s="92">
        <v>11.811145510835917</v>
      </c>
      <c r="W112" s="93" t="s">
        <v>75</v>
      </c>
      <c r="X112" s="94" t="s">
        <v>51</v>
      </c>
      <c r="Y112" s="187">
        <v>45407</v>
      </c>
      <c r="Z112" s="101"/>
      <c r="AA112" s="192" t="s">
        <v>67</v>
      </c>
      <c r="AB112" s="101" t="s">
        <v>68</v>
      </c>
    </row>
    <row r="113" spans="1:28" s="95" customFormat="1" x14ac:dyDescent="0.35">
      <c r="A113" s="103" t="s">
        <v>442</v>
      </c>
      <c r="B113" s="104" t="s">
        <v>443</v>
      </c>
      <c r="C113" s="103" t="s">
        <v>299</v>
      </c>
      <c r="D113" s="103" t="s">
        <v>94</v>
      </c>
      <c r="E113" s="105">
        <v>78041</v>
      </c>
      <c r="F113" s="103" t="s">
        <v>163</v>
      </c>
      <c r="G113" s="103" t="s">
        <v>49</v>
      </c>
      <c r="H113" s="103" t="s">
        <v>50</v>
      </c>
      <c r="I113" s="106">
        <v>28.483229329173199</v>
      </c>
      <c r="J113" s="107">
        <v>169.22291021671754</v>
      </c>
      <c r="K113" s="107">
        <v>4.0340557275541791</v>
      </c>
      <c r="L113" s="107">
        <v>14.693498452012383</v>
      </c>
      <c r="M113" s="107">
        <v>38.811145510835885</v>
      </c>
      <c r="N113" s="107">
        <v>19.702786377708986</v>
      </c>
      <c r="O113" s="107">
        <v>159.84520123838888</v>
      </c>
      <c r="P113" s="107">
        <v>7.684210526315792</v>
      </c>
      <c r="Q113" s="107">
        <v>39.529411764705848</v>
      </c>
      <c r="R113" s="107">
        <v>10.099071207430343</v>
      </c>
      <c r="S113" s="107">
        <v>4.9287925696594446</v>
      </c>
      <c r="T113" s="107">
        <v>5.4086687306501551</v>
      </c>
      <c r="U113" s="107">
        <v>206.32507739938077</v>
      </c>
      <c r="V113" s="107">
        <v>169.28482972136163</v>
      </c>
      <c r="W113" s="108">
        <v>250</v>
      </c>
      <c r="X113" s="109" t="s">
        <v>51</v>
      </c>
      <c r="Y113" s="187">
        <v>45505</v>
      </c>
      <c r="Z113" s="101"/>
      <c r="AA113" s="192" t="s">
        <v>52</v>
      </c>
      <c r="AB113" s="180" t="s">
        <v>53</v>
      </c>
    </row>
    <row r="114" spans="1:28" s="95" customFormat="1" x14ac:dyDescent="0.35">
      <c r="A114" s="89" t="s">
        <v>444</v>
      </c>
      <c r="B114" s="89" t="s">
        <v>445</v>
      </c>
      <c r="C114" s="89" t="s">
        <v>446</v>
      </c>
      <c r="D114" s="89" t="s">
        <v>72</v>
      </c>
      <c r="E114" s="90">
        <v>71483</v>
      </c>
      <c r="F114" s="89" t="s">
        <v>48</v>
      </c>
      <c r="G114" s="89" t="s">
        <v>49</v>
      </c>
      <c r="H114" s="89" t="s">
        <v>74</v>
      </c>
      <c r="I114" s="91">
        <v>35.586209933074997</v>
      </c>
      <c r="J114" s="92">
        <v>1145.5975232198339</v>
      </c>
      <c r="K114" s="92">
        <v>96.808049535603999</v>
      </c>
      <c r="L114" s="92">
        <v>114.7956656346749</v>
      </c>
      <c r="M114" s="92">
        <v>64.486068111455097</v>
      </c>
      <c r="N114" s="92">
        <v>219.17027863776997</v>
      </c>
      <c r="O114" s="92">
        <v>1202.4798761610152</v>
      </c>
      <c r="P114" s="92">
        <v>3.7151702786377708E-2</v>
      </c>
      <c r="Q114" s="92">
        <v>0</v>
      </c>
      <c r="R114" s="92">
        <v>75.024767801857564</v>
      </c>
      <c r="S114" s="92">
        <v>46.882352941176478</v>
      </c>
      <c r="T114" s="92">
        <v>53.523219814241514</v>
      </c>
      <c r="U114" s="92">
        <v>1246.2569659443066</v>
      </c>
      <c r="V114" s="92">
        <v>1018.1733746129835</v>
      </c>
      <c r="W114" s="93">
        <v>946</v>
      </c>
      <c r="X114" s="94" t="s">
        <v>51</v>
      </c>
      <c r="Y114" s="187">
        <v>45498</v>
      </c>
      <c r="Z114" s="101"/>
      <c r="AA114" s="192" t="s">
        <v>52</v>
      </c>
      <c r="AB114" s="101" t="s">
        <v>53</v>
      </c>
    </row>
    <row r="115" spans="1:28" s="95" customFormat="1" x14ac:dyDescent="0.35">
      <c r="A115" s="103" t="s">
        <v>447</v>
      </c>
      <c r="B115" s="104" t="s">
        <v>448</v>
      </c>
      <c r="C115" s="103" t="s">
        <v>449</v>
      </c>
      <c r="D115" s="103" t="s">
        <v>450</v>
      </c>
      <c r="E115" s="105">
        <v>2863</v>
      </c>
      <c r="F115" s="103" t="s">
        <v>139</v>
      </c>
      <c r="G115" s="103" t="s">
        <v>89</v>
      </c>
      <c r="H115" s="103" t="s">
        <v>74</v>
      </c>
      <c r="I115" s="106">
        <v>45.3868613138686</v>
      </c>
      <c r="J115" s="107">
        <v>43.049535603715121</v>
      </c>
      <c r="K115" s="107">
        <v>16.640866873065018</v>
      </c>
      <c r="L115" s="107">
        <v>0.17956656346749228</v>
      </c>
      <c r="M115" s="107">
        <v>0.12693498452012383</v>
      </c>
      <c r="N115" s="107">
        <v>13.198142414860682</v>
      </c>
      <c r="O115" s="107">
        <v>46.489164086687232</v>
      </c>
      <c r="P115" s="107">
        <v>0.19504643962848298</v>
      </c>
      <c r="Q115" s="107">
        <v>0.11455108359133127</v>
      </c>
      <c r="R115" s="107">
        <v>2.1114551083591335</v>
      </c>
      <c r="S115" s="107">
        <v>0.7678018575851393</v>
      </c>
      <c r="T115" s="107">
        <v>3.7708978328173375</v>
      </c>
      <c r="U115" s="107">
        <v>53.346749226006104</v>
      </c>
      <c r="V115" s="107">
        <v>36.102167182662534</v>
      </c>
      <c r="W115" s="108" t="s">
        <v>75</v>
      </c>
      <c r="X115" s="109" t="s">
        <v>51</v>
      </c>
      <c r="Y115" s="187">
        <v>45379</v>
      </c>
      <c r="Z115" s="201" t="s">
        <v>66</v>
      </c>
      <c r="AA115" s="202" t="s">
        <v>67</v>
      </c>
      <c r="AB115" s="180" t="s">
        <v>68</v>
      </c>
    </row>
    <row r="116" spans="1:28" x14ac:dyDescent="0.35">
      <c r="Z116" s="197"/>
    </row>
    <row r="117" spans="1:28" x14ac:dyDescent="0.35">
      <c r="Z117" s="197"/>
    </row>
    <row r="118" spans="1:28" x14ac:dyDescent="0.35">
      <c r="Z118" s="197"/>
    </row>
    <row r="119" spans="1:28" x14ac:dyDescent="0.35">
      <c r="Z119" s="197"/>
    </row>
    <row r="120" spans="1:28" x14ac:dyDescent="0.35">
      <c r="Z120" s="197"/>
    </row>
    <row r="121" spans="1:28" x14ac:dyDescent="0.35">
      <c r="Z121" s="197"/>
    </row>
    <row r="122" spans="1:28" x14ac:dyDescent="0.35">
      <c r="Z122" s="197"/>
    </row>
    <row r="123" spans="1:28" x14ac:dyDescent="0.35">
      <c r="Z123" s="197"/>
    </row>
    <row r="124" spans="1:28" x14ac:dyDescent="0.35">
      <c r="Z124" s="197"/>
    </row>
    <row r="125" spans="1:28" x14ac:dyDescent="0.35">
      <c r="Z125" s="197"/>
    </row>
    <row r="126" spans="1:28" x14ac:dyDescent="0.35">
      <c r="Z126" s="197"/>
    </row>
    <row r="127" spans="1:28" x14ac:dyDescent="0.35">
      <c r="Z127" s="197"/>
    </row>
    <row r="128" spans="1:28" x14ac:dyDescent="0.35">
      <c r="Z128" s="197"/>
    </row>
    <row r="129" spans="26:26" x14ac:dyDescent="0.35">
      <c r="Z129" s="197"/>
    </row>
    <row r="130" spans="26:26" x14ac:dyDescent="0.35">
      <c r="Z130" s="197"/>
    </row>
    <row r="131" spans="26:26" x14ac:dyDescent="0.35">
      <c r="Z131" s="197"/>
    </row>
    <row r="132" spans="26:26" x14ac:dyDescent="0.35">
      <c r="Z132" s="197"/>
    </row>
    <row r="133" spans="26:26" x14ac:dyDescent="0.35">
      <c r="Z133" s="197"/>
    </row>
    <row r="134" spans="26:26" x14ac:dyDescent="0.35">
      <c r="Z134" s="197"/>
    </row>
    <row r="135" spans="26:26" x14ac:dyDescent="0.35">
      <c r="Z135" s="197"/>
    </row>
    <row r="136" spans="26:26" x14ac:dyDescent="0.35">
      <c r="Z136" s="197"/>
    </row>
    <row r="137" spans="26:26" x14ac:dyDescent="0.35">
      <c r="Z137" s="197"/>
    </row>
    <row r="138" spans="26:26" x14ac:dyDescent="0.35">
      <c r="Z138" s="197"/>
    </row>
    <row r="139" spans="26:26" x14ac:dyDescent="0.35">
      <c r="Z139" s="197"/>
    </row>
    <row r="140" spans="26:26" x14ac:dyDescent="0.35">
      <c r="Z140" s="197"/>
    </row>
    <row r="141" spans="26:26" x14ac:dyDescent="0.35">
      <c r="Z141" s="197"/>
    </row>
    <row r="142" spans="26:26" x14ac:dyDescent="0.35">
      <c r="Z142" s="197"/>
    </row>
    <row r="143" spans="26:26" x14ac:dyDescent="0.35">
      <c r="Z143" s="197"/>
    </row>
    <row r="144" spans="26:26" x14ac:dyDescent="0.35">
      <c r="Z144" s="197"/>
    </row>
    <row r="145" spans="26:26" x14ac:dyDescent="0.35">
      <c r="Z145" s="197"/>
    </row>
    <row r="146" spans="26:26" x14ac:dyDescent="0.35">
      <c r="Z146" s="197"/>
    </row>
    <row r="147" spans="26:26" x14ac:dyDescent="0.35">
      <c r="Z147" s="197"/>
    </row>
    <row r="148" spans="26:26" x14ac:dyDescent="0.35">
      <c r="Z148" s="197"/>
    </row>
    <row r="149" spans="26:26" x14ac:dyDescent="0.35">
      <c r="Z149" s="197"/>
    </row>
    <row r="150" spans="26:26" x14ac:dyDescent="0.35">
      <c r="Z150" s="197"/>
    </row>
    <row r="151" spans="26:26" x14ac:dyDescent="0.35">
      <c r="Z151" s="197"/>
    </row>
    <row r="152" spans="26:26" x14ac:dyDescent="0.35">
      <c r="Z152" s="197"/>
    </row>
    <row r="153" spans="26:26" x14ac:dyDescent="0.35">
      <c r="Z153" s="197"/>
    </row>
    <row r="154" spans="26:26" x14ac:dyDescent="0.35">
      <c r="Z154" s="197"/>
    </row>
    <row r="155" spans="26:26" x14ac:dyDescent="0.35">
      <c r="Z155" s="197"/>
    </row>
    <row r="156" spans="26:26" x14ac:dyDescent="0.35">
      <c r="Z156" s="197"/>
    </row>
    <row r="157" spans="26:26" x14ac:dyDescent="0.35">
      <c r="Z157" s="197"/>
    </row>
    <row r="158" spans="26:26" x14ac:dyDescent="0.35">
      <c r="Z158" s="197"/>
    </row>
    <row r="159" spans="26:26" x14ac:dyDescent="0.35">
      <c r="Z159" s="197"/>
    </row>
    <row r="160" spans="26:26" x14ac:dyDescent="0.35">
      <c r="Z160" s="197"/>
    </row>
    <row r="161" spans="26:26" x14ac:dyDescent="0.35">
      <c r="Z161" s="197"/>
    </row>
    <row r="162" spans="26:26" x14ac:dyDescent="0.35">
      <c r="Z162" s="197"/>
    </row>
    <row r="163" spans="26:26" x14ac:dyDescent="0.35">
      <c r="Z163" s="197"/>
    </row>
    <row r="164" spans="26:26" x14ac:dyDescent="0.35">
      <c r="Z164" s="197"/>
    </row>
    <row r="165" spans="26:26" x14ac:dyDescent="0.35">
      <c r="Z165" s="197"/>
    </row>
    <row r="166" spans="26:26" x14ac:dyDescent="0.35">
      <c r="Z166" s="197"/>
    </row>
    <row r="167" spans="26:26" x14ac:dyDescent="0.35">
      <c r="Z167" s="197"/>
    </row>
    <row r="168" spans="26:26" x14ac:dyDescent="0.35">
      <c r="Z168" s="197"/>
    </row>
    <row r="169" spans="26:26" x14ac:dyDescent="0.35">
      <c r="Z169" s="197"/>
    </row>
    <row r="170" spans="26:26" x14ac:dyDescent="0.35">
      <c r="Z170" s="197"/>
    </row>
    <row r="171" spans="26:26" x14ac:dyDescent="0.35">
      <c r="Z171" s="197"/>
    </row>
    <row r="172" spans="26:26" x14ac:dyDescent="0.35">
      <c r="Z172" s="197"/>
    </row>
    <row r="173" spans="26:26" x14ac:dyDescent="0.35">
      <c r="Z173" s="197"/>
    </row>
    <row r="174" spans="26:26" x14ac:dyDescent="0.35">
      <c r="Z174" s="197"/>
    </row>
    <row r="175" spans="26:26" x14ac:dyDescent="0.35">
      <c r="Z175" s="197"/>
    </row>
    <row r="176" spans="26:26" x14ac:dyDescent="0.35">
      <c r="Z176" s="197"/>
    </row>
    <row r="177" spans="26:26" x14ac:dyDescent="0.35">
      <c r="Z177" s="197"/>
    </row>
    <row r="178" spans="26:26" x14ac:dyDescent="0.35">
      <c r="Z178" s="197"/>
    </row>
    <row r="179" spans="26:26" x14ac:dyDescent="0.35">
      <c r="Z179" s="197"/>
    </row>
    <row r="180" spans="26:26" x14ac:dyDescent="0.35">
      <c r="Z180" s="197"/>
    </row>
    <row r="181" spans="26:26" x14ac:dyDescent="0.35">
      <c r="Z181" s="197"/>
    </row>
    <row r="182" spans="26:26" x14ac:dyDescent="0.35">
      <c r="Z182" s="197"/>
    </row>
    <row r="183" spans="26:26" x14ac:dyDescent="0.35">
      <c r="Z183" s="197"/>
    </row>
    <row r="184" spans="26:26" x14ac:dyDescent="0.35">
      <c r="Z184" s="197"/>
    </row>
    <row r="185" spans="26:26" x14ac:dyDescent="0.35">
      <c r="Z185" s="197"/>
    </row>
    <row r="186" spans="26:26" x14ac:dyDescent="0.35">
      <c r="Z186" s="197"/>
    </row>
    <row r="187" spans="26:26" x14ac:dyDescent="0.35">
      <c r="Z187" s="197"/>
    </row>
    <row r="188" spans="26:26" x14ac:dyDescent="0.35">
      <c r="Z188" s="197"/>
    </row>
    <row r="189" spans="26:26" x14ac:dyDescent="0.35">
      <c r="Z189" s="197"/>
    </row>
    <row r="190" spans="26:26" x14ac:dyDescent="0.35">
      <c r="Z190" s="197"/>
    </row>
    <row r="191" spans="26:26" x14ac:dyDescent="0.35">
      <c r="Z191" s="197"/>
    </row>
    <row r="192" spans="26:26" x14ac:dyDescent="0.35">
      <c r="Z192" s="197"/>
    </row>
    <row r="193" spans="26:26" x14ac:dyDescent="0.35">
      <c r="Z193" s="197"/>
    </row>
    <row r="194" spans="26:26" x14ac:dyDescent="0.35">
      <c r="Z194" s="197"/>
    </row>
    <row r="195" spans="26:26" x14ac:dyDescent="0.35">
      <c r="Z195" s="197"/>
    </row>
    <row r="196" spans="26:26" x14ac:dyDescent="0.35">
      <c r="Z196" s="197"/>
    </row>
    <row r="197" spans="26:26" x14ac:dyDescent="0.35">
      <c r="Z197" s="197"/>
    </row>
    <row r="198" spans="26:26" x14ac:dyDescent="0.35">
      <c r="Z198" s="197"/>
    </row>
    <row r="199" spans="26:26" x14ac:dyDescent="0.35">
      <c r="Z199" s="197"/>
    </row>
    <row r="200" spans="26:26" x14ac:dyDescent="0.35">
      <c r="Z200" s="197"/>
    </row>
    <row r="201" spans="26:26" x14ac:dyDescent="0.35">
      <c r="Z201" s="197"/>
    </row>
    <row r="202" spans="26:26" x14ac:dyDescent="0.35">
      <c r="Z202" s="197"/>
    </row>
    <row r="203" spans="26:26" x14ac:dyDescent="0.35">
      <c r="Z203" s="197"/>
    </row>
    <row r="204" spans="26:26" x14ac:dyDescent="0.35">
      <c r="Z204" s="197"/>
    </row>
    <row r="205" spans="26:26" x14ac:dyDescent="0.35">
      <c r="Z205" s="197"/>
    </row>
    <row r="206" spans="26:26" x14ac:dyDescent="0.35">
      <c r="Z206" s="197"/>
    </row>
    <row r="207" spans="26:26" x14ac:dyDescent="0.35">
      <c r="Z207" s="197"/>
    </row>
    <row r="208" spans="26:26" x14ac:dyDescent="0.35">
      <c r="Z208" s="197"/>
    </row>
    <row r="209" spans="26:26" x14ac:dyDescent="0.35">
      <c r="Z209" s="197"/>
    </row>
    <row r="210" spans="26:26" x14ac:dyDescent="0.35">
      <c r="Z210" s="197"/>
    </row>
    <row r="211" spans="26:26" x14ac:dyDescent="0.35">
      <c r="Z211" s="197"/>
    </row>
    <row r="212" spans="26:26" x14ac:dyDescent="0.35">
      <c r="Z212" s="197"/>
    </row>
    <row r="213" spans="26:26" x14ac:dyDescent="0.35">
      <c r="Z213" s="197"/>
    </row>
    <row r="214" spans="26:26" x14ac:dyDescent="0.35">
      <c r="Z214" s="197"/>
    </row>
    <row r="215" spans="26:26" x14ac:dyDescent="0.35">
      <c r="Z215" s="197"/>
    </row>
    <row r="216" spans="26:26" x14ac:dyDescent="0.35">
      <c r="Z216" s="197"/>
    </row>
    <row r="217" spans="26:26" x14ac:dyDescent="0.35">
      <c r="Z217" s="197"/>
    </row>
    <row r="218" spans="26:26" x14ac:dyDescent="0.35">
      <c r="Z218" s="197"/>
    </row>
    <row r="219" spans="26:26" x14ac:dyDescent="0.35">
      <c r="Z219" s="197"/>
    </row>
    <row r="220" spans="26:26" x14ac:dyDescent="0.35">
      <c r="Z220" s="197"/>
    </row>
    <row r="221" spans="26:26" x14ac:dyDescent="0.35">
      <c r="Z221" s="197"/>
    </row>
    <row r="222" spans="26:26" x14ac:dyDescent="0.35">
      <c r="Z222" s="197"/>
    </row>
    <row r="223" spans="26:26" x14ac:dyDescent="0.35">
      <c r="Z223" s="197"/>
    </row>
    <row r="224" spans="26:26" x14ac:dyDescent="0.35">
      <c r="Z224" s="197"/>
    </row>
    <row r="225" spans="26:26" x14ac:dyDescent="0.35">
      <c r="Z225" s="197"/>
    </row>
    <row r="226" spans="26:26" x14ac:dyDescent="0.35">
      <c r="Z226" s="197"/>
    </row>
    <row r="227" spans="26:26" x14ac:dyDescent="0.35">
      <c r="Z227" s="197"/>
    </row>
    <row r="228" spans="26:26" x14ac:dyDescent="0.35">
      <c r="Z228" s="197"/>
    </row>
    <row r="229" spans="26:26" x14ac:dyDescent="0.35">
      <c r="Z229" s="197"/>
    </row>
    <row r="230" spans="26:26" x14ac:dyDescent="0.35">
      <c r="Z230" s="197"/>
    </row>
    <row r="231" spans="26:26" x14ac:dyDescent="0.35">
      <c r="Z231" s="197"/>
    </row>
    <row r="232" spans="26:26" x14ac:dyDescent="0.35">
      <c r="Z232" s="197"/>
    </row>
    <row r="233" spans="26:26" x14ac:dyDescent="0.35">
      <c r="Z233" s="197"/>
    </row>
    <row r="234" spans="26:26" x14ac:dyDescent="0.35">
      <c r="Z234" s="197"/>
    </row>
    <row r="235" spans="26:26" x14ac:dyDescent="0.35">
      <c r="Z235" s="197"/>
    </row>
    <row r="236" spans="26:26" x14ac:dyDescent="0.35">
      <c r="Z236" s="197"/>
    </row>
    <row r="237" spans="26:26" x14ac:dyDescent="0.35">
      <c r="Z237" s="197"/>
    </row>
    <row r="238" spans="26:26" x14ac:dyDescent="0.35">
      <c r="Z238" s="197"/>
    </row>
    <row r="239" spans="26:26" x14ac:dyDescent="0.35">
      <c r="Z239" s="197"/>
    </row>
    <row r="240" spans="26:26" x14ac:dyDescent="0.35">
      <c r="Z240" s="197"/>
    </row>
    <row r="241" spans="26:26" x14ac:dyDescent="0.35">
      <c r="Z241" s="197"/>
    </row>
    <row r="242" spans="26:26" x14ac:dyDescent="0.35">
      <c r="Z242" s="197"/>
    </row>
    <row r="243" spans="26:26" x14ac:dyDescent="0.35">
      <c r="Z243" s="197"/>
    </row>
    <row r="244" spans="26:26" x14ac:dyDescent="0.35">
      <c r="Z244" s="197"/>
    </row>
    <row r="245" spans="26:26" x14ac:dyDescent="0.35">
      <c r="Z245" s="197"/>
    </row>
    <row r="246" spans="26:26" x14ac:dyDescent="0.35">
      <c r="Z246" s="197"/>
    </row>
    <row r="247" spans="26:26" x14ac:dyDescent="0.35">
      <c r="Z247" s="197"/>
    </row>
    <row r="248" spans="26:26" x14ac:dyDescent="0.35">
      <c r="Z248" s="197"/>
    </row>
    <row r="249" spans="26:26" x14ac:dyDescent="0.35">
      <c r="Z249" s="197"/>
    </row>
    <row r="250" spans="26:26" x14ac:dyDescent="0.35">
      <c r="Z250" s="197"/>
    </row>
    <row r="251" spans="26:26" x14ac:dyDescent="0.35">
      <c r="Z251" s="197"/>
    </row>
    <row r="252" spans="26:26" x14ac:dyDescent="0.35">
      <c r="Z252" s="197"/>
    </row>
    <row r="253" spans="26:26" x14ac:dyDescent="0.35">
      <c r="Z253" s="197"/>
    </row>
    <row r="254" spans="26:26" x14ac:dyDescent="0.35">
      <c r="Z254" s="197"/>
    </row>
    <row r="255" spans="26:26" x14ac:dyDescent="0.35">
      <c r="Z255" s="197"/>
    </row>
    <row r="256" spans="26:26" x14ac:dyDescent="0.35">
      <c r="Z256" s="197"/>
    </row>
    <row r="257" spans="26:26" x14ac:dyDescent="0.35">
      <c r="Z257" s="197"/>
    </row>
    <row r="258" spans="26:26" x14ac:dyDescent="0.35">
      <c r="Z258" s="197"/>
    </row>
    <row r="259" spans="26:26" x14ac:dyDescent="0.35">
      <c r="Z259" s="197"/>
    </row>
    <row r="260" spans="26:26" x14ac:dyDescent="0.35">
      <c r="Z260" s="197"/>
    </row>
    <row r="261" spans="26:26" x14ac:dyDescent="0.35">
      <c r="Z261" s="197"/>
    </row>
    <row r="262" spans="26:26" x14ac:dyDescent="0.35">
      <c r="Z262" s="197"/>
    </row>
    <row r="263" spans="26:26" x14ac:dyDescent="0.35">
      <c r="Z263" s="197"/>
    </row>
    <row r="264" spans="26:26" x14ac:dyDescent="0.35">
      <c r="Z264" s="197"/>
    </row>
    <row r="265" spans="26:26" x14ac:dyDescent="0.35">
      <c r="Z265" s="197"/>
    </row>
    <row r="266" spans="26:26" x14ac:dyDescent="0.35">
      <c r="Z266" s="197"/>
    </row>
    <row r="267" spans="26:26" x14ac:dyDescent="0.35">
      <c r="Z267" s="197"/>
    </row>
    <row r="268" spans="26:26" x14ac:dyDescent="0.35">
      <c r="Z268" s="197"/>
    </row>
    <row r="269" spans="26:26" x14ac:dyDescent="0.35">
      <c r="Z269" s="197"/>
    </row>
    <row r="270" spans="26:26" x14ac:dyDescent="0.35">
      <c r="Z270" s="197"/>
    </row>
    <row r="271" spans="26:26" x14ac:dyDescent="0.35">
      <c r="Z271" s="197"/>
    </row>
    <row r="272" spans="26:26" x14ac:dyDescent="0.35">
      <c r="Z272" s="197"/>
    </row>
    <row r="273" spans="26:26" x14ac:dyDescent="0.35">
      <c r="Z273" s="197"/>
    </row>
    <row r="274" spans="26:26" x14ac:dyDescent="0.35">
      <c r="Z274" s="197"/>
    </row>
    <row r="275" spans="26:26" x14ac:dyDescent="0.35">
      <c r="Z275" s="197"/>
    </row>
    <row r="276" spans="26:26" x14ac:dyDescent="0.35">
      <c r="Z276" s="197"/>
    </row>
    <row r="277" spans="26:26" x14ac:dyDescent="0.35">
      <c r="Z277" s="197"/>
    </row>
    <row r="278" spans="26:26" x14ac:dyDescent="0.35">
      <c r="Z278" s="197"/>
    </row>
    <row r="279" spans="26:26" x14ac:dyDescent="0.35">
      <c r="Z279" s="197"/>
    </row>
    <row r="280" spans="26:26" x14ac:dyDescent="0.35">
      <c r="Z280" s="197"/>
    </row>
    <row r="281" spans="26:26" x14ac:dyDescent="0.35">
      <c r="Z281" s="197"/>
    </row>
    <row r="282" spans="26:26" x14ac:dyDescent="0.35">
      <c r="Z282" s="197"/>
    </row>
    <row r="283" spans="26:26" x14ac:dyDescent="0.35">
      <c r="Z283" s="197"/>
    </row>
    <row r="284" spans="26:26" x14ac:dyDescent="0.35">
      <c r="Z284" s="197"/>
    </row>
    <row r="285" spans="26:26" x14ac:dyDescent="0.35">
      <c r="Z285" s="197"/>
    </row>
    <row r="286" spans="26:26" x14ac:dyDescent="0.35">
      <c r="Z286" s="197"/>
    </row>
    <row r="287" spans="26:26" x14ac:dyDescent="0.35">
      <c r="Z287" s="197"/>
    </row>
    <row r="288" spans="26:26" x14ac:dyDescent="0.35">
      <c r="Z288" s="197"/>
    </row>
    <row r="289" spans="26:26" x14ac:dyDescent="0.35">
      <c r="Z289" s="197"/>
    </row>
    <row r="290" spans="26:26" x14ac:dyDescent="0.35">
      <c r="Z290" s="197"/>
    </row>
    <row r="291" spans="26:26" x14ac:dyDescent="0.35">
      <c r="Z291" s="197"/>
    </row>
    <row r="292" spans="26:26" x14ac:dyDescent="0.35">
      <c r="Z292" s="197"/>
    </row>
    <row r="293" spans="26:26" x14ac:dyDescent="0.35">
      <c r="Z293" s="197"/>
    </row>
    <row r="294" spans="26:26" x14ac:dyDescent="0.35">
      <c r="Z294" s="197"/>
    </row>
    <row r="295" spans="26:26" x14ac:dyDescent="0.35">
      <c r="Z295" s="197"/>
    </row>
    <row r="296" spans="26:26" x14ac:dyDescent="0.35">
      <c r="Z296" s="197"/>
    </row>
    <row r="297" spans="26:26" x14ac:dyDescent="0.35">
      <c r="Z297" s="197"/>
    </row>
    <row r="298" spans="26:26" x14ac:dyDescent="0.35">
      <c r="Z298" s="197"/>
    </row>
    <row r="299" spans="26:26" x14ac:dyDescent="0.35">
      <c r="Z299" s="197"/>
    </row>
    <row r="300" spans="26:26" x14ac:dyDescent="0.35">
      <c r="Z300" s="197"/>
    </row>
    <row r="301" spans="26:26" x14ac:dyDescent="0.35">
      <c r="Z301" s="197"/>
    </row>
    <row r="302" spans="26:26" x14ac:dyDescent="0.35">
      <c r="Z302" s="197"/>
    </row>
    <row r="303" spans="26:26" x14ac:dyDescent="0.35">
      <c r="Z303" s="197"/>
    </row>
    <row r="304" spans="26:26" x14ac:dyDescent="0.35">
      <c r="Z304" s="197"/>
    </row>
    <row r="305" spans="26:26" x14ac:dyDescent="0.35">
      <c r="Z305" s="197"/>
    </row>
    <row r="306" spans="26:26" x14ac:dyDescent="0.35">
      <c r="Z306" s="197"/>
    </row>
    <row r="307" spans="26:26" x14ac:dyDescent="0.35">
      <c r="Z307" s="197"/>
    </row>
    <row r="308" spans="26:26" x14ac:dyDescent="0.35">
      <c r="Z308" s="197"/>
    </row>
    <row r="309" spans="26:26" x14ac:dyDescent="0.35">
      <c r="Z309" s="197"/>
    </row>
    <row r="310" spans="26:26" x14ac:dyDescent="0.35">
      <c r="Z310" s="197"/>
    </row>
    <row r="311" spans="26:26" x14ac:dyDescent="0.35">
      <c r="Z311" s="197"/>
    </row>
    <row r="312" spans="26:26" x14ac:dyDescent="0.35">
      <c r="Z312" s="197"/>
    </row>
    <row r="313" spans="26:26" x14ac:dyDescent="0.35">
      <c r="Z313" s="197"/>
    </row>
    <row r="314" spans="26:26" x14ac:dyDescent="0.35">
      <c r="Z314" s="197"/>
    </row>
    <row r="315" spans="26:26" x14ac:dyDescent="0.35">
      <c r="Z315" s="197"/>
    </row>
    <row r="316" spans="26:26" x14ac:dyDescent="0.35">
      <c r="Z316" s="197"/>
    </row>
    <row r="317" spans="26:26" x14ac:dyDescent="0.35">
      <c r="Z317" s="197"/>
    </row>
    <row r="318" spans="26:26" x14ac:dyDescent="0.35">
      <c r="Z318" s="197"/>
    </row>
    <row r="319" spans="26:26" x14ac:dyDescent="0.35">
      <c r="Z319" s="197"/>
    </row>
    <row r="320" spans="26:26" x14ac:dyDescent="0.35">
      <c r="Z320" s="197"/>
    </row>
    <row r="321" spans="26:26" x14ac:dyDescent="0.35">
      <c r="Z321" s="197"/>
    </row>
    <row r="322" spans="26:26" x14ac:dyDescent="0.35">
      <c r="Z322" s="197"/>
    </row>
    <row r="323" spans="26:26" x14ac:dyDescent="0.35">
      <c r="Z323" s="197"/>
    </row>
    <row r="324" spans="26:26" x14ac:dyDescent="0.35">
      <c r="Z324" s="197"/>
    </row>
    <row r="325" spans="26:26" x14ac:dyDescent="0.35">
      <c r="Z325" s="197"/>
    </row>
    <row r="326" spans="26:26" x14ac:dyDescent="0.35">
      <c r="Z326" s="197"/>
    </row>
    <row r="327" spans="26:26" x14ac:dyDescent="0.35">
      <c r="Z327" s="197"/>
    </row>
    <row r="328" spans="26:26" x14ac:dyDescent="0.35">
      <c r="Z328" s="197"/>
    </row>
    <row r="329" spans="26:26" x14ac:dyDescent="0.35">
      <c r="Z329" s="197"/>
    </row>
    <row r="330" spans="26:26" x14ac:dyDescent="0.35">
      <c r="Z330" s="197"/>
    </row>
    <row r="331" spans="26:26" x14ac:dyDescent="0.35">
      <c r="Z331" s="197"/>
    </row>
    <row r="332" spans="26:26" x14ac:dyDescent="0.35">
      <c r="Z332" s="197"/>
    </row>
    <row r="333" spans="26:26" x14ac:dyDescent="0.35">
      <c r="Z333" s="197"/>
    </row>
    <row r="334" spans="26:26" x14ac:dyDescent="0.35">
      <c r="Z334" s="197"/>
    </row>
    <row r="335" spans="26:26" x14ac:dyDescent="0.35">
      <c r="Z335" s="197"/>
    </row>
    <row r="336" spans="26:26" x14ac:dyDescent="0.35">
      <c r="Z336" s="197"/>
    </row>
    <row r="337" spans="26:26" x14ac:dyDescent="0.35">
      <c r="Z337" s="197"/>
    </row>
    <row r="338" spans="26:26" x14ac:dyDescent="0.35">
      <c r="Z338" s="197"/>
    </row>
    <row r="339" spans="26:26" x14ac:dyDescent="0.35">
      <c r="Z339" s="197"/>
    </row>
    <row r="340" spans="26:26" x14ac:dyDescent="0.35">
      <c r="Z340" s="197"/>
    </row>
    <row r="341" spans="26:26" x14ac:dyDescent="0.35">
      <c r="Z341" s="197"/>
    </row>
    <row r="342" spans="26:26" x14ac:dyDescent="0.35">
      <c r="Z342" s="197"/>
    </row>
    <row r="343" spans="26:26" x14ac:dyDescent="0.35">
      <c r="Z343" s="197"/>
    </row>
    <row r="344" spans="26:26" x14ac:dyDescent="0.35">
      <c r="Z344" s="197"/>
    </row>
    <row r="345" spans="26:26" x14ac:dyDescent="0.35">
      <c r="Z345" s="197"/>
    </row>
    <row r="346" spans="26:26" x14ac:dyDescent="0.35">
      <c r="Z346" s="197"/>
    </row>
    <row r="347" spans="26:26" x14ac:dyDescent="0.35">
      <c r="Z347" s="197"/>
    </row>
    <row r="348" spans="26:26" x14ac:dyDescent="0.35">
      <c r="Z348" s="197"/>
    </row>
    <row r="349" spans="26:26" x14ac:dyDescent="0.35">
      <c r="Z349" s="197"/>
    </row>
    <row r="350" spans="26:26" x14ac:dyDescent="0.35">
      <c r="Z350" s="197"/>
    </row>
    <row r="351" spans="26:26" x14ac:dyDescent="0.35">
      <c r="Z351" s="197"/>
    </row>
    <row r="352" spans="26:26" x14ac:dyDescent="0.35">
      <c r="Z352" s="197"/>
    </row>
    <row r="353" spans="26:26" x14ac:dyDescent="0.35">
      <c r="Z353" s="197"/>
    </row>
    <row r="354" spans="26:26" x14ac:dyDescent="0.35">
      <c r="Z354" s="197"/>
    </row>
    <row r="355" spans="26:26" x14ac:dyDescent="0.35">
      <c r="Z355" s="197"/>
    </row>
    <row r="356" spans="26:26" x14ac:dyDescent="0.35">
      <c r="Z356" s="197"/>
    </row>
    <row r="357" spans="26:26" x14ac:dyDescent="0.35">
      <c r="Z357" s="197"/>
    </row>
    <row r="358" spans="26:26" x14ac:dyDescent="0.35">
      <c r="Z358" s="197"/>
    </row>
    <row r="359" spans="26:26" x14ac:dyDescent="0.35">
      <c r="Z359" s="197"/>
    </row>
    <row r="360" spans="26:26" x14ac:dyDescent="0.35">
      <c r="Z360" s="197"/>
    </row>
    <row r="361" spans="26:26" x14ac:dyDescent="0.35">
      <c r="Z361" s="197"/>
    </row>
    <row r="362" spans="26:26" x14ac:dyDescent="0.35">
      <c r="Z362" s="197"/>
    </row>
    <row r="363" spans="26:26" x14ac:dyDescent="0.35">
      <c r="Z363" s="197"/>
    </row>
    <row r="364" spans="26:26" x14ac:dyDescent="0.35">
      <c r="Z364" s="197"/>
    </row>
    <row r="365" spans="26:26" x14ac:dyDescent="0.35">
      <c r="Z365" s="197"/>
    </row>
    <row r="366" spans="26:26" x14ac:dyDescent="0.35">
      <c r="Z366" s="197"/>
    </row>
    <row r="367" spans="26:26" x14ac:dyDescent="0.35">
      <c r="Z367" s="197"/>
    </row>
    <row r="368" spans="26:26" x14ac:dyDescent="0.35">
      <c r="Z368" s="197"/>
    </row>
    <row r="369" spans="26:26" x14ac:dyDescent="0.35">
      <c r="Z369" s="197"/>
    </row>
    <row r="370" spans="26:26" x14ac:dyDescent="0.35">
      <c r="Z370" s="197"/>
    </row>
    <row r="371" spans="26:26" x14ac:dyDescent="0.35">
      <c r="Z371" s="197"/>
    </row>
    <row r="372" spans="26:26" x14ac:dyDescent="0.35">
      <c r="Z372" s="197"/>
    </row>
    <row r="373" spans="26:26" x14ac:dyDescent="0.35">
      <c r="Z373" s="197"/>
    </row>
    <row r="374" spans="26:26" x14ac:dyDescent="0.35">
      <c r="Z374" s="197"/>
    </row>
    <row r="375" spans="26:26" x14ac:dyDescent="0.35">
      <c r="Z375" s="197"/>
    </row>
    <row r="376" spans="26:26" x14ac:dyDescent="0.35">
      <c r="Z376" s="197"/>
    </row>
    <row r="377" spans="26:26" x14ac:dyDescent="0.35">
      <c r="Z377" s="197"/>
    </row>
    <row r="378" spans="26:26" x14ac:dyDescent="0.35">
      <c r="Z378" s="197"/>
    </row>
    <row r="379" spans="26:26" x14ac:dyDescent="0.35">
      <c r="Z379" s="197"/>
    </row>
    <row r="380" spans="26:26" x14ac:dyDescent="0.35">
      <c r="Z380" s="197"/>
    </row>
    <row r="381" spans="26:26" x14ac:dyDescent="0.35">
      <c r="Z381" s="197"/>
    </row>
    <row r="382" spans="26:26" x14ac:dyDescent="0.35">
      <c r="Z382" s="197"/>
    </row>
    <row r="383" spans="26:26" x14ac:dyDescent="0.35">
      <c r="Z383" s="197"/>
    </row>
    <row r="384" spans="26:26" x14ac:dyDescent="0.35">
      <c r="Z384" s="197"/>
    </row>
    <row r="385" spans="26:26" x14ac:dyDescent="0.35">
      <c r="Z385" s="197"/>
    </row>
    <row r="386" spans="26:26" x14ac:dyDescent="0.35">
      <c r="Z386" s="197"/>
    </row>
    <row r="387" spans="26:26" x14ac:dyDescent="0.35">
      <c r="Z387" s="197"/>
    </row>
    <row r="388" spans="26:26" x14ac:dyDescent="0.35">
      <c r="Z388" s="197"/>
    </row>
    <row r="389" spans="26:26" x14ac:dyDescent="0.35">
      <c r="Z389" s="197"/>
    </row>
    <row r="390" spans="26:26" x14ac:dyDescent="0.35">
      <c r="Z390" s="197"/>
    </row>
    <row r="391" spans="26:26" x14ac:dyDescent="0.35">
      <c r="Z391" s="197"/>
    </row>
    <row r="392" spans="26:26" x14ac:dyDescent="0.35">
      <c r="Z392" s="197"/>
    </row>
    <row r="393" spans="26:26" x14ac:dyDescent="0.35">
      <c r="Z393" s="197"/>
    </row>
    <row r="394" spans="26:26" x14ac:dyDescent="0.35">
      <c r="Z394" s="197"/>
    </row>
    <row r="395" spans="26:26" x14ac:dyDescent="0.35">
      <c r="Z395" s="197"/>
    </row>
    <row r="396" spans="26:26" x14ac:dyDescent="0.35">
      <c r="Z396" s="197"/>
    </row>
    <row r="397" spans="26:26" x14ac:dyDescent="0.35">
      <c r="Z397" s="197"/>
    </row>
    <row r="398" spans="26:26" x14ac:dyDescent="0.35">
      <c r="Z398" s="197"/>
    </row>
    <row r="399" spans="26:26" x14ac:dyDescent="0.35">
      <c r="Z399" s="197"/>
    </row>
    <row r="400" spans="26:26" x14ac:dyDescent="0.35">
      <c r="Z400" s="197"/>
    </row>
    <row r="401" spans="26:26" x14ac:dyDescent="0.35">
      <c r="Z401" s="197"/>
    </row>
    <row r="402" spans="26:26" x14ac:dyDescent="0.35">
      <c r="Z402" s="197"/>
    </row>
    <row r="403" spans="26:26" x14ac:dyDescent="0.35">
      <c r="Z403" s="197"/>
    </row>
    <row r="404" spans="26:26" x14ac:dyDescent="0.35">
      <c r="Z404" s="197"/>
    </row>
    <row r="405" spans="26:26" x14ac:dyDescent="0.35">
      <c r="Z405" s="197"/>
    </row>
    <row r="406" spans="26:26" x14ac:dyDescent="0.35">
      <c r="Z406" s="197"/>
    </row>
    <row r="407" spans="26:26" x14ac:dyDescent="0.35">
      <c r="Z407" s="197"/>
    </row>
    <row r="408" spans="26:26" x14ac:dyDescent="0.35">
      <c r="Z408" s="197"/>
    </row>
    <row r="409" spans="26:26" x14ac:dyDescent="0.35">
      <c r="Z409" s="197"/>
    </row>
    <row r="410" spans="26:26" x14ac:dyDescent="0.35">
      <c r="Z410" s="197"/>
    </row>
    <row r="411" spans="26:26" x14ac:dyDescent="0.35">
      <c r="Z411" s="197"/>
    </row>
    <row r="412" spans="26:26" x14ac:dyDescent="0.35">
      <c r="Z412" s="197"/>
    </row>
    <row r="413" spans="26:26" x14ac:dyDescent="0.35">
      <c r="Z413" s="197"/>
    </row>
    <row r="414" spans="26:26" x14ac:dyDescent="0.35">
      <c r="Z414" s="197"/>
    </row>
    <row r="415" spans="26:26" x14ac:dyDescent="0.35">
      <c r="Z415" s="197"/>
    </row>
    <row r="416" spans="26:26" x14ac:dyDescent="0.35">
      <c r="Z416" s="197"/>
    </row>
    <row r="417" spans="26:26" x14ac:dyDescent="0.35">
      <c r="Z417" s="197"/>
    </row>
    <row r="418" spans="26:26" x14ac:dyDescent="0.35">
      <c r="Z418" s="197"/>
    </row>
    <row r="419" spans="26:26" x14ac:dyDescent="0.35">
      <c r="Z419" s="197"/>
    </row>
    <row r="420" spans="26:26" x14ac:dyDescent="0.35">
      <c r="Z420" s="197"/>
    </row>
    <row r="421" spans="26:26" x14ac:dyDescent="0.35">
      <c r="Z421" s="197"/>
    </row>
    <row r="422" spans="26:26" x14ac:dyDescent="0.35">
      <c r="Z422" s="197"/>
    </row>
    <row r="423" spans="26:26" x14ac:dyDescent="0.35">
      <c r="Z423" s="197"/>
    </row>
    <row r="424" spans="26:26" x14ac:dyDescent="0.35">
      <c r="Z424" s="197"/>
    </row>
    <row r="425" spans="26:26" x14ac:dyDescent="0.35">
      <c r="Z425" s="197"/>
    </row>
    <row r="426" spans="26:26" x14ac:dyDescent="0.35">
      <c r="Z426" s="197"/>
    </row>
    <row r="427" spans="26:26" x14ac:dyDescent="0.35">
      <c r="Z427" s="197"/>
    </row>
    <row r="428" spans="26:26" x14ac:dyDescent="0.35">
      <c r="Z428" s="197"/>
    </row>
    <row r="429" spans="26:26" x14ac:dyDescent="0.35">
      <c r="Z429" s="197"/>
    </row>
    <row r="430" spans="26:26" x14ac:dyDescent="0.35">
      <c r="Z430" s="197"/>
    </row>
    <row r="431" spans="26:26" x14ac:dyDescent="0.35">
      <c r="Z431" s="197"/>
    </row>
    <row r="432" spans="26:26" x14ac:dyDescent="0.35">
      <c r="Z432" s="197"/>
    </row>
    <row r="433" spans="26:26" x14ac:dyDescent="0.35">
      <c r="Z433" s="197"/>
    </row>
    <row r="434" spans="26:26" x14ac:dyDescent="0.35">
      <c r="Z434" s="197"/>
    </row>
    <row r="435" spans="26:26" x14ac:dyDescent="0.35">
      <c r="Z435" s="197"/>
    </row>
    <row r="436" spans="26:26" x14ac:dyDescent="0.35">
      <c r="Z436" s="197"/>
    </row>
    <row r="437" spans="26:26" x14ac:dyDescent="0.35">
      <c r="Z437" s="197"/>
    </row>
    <row r="438" spans="26:26" x14ac:dyDescent="0.35">
      <c r="Z438" s="197"/>
    </row>
    <row r="439" spans="26:26" x14ac:dyDescent="0.35">
      <c r="Z439" s="197"/>
    </row>
    <row r="440" spans="26:26" x14ac:dyDescent="0.35">
      <c r="Z440" s="197"/>
    </row>
    <row r="441" spans="26:26" x14ac:dyDescent="0.35">
      <c r="Z441" s="197"/>
    </row>
    <row r="442" spans="26:26" x14ac:dyDescent="0.35">
      <c r="Z442" s="197"/>
    </row>
    <row r="443" spans="26:26" x14ac:dyDescent="0.35">
      <c r="Z443" s="197"/>
    </row>
    <row r="444" spans="26:26" x14ac:dyDescent="0.35">
      <c r="Z444" s="197"/>
    </row>
    <row r="445" spans="26:26" x14ac:dyDescent="0.35">
      <c r="Z445" s="197"/>
    </row>
    <row r="446" spans="26:26" x14ac:dyDescent="0.35">
      <c r="Z446" s="197"/>
    </row>
    <row r="447" spans="26:26" x14ac:dyDescent="0.35">
      <c r="Z447" s="197"/>
    </row>
    <row r="448" spans="26:26" x14ac:dyDescent="0.35">
      <c r="Z448" s="197"/>
    </row>
    <row r="449" spans="26:26" x14ac:dyDescent="0.35">
      <c r="Z449" s="197"/>
    </row>
    <row r="450" spans="26:26" x14ac:dyDescent="0.35">
      <c r="Z450" s="197"/>
    </row>
    <row r="451" spans="26:26" x14ac:dyDescent="0.35">
      <c r="Z451" s="197"/>
    </row>
    <row r="452" spans="26:26" x14ac:dyDescent="0.35">
      <c r="Z452" s="197"/>
    </row>
    <row r="453" spans="26:26" x14ac:dyDescent="0.35">
      <c r="Z453" s="197"/>
    </row>
    <row r="454" spans="26:26" x14ac:dyDescent="0.35">
      <c r="Z454" s="197"/>
    </row>
    <row r="455" spans="26:26" x14ac:dyDescent="0.35">
      <c r="Z455" s="197"/>
    </row>
    <row r="456" spans="26:26" x14ac:dyDescent="0.35">
      <c r="Z456" s="197"/>
    </row>
    <row r="457" spans="26:26" x14ac:dyDescent="0.35">
      <c r="Z457" s="197"/>
    </row>
    <row r="458" spans="26:26" x14ac:dyDescent="0.35">
      <c r="Z458" s="197"/>
    </row>
    <row r="459" spans="26:26" x14ac:dyDescent="0.35">
      <c r="Z459" s="197"/>
    </row>
    <row r="460" spans="26:26" x14ac:dyDescent="0.35">
      <c r="Z460" s="197"/>
    </row>
    <row r="461" spans="26:26" x14ac:dyDescent="0.35">
      <c r="Z461" s="197"/>
    </row>
    <row r="462" spans="26:26" x14ac:dyDescent="0.35">
      <c r="Z462" s="197"/>
    </row>
    <row r="463" spans="26:26" x14ac:dyDescent="0.35">
      <c r="Z463" s="197"/>
    </row>
    <row r="464" spans="26:26" x14ac:dyDescent="0.35">
      <c r="Z464" s="197"/>
    </row>
    <row r="465" spans="26:26" x14ac:dyDescent="0.35">
      <c r="Z465" s="197"/>
    </row>
    <row r="466" spans="26:26" x14ac:dyDescent="0.35">
      <c r="Z466" s="197"/>
    </row>
    <row r="467" spans="26:26" x14ac:dyDescent="0.35">
      <c r="Z467" s="197"/>
    </row>
    <row r="468" spans="26:26" x14ac:dyDescent="0.35">
      <c r="Z468" s="197"/>
    </row>
    <row r="469" spans="26:26" x14ac:dyDescent="0.35">
      <c r="Z469" s="197"/>
    </row>
    <row r="470" spans="26:26" x14ac:dyDescent="0.35">
      <c r="Z470" s="197"/>
    </row>
    <row r="471" spans="26:26" x14ac:dyDescent="0.35">
      <c r="Z471" s="197"/>
    </row>
    <row r="472" spans="26:26" x14ac:dyDescent="0.35">
      <c r="Z472" s="197"/>
    </row>
    <row r="473" spans="26:26" x14ac:dyDescent="0.35">
      <c r="Z473" s="197"/>
    </row>
    <row r="474" spans="26:26" x14ac:dyDescent="0.35">
      <c r="Z474" s="197"/>
    </row>
    <row r="475" spans="26:26" x14ac:dyDescent="0.35">
      <c r="Z475" s="197"/>
    </row>
    <row r="476" spans="26:26" x14ac:dyDescent="0.35">
      <c r="Z476" s="197"/>
    </row>
    <row r="477" spans="26:26" x14ac:dyDescent="0.35">
      <c r="Z477" s="197"/>
    </row>
    <row r="478" spans="26:26" x14ac:dyDescent="0.35">
      <c r="Z478" s="197"/>
    </row>
    <row r="479" spans="26:26" x14ac:dyDescent="0.35">
      <c r="Z479" s="197"/>
    </row>
    <row r="480" spans="26:26" x14ac:dyDescent="0.35">
      <c r="Z480" s="197"/>
    </row>
    <row r="481" spans="26:26" x14ac:dyDescent="0.35">
      <c r="Z481" s="197"/>
    </row>
    <row r="482" spans="26:26" x14ac:dyDescent="0.35">
      <c r="Z482" s="197"/>
    </row>
    <row r="483" spans="26:26" x14ac:dyDescent="0.35">
      <c r="Z483" s="197"/>
    </row>
    <row r="484" spans="26:26" x14ac:dyDescent="0.35">
      <c r="Z484" s="197"/>
    </row>
    <row r="485" spans="26:26" x14ac:dyDescent="0.35">
      <c r="Z485" s="197"/>
    </row>
    <row r="486" spans="26:26" x14ac:dyDescent="0.35">
      <c r="Z486" s="197"/>
    </row>
    <row r="487" spans="26:26" x14ac:dyDescent="0.35">
      <c r="Z487" s="197"/>
    </row>
    <row r="488" spans="26:26" x14ac:dyDescent="0.35">
      <c r="Z488" s="197"/>
    </row>
    <row r="489" spans="26:26" x14ac:dyDescent="0.35">
      <c r="Z489" s="197"/>
    </row>
    <row r="490" spans="26:26" x14ac:dyDescent="0.35">
      <c r="Z490" s="197"/>
    </row>
    <row r="491" spans="26:26" x14ac:dyDescent="0.35">
      <c r="Z491" s="197"/>
    </row>
    <row r="492" spans="26:26" x14ac:dyDescent="0.35">
      <c r="Z492" s="197"/>
    </row>
    <row r="493" spans="26:26" x14ac:dyDescent="0.35">
      <c r="Z493" s="197"/>
    </row>
    <row r="494" spans="26:26" x14ac:dyDescent="0.35">
      <c r="Z494" s="197"/>
    </row>
    <row r="495" spans="26:26" x14ac:dyDescent="0.35">
      <c r="Z495" s="197"/>
    </row>
    <row r="496" spans="26:26" x14ac:dyDescent="0.35">
      <c r="Z496" s="197"/>
    </row>
    <row r="497" spans="26:26" x14ac:dyDescent="0.35">
      <c r="Z497" s="197"/>
    </row>
    <row r="498" spans="26:26" x14ac:dyDescent="0.35">
      <c r="Z498" s="197"/>
    </row>
    <row r="499" spans="26:26" x14ac:dyDescent="0.35">
      <c r="Z499" s="197"/>
    </row>
    <row r="500" spans="26:26" x14ac:dyDescent="0.35">
      <c r="Z500" s="197"/>
    </row>
    <row r="501" spans="26:26" x14ac:dyDescent="0.35">
      <c r="Z501" s="197"/>
    </row>
    <row r="502" spans="26:26" x14ac:dyDescent="0.35">
      <c r="Z502" s="197"/>
    </row>
    <row r="503" spans="26:26" x14ac:dyDescent="0.35">
      <c r="Z503" s="197"/>
    </row>
    <row r="504" spans="26:26" x14ac:dyDescent="0.35">
      <c r="Z504" s="197"/>
    </row>
    <row r="505" spans="26:26" x14ac:dyDescent="0.35">
      <c r="Z505" s="197"/>
    </row>
    <row r="506" spans="26:26" x14ac:dyDescent="0.35">
      <c r="Z506" s="197"/>
    </row>
    <row r="507" spans="26:26" x14ac:dyDescent="0.35">
      <c r="Z507" s="197"/>
    </row>
    <row r="508" spans="26:26" x14ac:dyDescent="0.35">
      <c r="Z508" s="197"/>
    </row>
    <row r="509" spans="26:26" x14ac:dyDescent="0.35">
      <c r="Z509" s="197"/>
    </row>
    <row r="510" spans="26:26" x14ac:dyDescent="0.35">
      <c r="Z510" s="197"/>
    </row>
    <row r="511" spans="26:26" x14ac:dyDescent="0.35">
      <c r="Z511" s="197"/>
    </row>
    <row r="512" spans="26:26" x14ac:dyDescent="0.35">
      <c r="Z512" s="197"/>
    </row>
    <row r="513" spans="26:26" x14ac:dyDescent="0.35">
      <c r="Z513" s="197"/>
    </row>
    <row r="514" spans="26:26" x14ac:dyDescent="0.35">
      <c r="Z514" s="197"/>
    </row>
    <row r="515" spans="26:26" x14ac:dyDescent="0.35">
      <c r="Z515" s="197"/>
    </row>
    <row r="516" spans="26:26" x14ac:dyDescent="0.35">
      <c r="Z516" s="197"/>
    </row>
    <row r="517" spans="26:26" x14ac:dyDescent="0.35">
      <c r="Z517" s="197"/>
    </row>
    <row r="518" spans="26:26" x14ac:dyDescent="0.35">
      <c r="Z518" s="197"/>
    </row>
    <row r="519" spans="26:26" x14ac:dyDescent="0.35">
      <c r="Z519" s="197"/>
    </row>
    <row r="520" spans="26:26" x14ac:dyDescent="0.35">
      <c r="Z520" s="197"/>
    </row>
    <row r="521" spans="26:26" x14ac:dyDescent="0.35">
      <c r="Z521" s="197"/>
    </row>
    <row r="522" spans="26:26" x14ac:dyDescent="0.35">
      <c r="Z522" s="197"/>
    </row>
    <row r="523" spans="26:26" x14ac:dyDescent="0.35">
      <c r="Z523" s="197"/>
    </row>
    <row r="524" spans="26:26" x14ac:dyDescent="0.35">
      <c r="Z524" s="197"/>
    </row>
    <row r="525" spans="26:26" x14ac:dyDescent="0.35">
      <c r="Z525" s="197"/>
    </row>
    <row r="526" spans="26:26" x14ac:dyDescent="0.35">
      <c r="Z526" s="197"/>
    </row>
    <row r="527" spans="26:26" x14ac:dyDescent="0.35">
      <c r="Z527" s="197"/>
    </row>
    <row r="528" spans="26:26" x14ac:dyDescent="0.35">
      <c r="Z528" s="197"/>
    </row>
    <row r="529" spans="26:26" x14ac:dyDescent="0.35">
      <c r="Z529" s="197"/>
    </row>
    <row r="530" spans="26:26" x14ac:dyDescent="0.35">
      <c r="Z530" s="197"/>
    </row>
    <row r="531" spans="26:26" x14ac:dyDescent="0.35">
      <c r="Z531" s="197"/>
    </row>
    <row r="532" spans="26:26" x14ac:dyDescent="0.35">
      <c r="Z532" s="197"/>
    </row>
    <row r="533" spans="26:26" x14ac:dyDescent="0.35">
      <c r="Z533" s="197"/>
    </row>
    <row r="534" spans="26:26" x14ac:dyDescent="0.35">
      <c r="Z534" s="197"/>
    </row>
    <row r="535" spans="26:26" x14ac:dyDescent="0.35">
      <c r="Z535" s="197"/>
    </row>
    <row r="536" spans="26:26" x14ac:dyDescent="0.35">
      <c r="Z536" s="197"/>
    </row>
    <row r="537" spans="26:26" x14ac:dyDescent="0.35">
      <c r="Z537" s="197"/>
    </row>
    <row r="538" spans="26:26" x14ac:dyDescent="0.35">
      <c r="Z538" s="197"/>
    </row>
    <row r="539" spans="26:26" x14ac:dyDescent="0.35">
      <c r="Z539" s="197"/>
    </row>
    <row r="540" spans="26:26" x14ac:dyDescent="0.35">
      <c r="Z540" s="197"/>
    </row>
    <row r="541" spans="26:26" x14ac:dyDescent="0.35">
      <c r="Z541" s="197"/>
    </row>
    <row r="542" spans="26:26" x14ac:dyDescent="0.35">
      <c r="Z542" s="197"/>
    </row>
    <row r="543" spans="26:26" x14ac:dyDescent="0.35">
      <c r="Z543" s="197"/>
    </row>
    <row r="544" spans="26:26" x14ac:dyDescent="0.35">
      <c r="Z544" s="197"/>
    </row>
    <row r="545" spans="26:26" x14ac:dyDescent="0.35">
      <c r="Z545" s="197"/>
    </row>
    <row r="546" spans="26:26" x14ac:dyDescent="0.35">
      <c r="Z546" s="197"/>
    </row>
    <row r="547" spans="26:26" x14ac:dyDescent="0.35">
      <c r="Z547" s="197"/>
    </row>
    <row r="548" spans="26:26" x14ac:dyDescent="0.35">
      <c r="Z548" s="197"/>
    </row>
    <row r="549" spans="26:26" x14ac:dyDescent="0.35">
      <c r="Z549" s="197"/>
    </row>
    <row r="550" spans="26:26" x14ac:dyDescent="0.35">
      <c r="Z550" s="197"/>
    </row>
    <row r="551" spans="26:26" x14ac:dyDescent="0.35">
      <c r="Z551" s="197"/>
    </row>
    <row r="552" spans="26:26" x14ac:dyDescent="0.35">
      <c r="Z552" s="197"/>
    </row>
    <row r="553" spans="26:26" x14ac:dyDescent="0.35">
      <c r="Z553" s="197"/>
    </row>
    <row r="554" spans="26:26" x14ac:dyDescent="0.35">
      <c r="Z554" s="197"/>
    </row>
    <row r="555" spans="26:26" x14ac:dyDescent="0.35">
      <c r="Z555" s="197"/>
    </row>
    <row r="556" spans="26:26" x14ac:dyDescent="0.35">
      <c r="Z556" s="197"/>
    </row>
    <row r="557" spans="26:26" x14ac:dyDescent="0.35">
      <c r="Z557" s="197"/>
    </row>
    <row r="558" spans="26:26" x14ac:dyDescent="0.35">
      <c r="Z558" s="197"/>
    </row>
    <row r="559" spans="26:26" x14ac:dyDescent="0.35">
      <c r="Z559" s="197"/>
    </row>
    <row r="560" spans="26:26" x14ac:dyDescent="0.35">
      <c r="Z560" s="197"/>
    </row>
    <row r="561" spans="26:26" x14ac:dyDescent="0.35">
      <c r="Z561" s="197"/>
    </row>
    <row r="562" spans="26:26" x14ac:dyDescent="0.35">
      <c r="Z562" s="197"/>
    </row>
    <row r="563" spans="26:26" x14ac:dyDescent="0.35">
      <c r="Z563" s="197"/>
    </row>
    <row r="564" spans="26:26" x14ac:dyDescent="0.35">
      <c r="Z564" s="197"/>
    </row>
    <row r="565" spans="26:26" x14ac:dyDescent="0.35">
      <c r="Z565" s="197"/>
    </row>
    <row r="566" spans="26:26" x14ac:dyDescent="0.35">
      <c r="Z566" s="197"/>
    </row>
    <row r="567" spans="26:26" x14ac:dyDescent="0.35">
      <c r="Z567" s="197"/>
    </row>
    <row r="568" spans="26:26" x14ac:dyDescent="0.35">
      <c r="Z568" s="197"/>
    </row>
    <row r="569" spans="26:26" x14ac:dyDescent="0.35">
      <c r="Z569" s="197"/>
    </row>
    <row r="570" spans="26:26" x14ac:dyDescent="0.35">
      <c r="Z570" s="197"/>
    </row>
    <row r="571" spans="26:26" x14ac:dyDescent="0.35">
      <c r="Z571" s="197"/>
    </row>
    <row r="572" spans="26:26" x14ac:dyDescent="0.35">
      <c r="Z572" s="197"/>
    </row>
    <row r="573" spans="26:26" x14ac:dyDescent="0.35">
      <c r="Z573" s="197"/>
    </row>
    <row r="574" spans="26:26" x14ac:dyDescent="0.35">
      <c r="Z574" s="197"/>
    </row>
    <row r="575" spans="26:26" x14ac:dyDescent="0.35">
      <c r="Z575" s="197"/>
    </row>
    <row r="576" spans="26:26" x14ac:dyDescent="0.35">
      <c r="Z576" s="197"/>
    </row>
    <row r="577" spans="26:26" x14ac:dyDescent="0.35">
      <c r="Z577" s="197"/>
    </row>
    <row r="578" spans="26:26" x14ac:dyDescent="0.35">
      <c r="Z578" s="197"/>
    </row>
    <row r="579" spans="26:26" x14ac:dyDescent="0.35">
      <c r="Z579" s="197"/>
    </row>
    <row r="580" spans="26:26" x14ac:dyDescent="0.35">
      <c r="Z580" s="197"/>
    </row>
    <row r="581" spans="26:26" x14ac:dyDescent="0.35">
      <c r="Z581" s="197"/>
    </row>
    <row r="582" spans="26:26" x14ac:dyDescent="0.35">
      <c r="Z582" s="197"/>
    </row>
    <row r="583" spans="26:26" x14ac:dyDescent="0.35">
      <c r="Z583" s="197"/>
    </row>
    <row r="584" spans="26:26" x14ac:dyDescent="0.35">
      <c r="Z584" s="197"/>
    </row>
    <row r="585" spans="26:26" x14ac:dyDescent="0.35">
      <c r="Z585" s="197"/>
    </row>
    <row r="586" spans="26:26" x14ac:dyDescent="0.35">
      <c r="Z586" s="197"/>
    </row>
    <row r="587" spans="26:26" x14ac:dyDescent="0.35">
      <c r="Z587" s="197"/>
    </row>
    <row r="588" spans="26:26" x14ac:dyDescent="0.35">
      <c r="Z588" s="197"/>
    </row>
    <row r="589" spans="26:26" x14ac:dyDescent="0.35">
      <c r="Z589" s="197"/>
    </row>
    <row r="590" spans="26:26" x14ac:dyDescent="0.35">
      <c r="Z590" s="197"/>
    </row>
    <row r="591" spans="26:26" x14ac:dyDescent="0.35">
      <c r="Z591" s="197"/>
    </row>
    <row r="592" spans="26:26" x14ac:dyDescent="0.35">
      <c r="Z592" s="197"/>
    </row>
    <row r="593" spans="26:26" x14ac:dyDescent="0.35">
      <c r="Z593" s="197"/>
    </row>
    <row r="594" spans="26:26" x14ac:dyDescent="0.35">
      <c r="Z594" s="197"/>
    </row>
    <row r="595" spans="26:26" x14ac:dyDescent="0.35">
      <c r="Z595" s="197"/>
    </row>
    <row r="596" spans="26:26" x14ac:dyDescent="0.35">
      <c r="Z596" s="197"/>
    </row>
    <row r="597" spans="26:26" x14ac:dyDescent="0.35">
      <c r="Z597" s="197"/>
    </row>
    <row r="598" spans="26:26" x14ac:dyDescent="0.35">
      <c r="Z598" s="197"/>
    </row>
    <row r="599" spans="26:26" x14ac:dyDescent="0.35">
      <c r="Z599" s="197"/>
    </row>
    <row r="600" spans="26:26" x14ac:dyDescent="0.35">
      <c r="Z600" s="197"/>
    </row>
    <row r="601" spans="26:26" x14ac:dyDescent="0.35">
      <c r="Z601" s="197"/>
    </row>
    <row r="602" spans="26:26" x14ac:dyDescent="0.35">
      <c r="Z602" s="197"/>
    </row>
    <row r="603" spans="26:26" x14ac:dyDescent="0.35">
      <c r="Z603" s="197"/>
    </row>
    <row r="604" spans="26:26" x14ac:dyDescent="0.35">
      <c r="Z604" s="197"/>
    </row>
    <row r="605" spans="26:26" x14ac:dyDescent="0.35">
      <c r="Z605" s="197"/>
    </row>
    <row r="606" spans="26:26" x14ac:dyDescent="0.35">
      <c r="Z606" s="197"/>
    </row>
    <row r="607" spans="26:26" x14ac:dyDescent="0.35">
      <c r="Z607" s="197"/>
    </row>
    <row r="608" spans="26:26" x14ac:dyDescent="0.35">
      <c r="Z608" s="197"/>
    </row>
    <row r="609" spans="26:26" x14ac:dyDescent="0.35">
      <c r="Z609" s="197"/>
    </row>
    <row r="610" spans="26:26" x14ac:dyDescent="0.35">
      <c r="Z610" s="197"/>
    </row>
    <row r="611" spans="26:26" x14ac:dyDescent="0.35">
      <c r="Z611" s="197"/>
    </row>
    <row r="612" spans="26:26" x14ac:dyDescent="0.35">
      <c r="Z612" s="197"/>
    </row>
    <row r="613" spans="26:26" x14ac:dyDescent="0.35">
      <c r="Z613" s="197"/>
    </row>
    <row r="614" spans="26:26" x14ac:dyDescent="0.35">
      <c r="Z614" s="197"/>
    </row>
    <row r="615" spans="26:26" x14ac:dyDescent="0.35">
      <c r="Z615" s="197"/>
    </row>
    <row r="616" spans="26:26" x14ac:dyDescent="0.35">
      <c r="Z616" s="197"/>
    </row>
    <row r="617" spans="26:26" x14ac:dyDescent="0.35">
      <c r="Z617" s="197"/>
    </row>
    <row r="618" spans="26:26" x14ac:dyDescent="0.35">
      <c r="Z618" s="197"/>
    </row>
    <row r="619" spans="26:26" x14ac:dyDescent="0.35">
      <c r="Z619" s="197"/>
    </row>
    <row r="620" spans="26:26" x14ac:dyDescent="0.35">
      <c r="Z620" s="197"/>
    </row>
    <row r="621" spans="26:26" x14ac:dyDescent="0.35">
      <c r="Z621" s="197"/>
    </row>
    <row r="622" spans="26:26" x14ac:dyDescent="0.35">
      <c r="Z622" s="197"/>
    </row>
    <row r="623" spans="26:26" x14ac:dyDescent="0.35">
      <c r="Z623" s="197"/>
    </row>
    <row r="624" spans="26:26" x14ac:dyDescent="0.35">
      <c r="Z624" s="197"/>
    </row>
    <row r="625" spans="26:26" x14ac:dyDescent="0.35">
      <c r="Z625" s="197"/>
    </row>
    <row r="626" spans="26:26" x14ac:dyDescent="0.35">
      <c r="Z626" s="197"/>
    </row>
    <row r="627" spans="26:26" x14ac:dyDescent="0.35">
      <c r="Z627" s="197"/>
    </row>
    <row r="628" spans="26:26" x14ac:dyDescent="0.35">
      <c r="Z628" s="197"/>
    </row>
    <row r="629" spans="26:26" x14ac:dyDescent="0.35">
      <c r="Z629" s="197"/>
    </row>
    <row r="630" spans="26:26" x14ac:dyDescent="0.35">
      <c r="Z630" s="197"/>
    </row>
    <row r="631" spans="26:26" x14ac:dyDescent="0.35">
      <c r="Z631" s="197"/>
    </row>
    <row r="632" spans="26:26" x14ac:dyDescent="0.35">
      <c r="Z632" s="197"/>
    </row>
    <row r="633" spans="26:26" x14ac:dyDescent="0.35">
      <c r="Z633" s="197"/>
    </row>
    <row r="634" spans="26:26" x14ac:dyDescent="0.35">
      <c r="Z634" s="197"/>
    </row>
    <row r="635" spans="26:26" x14ac:dyDescent="0.35">
      <c r="Z635" s="197"/>
    </row>
    <row r="636" spans="26:26" x14ac:dyDescent="0.35">
      <c r="Z636" s="197"/>
    </row>
    <row r="637" spans="26:26" x14ac:dyDescent="0.35">
      <c r="Z637" s="197"/>
    </row>
    <row r="638" spans="26:26" x14ac:dyDescent="0.35">
      <c r="Z638" s="197"/>
    </row>
    <row r="639" spans="26:26" x14ac:dyDescent="0.35">
      <c r="Z639" s="197"/>
    </row>
    <row r="640" spans="26:26" x14ac:dyDescent="0.35">
      <c r="Z640" s="197"/>
    </row>
    <row r="641" spans="26:26" x14ac:dyDescent="0.35">
      <c r="Z641" s="197"/>
    </row>
    <row r="642" spans="26:26" x14ac:dyDescent="0.35">
      <c r="Z642" s="197"/>
    </row>
    <row r="643" spans="26:26" x14ac:dyDescent="0.35">
      <c r="Z643" s="197"/>
    </row>
    <row r="644" spans="26:26" x14ac:dyDescent="0.35">
      <c r="Z644" s="197"/>
    </row>
    <row r="645" spans="26:26" x14ac:dyDescent="0.35">
      <c r="Z645" s="197"/>
    </row>
    <row r="646" spans="26:26" x14ac:dyDescent="0.35">
      <c r="Z646" s="197"/>
    </row>
    <row r="647" spans="26:26" x14ac:dyDescent="0.35">
      <c r="Z647" s="197"/>
    </row>
    <row r="648" spans="26:26" x14ac:dyDescent="0.35">
      <c r="Z648" s="197"/>
    </row>
    <row r="649" spans="26:26" x14ac:dyDescent="0.35">
      <c r="Z649" s="197"/>
    </row>
    <row r="650" spans="26:26" x14ac:dyDescent="0.35">
      <c r="Z650" s="197"/>
    </row>
    <row r="651" spans="26:26" x14ac:dyDescent="0.35">
      <c r="Z651" s="197"/>
    </row>
    <row r="652" spans="26:26" x14ac:dyDescent="0.35">
      <c r="Z652" s="197"/>
    </row>
    <row r="653" spans="26:26" x14ac:dyDescent="0.35">
      <c r="Z653" s="197"/>
    </row>
    <row r="654" spans="26:26" x14ac:dyDescent="0.35">
      <c r="Z654" s="197"/>
    </row>
    <row r="655" spans="26:26" x14ac:dyDescent="0.35">
      <c r="Z655" s="197"/>
    </row>
    <row r="656" spans="26:26" x14ac:dyDescent="0.35">
      <c r="Z656" s="197"/>
    </row>
    <row r="657" spans="26:26" x14ac:dyDescent="0.35">
      <c r="Z657" s="197"/>
    </row>
    <row r="658" spans="26:26" x14ac:dyDescent="0.35">
      <c r="Z658" s="197"/>
    </row>
    <row r="659" spans="26:26" x14ac:dyDescent="0.35">
      <c r="Z659" s="197"/>
    </row>
    <row r="660" spans="26:26" x14ac:dyDescent="0.35">
      <c r="Z660" s="197"/>
    </row>
    <row r="661" spans="26:26" x14ac:dyDescent="0.35">
      <c r="Z661" s="197"/>
    </row>
    <row r="662" spans="26:26" x14ac:dyDescent="0.35">
      <c r="Z662" s="197"/>
    </row>
    <row r="663" spans="26:26" x14ac:dyDescent="0.35">
      <c r="Z663" s="197"/>
    </row>
    <row r="664" spans="26:26" x14ac:dyDescent="0.35">
      <c r="Z664" s="197"/>
    </row>
    <row r="665" spans="26:26" x14ac:dyDescent="0.35">
      <c r="Z665" s="197"/>
    </row>
    <row r="666" spans="26:26" x14ac:dyDescent="0.35">
      <c r="Z666" s="197"/>
    </row>
    <row r="667" spans="26:26" x14ac:dyDescent="0.35">
      <c r="Z667" s="197"/>
    </row>
    <row r="668" spans="26:26" x14ac:dyDescent="0.35">
      <c r="Z668" s="197"/>
    </row>
    <row r="669" spans="26:26" x14ac:dyDescent="0.35">
      <c r="Z669" s="197"/>
    </row>
    <row r="670" spans="26:26" x14ac:dyDescent="0.35">
      <c r="Z670" s="197"/>
    </row>
    <row r="671" spans="26:26" x14ac:dyDescent="0.35">
      <c r="Z671" s="197"/>
    </row>
    <row r="672" spans="26:26" x14ac:dyDescent="0.35">
      <c r="Z672" s="197"/>
    </row>
    <row r="673" spans="26:26" x14ac:dyDescent="0.35">
      <c r="Z673" s="197"/>
    </row>
    <row r="674" spans="26:26" x14ac:dyDescent="0.35">
      <c r="Z674" s="197"/>
    </row>
    <row r="675" spans="26:26" x14ac:dyDescent="0.35">
      <c r="Z675" s="197"/>
    </row>
    <row r="676" spans="26:26" x14ac:dyDescent="0.35">
      <c r="Z676" s="197"/>
    </row>
    <row r="677" spans="26:26" x14ac:dyDescent="0.35">
      <c r="Z677" s="197"/>
    </row>
    <row r="678" spans="26:26" x14ac:dyDescent="0.35">
      <c r="Z678" s="197"/>
    </row>
    <row r="679" spans="26:26" x14ac:dyDescent="0.35">
      <c r="Z679" s="197"/>
    </row>
    <row r="680" spans="26:26" x14ac:dyDescent="0.35">
      <c r="Z680" s="197"/>
    </row>
    <row r="681" spans="26:26" x14ac:dyDescent="0.35">
      <c r="Z681" s="197"/>
    </row>
    <row r="682" spans="26:26" x14ac:dyDescent="0.35">
      <c r="Z682" s="197"/>
    </row>
    <row r="683" spans="26:26" x14ac:dyDescent="0.35">
      <c r="Z683" s="197"/>
    </row>
    <row r="684" spans="26:26" x14ac:dyDescent="0.35">
      <c r="Z684" s="197"/>
    </row>
    <row r="685" spans="26:26" x14ac:dyDescent="0.35">
      <c r="Z685" s="197"/>
    </row>
    <row r="686" spans="26:26" x14ac:dyDescent="0.35">
      <c r="Z686" s="197"/>
    </row>
    <row r="687" spans="26:26" x14ac:dyDescent="0.35">
      <c r="Z687" s="197"/>
    </row>
    <row r="688" spans="26:26" x14ac:dyDescent="0.35">
      <c r="Z688" s="197"/>
    </row>
    <row r="689" spans="26:26" x14ac:dyDescent="0.35">
      <c r="Z689" s="197"/>
    </row>
    <row r="690" spans="26:26" x14ac:dyDescent="0.35">
      <c r="Z690" s="197"/>
    </row>
    <row r="691" spans="26:26" x14ac:dyDescent="0.35">
      <c r="Z691" s="197"/>
    </row>
    <row r="692" spans="26:26" x14ac:dyDescent="0.35">
      <c r="Z692" s="197"/>
    </row>
    <row r="693" spans="26:26" x14ac:dyDescent="0.35">
      <c r="Z693" s="197"/>
    </row>
    <row r="694" spans="26:26" x14ac:dyDescent="0.35">
      <c r="Z694" s="197"/>
    </row>
    <row r="695" spans="26:26" x14ac:dyDescent="0.35">
      <c r="Z695" s="197"/>
    </row>
    <row r="696" spans="26:26" x14ac:dyDescent="0.35">
      <c r="Z696" s="197"/>
    </row>
    <row r="697" spans="26:26" x14ac:dyDescent="0.35">
      <c r="Z697" s="197"/>
    </row>
    <row r="698" spans="26:26" x14ac:dyDescent="0.35">
      <c r="Z698" s="197"/>
    </row>
    <row r="699" spans="26:26" x14ac:dyDescent="0.35">
      <c r="Z699" s="197"/>
    </row>
    <row r="700" spans="26:26" x14ac:dyDescent="0.35">
      <c r="Z700" s="197"/>
    </row>
    <row r="701" spans="26:26" x14ac:dyDescent="0.35">
      <c r="Z701" s="197"/>
    </row>
    <row r="702" spans="26:26" x14ac:dyDescent="0.35">
      <c r="Z702" s="197"/>
    </row>
    <row r="703" spans="26:26" x14ac:dyDescent="0.35">
      <c r="Z703" s="197"/>
    </row>
    <row r="704" spans="26:26" x14ac:dyDescent="0.35">
      <c r="Z704" s="197"/>
    </row>
    <row r="705" spans="26:26" x14ac:dyDescent="0.35">
      <c r="Z705" s="197"/>
    </row>
    <row r="706" spans="26:26" x14ac:dyDescent="0.35">
      <c r="Z706" s="197"/>
    </row>
    <row r="707" spans="26:26" x14ac:dyDescent="0.35">
      <c r="Z707" s="197"/>
    </row>
    <row r="708" spans="26:26" x14ac:dyDescent="0.35">
      <c r="Z708" s="197"/>
    </row>
    <row r="709" spans="26:26" x14ac:dyDescent="0.35">
      <c r="Z709" s="197"/>
    </row>
    <row r="710" spans="26:26" x14ac:dyDescent="0.35">
      <c r="Z710" s="197"/>
    </row>
    <row r="711" spans="26:26" x14ac:dyDescent="0.35">
      <c r="Z711" s="197"/>
    </row>
    <row r="712" spans="26:26" x14ac:dyDescent="0.35">
      <c r="Z712" s="197"/>
    </row>
    <row r="713" spans="26:26" x14ac:dyDescent="0.35">
      <c r="Z713" s="197"/>
    </row>
    <row r="714" spans="26:26" x14ac:dyDescent="0.35">
      <c r="Z714" s="197"/>
    </row>
    <row r="715" spans="26:26" x14ac:dyDescent="0.35">
      <c r="Z715" s="197"/>
    </row>
    <row r="716" spans="26:26" x14ac:dyDescent="0.35">
      <c r="Z716" s="197"/>
    </row>
    <row r="717" spans="26:26" x14ac:dyDescent="0.35">
      <c r="Z717" s="197"/>
    </row>
    <row r="718" spans="26:26" x14ac:dyDescent="0.35">
      <c r="Z718" s="197"/>
    </row>
    <row r="719" spans="26:26" x14ac:dyDescent="0.35">
      <c r="Z719" s="197"/>
    </row>
    <row r="720" spans="26:26" x14ac:dyDescent="0.35">
      <c r="Z720" s="197"/>
    </row>
    <row r="721" spans="26:26" x14ac:dyDescent="0.35">
      <c r="Z721" s="197"/>
    </row>
    <row r="722" spans="26:26" x14ac:dyDescent="0.35">
      <c r="Z722" s="197"/>
    </row>
    <row r="723" spans="26:26" x14ac:dyDescent="0.35">
      <c r="Z723" s="197"/>
    </row>
    <row r="724" spans="26:26" x14ac:dyDescent="0.35">
      <c r="Z724" s="197"/>
    </row>
    <row r="725" spans="26:26" x14ac:dyDescent="0.35">
      <c r="Z725" s="197"/>
    </row>
    <row r="726" spans="26:26" x14ac:dyDescent="0.35">
      <c r="Z726" s="197"/>
    </row>
    <row r="727" spans="26:26" x14ac:dyDescent="0.35">
      <c r="Z727" s="197"/>
    </row>
    <row r="728" spans="26:26" x14ac:dyDescent="0.35">
      <c r="Z728" s="197"/>
    </row>
    <row r="729" spans="26:26" x14ac:dyDescent="0.35">
      <c r="Z729" s="197"/>
    </row>
    <row r="730" spans="26:26" x14ac:dyDescent="0.35">
      <c r="Z730" s="197"/>
    </row>
    <row r="731" spans="26:26" x14ac:dyDescent="0.35">
      <c r="Z731" s="197"/>
    </row>
    <row r="732" spans="26:26" x14ac:dyDescent="0.35">
      <c r="Z732" s="197"/>
    </row>
    <row r="733" spans="26:26" x14ac:dyDescent="0.35">
      <c r="Z733" s="197"/>
    </row>
    <row r="734" spans="26:26" x14ac:dyDescent="0.35">
      <c r="Z734" s="197"/>
    </row>
    <row r="735" spans="26:26" x14ac:dyDescent="0.35">
      <c r="Z735" s="197"/>
    </row>
    <row r="736" spans="26:26" x14ac:dyDescent="0.35">
      <c r="Z736" s="197"/>
    </row>
    <row r="737" spans="26:26" x14ac:dyDescent="0.35">
      <c r="Z737" s="197"/>
    </row>
    <row r="738" spans="26:26" x14ac:dyDescent="0.35">
      <c r="Z738" s="197"/>
    </row>
    <row r="739" spans="26:26" x14ac:dyDescent="0.35">
      <c r="Z739" s="197"/>
    </row>
    <row r="740" spans="26:26" x14ac:dyDescent="0.35">
      <c r="Z740" s="197"/>
    </row>
    <row r="741" spans="26:26" x14ac:dyDescent="0.35">
      <c r="Z741" s="197"/>
    </row>
    <row r="742" spans="26:26" x14ac:dyDescent="0.35">
      <c r="Z742" s="197"/>
    </row>
    <row r="743" spans="26:26" x14ac:dyDescent="0.35">
      <c r="Z743" s="197"/>
    </row>
    <row r="744" spans="26:26" x14ac:dyDescent="0.35">
      <c r="Z744" s="197"/>
    </row>
    <row r="745" spans="26:26" x14ac:dyDescent="0.35">
      <c r="Z745" s="197"/>
    </row>
    <row r="746" spans="26:26" x14ac:dyDescent="0.35">
      <c r="Z746" s="197"/>
    </row>
    <row r="747" spans="26:26" x14ac:dyDescent="0.35">
      <c r="Z747" s="197"/>
    </row>
    <row r="748" spans="26:26" x14ac:dyDescent="0.35">
      <c r="Z748" s="197"/>
    </row>
    <row r="749" spans="26:26" x14ac:dyDescent="0.35">
      <c r="Z749" s="197"/>
    </row>
    <row r="750" spans="26:26" x14ac:dyDescent="0.35">
      <c r="Z750" s="197"/>
    </row>
    <row r="751" spans="26:26" x14ac:dyDescent="0.35">
      <c r="Z751" s="197"/>
    </row>
    <row r="752" spans="26:26" x14ac:dyDescent="0.35">
      <c r="Z752" s="197"/>
    </row>
    <row r="753" spans="26:26" x14ac:dyDescent="0.35">
      <c r="Z753" s="197"/>
    </row>
    <row r="754" spans="26:26" x14ac:dyDescent="0.35">
      <c r="Z754" s="197"/>
    </row>
    <row r="755" spans="26:26" x14ac:dyDescent="0.35">
      <c r="Z755" s="197"/>
    </row>
    <row r="756" spans="26:26" x14ac:dyDescent="0.35">
      <c r="Z756" s="197"/>
    </row>
    <row r="757" spans="26:26" x14ac:dyDescent="0.35">
      <c r="Z757" s="197"/>
    </row>
    <row r="758" spans="26:26" x14ac:dyDescent="0.35">
      <c r="Z758" s="197"/>
    </row>
    <row r="759" spans="26:26" x14ac:dyDescent="0.35">
      <c r="Z759" s="197"/>
    </row>
    <row r="760" spans="26:26" x14ac:dyDescent="0.35">
      <c r="Z760" s="197"/>
    </row>
    <row r="761" spans="26:26" x14ac:dyDescent="0.35">
      <c r="Z761" s="197"/>
    </row>
    <row r="762" spans="26:26" x14ac:dyDescent="0.35">
      <c r="Z762" s="197"/>
    </row>
    <row r="763" spans="26:26" x14ac:dyDescent="0.35">
      <c r="Z763" s="197"/>
    </row>
    <row r="764" spans="26:26" x14ac:dyDescent="0.35">
      <c r="Z764" s="197"/>
    </row>
    <row r="765" spans="26:26" x14ac:dyDescent="0.35">
      <c r="Z765" s="197"/>
    </row>
    <row r="766" spans="26:26" x14ac:dyDescent="0.35">
      <c r="Z766" s="197"/>
    </row>
    <row r="767" spans="26:26" x14ac:dyDescent="0.35">
      <c r="Z767" s="197"/>
    </row>
    <row r="768" spans="26:26" x14ac:dyDescent="0.35">
      <c r="Z768" s="197"/>
    </row>
    <row r="769" spans="26:26" x14ac:dyDescent="0.35">
      <c r="Z769" s="197"/>
    </row>
    <row r="770" spans="26:26" x14ac:dyDescent="0.35">
      <c r="Z770" s="197"/>
    </row>
    <row r="771" spans="26:26" x14ac:dyDescent="0.35">
      <c r="Z771" s="197"/>
    </row>
    <row r="772" spans="26:26" x14ac:dyDescent="0.35">
      <c r="Z772" s="197"/>
    </row>
    <row r="773" spans="26:26" x14ac:dyDescent="0.35">
      <c r="Z773" s="197"/>
    </row>
    <row r="774" spans="26:26" x14ac:dyDescent="0.35">
      <c r="Z774" s="197"/>
    </row>
    <row r="775" spans="26:26" x14ac:dyDescent="0.35">
      <c r="Z775" s="197"/>
    </row>
    <row r="776" spans="26:26" x14ac:dyDescent="0.35">
      <c r="Z776" s="197"/>
    </row>
    <row r="777" spans="26:26" x14ac:dyDescent="0.35">
      <c r="Z777" s="197"/>
    </row>
    <row r="778" spans="26:26" x14ac:dyDescent="0.35">
      <c r="Z778" s="197"/>
    </row>
    <row r="779" spans="26:26" x14ac:dyDescent="0.35">
      <c r="Z779" s="197"/>
    </row>
    <row r="780" spans="26:26" x14ac:dyDescent="0.35">
      <c r="Z780" s="197"/>
    </row>
    <row r="781" spans="26:26" x14ac:dyDescent="0.35">
      <c r="Z781" s="197"/>
    </row>
    <row r="782" spans="26:26" x14ac:dyDescent="0.35">
      <c r="Z782" s="197"/>
    </row>
    <row r="783" spans="26:26" x14ac:dyDescent="0.35">
      <c r="Z783" s="197"/>
    </row>
    <row r="784" spans="26:26" x14ac:dyDescent="0.35">
      <c r="Z784" s="197"/>
    </row>
    <row r="785" spans="26:26" x14ac:dyDescent="0.35">
      <c r="Z785" s="197"/>
    </row>
    <row r="786" spans="26:26" x14ac:dyDescent="0.35">
      <c r="Z786" s="197"/>
    </row>
    <row r="787" spans="26:26" x14ac:dyDescent="0.35">
      <c r="Z787" s="197"/>
    </row>
    <row r="788" spans="26:26" x14ac:dyDescent="0.35">
      <c r="Z788" s="197"/>
    </row>
    <row r="789" spans="26:26" x14ac:dyDescent="0.35">
      <c r="Z789" s="197"/>
    </row>
    <row r="790" spans="26:26" x14ac:dyDescent="0.35">
      <c r="Z790" s="197"/>
    </row>
    <row r="791" spans="26:26" x14ac:dyDescent="0.35">
      <c r="Z791" s="197"/>
    </row>
    <row r="792" spans="26:26" x14ac:dyDescent="0.35">
      <c r="Z792" s="197"/>
    </row>
    <row r="793" spans="26:26" x14ac:dyDescent="0.35">
      <c r="Z793" s="197"/>
    </row>
    <row r="794" spans="26:26" x14ac:dyDescent="0.35">
      <c r="Z794" s="197"/>
    </row>
    <row r="795" spans="26:26" x14ac:dyDescent="0.35">
      <c r="Z795" s="197"/>
    </row>
    <row r="796" spans="26:26" x14ac:dyDescent="0.35">
      <c r="Z796" s="197"/>
    </row>
    <row r="797" spans="26:26" x14ac:dyDescent="0.35">
      <c r="Z797" s="197"/>
    </row>
    <row r="798" spans="26:26" x14ac:dyDescent="0.35">
      <c r="Z798" s="197"/>
    </row>
    <row r="799" spans="26:26" x14ac:dyDescent="0.35">
      <c r="Z799" s="197"/>
    </row>
    <row r="800" spans="26:26" x14ac:dyDescent="0.35">
      <c r="Z800" s="197"/>
    </row>
    <row r="801" spans="26:26" x14ac:dyDescent="0.35">
      <c r="Z801" s="197"/>
    </row>
    <row r="802" spans="26:26" x14ac:dyDescent="0.35">
      <c r="Z802" s="197"/>
    </row>
    <row r="803" spans="26:26" x14ac:dyDescent="0.35">
      <c r="Z803" s="197"/>
    </row>
    <row r="804" spans="26:26" x14ac:dyDescent="0.35">
      <c r="Z804" s="197"/>
    </row>
    <row r="805" spans="26:26" x14ac:dyDescent="0.35">
      <c r="Z805" s="197"/>
    </row>
    <row r="806" spans="26:26" x14ac:dyDescent="0.35">
      <c r="Z806" s="197"/>
    </row>
    <row r="807" spans="26:26" x14ac:dyDescent="0.35">
      <c r="Z807" s="197"/>
    </row>
    <row r="808" spans="26:26" x14ac:dyDescent="0.35">
      <c r="Z808" s="197"/>
    </row>
    <row r="809" spans="26:26" x14ac:dyDescent="0.35">
      <c r="Z809" s="197"/>
    </row>
    <row r="810" spans="26:26" x14ac:dyDescent="0.35">
      <c r="Z810" s="197"/>
    </row>
    <row r="811" spans="26:26" x14ac:dyDescent="0.35">
      <c r="Z811" s="197"/>
    </row>
    <row r="812" spans="26:26" x14ac:dyDescent="0.35">
      <c r="Z812" s="197"/>
    </row>
    <row r="813" spans="26:26" x14ac:dyDescent="0.35">
      <c r="Z813" s="197"/>
    </row>
    <row r="814" spans="26:26" x14ac:dyDescent="0.35">
      <c r="Z814" s="197"/>
    </row>
    <row r="815" spans="26:26" x14ac:dyDescent="0.35">
      <c r="Z815" s="197"/>
    </row>
    <row r="816" spans="26:26" x14ac:dyDescent="0.35">
      <c r="Z816" s="197"/>
    </row>
    <row r="817" spans="26:26" x14ac:dyDescent="0.35">
      <c r="Z817" s="197"/>
    </row>
    <row r="818" spans="26:26" x14ac:dyDescent="0.35">
      <c r="Z818" s="197"/>
    </row>
    <row r="819" spans="26:26" x14ac:dyDescent="0.35">
      <c r="Z819" s="197"/>
    </row>
    <row r="820" spans="26:26" x14ac:dyDescent="0.35">
      <c r="Z820" s="197"/>
    </row>
    <row r="821" spans="26:26" x14ac:dyDescent="0.35">
      <c r="Z821" s="197"/>
    </row>
    <row r="822" spans="26:26" x14ac:dyDescent="0.35">
      <c r="Z822" s="197"/>
    </row>
    <row r="823" spans="26:26" x14ac:dyDescent="0.35">
      <c r="Z823" s="197"/>
    </row>
    <row r="824" spans="26:26" x14ac:dyDescent="0.35">
      <c r="Z824" s="197"/>
    </row>
    <row r="825" spans="26:26" x14ac:dyDescent="0.35">
      <c r="Z825" s="197"/>
    </row>
    <row r="826" spans="26:26" x14ac:dyDescent="0.35">
      <c r="Z826" s="197"/>
    </row>
    <row r="827" spans="26:26" x14ac:dyDescent="0.35">
      <c r="Z827" s="197"/>
    </row>
    <row r="828" spans="26:26" x14ac:dyDescent="0.35">
      <c r="Z828" s="197"/>
    </row>
    <row r="829" spans="26:26" x14ac:dyDescent="0.35">
      <c r="Z829" s="197"/>
    </row>
    <row r="830" spans="26:26" x14ac:dyDescent="0.35">
      <c r="Z830" s="197"/>
    </row>
    <row r="831" spans="26:26" x14ac:dyDescent="0.35">
      <c r="Z831" s="197"/>
    </row>
    <row r="832" spans="26:26" x14ac:dyDescent="0.35">
      <c r="Z832" s="197"/>
    </row>
    <row r="833" spans="26:26" x14ac:dyDescent="0.35">
      <c r="Z833" s="197"/>
    </row>
    <row r="834" spans="26:26" x14ac:dyDescent="0.35">
      <c r="Z834" s="197"/>
    </row>
    <row r="835" spans="26:26" x14ac:dyDescent="0.35">
      <c r="Z835" s="197"/>
    </row>
    <row r="836" spans="26:26" x14ac:dyDescent="0.35">
      <c r="Z836" s="197"/>
    </row>
    <row r="837" spans="26:26" x14ac:dyDescent="0.35">
      <c r="Z837" s="197"/>
    </row>
    <row r="838" spans="26:26" x14ac:dyDescent="0.35">
      <c r="Z838" s="197"/>
    </row>
    <row r="839" spans="26:26" x14ac:dyDescent="0.35">
      <c r="Z839" s="197"/>
    </row>
    <row r="840" spans="26:26" x14ac:dyDescent="0.35">
      <c r="Z840" s="197"/>
    </row>
    <row r="841" spans="26:26" x14ac:dyDescent="0.35">
      <c r="Z841" s="197"/>
    </row>
    <row r="842" spans="26:26" x14ac:dyDescent="0.35">
      <c r="Z842" s="197"/>
    </row>
    <row r="843" spans="26:26" x14ac:dyDescent="0.35">
      <c r="Z843" s="197"/>
    </row>
    <row r="844" spans="26:26" x14ac:dyDescent="0.35">
      <c r="Z844" s="197"/>
    </row>
    <row r="845" spans="26:26" x14ac:dyDescent="0.35">
      <c r="Z845" s="197"/>
    </row>
    <row r="846" spans="26:26" x14ac:dyDescent="0.35">
      <c r="Z846" s="197"/>
    </row>
    <row r="847" spans="26:26" x14ac:dyDescent="0.35">
      <c r="Z847" s="197"/>
    </row>
    <row r="848" spans="26:26" x14ac:dyDescent="0.35">
      <c r="Z848" s="197"/>
    </row>
    <row r="849" spans="26:26" x14ac:dyDescent="0.35">
      <c r="Z849" s="197"/>
    </row>
    <row r="850" spans="26:26" x14ac:dyDescent="0.35">
      <c r="Z850" s="197"/>
    </row>
    <row r="851" spans="26:26" x14ac:dyDescent="0.35">
      <c r="Z851" s="197"/>
    </row>
    <row r="852" spans="26:26" x14ac:dyDescent="0.35">
      <c r="Z852" s="197"/>
    </row>
    <row r="853" spans="26:26" x14ac:dyDescent="0.35">
      <c r="Z853" s="197"/>
    </row>
    <row r="854" spans="26:26" x14ac:dyDescent="0.35">
      <c r="Z854" s="197"/>
    </row>
    <row r="855" spans="26:26" x14ac:dyDescent="0.35">
      <c r="Z855" s="197"/>
    </row>
    <row r="856" spans="26:26" x14ac:dyDescent="0.35">
      <c r="Z856" s="197"/>
    </row>
    <row r="857" spans="26:26" x14ac:dyDescent="0.35">
      <c r="Z857" s="197"/>
    </row>
    <row r="858" spans="26:26" x14ac:dyDescent="0.35">
      <c r="Z858" s="197"/>
    </row>
    <row r="859" spans="26:26" x14ac:dyDescent="0.35">
      <c r="Z859" s="197"/>
    </row>
    <row r="860" spans="26:26" x14ac:dyDescent="0.35">
      <c r="Z860" s="197"/>
    </row>
    <row r="861" spans="26:26" x14ac:dyDescent="0.35">
      <c r="Z861" s="197"/>
    </row>
    <row r="862" spans="26:26" x14ac:dyDescent="0.35">
      <c r="Z862" s="197"/>
    </row>
    <row r="863" spans="26:26" x14ac:dyDescent="0.35">
      <c r="Z863" s="197"/>
    </row>
    <row r="864" spans="26:26" x14ac:dyDescent="0.35">
      <c r="Z864" s="197"/>
    </row>
    <row r="865" spans="26:26" x14ac:dyDescent="0.35">
      <c r="Z865" s="197"/>
    </row>
    <row r="866" spans="26:26" x14ac:dyDescent="0.35">
      <c r="Z866" s="197"/>
    </row>
    <row r="867" spans="26:26" x14ac:dyDescent="0.35">
      <c r="Z867" s="197"/>
    </row>
    <row r="868" spans="26:26" x14ac:dyDescent="0.35">
      <c r="Z868" s="197"/>
    </row>
    <row r="869" spans="26:26" x14ac:dyDescent="0.35">
      <c r="Z869" s="197"/>
    </row>
    <row r="870" spans="26:26" x14ac:dyDescent="0.35">
      <c r="Z870" s="197"/>
    </row>
    <row r="871" spans="26:26" x14ac:dyDescent="0.35">
      <c r="Z871" s="197"/>
    </row>
    <row r="872" spans="26:26" x14ac:dyDescent="0.35">
      <c r="Z872" s="197"/>
    </row>
    <row r="873" spans="26:26" x14ac:dyDescent="0.35">
      <c r="Z873" s="197"/>
    </row>
    <row r="874" spans="26:26" x14ac:dyDescent="0.35">
      <c r="Z874" s="197"/>
    </row>
    <row r="875" spans="26:26" x14ac:dyDescent="0.35">
      <c r="Z875" s="197"/>
    </row>
    <row r="876" spans="26:26" x14ac:dyDescent="0.35">
      <c r="Z876" s="197"/>
    </row>
    <row r="877" spans="26:26" x14ac:dyDescent="0.35">
      <c r="Z877" s="197"/>
    </row>
    <row r="878" spans="26:26" x14ac:dyDescent="0.35">
      <c r="Z878" s="197"/>
    </row>
    <row r="879" spans="26:26" x14ac:dyDescent="0.35">
      <c r="Z879" s="197"/>
    </row>
    <row r="880" spans="26:26" x14ac:dyDescent="0.35">
      <c r="Z880" s="197"/>
    </row>
    <row r="881" spans="26:26" x14ac:dyDescent="0.35">
      <c r="Z881" s="197"/>
    </row>
    <row r="882" spans="26:26" x14ac:dyDescent="0.35">
      <c r="Z882" s="197"/>
    </row>
    <row r="883" spans="26:26" x14ac:dyDescent="0.35">
      <c r="Z883" s="197"/>
    </row>
    <row r="884" spans="26:26" x14ac:dyDescent="0.35">
      <c r="Z884" s="197"/>
    </row>
    <row r="885" spans="26:26" x14ac:dyDescent="0.35">
      <c r="Z885" s="197"/>
    </row>
    <row r="886" spans="26:26" x14ac:dyDescent="0.35">
      <c r="Z886" s="197"/>
    </row>
    <row r="887" spans="26:26" x14ac:dyDescent="0.35">
      <c r="Z887" s="197"/>
    </row>
    <row r="888" spans="26:26" x14ac:dyDescent="0.35">
      <c r="Z888" s="197"/>
    </row>
    <row r="889" spans="26:26" x14ac:dyDescent="0.35">
      <c r="Z889" s="197"/>
    </row>
    <row r="890" spans="26:26" x14ac:dyDescent="0.35">
      <c r="Z890" s="197"/>
    </row>
    <row r="891" spans="26:26" x14ac:dyDescent="0.35">
      <c r="Z891" s="197"/>
    </row>
    <row r="892" spans="26:26" x14ac:dyDescent="0.35">
      <c r="Z892" s="197"/>
    </row>
    <row r="893" spans="26:26" x14ac:dyDescent="0.35">
      <c r="Z893" s="197"/>
    </row>
    <row r="894" spans="26:26" x14ac:dyDescent="0.35">
      <c r="Z894" s="197"/>
    </row>
    <row r="895" spans="26:26" x14ac:dyDescent="0.35">
      <c r="Z895" s="197"/>
    </row>
    <row r="896" spans="26:26" x14ac:dyDescent="0.35">
      <c r="Z896" s="197"/>
    </row>
    <row r="897" spans="26:26" x14ac:dyDescent="0.35">
      <c r="Z897" s="197"/>
    </row>
    <row r="898" spans="26:26" x14ac:dyDescent="0.35">
      <c r="Z898" s="197"/>
    </row>
    <row r="899" spans="26:26" x14ac:dyDescent="0.35">
      <c r="Z899" s="197"/>
    </row>
    <row r="900" spans="26:26" x14ac:dyDescent="0.35">
      <c r="Z900" s="197"/>
    </row>
    <row r="901" spans="26:26" x14ac:dyDescent="0.35">
      <c r="Z901" s="197"/>
    </row>
    <row r="902" spans="26:26" x14ac:dyDescent="0.35">
      <c r="Z902" s="197"/>
    </row>
    <row r="903" spans="26:26" x14ac:dyDescent="0.35">
      <c r="Z903" s="197"/>
    </row>
    <row r="904" spans="26:26" x14ac:dyDescent="0.35">
      <c r="Z904" s="197"/>
    </row>
    <row r="905" spans="26:26" x14ac:dyDescent="0.35">
      <c r="Z905" s="197"/>
    </row>
    <row r="906" spans="26:26" x14ac:dyDescent="0.35">
      <c r="Z906" s="197"/>
    </row>
    <row r="907" spans="26:26" x14ac:dyDescent="0.35">
      <c r="Z907" s="197"/>
    </row>
    <row r="908" spans="26:26" x14ac:dyDescent="0.35">
      <c r="Z908" s="197"/>
    </row>
    <row r="909" spans="26:26" x14ac:dyDescent="0.35">
      <c r="Z909" s="197"/>
    </row>
    <row r="910" spans="26:26" x14ac:dyDescent="0.35">
      <c r="Z910" s="197"/>
    </row>
    <row r="911" spans="26:26" x14ac:dyDescent="0.35">
      <c r="Z911" s="197"/>
    </row>
    <row r="912" spans="26:26" x14ac:dyDescent="0.35">
      <c r="Z912" s="197"/>
    </row>
    <row r="913" spans="26:26" x14ac:dyDescent="0.35">
      <c r="Z913" s="197"/>
    </row>
    <row r="914" spans="26:26" x14ac:dyDescent="0.35">
      <c r="Z914" s="197"/>
    </row>
    <row r="915" spans="26:26" x14ac:dyDescent="0.35">
      <c r="Z915" s="197"/>
    </row>
    <row r="916" spans="26:26" x14ac:dyDescent="0.35">
      <c r="Z916" s="197"/>
    </row>
    <row r="917" spans="26:26" x14ac:dyDescent="0.35">
      <c r="Z917" s="197"/>
    </row>
    <row r="918" spans="26:26" x14ac:dyDescent="0.35">
      <c r="Z918" s="197"/>
    </row>
    <row r="919" spans="26:26" x14ac:dyDescent="0.35">
      <c r="Z919" s="197"/>
    </row>
    <row r="920" spans="26:26" x14ac:dyDescent="0.35">
      <c r="Z920" s="197"/>
    </row>
    <row r="921" spans="26:26" x14ac:dyDescent="0.35">
      <c r="Z921" s="197"/>
    </row>
    <row r="922" spans="26:26" x14ac:dyDescent="0.35">
      <c r="Z922" s="197"/>
    </row>
    <row r="923" spans="26:26" x14ac:dyDescent="0.35">
      <c r="Z923" s="197"/>
    </row>
    <row r="924" spans="26:26" x14ac:dyDescent="0.35">
      <c r="Z924" s="197"/>
    </row>
    <row r="925" spans="26:26" x14ac:dyDescent="0.35">
      <c r="Z925" s="197"/>
    </row>
    <row r="926" spans="26:26" x14ac:dyDescent="0.35">
      <c r="Z926" s="197"/>
    </row>
    <row r="927" spans="26:26" x14ac:dyDescent="0.35">
      <c r="Z927" s="197"/>
    </row>
    <row r="928" spans="26:26" x14ac:dyDescent="0.35">
      <c r="Z928" s="197"/>
    </row>
    <row r="929" spans="26:26" x14ac:dyDescent="0.35">
      <c r="Z929" s="197"/>
    </row>
    <row r="930" spans="26:26" x14ac:dyDescent="0.35">
      <c r="Z930" s="197"/>
    </row>
    <row r="931" spans="26:26" x14ac:dyDescent="0.35">
      <c r="Z931" s="197"/>
    </row>
    <row r="932" spans="26:26" x14ac:dyDescent="0.35">
      <c r="Z932" s="197"/>
    </row>
    <row r="933" spans="26:26" x14ac:dyDescent="0.35">
      <c r="Z933" s="197"/>
    </row>
    <row r="934" spans="26:26" x14ac:dyDescent="0.35">
      <c r="Z934" s="197"/>
    </row>
    <row r="935" spans="26:26" x14ac:dyDescent="0.35">
      <c r="Z935" s="197"/>
    </row>
    <row r="936" spans="26:26" x14ac:dyDescent="0.35">
      <c r="Z936" s="197"/>
    </row>
    <row r="937" spans="26:26" x14ac:dyDescent="0.35">
      <c r="Z937" s="197"/>
    </row>
    <row r="938" spans="26:26" x14ac:dyDescent="0.35">
      <c r="Z938" s="197"/>
    </row>
    <row r="939" spans="26:26" x14ac:dyDescent="0.35">
      <c r="Z939" s="197"/>
    </row>
    <row r="940" spans="26:26" x14ac:dyDescent="0.35">
      <c r="Z940" s="197"/>
    </row>
    <row r="941" spans="26:26" x14ac:dyDescent="0.35">
      <c r="Z941" s="197"/>
    </row>
    <row r="942" spans="26:26" x14ac:dyDescent="0.35">
      <c r="Z942" s="197"/>
    </row>
    <row r="943" spans="26:26" x14ac:dyDescent="0.35">
      <c r="Z943" s="197"/>
    </row>
    <row r="944" spans="26:26" x14ac:dyDescent="0.35">
      <c r="Z944" s="197"/>
    </row>
    <row r="945" spans="26:26" x14ac:dyDescent="0.35">
      <c r="Z945" s="197"/>
    </row>
    <row r="946" spans="26:26" x14ac:dyDescent="0.35">
      <c r="Z946" s="197"/>
    </row>
    <row r="947" spans="26:26" x14ac:dyDescent="0.35">
      <c r="Z947" s="197"/>
    </row>
    <row r="948" spans="26:26" x14ac:dyDescent="0.35">
      <c r="Z948" s="197"/>
    </row>
    <row r="949" spans="26:26" x14ac:dyDescent="0.35">
      <c r="Z949" s="197"/>
    </row>
    <row r="950" spans="26:26" x14ac:dyDescent="0.35">
      <c r="Z950" s="197"/>
    </row>
    <row r="951" spans="26:26" x14ac:dyDescent="0.35">
      <c r="Z951" s="197"/>
    </row>
    <row r="952" spans="26:26" x14ac:dyDescent="0.35">
      <c r="Z952" s="197"/>
    </row>
    <row r="953" spans="26:26" x14ac:dyDescent="0.35">
      <c r="Z953" s="197"/>
    </row>
    <row r="954" spans="26:26" x14ac:dyDescent="0.35">
      <c r="Z954" s="197"/>
    </row>
    <row r="955" spans="26:26" x14ac:dyDescent="0.35">
      <c r="Z955" s="197"/>
    </row>
    <row r="956" spans="26:26" x14ac:dyDescent="0.35">
      <c r="Z956" s="197"/>
    </row>
    <row r="957" spans="26:26" x14ac:dyDescent="0.35">
      <c r="Z957" s="197"/>
    </row>
  </sheetData>
  <mergeCells count="12">
    <mergeCell ref="U2:X2"/>
    <mergeCell ref="Y2:AB2"/>
    <mergeCell ref="J4:M4"/>
    <mergeCell ref="N4:Q4"/>
    <mergeCell ref="R4:U4"/>
    <mergeCell ref="W4:AB4"/>
    <mergeCell ref="M2:P2"/>
    <mergeCell ref="A1:D1"/>
    <mergeCell ref="A2:D2"/>
    <mergeCell ref="E2:H2"/>
    <mergeCell ref="I2:L2"/>
    <mergeCell ref="Q2:T2"/>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dimension ref="A1:F29"/>
  <sheetViews>
    <sheetView zoomScaleNormal="100" workbookViewId="0">
      <selection activeCell="B33" sqref="B33"/>
    </sheetView>
  </sheetViews>
  <sheetFormatPr defaultRowHeight="14.5" x14ac:dyDescent="0.35"/>
  <cols>
    <col min="1" max="1" width="52.26953125" customWidth="1"/>
    <col min="2" max="2" width="19" customWidth="1"/>
  </cols>
  <sheetData>
    <row r="1" spans="1:6" ht="26" x14ac:dyDescent="0.35">
      <c r="A1" s="219" t="s">
        <v>451</v>
      </c>
      <c r="B1" s="219"/>
      <c r="C1" s="219"/>
      <c r="D1" s="219"/>
      <c r="E1" s="219"/>
      <c r="F1" s="219"/>
    </row>
    <row r="2" spans="1:6" ht="15" customHeight="1" x14ac:dyDescent="0.35">
      <c r="A2" s="221" t="s">
        <v>704</v>
      </c>
      <c r="B2" s="221"/>
    </row>
    <row r="3" spans="1:6" ht="16" customHeight="1" thickBot="1" x14ac:dyDescent="0.4">
      <c r="A3" s="221"/>
      <c r="B3" s="221"/>
      <c r="C3" s="32"/>
      <c r="D3" s="32"/>
      <c r="E3" s="32"/>
    </row>
    <row r="4" spans="1:6" x14ac:dyDescent="0.35">
      <c r="A4" s="31" t="s">
        <v>452</v>
      </c>
      <c r="B4" s="30" t="s">
        <v>453</v>
      </c>
    </row>
    <row r="5" spans="1:6" ht="15" thickBot="1" x14ac:dyDescent="0.4">
      <c r="A5" s="29" t="s">
        <v>454</v>
      </c>
      <c r="B5" s="28">
        <v>226</v>
      </c>
    </row>
    <row r="6" spans="1:6" ht="15" thickBot="1" x14ac:dyDescent="0.4">
      <c r="A6" s="27" t="s">
        <v>455</v>
      </c>
      <c r="B6" s="26">
        <v>52</v>
      </c>
    </row>
    <row r="7" spans="1:6" ht="15" customHeight="1" thickBot="1" x14ac:dyDescent="0.4">
      <c r="A7" s="25" t="s">
        <v>456</v>
      </c>
      <c r="B7" s="24">
        <v>16</v>
      </c>
      <c r="C7" s="23"/>
    </row>
    <row r="8" spans="1:6" ht="15" thickBot="1" x14ac:dyDescent="0.4">
      <c r="A8" s="22" t="s">
        <v>457</v>
      </c>
      <c r="B8" s="21">
        <v>35</v>
      </c>
    </row>
    <row r="9" spans="1:6" ht="15" thickBot="1" x14ac:dyDescent="0.4">
      <c r="A9" s="22" t="s">
        <v>705</v>
      </c>
      <c r="B9" s="21">
        <v>1</v>
      </c>
    </row>
    <row r="10" spans="1:6" x14ac:dyDescent="0.35">
      <c r="A10" s="20" t="s">
        <v>459</v>
      </c>
      <c r="B10" s="19">
        <v>12</v>
      </c>
    </row>
    <row r="11" spans="1:6" x14ac:dyDescent="0.35">
      <c r="A11" s="18" t="s">
        <v>458</v>
      </c>
      <c r="B11" s="17">
        <v>10</v>
      </c>
    </row>
    <row r="12" spans="1:6" x14ac:dyDescent="0.35">
      <c r="A12" s="18" t="s">
        <v>460</v>
      </c>
      <c r="B12" s="17">
        <v>7</v>
      </c>
    </row>
    <row r="13" spans="1:6" x14ac:dyDescent="0.35">
      <c r="A13" s="18" t="s">
        <v>461</v>
      </c>
      <c r="B13" s="17">
        <v>4</v>
      </c>
    </row>
    <row r="14" spans="1:6" x14ac:dyDescent="0.35">
      <c r="A14" s="18" t="s">
        <v>463</v>
      </c>
      <c r="B14" s="17">
        <v>2</v>
      </c>
    </row>
    <row r="15" spans="1:6" x14ac:dyDescent="0.35">
      <c r="A15" s="18" t="s">
        <v>469</v>
      </c>
      <c r="B15" s="17">
        <v>2</v>
      </c>
    </row>
    <row r="16" spans="1:6" x14ac:dyDescent="0.35">
      <c r="A16" s="18" t="s">
        <v>465</v>
      </c>
      <c r="B16" s="17">
        <v>2</v>
      </c>
    </row>
    <row r="17" spans="1:2" x14ac:dyDescent="0.35">
      <c r="A17" s="18" t="s">
        <v>464</v>
      </c>
      <c r="B17" s="17">
        <v>2</v>
      </c>
    </row>
    <row r="18" spans="1:2" x14ac:dyDescent="0.35">
      <c r="A18" s="18" t="s">
        <v>472</v>
      </c>
      <c r="B18" s="17">
        <v>2</v>
      </c>
    </row>
    <row r="19" spans="1:2" x14ac:dyDescent="0.35">
      <c r="A19" s="18" t="s">
        <v>462</v>
      </c>
      <c r="B19" s="17">
        <v>2</v>
      </c>
    </row>
    <row r="20" spans="1:2" x14ac:dyDescent="0.35">
      <c r="A20" s="18" t="s">
        <v>467</v>
      </c>
      <c r="B20" s="17">
        <v>2</v>
      </c>
    </row>
    <row r="21" spans="1:2" x14ac:dyDescent="0.35">
      <c r="A21" s="18" t="s">
        <v>470</v>
      </c>
      <c r="B21" s="17">
        <v>1</v>
      </c>
    </row>
    <row r="22" spans="1:2" x14ac:dyDescent="0.35">
      <c r="A22" s="18" t="s">
        <v>473</v>
      </c>
      <c r="B22" s="17">
        <v>1</v>
      </c>
    </row>
    <row r="23" spans="1:2" x14ac:dyDescent="0.35">
      <c r="A23" s="18" t="s">
        <v>471</v>
      </c>
      <c r="B23" s="17">
        <v>1</v>
      </c>
    </row>
    <row r="24" spans="1:2" x14ac:dyDescent="0.35">
      <c r="A24" s="18" t="s">
        <v>466</v>
      </c>
      <c r="B24" s="17">
        <v>1</v>
      </c>
    </row>
    <row r="25" spans="1:2" x14ac:dyDescent="0.35">
      <c r="A25" s="18" t="s">
        <v>468</v>
      </c>
      <c r="B25" s="17">
        <v>1</v>
      </c>
    </row>
    <row r="26" spans="1:2" x14ac:dyDescent="0.35">
      <c r="A26" s="220" t="s">
        <v>474</v>
      </c>
      <c r="B26" s="220"/>
    </row>
    <row r="27" spans="1:2" x14ac:dyDescent="0.35">
      <c r="A27" s="220"/>
      <c r="B27" s="220"/>
    </row>
    <row r="28" spans="1:2" x14ac:dyDescent="0.35">
      <c r="A28" s="220"/>
      <c r="B28" s="220"/>
    </row>
    <row r="29" spans="1:2" x14ac:dyDescent="0.35">
      <c r="A29" s="220"/>
      <c r="B29" s="220"/>
    </row>
  </sheetData>
  <mergeCells count="3">
    <mergeCell ref="A1:F1"/>
    <mergeCell ref="A26:B29"/>
    <mergeCell ref="A2: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526ce853-7349-4a33-988e-bfef8f1d57f1" ContentTypeId="0x0101" PreviousValue="false"/>
</file>

<file path=customXml/item3.xml><?xml version="1.0" encoding="utf-8"?>
<?mso-contentType ?>
<spe:Receivers xmlns:spe="http://schemas.microsoft.com/sharepoint/event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99697A-9B33-4F19-AE4C-C514E599B7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6E0DB5-2B80-4976-BB91-14664CAD62E1}">
  <ds:schemaRefs>
    <ds:schemaRef ds:uri="Microsoft.SharePoint.Taxonomy.ContentTypeSync"/>
  </ds:schemaRefs>
</ds:datastoreItem>
</file>

<file path=customXml/itemProps3.xml><?xml version="1.0" encoding="utf-8"?>
<ds:datastoreItem xmlns:ds="http://schemas.openxmlformats.org/officeDocument/2006/customXml" ds:itemID="{1145ACCB-27BC-4C36-B3BB-30EAB5DDF2C3}">
  <ds:schemaRefs>
    <ds:schemaRef ds:uri="http://schemas.microsoft.com/sharepoint/events"/>
  </ds:schemaRefs>
</ds:datastoreItem>
</file>

<file path=customXml/itemProps4.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http://schemas.microsoft.com/office/2006/documentManagement/types"/>
    <ds:schemaRef ds:uri="51f64f43-848e-4f71-a29c-5b275075194e"/>
    <ds:schemaRef ds:uri="http://purl.org/dc/terms/"/>
    <ds:schemaRef ds:uri="http://schemas.openxmlformats.org/package/2006/metadata/core-properties"/>
    <ds:schemaRef ds:uri="http://purl.org/dc/dcmitype/"/>
    <ds:schemaRef ds:uri="http://schemas.microsoft.com/office/infopath/2007/PartnerControls"/>
    <ds:schemaRef ds:uri="9225b539-7b15-42b2-871d-c20cb6e17ae7"/>
    <ds:schemaRef ds:uri="http://www.w3.org/XML/1998/namespace"/>
  </ds:schemaRefs>
</ds:datastoreItem>
</file>

<file path=customXml/itemProps5.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EOFY23 </vt:lpstr>
      <vt:lpstr>ATD FY24 YTD</vt:lpstr>
      <vt:lpstr>Detention FY24</vt:lpstr>
      <vt:lpstr> ICLOS and Detainees</vt:lpstr>
      <vt:lpstr>Monthly Bond Statistics</vt:lpstr>
      <vt:lpstr>Semiannual</vt:lpstr>
      <vt:lpstr>Facilities FY24</vt:lpstr>
      <vt:lpstr>Trans. Detainee Pop.</vt:lpstr>
      <vt:lpstr>Monthly Segregation</vt:lpstr>
      <vt:lpstr>Vulnerable &amp; Special Population</vt:lpstr>
      <vt:lpstr>Footnotes</vt:lpstr>
      <vt:lpstr>'Detention FY24'!Print_Area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2024-08-29T14:00:08Z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