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hess\models\final\"/>
    </mc:Choice>
  </mc:AlternateContent>
  <xr:revisionPtr revIDLastSave="0" documentId="13_ncr:1_{8BA87E9C-FBFF-427F-9442-4E8ED4F6DE89}" xr6:coauthVersionLast="47" xr6:coauthVersionMax="47" xr10:uidLastSave="{00000000-0000-0000-0000-000000000000}"/>
  <bookViews>
    <workbookView xWindow="-108" yWindow="-108" windowWidth="23256" windowHeight="12456" xr2:uid="{7EE59727-A36F-452D-857C-C4E78F5A93AD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9" i="1"/>
  <c r="N18" i="1"/>
  <c r="N26" i="1"/>
  <c r="N27" i="1"/>
  <c r="N25" i="1"/>
  <c r="N33" i="1"/>
  <c r="K25" i="1"/>
  <c r="K35" i="1"/>
  <c r="L35" i="1" s="1"/>
  <c r="G35" i="1"/>
  <c r="K34" i="1"/>
  <c r="N34" i="1" s="1"/>
  <c r="G34" i="1"/>
  <c r="K33" i="1"/>
  <c r="L33" i="1" s="1"/>
  <c r="G33" i="1"/>
  <c r="L32" i="1"/>
  <c r="N35" i="1" s="1"/>
  <c r="K32" i="1"/>
  <c r="G32" i="1"/>
  <c r="K31" i="1"/>
  <c r="L31" i="1" s="1"/>
  <c r="G31" i="1"/>
  <c r="L25" i="1"/>
  <c r="K27" i="1"/>
  <c r="L27" i="1" s="1"/>
  <c r="K26" i="1"/>
  <c r="L26" i="1" s="1"/>
  <c r="K24" i="1"/>
  <c r="L24" i="1" s="1"/>
  <c r="K23" i="1"/>
  <c r="L23" i="1" s="1"/>
  <c r="K17" i="1"/>
  <c r="K19" i="1"/>
  <c r="L19" i="1" s="1"/>
  <c r="K18" i="1"/>
  <c r="L18" i="1" s="1"/>
  <c r="K16" i="1"/>
  <c r="L16" i="1" s="1"/>
  <c r="K15" i="1"/>
  <c r="L15" i="1" s="1"/>
  <c r="G11" i="1"/>
  <c r="K11" i="1" s="1"/>
  <c r="L11" i="1" s="1"/>
  <c r="G5" i="1"/>
  <c r="K5" i="1" s="1"/>
  <c r="L5" i="1" s="1"/>
  <c r="N10" i="1"/>
  <c r="N9" i="1"/>
  <c r="G10" i="1"/>
  <c r="K10" i="1" s="1"/>
  <c r="G9" i="1"/>
  <c r="K9" i="1" s="1"/>
  <c r="G8" i="1"/>
  <c r="K8" i="1" s="1"/>
  <c r="N8" i="1" s="1"/>
  <c r="G7" i="1"/>
  <c r="K7" i="1" s="1"/>
  <c r="N7" i="1" s="1"/>
  <c r="G6" i="1"/>
  <c r="K6" i="1" s="1"/>
  <c r="G4" i="1"/>
  <c r="K4" i="1" s="1"/>
  <c r="L4" i="1" s="1"/>
  <c r="G3" i="1"/>
  <c r="K3" i="1" s="1"/>
  <c r="L34" i="1" l="1"/>
  <c r="N17" i="1"/>
  <c r="L17" i="1"/>
  <c r="L8" i="1"/>
  <c r="L7" i="1"/>
  <c r="L9" i="1"/>
  <c r="L10" i="1"/>
  <c r="L3" i="1"/>
  <c r="N6" i="1"/>
  <c r="L6" i="1"/>
</calcChain>
</file>

<file path=xl/sharedStrings.xml><?xml version="1.0" encoding="utf-8"?>
<sst xmlns="http://schemas.openxmlformats.org/spreadsheetml/2006/main" count="138" uniqueCount="37">
  <si>
    <t>Start States</t>
  </si>
  <si>
    <t>Player1</t>
  </si>
  <si>
    <t>Player2</t>
  </si>
  <si>
    <t>Adversary</t>
  </si>
  <si>
    <t>Games</t>
  </si>
  <si>
    <t>Wins</t>
  </si>
  <si>
    <t>Draws</t>
  </si>
  <si>
    <t>Losses</t>
  </si>
  <si>
    <t>WDL</t>
  </si>
  <si>
    <t>Share of Maia Moves</t>
  </si>
  <si>
    <t>Z-Score Compared to Best Player Alone</t>
  </si>
  <si>
    <t>STD</t>
  </si>
  <si>
    <t>Maia1900</t>
  </si>
  <si>
    <t>Leela2500</t>
  </si>
  <si>
    <t>Stockfish11</t>
  </si>
  <si>
    <t>Leela Alone</t>
  </si>
  <si>
    <t>Maia Alone</t>
  </si>
  <si>
    <t>Test Set</t>
  </si>
  <si>
    <t>Team Type</t>
  </si>
  <si>
    <t>Symmetric</t>
  </si>
  <si>
    <t>Random</t>
  </si>
  <si>
    <t>Expert (Stock14, depth=1)</t>
  </si>
  <si>
    <t>Expert (Stock14, depth=3)</t>
  </si>
  <si>
    <t>Expert (Stock14, depth=5)</t>
  </si>
  <si>
    <t>Expert (Stock14, depth=15)</t>
  </si>
  <si>
    <t>Approximate Oracle</t>
  </si>
  <si>
    <t>Weakly Asymmetric</t>
  </si>
  <si>
    <t>Leela3000</t>
  </si>
  <si>
    <t>Stock14 depth 4</t>
  </si>
  <si>
    <t>RL Trained Manager</t>
  </si>
  <si>
    <t>Manager Model</t>
  </si>
  <si>
    <t>Medium Asymmetric</t>
  </si>
  <si>
    <t>Leela15x192</t>
  </si>
  <si>
    <t>Stock14 depth 7</t>
  </si>
  <si>
    <t xml:space="preserve">Strongly Asymmetric </t>
  </si>
  <si>
    <t>Leela 15x1024</t>
  </si>
  <si>
    <t>Stock14 depth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</si>
</sst>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0334-CDAE-4AB9-BB34-4812EBE704A6}">
  <dimension ref="A1:N35"/>
  <sheetViews>
    <sheetView tabSelected="1" workbookViewId="0">
      <selection activeCell="M12" sqref="M12"/>
    </sheetView>
  </sheetViews>
  <sheetFormatPr defaultRowHeight="13.8" x14ac:dyDescent="0.25"/>
  <cols>
    <col min="1" max="1" width="17.09765625" customWidth="1"/>
    <col min="2" max="2" width="12.296875" customWidth="1"/>
    <col min="4" max="4" width="12.796875" customWidth="1"/>
    <col min="5" max="5" width="16.296875" customWidth="1"/>
    <col min="6" max="6" width="24.8984375" customWidth="1"/>
    <col min="11" max="11" width="12.8984375" customWidth="1"/>
    <col min="12" max="12" width="13.69921875" customWidth="1"/>
    <col min="13" max="13" width="18.8984375" customWidth="1"/>
  </cols>
  <sheetData>
    <row r="1" spans="1:1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30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9</v>
      </c>
      <c r="N1" t="s">
        <v>10</v>
      </c>
    </row>
    <row r="2" spans="1:14" x14ac:dyDescent="0.25">
      <c r="A2" t="s">
        <v>19</v>
      </c>
    </row>
    <row r="3" spans="1:14" x14ac:dyDescent="0.25">
      <c r="B3" t="s">
        <v>17</v>
      </c>
      <c r="C3" t="s">
        <v>12</v>
      </c>
      <c r="D3" t="s">
        <v>13</v>
      </c>
      <c r="E3" t="s">
        <v>14</v>
      </c>
      <c r="F3" t="s">
        <v>15</v>
      </c>
      <c r="G3">
        <f t="shared" ref="G3:G4" si="0">H3+I3+J3</f>
        <v>1000</v>
      </c>
      <c r="H3">
        <v>238</v>
      </c>
      <c r="I3">
        <v>227</v>
      </c>
      <c r="J3">
        <v>535</v>
      </c>
      <c r="K3">
        <f t="shared" ref="K3:K4" si="1">(H3+0.5*I3)/G3</f>
        <v>0.35149999999999998</v>
      </c>
      <c r="L3">
        <f t="shared" ref="L3:L4" si="2">((H3*((1-K3)^2)+I3*((0.5-K3)^2)+J3*(K3^2))/G3)^0.5</f>
        <v>0.41376049835623507</v>
      </c>
      <c r="M3">
        <v>0</v>
      </c>
    </row>
    <row r="4" spans="1:14" x14ac:dyDescent="0.25">
      <c r="B4" t="s">
        <v>17</v>
      </c>
      <c r="C4" t="s">
        <v>12</v>
      </c>
      <c r="D4" t="s">
        <v>13</v>
      </c>
      <c r="E4" t="s">
        <v>14</v>
      </c>
      <c r="F4" t="s">
        <v>16</v>
      </c>
      <c r="G4">
        <f t="shared" si="0"/>
        <v>1000</v>
      </c>
      <c r="H4">
        <v>314</v>
      </c>
      <c r="I4">
        <v>171</v>
      </c>
      <c r="J4">
        <v>515</v>
      </c>
      <c r="K4">
        <f t="shared" si="1"/>
        <v>0.39950000000000002</v>
      </c>
      <c r="L4">
        <f t="shared" si="2"/>
        <v>0.44401548396424201</v>
      </c>
      <c r="M4">
        <v>1</v>
      </c>
    </row>
    <row r="5" spans="1:14" x14ac:dyDescent="0.25">
      <c r="B5" t="s">
        <v>17</v>
      </c>
      <c r="C5" t="s">
        <v>12</v>
      </c>
      <c r="D5" t="s">
        <v>13</v>
      </c>
      <c r="E5" t="s">
        <v>14</v>
      </c>
      <c r="F5" t="s">
        <v>20</v>
      </c>
      <c r="G5">
        <f>H5+I5+J5</f>
        <v>1000</v>
      </c>
      <c r="H5">
        <v>309</v>
      </c>
      <c r="I5">
        <v>151</v>
      </c>
      <c r="J5">
        <v>540</v>
      </c>
      <c r="K5">
        <f>(H5+0.5*I5)/G5</f>
        <v>0.38450000000000001</v>
      </c>
      <c r="L5">
        <f>((H5*((1-K5)^2)+I5*((0.5-K5)^2)+J5*(K5^2))/G5)^0.5</f>
        <v>0.44599299321850333</v>
      </c>
      <c r="M5">
        <v>0.5</v>
      </c>
    </row>
    <row r="6" spans="1:14" x14ac:dyDescent="0.25">
      <c r="B6" t="s">
        <v>17</v>
      </c>
      <c r="C6" t="s">
        <v>12</v>
      </c>
      <c r="D6" t="s">
        <v>13</v>
      </c>
      <c r="E6" t="s">
        <v>14</v>
      </c>
      <c r="F6" t="s">
        <v>29</v>
      </c>
      <c r="G6">
        <f>H6+I6+J6</f>
        <v>1000</v>
      </c>
      <c r="H6">
        <v>466</v>
      </c>
      <c r="I6">
        <v>155</v>
      </c>
      <c r="J6">
        <v>379</v>
      </c>
      <c r="K6" s="1">
        <f>(H6+0.5*I6)/G6</f>
        <v>0.54349999999999998</v>
      </c>
      <c r="L6">
        <f>((H6*((1-K6)^2)+I6*((0.5-K6)^2)+J6*(K6^2))/G6)^0.5</f>
        <v>0.4575562806912391</v>
      </c>
      <c r="M6">
        <v>0.56299999999999994</v>
      </c>
      <c r="N6">
        <f>(K6-0.3995)/(L4/(1000^0.5))</f>
        <v>10.255678000205027</v>
      </c>
    </row>
    <row r="7" spans="1:14" x14ac:dyDescent="0.25">
      <c r="B7" t="s">
        <v>17</v>
      </c>
      <c r="C7" t="s">
        <v>12</v>
      </c>
      <c r="D7" t="s">
        <v>13</v>
      </c>
      <c r="E7" t="s">
        <v>14</v>
      </c>
      <c r="F7" t="s">
        <v>21</v>
      </c>
      <c r="G7">
        <f t="shared" ref="G7:G8" si="3">H7+I7+J7</f>
        <v>1000</v>
      </c>
      <c r="H7">
        <v>389</v>
      </c>
      <c r="I7">
        <v>177</v>
      </c>
      <c r="J7">
        <v>434</v>
      </c>
      <c r="K7">
        <f t="shared" ref="K7:K8" si="4">(H7+0.5*I7)/G7</f>
        <v>0.47749999999999998</v>
      </c>
      <c r="L7">
        <f t="shared" ref="L7:L8" si="5">((H7*((1-K7)^2)+I7*((0.5-K7)^2)+J7*(K7^2))/G7)^0.5</f>
        <v>0.45303835378475404</v>
      </c>
      <c r="M7">
        <v>0.49</v>
      </c>
      <c r="N7">
        <f>(K7-0.3995)/(0.444015484/(G7^0.5))</f>
        <v>5.5551589163303472</v>
      </c>
    </row>
    <row r="8" spans="1:14" x14ac:dyDescent="0.25">
      <c r="B8" t="s">
        <v>17</v>
      </c>
      <c r="C8" t="s">
        <v>12</v>
      </c>
      <c r="D8" t="s">
        <v>13</v>
      </c>
      <c r="E8" t="s">
        <v>14</v>
      </c>
      <c r="F8" t="s">
        <v>22</v>
      </c>
      <c r="G8">
        <f t="shared" si="3"/>
        <v>1000</v>
      </c>
      <c r="H8">
        <v>405</v>
      </c>
      <c r="I8">
        <v>146</v>
      </c>
      <c r="J8">
        <v>449</v>
      </c>
      <c r="K8">
        <f t="shared" si="4"/>
        <v>0.47799999999999998</v>
      </c>
      <c r="L8">
        <f t="shared" si="5"/>
        <v>0.46153656409866378</v>
      </c>
      <c r="M8">
        <v>0.504</v>
      </c>
      <c r="N8">
        <f t="shared" ref="N8:N11" si="6">(K8-0.3995)/(0.444015484/(G8^0.5))</f>
        <v>5.5907689093837467</v>
      </c>
    </row>
    <row r="9" spans="1:14" x14ac:dyDescent="0.25">
      <c r="B9" t="s">
        <v>17</v>
      </c>
      <c r="C9" t="s">
        <v>12</v>
      </c>
      <c r="D9" t="s">
        <v>13</v>
      </c>
      <c r="E9" t="s">
        <v>14</v>
      </c>
      <c r="F9" t="s">
        <v>23</v>
      </c>
      <c r="G9">
        <f>H9+I9+J9</f>
        <v>1000</v>
      </c>
      <c r="H9">
        <v>417</v>
      </c>
      <c r="I9">
        <v>162</v>
      </c>
      <c r="J9">
        <v>421</v>
      </c>
      <c r="K9">
        <f>(H9+0.5*I9)/G9</f>
        <v>0.498</v>
      </c>
      <c r="L9">
        <f>((H9*((1-K9)^2)+I9*((0.5-K9)^2)+J9*(K9^2))/G9)^0.5</f>
        <v>0.45770733007020981</v>
      </c>
      <c r="M9">
        <v>0.498</v>
      </c>
      <c r="N9">
        <f t="shared" si="6"/>
        <v>7.0151686315197352</v>
      </c>
    </row>
    <row r="10" spans="1:14" x14ac:dyDescent="0.25">
      <c r="B10" t="s">
        <v>17</v>
      </c>
      <c r="C10" t="s">
        <v>12</v>
      </c>
      <c r="D10" t="s">
        <v>13</v>
      </c>
      <c r="E10" t="s">
        <v>14</v>
      </c>
      <c r="F10" t="s">
        <v>24</v>
      </c>
      <c r="G10">
        <f>H10+I10+J10</f>
        <v>1000</v>
      </c>
      <c r="H10">
        <v>417</v>
      </c>
      <c r="I10">
        <v>168</v>
      </c>
      <c r="J10">
        <v>415</v>
      </c>
      <c r="K10">
        <f>(H10+0.5*I10)/G10</f>
        <v>0.501</v>
      </c>
      <c r="L10">
        <f>((H10*((1-K10)^2)+I10*((0.5-K10)^2)+J10*(K10^2))/G10)^0.5</f>
        <v>0.45606907371581334</v>
      </c>
      <c r="M10">
        <v>0.48499999999999999</v>
      </c>
      <c r="N10">
        <f t="shared" si="6"/>
        <v>7.2288285898401332</v>
      </c>
    </row>
    <row r="11" spans="1:14" x14ac:dyDescent="0.25">
      <c r="B11" t="s">
        <v>17</v>
      </c>
      <c r="C11" t="s">
        <v>12</v>
      </c>
      <c r="D11" t="s">
        <v>13</v>
      </c>
      <c r="E11" t="s">
        <v>14</v>
      </c>
      <c r="F11" t="s">
        <v>25</v>
      </c>
      <c r="G11">
        <f>H11+I11+J11</f>
        <v>1000</v>
      </c>
      <c r="H11">
        <v>751</v>
      </c>
      <c r="I11">
        <v>96</v>
      </c>
      <c r="J11">
        <v>153</v>
      </c>
      <c r="K11">
        <f>(H11+0.5*I11)/G11</f>
        <v>0.79900000000000004</v>
      </c>
      <c r="L11">
        <f>((H11*((1-K11)^2)+I11*((0.5-K11)^2)+J11*(K11^2))/G11)^0.5</f>
        <v>0.36959301941459877</v>
      </c>
      <c r="M11">
        <v>0.82</v>
      </c>
      <c r="N11">
        <f t="shared" si="6"/>
        <v>28.452384449666344</v>
      </c>
    </row>
    <row r="14" spans="1:14" x14ac:dyDescent="0.25">
      <c r="A14" t="s">
        <v>26</v>
      </c>
    </row>
    <row r="15" spans="1:14" x14ac:dyDescent="0.25">
      <c r="B15" t="s">
        <v>17</v>
      </c>
      <c r="C15" t="s">
        <v>12</v>
      </c>
      <c r="D15" t="s">
        <v>27</v>
      </c>
      <c r="E15" t="s">
        <v>28</v>
      </c>
      <c r="F15" t="s">
        <v>16</v>
      </c>
      <c r="G15">
        <v>1000</v>
      </c>
      <c r="H15">
        <v>323</v>
      </c>
      <c r="I15">
        <v>97</v>
      </c>
      <c r="J15">
        <v>580</v>
      </c>
      <c r="K15">
        <f t="shared" ref="K15:K21" si="7">(H15+0.5*(I15))/SUM(H15:J15)</f>
        <v>0.3715</v>
      </c>
      <c r="L15">
        <f>((H15*((1-K15)^2)+I15*((0.5-K15)^2)+J15*(K15^2))/G15)^0.5</f>
        <v>0.45742513048585337</v>
      </c>
      <c r="M15">
        <v>1</v>
      </c>
    </row>
    <row r="16" spans="1:14" x14ac:dyDescent="0.25">
      <c r="B16" t="s">
        <v>17</v>
      </c>
      <c r="C16" t="s">
        <v>12</v>
      </c>
      <c r="D16" t="s">
        <v>27</v>
      </c>
      <c r="E16" t="s">
        <v>28</v>
      </c>
      <c r="F16" t="s">
        <v>15</v>
      </c>
      <c r="G16">
        <v>1000</v>
      </c>
      <c r="H16">
        <v>471</v>
      </c>
      <c r="I16">
        <v>82</v>
      </c>
      <c r="J16">
        <v>447</v>
      </c>
      <c r="K16">
        <f t="shared" si="7"/>
        <v>0.51200000000000001</v>
      </c>
      <c r="L16">
        <f t="shared" ref="L16:L18" si="8">((H16*((1-K16)^2)+I16*((0.5-K16)^2)+J16*(K16^2))/G16)^0.5</f>
        <v>0.47891126526737704</v>
      </c>
      <c r="M16">
        <v>0</v>
      </c>
    </row>
    <row r="17" spans="1:14" x14ac:dyDescent="0.25">
      <c r="B17" t="s">
        <v>17</v>
      </c>
      <c r="C17" t="s">
        <v>12</v>
      </c>
      <c r="D17" t="s">
        <v>27</v>
      </c>
      <c r="E17" t="s">
        <v>28</v>
      </c>
      <c r="F17" t="s">
        <v>29</v>
      </c>
      <c r="G17">
        <v>1000</v>
      </c>
      <c r="H17">
        <v>504</v>
      </c>
      <c r="I17">
        <v>82</v>
      </c>
      <c r="J17">
        <v>414</v>
      </c>
      <c r="K17">
        <f>(H17+0.5*(I17))/SUM(H17:J17)</f>
        <v>0.54500000000000004</v>
      </c>
      <c r="L17">
        <f>((H17*((1-K17)^2)+I17*((0.5-K17)^2)+J17*(K17^2))/G17)^0.5</f>
        <v>0.47694339286753934</v>
      </c>
      <c r="M17">
        <v>0.4</v>
      </c>
      <c r="N17">
        <f>(K17-K16)/(L16/(1000^0.5))</f>
        <v>2.1790083122662596</v>
      </c>
    </row>
    <row r="18" spans="1:14" x14ac:dyDescent="0.25">
      <c r="B18" t="s">
        <v>17</v>
      </c>
      <c r="C18" t="s">
        <v>12</v>
      </c>
      <c r="D18" t="s">
        <v>27</v>
      </c>
      <c r="E18" t="s">
        <v>28</v>
      </c>
      <c r="F18" t="s">
        <v>25</v>
      </c>
      <c r="G18">
        <v>1000</v>
      </c>
      <c r="H18">
        <v>802</v>
      </c>
      <c r="I18">
        <v>47</v>
      </c>
      <c r="J18">
        <v>151</v>
      </c>
      <c r="K18">
        <f t="shared" si="7"/>
        <v>0.82550000000000001</v>
      </c>
      <c r="L18">
        <f t="shared" si="8"/>
        <v>0.36373032592842736</v>
      </c>
      <c r="M18">
        <v>0.14000000000000001</v>
      </c>
      <c r="N18">
        <f>(K18-K16)/(L16/(1000^0.5))</f>
        <v>20.700578966529445</v>
      </c>
    </row>
    <row r="19" spans="1:14" x14ac:dyDescent="0.25">
      <c r="B19" t="s">
        <v>17</v>
      </c>
      <c r="C19" t="s">
        <v>12</v>
      </c>
      <c r="D19" t="s">
        <v>27</v>
      </c>
      <c r="E19" t="s">
        <v>28</v>
      </c>
      <c r="F19" t="s">
        <v>24</v>
      </c>
      <c r="G19">
        <v>1000</v>
      </c>
      <c r="H19">
        <v>531</v>
      </c>
      <c r="I19">
        <v>85</v>
      </c>
      <c r="J19">
        <v>384</v>
      </c>
      <c r="K19">
        <f t="shared" si="7"/>
        <v>0.57350000000000001</v>
      </c>
      <c r="L19">
        <f>((H19*((1-K19)^2)+I19*((0.5-K19)^2)+J19*(K19^2))/G19)^0.5</f>
        <v>0.47259681547805626</v>
      </c>
      <c r="M19">
        <v>0.36599999999999999</v>
      </c>
      <c r="N19">
        <f>(K19-K16)/(L16/(1000^0.5))</f>
        <v>4.0608791274052978</v>
      </c>
    </row>
    <row r="22" spans="1:14" x14ac:dyDescent="0.25">
      <c r="A22" t="s">
        <v>31</v>
      </c>
    </row>
    <row r="23" spans="1:14" x14ac:dyDescent="0.25">
      <c r="B23" t="s">
        <v>17</v>
      </c>
      <c r="C23" t="s">
        <v>12</v>
      </c>
      <c r="D23" t="s">
        <v>32</v>
      </c>
      <c r="E23" t="s">
        <v>33</v>
      </c>
      <c r="F23" t="s">
        <v>16</v>
      </c>
      <c r="G23">
        <v>1000</v>
      </c>
      <c r="H23">
        <v>238</v>
      </c>
      <c r="I23">
        <v>79</v>
      </c>
      <c r="J23">
        <v>683</v>
      </c>
      <c r="K23">
        <f>(H23+0.5*(I23))/SUM(H23:J23)</f>
        <v>0.27750000000000002</v>
      </c>
      <c r="L23">
        <f t="shared" ref="L23:L26" si="9">((H23*((1-K23)^2)+I23*((0.5-K23)^2)+J23*(K23^2))/G23)^0.5</f>
        <v>0.42513968292785842</v>
      </c>
      <c r="M23">
        <v>1</v>
      </c>
    </row>
    <row r="24" spans="1:14" x14ac:dyDescent="0.25">
      <c r="B24" t="s">
        <v>17</v>
      </c>
      <c r="C24" t="s">
        <v>12</v>
      </c>
      <c r="D24" t="s">
        <v>32</v>
      </c>
      <c r="E24" t="s">
        <v>33</v>
      </c>
      <c r="F24" t="s">
        <v>15</v>
      </c>
      <c r="G24">
        <v>1000</v>
      </c>
      <c r="H24">
        <v>498</v>
      </c>
      <c r="I24">
        <v>82</v>
      </c>
      <c r="J24">
        <v>420</v>
      </c>
      <c r="K24">
        <f>(H24+0.5*(I24))/SUM(H24:J24)</f>
        <v>0.53900000000000003</v>
      </c>
      <c r="L24">
        <f t="shared" si="9"/>
        <v>0.47747146511597943</v>
      </c>
      <c r="M24">
        <v>0</v>
      </c>
    </row>
    <row r="25" spans="1:14" x14ac:dyDescent="0.25">
      <c r="B25" t="s">
        <v>17</v>
      </c>
      <c r="C25" t="s">
        <v>12</v>
      </c>
      <c r="D25" t="s">
        <v>32</v>
      </c>
      <c r="E25" t="s">
        <v>33</v>
      </c>
      <c r="F25" t="s">
        <v>29</v>
      </c>
      <c r="G25">
        <v>1000</v>
      </c>
      <c r="H25">
        <v>496</v>
      </c>
      <c r="I25">
        <v>83</v>
      </c>
      <c r="J25">
        <v>421</v>
      </c>
      <c r="K25">
        <f>(H25+0.5*(I25))/SUM(H25:J25)</f>
        <v>0.53749999999999998</v>
      </c>
      <c r="L25">
        <f>((H25*((1-K25)^2)+I25*((0.5-K25)^2)+J25*(K25^2))/G25)^0.5</f>
        <v>0.47732981260340318</v>
      </c>
      <c r="M25">
        <v>3.0000000000000001E-3</v>
      </c>
      <c r="N25">
        <f>(K25-K24)/(L24/(1000^0.5))</f>
        <v>-9.9344501960982254E-2</v>
      </c>
    </row>
    <row r="26" spans="1:14" x14ac:dyDescent="0.25">
      <c r="B26" t="s">
        <v>17</v>
      </c>
      <c r="C26" t="s">
        <v>12</v>
      </c>
      <c r="D26" t="s">
        <v>32</v>
      </c>
      <c r="E26" t="s">
        <v>33</v>
      </c>
      <c r="F26" t="s">
        <v>25</v>
      </c>
      <c r="G26">
        <v>1000</v>
      </c>
      <c r="H26">
        <v>775</v>
      </c>
      <c r="I26">
        <v>75</v>
      </c>
      <c r="J26">
        <v>150</v>
      </c>
      <c r="K26">
        <f>(H26+0.5*(I26))/SUM(H26:J26)</f>
        <v>0.8125</v>
      </c>
      <c r="L26">
        <f t="shared" si="9"/>
        <v>0.36550478793033614</v>
      </c>
      <c r="M26">
        <v>0.09</v>
      </c>
      <c r="N26">
        <f>(K26-K24)/(L24/(1000^0.5))</f>
        <v>18.113814190885076</v>
      </c>
    </row>
    <row r="27" spans="1:14" x14ac:dyDescent="0.25">
      <c r="B27" t="s">
        <v>17</v>
      </c>
      <c r="C27" t="s">
        <v>12</v>
      </c>
      <c r="D27" t="s">
        <v>32</v>
      </c>
      <c r="E27" t="s">
        <v>33</v>
      </c>
      <c r="F27" t="s">
        <v>24</v>
      </c>
      <c r="G27">
        <v>1000</v>
      </c>
      <c r="H27">
        <v>496</v>
      </c>
      <c r="I27">
        <v>92</v>
      </c>
      <c r="J27">
        <v>412</v>
      </c>
      <c r="K27">
        <f>(H27+0.5*(I27))/SUM(H27:J27)</f>
        <v>0.54200000000000004</v>
      </c>
      <c r="L27">
        <f>((H27*((1-K27)^2)+I27*((0.5-K27)^2)+J27*(K27^2))/G27)^0.5</f>
        <v>0.47459034967011288</v>
      </c>
      <c r="M27">
        <v>0.29699999999999999</v>
      </c>
      <c r="N27">
        <f>(K27-K24)/(L24/(1000^0.5))</f>
        <v>0.19868900392195715</v>
      </c>
    </row>
    <row r="30" spans="1:14" x14ac:dyDescent="0.25">
      <c r="A30" t="s">
        <v>34</v>
      </c>
    </row>
    <row r="31" spans="1:14" x14ac:dyDescent="0.25">
      <c r="B31" t="s">
        <v>17</v>
      </c>
      <c r="C31" t="s">
        <v>12</v>
      </c>
      <c r="D31" t="s">
        <v>35</v>
      </c>
      <c r="E31" t="s">
        <v>36</v>
      </c>
      <c r="F31" t="s">
        <v>16</v>
      </c>
      <c r="G31">
        <f>SUM(H31:J31)</f>
        <v>1000</v>
      </c>
      <c r="H31">
        <v>160</v>
      </c>
      <c r="I31">
        <v>87</v>
      </c>
      <c r="J31">
        <v>753</v>
      </c>
      <c r="K31">
        <f>(H31+0.5*(I31))/SUM(H31:J31)</f>
        <v>0.20349999999999999</v>
      </c>
      <c r="L31">
        <f>((H31*((1-K31)^2)+I31*((0.5-K31)^2)+J31*(K31^2))/G31)^0.5</f>
        <v>0.37461680421465349</v>
      </c>
      <c r="M31">
        <v>1</v>
      </c>
    </row>
    <row r="32" spans="1:14" x14ac:dyDescent="0.25">
      <c r="B32" t="s">
        <v>17</v>
      </c>
      <c r="C32" t="s">
        <v>12</v>
      </c>
      <c r="D32" t="s">
        <v>35</v>
      </c>
      <c r="E32" t="s">
        <v>36</v>
      </c>
      <c r="F32" t="s">
        <v>15</v>
      </c>
      <c r="G32">
        <f>SUM(H32:J32)</f>
        <v>1000</v>
      </c>
      <c r="H32">
        <v>462</v>
      </c>
      <c r="I32">
        <v>67</v>
      </c>
      <c r="J32">
        <v>471</v>
      </c>
      <c r="K32">
        <f>(H32+0.5*(I32))/SUM(H32:J32)</f>
        <v>0.4955</v>
      </c>
      <c r="L32">
        <f>((H32*((1-K32)^2)+I32*((0.5-K32)^2)+J32*(K32^2))/G32)^0.5</f>
        <v>0.48293866070133584</v>
      </c>
      <c r="M32">
        <v>0</v>
      </c>
    </row>
    <row r="33" spans="2:14" x14ac:dyDescent="0.25">
      <c r="B33" t="s">
        <v>17</v>
      </c>
      <c r="C33" t="s">
        <v>12</v>
      </c>
      <c r="D33" t="s">
        <v>35</v>
      </c>
      <c r="E33" t="s">
        <v>36</v>
      </c>
      <c r="F33" t="s">
        <v>25</v>
      </c>
      <c r="G33">
        <f>SUM(H33:J33)</f>
        <v>1000</v>
      </c>
      <c r="H33">
        <v>605</v>
      </c>
      <c r="I33">
        <v>84</v>
      </c>
      <c r="J33">
        <v>311</v>
      </c>
      <c r="K33">
        <f>(H33+0.5*(I33))/SUM(H33:J33)</f>
        <v>0.64700000000000002</v>
      </c>
      <c r="L33">
        <f>((H33*((1-K33)^2)+I33*((0.5-K33)^2)+J33*(K33^2))/G33)^0.5</f>
        <v>0.45540202019753928</v>
      </c>
      <c r="M33">
        <v>0.08</v>
      </c>
      <c r="N33">
        <f>(K33-K32)/(L32/(1000^0.5))</f>
        <v>9.9202052869358184</v>
      </c>
    </row>
    <row r="34" spans="2:14" x14ac:dyDescent="0.25">
      <c r="B34" t="s">
        <v>17</v>
      </c>
      <c r="C34" t="s">
        <v>12</v>
      </c>
      <c r="D34" t="s">
        <v>35</v>
      </c>
      <c r="E34" t="s">
        <v>36</v>
      </c>
      <c r="F34" t="s">
        <v>24</v>
      </c>
      <c r="G34">
        <f>SUM(H34:J34)</f>
        <v>1000</v>
      </c>
      <c r="H34">
        <v>471</v>
      </c>
      <c r="I34">
        <v>62</v>
      </c>
      <c r="J34">
        <v>467</v>
      </c>
      <c r="K34">
        <f>(H34+0.5*(I34))/SUM(H34:J34)</f>
        <v>0.502</v>
      </c>
      <c r="L34">
        <f>((H34*((1-K34)^2)+I34*((0.5-K34)^2)+J34*(K34^2))/G34)^0.5</f>
        <v>0.48424787041348977</v>
      </c>
      <c r="M34">
        <v>0.224</v>
      </c>
      <c r="N34">
        <f>(K34-K32)/(L32/(1000^0.5))</f>
        <v>0.42561936874642159</v>
      </c>
    </row>
    <row r="35" spans="2:14" x14ac:dyDescent="0.25">
      <c r="B35" t="s">
        <v>17</v>
      </c>
      <c r="C35" t="s">
        <v>12</v>
      </c>
      <c r="D35" t="s">
        <v>35</v>
      </c>
      <c r="E35" t="s">
        <v>36</v>
      </c>
      <c r="F35" t="s">
        <v>29</v>
      </c>
      <c r="G35">
        <f>SUM(H35:J35)</f>
        <v>1000</v>
      </c>
      <c r="H35">
        <v>472</v>
      </c>
      <c r="I35">
        <v>62</v>
      </c>
      <c r="J35">
        <v>466</v>
      </c>
      <c r="K35">
        <f>(H35+0.5*(I35))/SUM(H35:J35)</f>
        <v>0.503</v>
      </c>
      <c r="L35">
        <f>((H35*((1-K35)^2)+I35*((0.5-K35)^2)+J35*(K35^2))/G35)^0.5</f>
        <v>0.48424270774065353</v>
      </c>
      <c r="M35">
        <v>0.08</v>
      </c>
      <c r="N35">
        <f>(K35-K32)/(L32/(1000^0.5))</f>
        <v>0.49109927163048644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עמיאל שורש</dc:creator>
  <cp:lastModifiedBy>עמיאל שורש</cp:lastModifiedBy>
  <dcterms:created xsi:type="dcterms:W3CDTF">2024-12-24T21:47:27Z</dcterms:created>
  <dcterms:modified xsi:type="dcterms:W3CDTF">2024-12-26T15:01:30Z</dcterms:modified>
</cp:coreProperties>
</file>