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https://d.docs.live.net/6e3961167a58be9c/Desktop/"/>
    </mc:Choice>
  </mc:AlternateContent>
  <xr:revisionPtr revIDLastSave="187" documentId="8_{52E14F3D-F77C-49C0-AF85-9C4E35B8483F}" xr6:coauthVersionLast="47" xr6:coauthVersionMax="47" xr10:uidLastSave="{DE49296D-254B-4153-B52E-333BB4A32ADD}"/>
  <bookViews>
    <workbookView xWindow="-110" yWindow="-110" windowWidth="19420" windowHeight="10300" activeTab="2" xr2:uid="{BE982301-20E2-4A35-8A26-56D730E0441E}"/>
  </bookViews>
  <sheets>
    <sheet name="RiskData" sheetId="1" r:id="rId1"/>
    <sheet name="MATRIX" sheetId="2" r:id="rId2"/>
    <sheet name="DASHBOARD" sheetId="4" r:id="rId3"/>
  </sheets>
  <definedNames>
    <definedName name="Slicer_Project">#N/A</definedName>
    <definedName name="Slicer_Project1">#N/A</definedName>
    <definedName name="Slicer_Risk_ID">#N/A</definedName>
    <definedName name="Slicer_Severity">#N/A</definedName>
    <definedName name="Slicer_Severity1">#N/A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4:slicerCache r:id="rId9"/>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 i="4" l="1"/>
  <c r="B2" i="4"/>
  <c r="B3" i="2"/>
  <c r="F3" i="1"/>
  <c r="G3" i="1" s="1"/>
  <c r="F4" i="1"/>
  <c r="G4" i="1" s="1"/>
  <c r="F5" i="1"/>
  <c r="G5" i="1" s="1"/>
  <c r="F6" i="1"/>
  <c r="G6" i="1" s="1"/>
  <c r="F7" i="1"/>
  <c r="G7" i="1" s="1"/>
  <c r="F8" i="1"/>
  <c r="G8" i="1" s="1"/>
  <c r="F9" i="1"/>
  <c r="G9" i="1" s="1"/>
  <c r="F10" i="1"/>
  <c r="G10" i="1" s="1"/>
  <c r="F11" i="1"/>
  <c r="G11" i="1" s="1"/>
  <c r="F12" i="1"/>
  <c r="G12" i="1" s="1"/>
  <c r="F13" i="1"/>
  <c r="G13" i="1" s="1"/>
  <c r="F14" i="1"/>
  <c r="G14" i="1" s="1"/>
  <c r="F15" i="1"/>
  <c r="G15" i="1" s="1"/>
  <c r="F16" i="1"/>
  <c r="G16" i="1" s="1"/>
  <c r="B4" i="2"/>
  <c r="C4" i="2"/>
  <c r="D4" i="2"/>
  <c r="E4" i="2"/>
  <c r="F4" i="2"/>
  <c r="B5" i="2"/>
  <c r="C5" i="2"/>
  <c r="D5" i="2"/>
  <c r="E5" i="2"/>
  <c r="F5" i="2"/>
  <c r="B6" i="2"/>
  <c r="C6" i="2"/>
  <c r="D6" i="2"/>
  <c r="E6" i="2"/>
  <c r="F6" i="2"/>
  <c r="B7" i="2"/>
  <c r="C7" i="2"/>
  <c r="D7" i="2"/>
  <c r="E7" i="2"/>
  <c r="F7" i="2"/>
  <c r="C3" i="2"/>
  <c r="D3" i="2"/>
  <c r="E3" i="2"/>
  <c r="F3" i="2"/>
  <c r="F2" i="1"/>
  <c r="G2" i="1" s="1"/>
  <c r="B6" i="4" s="1"/>
  <c r="F2" i="4" l="1"/>
</calcChain>
</file>

<file path=xl/sharedStrings.xml><?xml version="1.0" encoding="utf-8"?>
<sst xmlns="http://schemas.openxmlformats.org/spreadsheetml/2006/main" count="77" uniqueCount="58">
  <si>
    <t>Risk ID</t>
  </si>
  <si>
    <t>Project</t>
  </si>
  <si>
    <t>Risk</t>
  </si>
  <si>
    <t>Impact</t>
  </si>
  <si>
    <t>Likelihood</t>
  </si>
  <si>
    <t>Risk Score</t>
  </si>
  <si>
    <t>Severity</t>
  </si>
  <si>
    <t>R1</t>
  </si>
  <si>
    <t>R2</t>
  </si>
  <si>
    <t>IOT based Plant Watering system</t>
  </si>
  <si>
    <t>Tracking System</t>
  </si>
  <si>
    <t xml:space="preserve">Delay </t>
  </si>
  <si>
    <t>Team skill mismatch</t>
  </si>
  <si>
    <t>R3</t>
  </si>
  <si>
    <t>HR management System</t>
  </si>
  <si>
    <t>Budget Overrun</t>
  </si>
  <si>
    <t>Impact values⬇️</t>
  </si>
  <si>
    <t>Likelihood values➡️</t>
  </si>
  <si>
    <t>Beta</t>
  </si>
  <si>
    <t>R4</t>
  </si>
  <si>
    <t>Data breach vulnerability</t>
  </si>
  <si>
    <t>Omega</t>
  </si>
  <si>
    <t>Incorrect specifications</t>
  </si>
  <si>
    <t>Customer dissatisfaction</t>
  </si>
  <si>
    <t>Testing Delay</t>
  </si>
  <si>
    <t>Delta</t>
  </si>
  <si>
    <t>Delays From Vendor</t>
  </si>
  <si>
    <t>Late Requirement Changes</t>
  </si>
  <si>
    <t>Legal Compilance gap</t>
  </si>
  <si>
    <t>Gamma</t>
  </si>
  <si>
    <t>Low resourse Availability</t>
  </si>
  <si>
    <t>Scope Creep</t>
  </si>
  <si>
    <t>Miscommunication with client</t>
  </si>
  <si>
    <t>Hardware Failure</t>
  </si>
  <si>
    <t>Alpha</t>
  </si>
  <si>
    <t>Integration Issues</t>
  </si>
  <si>
    <t>R5</t>
  </si>
  <si>
    <t>R6</t>
  </si>
  <si>
    <t>R7</t>
  </si>
  <si>
    <t>R8</t>
  </si>
  <si>
    <t>R9</t>
  </si>
  <si>
    <t>R10</t>
  </si>
  <si>
    <t>R11</t>
  </si>
  <si>
    <t>R12</t>
  </si>
  <si>
    <t>R13</t>
  </si>
  <si>
    <t>R14</t>
  </si>
  <si>
    <t>R15</t>
  </si>
  <si>
    <t>Row Labels</t>
  </si>
  <si>
    <t>Critical</t>
  </si>
  <si>
    <t>High</t>
  </si>
  <si>
    <t>Low</t>
  </si>
  <si>
    <t>Medium</t>
  </si>
  <si>
    <t>(blank)</t>
  </si>
  <si>
    <t>Grand Total</t>
  </si>
  <si>
    <t>Count of Risk</t>
  </si>
  <si>
    <t>Pivot Table 1 – Risks by Severity ⬇️</t>
  </si>
  <si>
    <t>Pivot Table 2 – Risks by Project ⬇️</t>
  </si>
  <si>
    <t>Slicers for Filtering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</si>
</sst>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b/>
      <sz val="16"/>
      <color theme="1"/>
      <name val="Calibri"/>
      <family val="2"/>
      <scheme val="minor"/>
    </font>
  </fonts>
  <fills count="4">
    <fill>
      <patternFill patternType="none"/>
    </fill>
    <fill>
      <patternFill patternType="gray125"/>
    </fill>
    <fill>
      <patternFill patternType="solid">
        <fgColor theme="8" tint="0.59999389629810485"/>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0" xfId="0" applyFont="1"/>
    <xf numFmtId="0" fontId="0" fillId="0" borderId="1" xfId="0" applyBorder="1" applyAlignment="1">
      <alignment horizontal="center" vertical="center"/>
    </xf>
    <xf numFmtId="0" fontId="0" fillId="0" borderId="1" xfId="0" applyBorder="1"/>
    <xf numFmtId="0" fontId="1" fillId="0" borderId="1" xfId="0" applyFont="1" applyBorder="1"/>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3" fillId="0" borderId="0" xfId="0" applyFont="1" applyAlignment="1">
      <alignment vertical="center"/>
    </xf>
    <xf numFmtId="0" fontId="0" fillId="0" borderId="1" xfId="0" pivotButton="1" applyBorder="1"/>
    <xf numFmtId="0" fontId="0" fillId="0" borderId="1" xfId="0" applyBorder="1" applyAlignment="1">
      <alignment horizontal="left"/>
    </xf>
    <xf numFmtId="0" fontId="0" fillId="0" borderId="1" xfId="0" applyBorder="1" applyAlignment="1">
      <alignment horizontal="center"/>
    </xf>
    <xf numFmtId="0" fontId="0" fillId="0" borderId="1" xfId="0" applyBorder="1" applyAlignment="1">
      <alignment horizontal="center" vertical="center"/>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1"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3" fillId="2" borderId="1" xfId="0" applyFont="1" applyFill="1" applyBorder="1" applyAlignment="1">
      <alignment horizontal="center" vertical="center"/>
    </xf>
  </cellXfs>
  <cellStyles count="1">
    <cellStyle name="Normal" xfId="0" builtinId="0"/>
  </cellStyles>
  <dxfs count="34">
    <dxf>
      <fill>
        <patternFill>
          <bgColor theme="9" tint="0.39994506668294322"/>
        </patternFill>
      </fill>
    </dxf>
    <dxf>
      <fill>
        <patternFill>
          <bgColor theme="7" tint="0.39994506668294322"/>
        </patternFill>
      </fill>
    </dxf>
    <dxf>
      <fill>
        <patternFill>
          <bgColor theme="5"/>
        </patternFill>
      </fill>
    </dxf>
    <dxf>
      <fill>
        <patternFill>
          <bgColor rgb="FFFF0000"/>
        </patternFill>
      </fill>
    </dxf>
    <dxf>
      <font>
        <color theme="1"/>
      </font>
      <fill>
        <patternFill>
          <bgColor theme="9"/>
        </patternFill>
      </fill>
    </dxf>
    <dxf>
      <font>
        <color theme="2"/>
      </font>
      <fill>
        <patternFill>
          <bgColor theme="5" tint="0.39994506668294322"/>
        </patternFill>
      </fill>
    </dxf>
    <dxf>
      <font>
        <color theme="2"/>
      </font>
      <fill>
        <patternFill>
          <bgColor theme="5" tint="0.39994506668294322"/>
        </patternFill>
      </fill>
    </dxf>
    <dxf>
      <font>
        <color theme="1"/>
      </font>
      <fill>
        <patternFill>
          <bgColor theme="9" tint="0.39994506668294322"/>
        </patternFill>
      </fill>
    </dxf>
    <dxf>
      <font>
        <color theme="1"/>
      </font>
      <fill>
        <patternFill>
          <bgColor theme="7" tint="0.39994506668294322"/>
        </patternFill>
      </fill>
    </dxf>
    <dxf>
      <font>
        <color theme="0"/>
      </font>
      <fill>
        <patternFill>
          <bgColor rgb="FFFF0000"/>
        </patternFill>
      </fill>
    </dxf>
    <dxf>
      <font>
        <color theme="1"/>
      </font>
      <fill>
        <patternFill>
          <bgColor theme="9" tint="0.39994506668294322"/>
        </patternFill>
      </fill>
    </dxf>
    <dxf>
      <font>
        <color theme="1"/>
      </font>
      <fill>
        <patternFill>
          <bgColor rgb="FFFFFF00"/>
        </patternFill>
      </fill>
    </dxf>
    <dxf>
      <font>
        <color theme="1"/>
      </font>
      <fill>
        <patternFill>
          <bgColor theme="5"/>
        </patternFill>
      </fill>
    </dxf>
    <dxf>
      <font>
        <color theme="1"/>
      </font>
      <fill>
        <patternFill>
          <bgColor rgb="FFFF00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font>
        <b/>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PROJECT.xlsx]DASHBOARD!PivotTable1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Risk</a:t>
            </a:r>
            <a:r>
              <a:rPr lang="en-IN" baseline="0"/>
              <a:t>s By Severity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pivotFmt>
      <c:pivotFmt>
        <c:idx val="2"/>
        <c:spPr>
          <a:solidFill>
            <a:schemeClr val="accent2"/>
          </a:solidFill>
          <a:ln>
            <a:noFill/>
          </a:ln>
          <a:effectLst/>
        </c:spPr>
      </c:pivotFmt>
      <c:pivotFmt>
        <c:idx val="3"/>
        <c:spPr>
          <a:solidFill>
            <a:srgbClr val="FFFF00"/>
          </a:solidFill>
          <a:ln>
            <a:noFill/>
          </a:ln>
          <a:effectLst/>
        </c:spPr>
      </c:pivotFmt>
      <c:pivotFmt>
        <c:idx val="4"/>
        <c:spPr>
          <a:solidFill>
            <a:srgbClr val="FF0000"/>
          </a:solidFill>
          <a:ln>
            <a:noFill/>
          </a:ln>
          <a:effectLst/>
        </c:spPr>
      </c:pivotFmt>
    </c:pivotFmts>
    <c:plotArea>
      <c:layout/>
      <c:barChart>
        <c:barDir val="bar"/>
        <c:grouping val="clustered"/>
        <c:varyColors val="0"/>
        <c:ser>
          <c:idx val="0"/>
          <c:order val="0"/>
          <c:tx>
            <c:strRef>
              <c:f>DASHBOARD!$C$16</c:f>
              <c:strCache>
                <c:ptCount val="1"/>
                <c:pt idx="0">
                  <c:v>Total</c:v>
                </c:pt>
              </c:strCache>
            </c:strRef>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5-E9E5-4574-A2C3-0DFCC4744B3A}"/>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E9E5-4574-A2C3-0DFCC4744B3A}"/>
              </c:ext>
            </c:extLst>
          </c:dPt>
          <c:dPt>
            <c:idx val="2"/>
            <c:invertIfNegative val="0"/>
            <c:bubble3D val="0"/>
            <c:spPr>
              <a:solidFill>
                <a:srgbClr val="92D050"/>
              </a:solidFill>
              <a:ln>
                <a:noFill/>
              </a:ln>
              <a:effectLst/>
            </c:spPr>
            <c:extLst>
              <c:ext xmlns:c16="http://schemas.microsoft.com/office/drawing/2014/chart" uri="{C3380CC4-5D6E-409C-BE32-E72D297353CC}">
                <c16:uniqueId val="{00000002-E9E5-4574-A2C3-0DFCC4744B3A}"/>
              </c:ext>
            </c:extLst>
          </c:dPt>
          <c:dPt>
            <c:idx val="3"/>
            <c:invertIfNegative val="0"/>
            <c:bubble3D val="0"/>
            <c:spPr>
              <a:solidFill>
                <a:srgbClr val="FFFF00"/>
              </a:solidFill>
              <a:ln>
                <a:noFill/>
              </a:ln>
              <a:effectLst/>
            </c:spPr>
            <c:extLst>
              <c:ext xmlns:c16="http://schemas.microsoft.com/office/drawing/2014/chart" uri="{C3380CC4-5D6E-409C-BE32-E72D297353CC}">
                <c16:uniqueId val="{00000004-E9E5-4574-A2C3-0DFCC4744B3A}"/>
              </c:ext>
            </c:extLst>
          </c:dPt>
          <c:cat>
            <c:strRef>
              <c:f>DASHBOARD!$B$17:$B$22</c:f>
              <c:strCache>
                <c:ptCount val="5"/>
                <c:pt idx="0">
                  <c:v>Critical</c:v>
                </c:pt>
                <c:pt idx="1">
                  <c:v>High</c:v>
                </c:pt>
                <c:pt idx="2">
                  <c:v>Low</c:v>
                </c:pt>
                <c:pt idx="3">
                  <c:v>Medium</c:v>
                </c:pt>
                <c:pt idx="4">
                  <c:v>(blank)</c:v>
                </c:pt>
              </c:strCache>
            </c:strRef>
          </c:cat>
          <c:val>
            <c:numRef>
              <c:f>DASHBOARD!$C$17:$C$22</c:f>
              <c:numCache>
                <c:formatCode>General</c:formatCode>
                <c:ptCount val="5"/>
                <c:pt idx="0">
                  <c:v>3</c:v>
                </c:pt>
                <c:pt idx="1">
                  <c:v>3</c:v>
                </c:pt>
                <c:pt idx="2">
                  <c:v>5</c:v>
                </c:pt>
                <c:pt idx="3">
                  <c:v>4</c:v>
                </c:pt>
              </c:numCache>
            </c:numRef>
          </c:val>
          <c:extLst>
            <c:ext xmlns:c16="http://schemas.microsoft.com/office/drawing/2014/chart" uri="{C3380CC4-5D6E-409C-BE32-E72D297353CC}">
              <c16:uniqueId val="{00000000-E9E5-4574-A2C3-0DFCC4744B3A}"/>
            </c:ext>
          </c:extLst>
        </c:ser>
        <c:dLbls>
          <c:showLegendKey val="0"/>
          <c:showVal val="0"/>
          <c:showCatName val="0"/>
          <c:showSerName val="0"/>
          <c:showPercent val="0"/>
          <c:showBubbleSize val="0"/>
        </c:dLbls>
        <c:gapWidth val="182"/>
        <c:axId val="1454632447"/>
        <c:axId val="1454631007"/>
      </c:barChart>
      <c:catAx>
        <c:axId val="1454632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631007"/>
        <c:crosses val="autoZero"/>
        <c:auto val="1"/>
        <c:lblAlgn val="ctr"/>
        <c:lblOffset val="100"/>
        <c:noMultiLvlLbl val="0"/>
      </c:catAx>
      <c:valAx>
        <c:axId val="14546310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632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PROJECT.xlsx]DASHBOARD!PivotTable2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Risks</a:t>
            </a:r>
            <a:r>
              <a:rPr lang="en-US" baseline="0"/>
              <a:t> By Project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DASHBOARD!$C$32</c:f>
              <c:strCache>
                <c:ptCount val="1"/>
                <c:pt idx="0">
                  <c:v>Total</c:v>
                </c:pt>
              </c:strCache>
            </c:strRef>
          </c:tx>
          <c:spPr>
            <a:solidFill>
              <a:schemeClr val="accent1"/>
            </a:solidFill>
            <a:ln>
              <a:noFill/>
            </a:ln>
            <a:effectLst/>
          </c:spPr>
          <c:invertIfNegative val="0"/>
          <c:cat>
            <c:strRef>
              <c:f>DASHBOARD!$B$33:$B$42</c:f>
              <c:strCache>
                <c:ptCount val="9"/>
                <c:pt idx="0">
                  <c:v>Alpha</c:v>
                </c:pt>
                <c:pt idx="1">
                  <c:v>Beta</c:v>
                </c:pt>
                <c:pt idx="2">
                  <c:v>Delta</c:v>
                </c:pt>
                <c:pt idx="3">
                  <c:v>Gamma</c:v>
                </c:pt>
                <c:pt idx="4">
                  <c:v>HR management System</c:v>
                </c:pt>
                <c:pt idx="5">
                  <c:v>IOT based Plant Watering system</c:v>
                </c:pt>
                <c:pt idx="6">
                  <c:v>Omega</c:v>
                </c:pt>
                <c:pt idx="7">
                  <c:v>Tracking System</c:v>
                </c:pt>
                <c:pt idx="8">
                  <c:v>(blank)</c:v>
                </c:pt>
              </c:strCache>
            </c:strRef>
          </c:cat>
          <c:val>
            <c:numRef>
              <c:f>DASHBOARD!$C$33:$C$42</c:f>
              <c:numCache>
                <c:formatCode>General</c:formatCode>
                <c:ptCount val="9"/>
                <c:pt idx="0">
                  <c:v>1</c:v>
                </c:pt>
                <c:pt idx="1">
                  <c:v>2</c:v>
                </c:pt>
                <c:pt idx="2">
                  <c:v>3</c:v>
                </c:pt>
                <c:pt idx="3">
                  <c:v>2</c:v>
                </c:pt>
                <c:pt idx="4">
                  <c:v>1</c:v>
                </c:pt>
                <c:pt idx="5">
                  <c:v>1</c:v>
                </c:pt>
                <c:pt idx="6">
                  <c:v>4</c:v>
                </c:pt>
                <c:pt idx="7">
                  <c:v>1</c:v>
                </c:pt>
              </c:numCache>
            </c:numRef>
          </c:val>
          <c:extLst>
            <c:ext xmlns:c16="http://schemas.microsoft.com/office/drawing/2014/chart" uri="{C3380CC4-5D6E-409C-BE32-E72D297353CC}">
              <c16:uniqueId val="{00000000-FE14-4ABA-A5FC-B84AC35148AE}"/>
            </c:ext>
          </c:extLst>
        </c:ser>
        <c:dLbls>
          <c:showLegendKey val="0"/>
          <c:showVal val="0"/>
          <c:showCatName val="0"/>
          <c:showSerName val="0"/>
          <c:showPercent val="0"/>
          <c:showBubbleSize val="0"/>
        </c:dLbls>
        <c:gapWidth val="182"/>
        <c:axId val="1822347247"/>
        <c:axId val="1822345807"/>
      </c:barChart>
      <c:catAx>
        <c:axId val="1822347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345807"/>
        <c:crosses val="autoZero"/>
        <c:auto val="1"/>
        <c:lblAlgn val="ctr"/>
        <c:lblOffset val="100"/>
        <c:noMultiLvlLbl val="0"/>
      </c:catAx>
      <c:valAx>
        <c:axId val="18223458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347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15</xdr:col>
      <xdr:colOff>569031</xdr:colOff>
      <xdr:row>1</xdr:row>
      <xdr:rowOff>25606</xdr:rowOff>
    </xdr:from>
    <xdr:to>
      <xdr:col>18</xdr:col>
      <xdr:colOff>572451</xdr:colOff>
      <xdr:row>11</xdr:row>
      <xdr:rowOff>99350</xdr:rowOff>
    </xdr:to>
    <mc:AlternateContent xmlns:mc="http://schemas.openxmlformats.org/markup-compatibility/2006" xmlns:sle15="http://schemas.microsoft.com/office/drawing/2012/slicer">
      <mc:Choice Requires="sle15">
        <xdr:graphicFrame macro="">
          <xdr:nvGraphicFramePr>
            <xdr:cNvPr id="2" name="Risk ID">
              <a:extLst>
                <a:ext uri="{FF2B5EF4-FFF2-40B4-BE49-F238E27FC236}">
                  <a16:creationId xmlns:a16="http://schemas.microsoft.com/office/drawing/2014/main" id="{E845E54C-39C5-43C8-8DC0-593865B2F618}"/>
                </a:ext>
              </a:extLst>
            </xdr:cNvPr>
            <xdr:cNvGraphicFramePr/>
          </xdr:nvGraphicFramePr>
          <xdr:xfrm>
            <a:off x="0" y="0"/>
            <a:ext cx="0" cy="0"/>
          </xdr:xfrm>
          <a:graphic>
            <a:graphicData uri="http://schemas.microsoft.com/office/drawing/2010/slicer">
              <sle:slicer xmlns:sle="http://schemas.microsoft.com/office/drawing/2010/slicer" name="Risk ID"/>
            </a:graphicData>
          </a:graphic>
        </xdr:graphicFrame>
      </mc:Choice>
      <mc:Fallback xmlns="">
        <xdr:sp macro="" textlink="">
          <xdr:nvSpPr>
            <xdr:cNvPr id="0" name=""/>
            <xdr:cNvSpPr>
              <a:spLocks noTextEdit="1"/>
            </xdr:cNvSpPr>
          </xdr:nvSpPr>
          <xdr:spPr>
            <a:xfrm>
              <a:off x="13828834" y="209422"/>
              <a:ext cx="1833222" cy="2530191"/>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126383</xdr:colOff>
      <xdr:row>1</xdr:row>
      <xdr:rowOff>43345</xdr:rowOff>
    </xdr:from>
    <xdr:to>
      <xdr:col>12</xdr:col>
      <xdr:colOff>128824</xdr:colOff>
      <xdr:row>11</xdr:row>
      <xdr:rowOff>102848</xdr:rowOff>
    </xdr:to>
    <mc:AlternateContent xmlns:mc="http://schemas.openxmlformats.org/markup-compatibility/2006" xmlns:sle15="http://schemas.microsoft.com/office/drawing/2012/slicer">
      <mc:Choice Requires="sle15">
        <xdr:graphicFrame macro="">
          <xdr:nvGraphicFramePr>
            <xdr:cNvPr id="3" name="Project">
              <a:extLst>
                <a:ext uri="{FF2B5EF4-FFF2-40B4-BE49-F238E27FC236}">
                  <a16:creationId xmlns:a16="http://schemas.microsoft.com/office/drawing/2014/main" id="{6B8A064D-5959-5F11-91EB-A0B91900F134}"/>
                </a:ext>
              </a:extLst>
            </xdr:cNvPr>
            <xdr:cNvGraphicFramePr/>
          </xdr:nvGraphicFramePr>
          <xdr:xfrm>
            <a:off x="0" y="0"/>
            <a:ext cx="0" cy="0"/>
          </xdr:xfrm>
          <a:graphic>
            <a:graphicData uri="http://schemas.microsoft.com/office/drawing/2010/slicer">
              <sle:slicer xmlns:sle="http://schemas.microsoft.com/office/drawing/2010/slicer" name="Project"/>
            </a:graphicData>
          </a:graphic>
        </xdr:graphicFrame>
      </mc:Choice>
      <mc:Fallback xmlns="">
        <xdr:sp macro="" textlink="">
          <xdr:nvSpPr>
            <xdr:cNvPr id="0" name=""/>
            <xdr:cNvSpPr>
              <a:spLocks noTextEdit="1"/>
            </xdr:cNvSpPr>
          </xdr:nvSpPr>
          <xdr:spPr>
            <a:xfrm>
              <a:off x="9726580" y="227161"/>
              <a:ext cx="1832244" cy="251595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380255</xdr:colOff>
      <xdr:row>1</xdr:row>
      <xdr:rowOff>60698</xdr:rowOff>
    </xdr:from>
    <xdr:to>
      <xdr:col>15</xdr:col>
      <xdr:colOff>388069</xdr:colOff>
      <xdr:row>11</xdr:row>
      <xdr:rowOff>116627</xdr:rowOff>
    </xdr:to>
    <mc:AlternateContent xmlns:mc="http://schemas.openxmlformats.org/markup-compatibility/2006" xmlns:sle15="http://schemas.microsoft.com/office/drawing/2012/slicer">
      <mc:Choice Requires="sle15">
        <xdr:graphicFrame macro="">
          <xdr:nvGraphicFramePr>
            <xdr:cNvPr id="4" name="Severity">
              <a:extLst>
                <a:ext uri="{FF2B5EF4-FFF2-40B4-BE49-F238E27FC236}">
                  <a16:creationId xmlns:a16="http://schemas.microsoft.com/office/drawing/2014/main" id="{B62FE8AB-3082-0547-504A-4C6039BB211A}"/>
                </a:ext>
              </a:extLst>
            </xdr:cNvPr>
            <xdr:cNvGraphicFramePr/>
          </xdr:nvGraphicFramePr>
          <xdr:xfrm>
            <a:off x="0" y="0"/>
            <a:ext cx="0" cy="0"/>
          </xdr:xfrm>
          <a:graphic>
            <a:graphicData uri="http://schemas.microsoft.com/office/drawing/2010/slicer">
              <sle:slicer xmlns:sle="http://schemas.microsoft.com/office/drawing/2010/slicer" name="Severity"/>
            </a:graphicData>
          </a:graphic>
        </xdr:graphicFrame>
      </mc:Choice>
      <mc:Fallback xmlns="">
        <xdr:sp macro="" textlink="">
          <xdr:nvSpPr>
            <xdr:cNvPr id="0" name=""/>
            <xdr:cNvSpPr>
              <a:spLocks noTextEdit="1"/>
            </xdr:cNvSpPr>
          </xdr:nvSpPr>
          <xdr:spPr>
            <a:xfrm>
              <a:off x="11810255" y="244514"/>
              <a:ext cx="1837617" cy="2512376"/>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586318</xdr:colOff>
      <xdr:row>9</xdr:row>
      <xdr:rowOff>183188</xdr:rowOff>
    </xdr:from>
    <xdr:to>
      <xdr:col>8</xdr:col>
      <xdr:colOff>42334</xdr:colOff>
      <xdr:row>23</xdr:row>
      <xdr:rowOff>50800</xdr:rowOff>
    </xdr:to>
    <xdr:graphicFrame macro="">
      <xdr:nvGraphicFramePr>
        <xdr:cNvPr id="2" name="Chart 1">
          <a:extLst>
            <a:ext uri="{FF2B5EF4-FFF2-40B4-BE49-F238E27FC236}">
              <a16:creationId xmlns:a16="http://schemas.microsoft.com/office/drawing/2014/main" id="{2D37FF03-A2B4-379C-BE58-C872EF1B50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533978</xdr:colOff>
      <xdr:row>25</xdr:row>
      <xdr:rowOff>115455</xdr:rowOff>
    </xdr:from>
    <xdr:to>
      <xdr:col>8</xdr:col>
      <xdr:colOff>14431</xdr:colOff>
      <xdr:row>42</xdr:row>
      <xdr:rowOff>108334</xdr:rowOff>
    </xdr:to>
    <xdr:graphicFrame macro="">
      <xdr:nvGraphicFramePr>
        <xdr:cNvPr id="3" name="Chart 2">
          <a:extLst>
            <a:ext uri="{FF2B5EF4-FFF2-40B4-BE49-F238E27FC236}">
              <a16:creationId xmlns:a16="http://schemas.microsoft.com/office/drawing/2014/main" id="{EDC2553B-9A48-B1EF-6821-CB03EF6563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10410</xdr:colOff>
      <xdr:row>18</xdr:row>
      <xdr:rowOff>15488</xdr:rowOff>
    </xdr:from>
    <xdr:to>
      <xdr:col>14</xdr:col>
      <xdr:colOff>31230</xdr:colOff>
      <xdr:row>35</xdr:row>
      <xdr:rowOff>139390</xdr:rowOff>
    </xdr:to>
    <mc:AlternateContent xmlns:mc="http://schemas.openxmlformats.org/markup-compatibility/2006" xmlns:a14="http://schemas.microsoft.com/office/drawing/2010/main">
      <mc:Choice Requires="a14">
        <xdr:graphicFrame macro="">
          <xdr:nvGraphicFramePr>
            <xdr:cNvPr id="4" name="Project 1">
              <a:extLst>
                <a:ext uri="{FF2B5EF4-FFF2-40B4-BE49-F238E27FC236}">
                  <a16:creationId xmlns:a16="http://schemas.microsoft.com/office/drawing/2014/main" id="{60CAD074-8133-B4F6-1FEE-D9A05F2E6776}"/>
                </a:ext>
              </a:extLst>
            </xdr:cNvPr>
            <xdr:cNvGraphicFramePr/>
          </xdr:nvGraphicFramePr>
          <xdr:xfrm>
            <a:off x="0" y="0"/>
            <a:ext cx="0" cy="0"/>
          </xdr:xfrm>
          <a:graphic>
            <a:graphicData uri="http://schemas.microsoft.com/office/drawing/2010/slicer">
              <sle:slicer xmlns:sle="http://schemas.microsoft.com/office/drawing/2010/slicer" name="Project 1"/>
            </a:graphicData>
          </a:graphic>
        </xdr:graphicFrame>
      </mc:Choice>
      <mc:Fallback xmlns="">
        <xdr:sp macro="" textlink="">
          <xdr:nvSpPr>
            <xdr:cNvPr id="0" name=""/>
            <xdr:cNvSpPr>
              <a:spLocks noTextEdit="1"/>
            </xdr:cNvSpPr>
          </xdr:nvSpPr>
          <xdr:spPr>
            <a:xfrm>
              <a:off x="8821035" y="3785801"/>
              <a:ext cx="3096600" cy="31599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0</xdr:colOff>
      <xdr:row>3</xdr:row>
      <xdr:rowOff>232724</xdr:rowOff>
    </xdr:from>
    <xdr:to>
      <xdr:col>14</xdr:col>
      <xdr:colOff>20820</xdr:colOff>
      <xdr:row>16</xdr:row>
      <xdr:rowOff>8023</xdr:rowOff>
    </xdr:to>
    <mc:AlternateContent xmlns:mc="http://schemas.openxmlformats.org/markup-compatibility/2006" xmlns:a14="http://schemas.microsoft.com/office/drawing/2010/main">
      <mc:Choice Requires="a14">
        <xdr:graphicFrame macro="">
          <xdr:nvGraphicFramePr>
            <xdr:cNvPr id="5" name="Severity 1">
              <a:extLst>
                <a:ext uri="{FF2B5EF4-FFF2-40B4-BE49-F238E27FC236}">
                  <a16:creationId xmlns:a16="http://schemas.microsoft.com/office/drawing/2014/main" id="{79CDBCCE-AB9B-3FA2-0A9F-1871D15F545E}"/>
                </a:ext>
              </a:extLst>
            </xdr:cNvPr>
            <xdr:cNvGraphicFramePr/>
          </xdr:nvGraphicFramePr>
          <xdr:xfrm>
            <a:off x="0" y="0"/>
            <a:ext cx="0" cy="0"/>
          </xdr:xfrm>
          <a:graphic>
            <a:graphicData uri="http://schemas.microsoft.com/office/drawing/2010/slicer">
              <sle:slicer xmlns:sle="http://schemas.microsoft.com/office/drawing/2010/slicer" name="Severity 1"/>
            </a:graphicData>
          </a:graphic>
        </xdr:graphicFrame>
      </mc:Choice>
      <mc:Fallback xmlns="">
        <xdr:sp macro="" textlink="">
          <xdr:nvSpPr>
            <xdr:cNvPr id="0" name=""/>
            <xdr:cNvSpPr>
              <a:spLocks noTextEdit="1"/>
            </xdr:cNvSpPr>
          </xdr:nvSpPr>
          <xdr:spPr>
            <a:xfrm>
              <a:off x="8810625" y="927255"/>
              <a:ext cx="3096600" cy="24938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57.973062962963" createdVersion="8" refreshedVersion="8" minRefreshableVersion="3" recordCount="99" xr:uid="{2FDD1C09-502B-4311-8363-A7C86F2EC4FD}">
  <cacheSource type="worksheet">
    <worksheetSource name="RiskData"/>
  </cacheSource>
  <cacheFields count="7">
    <cacheField name="Risk ID" numFmtId="0">
      <sharedItems containsBlank="1"/>
    </cacheField>
    <cacheField name="Project" numFmtId="0">
      <sharedItems containsBlank="1" count="9">
        <s v="IOT based Plant Watering system"/>
        <s v="Tracking System"/>
        <s v="HR management System"/>
        <s v="Beta"/>
        <s v="Omega"/>
        <s v="Delta"/>
        <s v="Gamma"/>
        <s v="Alpha"/>
        <m/>
      </sharedItems>
    </cacheField>
    <cacheField name="Risk" numFmtId="0">
      <sharedItems containsBlank="1"/>
    </cacheField>
    <cacheField name="Impact" numFmtId="0">
      <sharedItems containsString="0" containsBlank="1" containsNumber="1" containsInteger="1" minValue="1" maxValue="5"/>
    </cacheField>
    <cacheField name="Likelihood" numFmtId="0">
      <sharedItems containsString="0" containsBlank="1" containsNumber="1" containsInteger="1" minValue="1" maxValue="5"/>
    </cacheField>
    <cacheField name="Risk Score" numFmtId="0">
      <sharedItems containsString="0" containsBlank="1" containsNumber="1" containsInteger="1" minValue="2" maxValue="25"/>
    </cacheField>
    <cacheField name="Severity" numFmtId="0">
      <sharedItems containsBlank="1" count="5">
        <s v="Critical"/>
        <s v="High"/>
        <s v="Low"/>
        <s v="Medium"/>
        <m/>
      </sharedItems>
    </cacheField>
  </cacheFields>
  <extLst>
    <ext xmlns:x14="http://schemas.microsoft.com/office/spreadsheetml/2009/9/main" uri="{725AE2AE-9491-48be-B2B4-4EB974FC3084}">
      <x14:pivotCacheDefinition pivotCacheId="8013598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s v="R1"/>
    <x v="0"/>
    <s v="Delay "/>
    <n v="4"/>
    <n v="5"/>
    <n v="20"/>
    <x v="0"/>
  </r>
  <r>
    <s v="R2"/>
    <x v="1"/>
    <s v="Team skill mismatch"/>
    <n v="3"/>
    <n v="4"/>
    <n v="12"/>
    <x v="1"/>
  </r>
  <r>
    <s v="R3"/>
    <x v="2"/>
    <s v="Budget Overrun"/>
    <n v="5"/>
    <n v="1"/>
    <n v="5"/>
    <x v="2"/>
  </r>
  <r>
    <s v="R4"/>
    <x v="3"/>
    <s v="Data breach vulnerability"/>
    <n v="5"/>
    <n v="5"/>
    <n v="25"/>
    <x v="0"/>
  </r>
  <r>
    <s v="R5"/>
    <x v="4"/>
    <s v="Incorrect specifications"/>
    <n v="4"/>
    <n v="2"/>
    <n v="8"/>
    <x v="3"/>
  </r>
  <r>
    <s v="R6"/>
    <x v="4"/>
    <s v="Customer dissatisfaction"/>
    <n v="5"/>
    <n v="3"/>
    <n v="15"/>
    <x v="1"/>
  </r>
  <r>
    <s v="R7"/>
    <x v="4"/>
    <s v="Testing Delay"/>
    <n v="1"/>
    <n v="5"/>
    <n v="5"/>
    <x v="2"/>
  </r>
  <r>
    <s v="R8"/>
    <x v="5"/>
    <s v="Delays From Vendor"/>
    <n v="1"/>
    <n v="5"/>
    <n v="5"/>
    <x v="2"/>
  </r>
  <r>
    <s v="R9"/>
    <x v="5"/>
    <s v="Late Requirement Changes"/>
    <n v="3"/>
    <n v="2"/>
    <n v="6"/>
    <x v="3"/>
  </r>
  <r>
    <s v="R10"/>
    <x v="5"/>
    <s v="Legal Compilance gap"/>
    <n v="5"/>
    <n v="5"/>
    <n v="25"/>
    <x v="0"/>
  </r>
  <r>
    <s v="R11"/>
    <x v="6"/>
    <s v="Low resourse Availability"/>
    <n v="2"/>
    <n v="1"/>
    <n v="2"/>
    <x v="2"/>
  </r>
  <r>
    <s v="R12"/>
    <x v="6"/>
    <s v="Scope Creep"/>
    <n v="5"/>
    <n v="3"/>
    <n v="15"/>
    <x v="1"/>
  </r>
  <r>
    <s v="R13"/>
    <x v="3"/>
    <s v="Hardware Failure"/>
    <n v="2"/>
    <n v="1"/>
    <n v="2"/>
    <x v="2"/>
  </r>
  <r>
    <s v="R14"/>
    <x v="4"/>
    <s v="Miscommunication with client"/>
    <n v="3"/>
    <n v="2"/>
    <n v="6"/>
    <x v="3"/>
  </r>
  <r>
    <s v="R15"/>
    <x v="7"/>
    <s v="Integration Issues"/>
    <n v="3"/>
    <n v="3"/>
    <n v="9"/>
    <x v="3"/>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r>
    <m/>
    <x v="8"/>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FC7748-98AB-4533-855C-3CEE87F44AE8}"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location ref="B32:C42" firstHeaderRow="1" firstDataRow="1" firstDataCol="1"/>
  <pivotFields count="7">
    <pivotField showAll="0"/>
    <pivotField axis="axisRow" showAll="0">
      <items count="10">
        <item x="7"/>
        <item x="3"/>
        <item x="5"/>
        <item x="6"/>
        <item x="2"/>
        <item x="0"/>
        <item x="4"/>
        <item x="1"/>
        <item x="8"/>
        <item t="default"/>
      </items>
    </pivotField>
    <pivotField dataField="1" showAll="0"/>
    <pivotField showAll="0"/>
    <pivotField showAll="0"/>
    <pivotField showAll="0"/>
    <pivotField showAll="0"/>
  </pivotFields>
  <rowFields count="1">
    <field x="1"/>
  </rowFields>
  <rowItems count="10">
    <i>
      <x/>
    </i>
    <i>
      <x v="1"/>
    </i>
    <i>
      <x v="2"/>
    </i>
    <i>
      <x v="3"/>
    </i>
    <i>
      <x v="4"/>
    </i>
    <i>
      <x v="5"/>
    </i>
    <i>
      <x v="6"/>
    </i>
    <i>
      <x v="7"/>
    </i>
    <i>
      <x v="8"/>
    </i>
    <i t="grand">
      <x/>
    </i>
  </rowItems>
  <colItems count="1">
    <i/>
  </colItems>
  <dataFields count="1">
    <dataField name="Count of Risk" fld="2" subtotal="count" baseField="0" baseItem="0"/>
  </dataFields>
  <formats count="6">
    <format dxfId="19">
      <pivotArea type="all" dataOnly="0" outline="0" fieldPosition="0"/>
    </format>
    <format dxfId="18">
      <pivotArea outline="0" collapsedLevelsAreSubtotals="1" fieldPosition="0"/>
    </format>
    <format dxfId="17">
      <pivotArea field="1" type="button" dataOnly="0" labelOnly="1" outline="0" axis="axisRow" fieldPosition="0"/>
    </format>
    <format dxfId="16">
      <pivotArea dataOnly="0" labelOnly="1" fieldPosition="0">
        <references count="1">
          <reference field="1" count="0"/>
        </references>
      </pivotArea>
    </format>
    <format dxfId="15">
      <pivotArea dataOnly="0" labelOnly="1" grandRow="1" outline="0" fieldPosition="0"/>
    </format>
    <format dxfId="14">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3A4BAE-58FF-4F19-AA37-35242121EBD1}"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4">
  <location ref="B16:C22" firstHeaderRow="1" firstDataRow="1" firstDataCol="1"/>
  <pivotFields count="7">
    <pivotField showAll="0"/>
    <pivotField showAll="0">
      <items count="10">
        <item x="7"/>
        <item x="3"/>
        <item x="5"/>
        <item x="6"/>
        <item x="2"/>
        <item x="0"/>
        <item x="4"/>
        <item x="1"/>
        <item x="8"/>
        <item t="default"/>
      </items>
    </pivotField>
    <pivotField dataField="1" showAll="0"/>
    <pivotField showAll="0"/>
    <pivotField showAll="0"/>
    <pivotField showAll="0"/>
    <pivotField axis="axisRow" showAll="0">
      <items count="6">
        <item x="0"/>
        <item x="1"/>
        <item x="2"/>
        <item x="3"/>
        <item x="4"/>
        <item t="default"/>
      </items>
    </pivotField>
  </pivotFields>
  <rowFields count="1">
    <field x="6"/>
  </rowFields>
  <rowItems count="6">
    <i>
      <x/>
    </i>
    <i>
      <x v="1"/>
    </i>
    <i>
      <x v="2"/>
    </i>
    <i>
      <x v="3"/>
    </i>
    <i>
      <x v="4"/>
    </i>
    <i t="grand">
      <x/>
    </i>
  </rowItems>
  <colItems count="1">
    <i/>
  </colItems>
  <dataFields count="1">
    <dataField name="Count of Risk" fld="2" subtotal="count" baseField="0" baseItem="0"/>
  </dataFields>
  <formats count="6">
    <format dxfId="25">
      <pivotArea type="all" dataOnly="0" outline="0" fieldPosition="0"/>
    </format>
    <format dxfId="24">
      <pivotArea outline="0" collapsedLevelsAreSubtotals="1" fieldPosition="0"/>
    </format>
    <format dxfId="23">
      <pivotArea field="6" type="button" dataOnly="0" labelOnly="1" outline="0" axis="axisRow" fieldPosition="0"/>
    </format>
    <format dxfId="22">
      <pivotArea dataOnly="0" labelOnly="1" fieldPosition="0">
        <references count="1">
          <reference field="6" count="0"/>
        </references>
      </pivotArea>
    </format>
    <format dxfId="21">
      <pivotArea dataOnly="0" labelOnly="1" grandRow="1" outline="0" fieldPosition="0"/>
    </format>
    <format dxfId="20">
      <pivotArea dataOnly="0" labelOnly="1" outline="0" axis="axisValues" fieldPosition="0"/>
    </format>
  </formats>
  <chartFormats count="5">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6" count="1" selected="0">
            <x v="2"/>
          </reference>
        </references>
      </pivotArea>
    </chartFormat>
    <chartFormat chart="11" format="2">
      <pivotArea type="data" outline="0" fieldPosition="0">
        <references count="2">
          <reference field="4294967294" count="1" selected="0">
            <x v="0"/>
          </reference>
          <reference field="6" count="1" selected="0">
            <x v="1"/>
          </reference>
        </references>
      </pivotArea>
    </chartFormat>
    <chartFormat chart="11" format="3">
      <pivotArea type="data" outline="0" fieldPosition="0">
        <references count="2">
          <reference field="4294967294" count="1" selected="0">
            <x v="0"/>
          </reference>
          <reference field="6" count="1" selected="0">
            <x v="3"/>
          </reference>
        </references>
      </pivotArea>
    </chartFormat>
    <chartFormat chart="11" format="4">
      <pivotArea type="data" outline="0" fieldPosition="0">
        <references count="2">
          <reference field="4294967294" count="1" selected="0">
            <x v="0"/>
          </reference>
          <reference field="6" count="1" selected="0">
            <x v="0"/>
          </reference>
        </references>
      </pivotArea>
    </chartFormat>
  </chartFormats>
  <pivotTableStyleInfo name="PivotStyleLight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1" xr10:uid="{E374D449-2071-47E1-AB22-D6BD6C9A5CF2}" sourceName="Project">
  <pivotTables>
    <pivotTable tabId="4" name="PivotTable1"/>
  </pivotTables>
  <data>
    <tabular pivotCacheId="801359825">
      <items count="9">
        <i x="7" s="1"/>
        <i x="3" s="1"/>
        <i x="5" s="1"/>
        <i x="6" s="1"/>
        <i x="2" s="1"/>
        <i x="0" s="1"/>
        <i x="4" s="1"/>
        <i x="1" s="1"/>
        <i x="8"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verity1" xr10:uid="{29EEBCDB-B9A2-4DC5-939C-370F43CE487D}" sourceName="Severity">
  <pivotTables>
    <pivotTable tabId="4" name="PivotTable1"/>
  </pivotTables>
  <data>
    <tabular pivotCacheId="801359825">
      <items count="5">
        <i x="0" s="1"/>
        <i x="1" s="1"/>
        <i x="2" s="1"/>
        <i x="3" s="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_ID" xr10:uid="{7CB9DE88-B91F-4F73-B809-5E41A2F89851}" sourceName="Risk ID">
  <extLst>
    <x:ext xmlns:x15="http://schemas.microsoft.com/office/spreadsheetml/2010/11/main" uri="{2F2917AC-EB37-4324-AD4E-5DD8C200BD13}">
      <x15:tableSlicerCache tableId="1" column="1"/>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 xr10:uid="{185B3F93-4EA0-41CC-B183-03D68340B439}" sourceName="Project">
  <extLst>
    <x:ext xmlns:x15="http://schemas.microsoft.com/office/spreadsheetml/2010/11/main" uri="{2F2917AC-EB37-4324-AD4E-5DD8C200BD13}">
      <x15:tableSlicerCache tableId="1" column="2"/>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verity" xr10:uid="{D6748806-EA57-4B9E-83D3-B8DC60E460A4}" sourceName="Severity">
  <extLst>
    <x:ext xmlns:x15="http://schemas.microsoft.com/office/spreadsheetml/2010/11/main" uri="{2F2917AC-EB37-4324-AD4E-5DD8C200BD13}">
      <x15:tableSlicerCache tableId="1"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isk ID" xr10:uid="{05762DCA-D1D6-4205-9685-997BE2E097AF}" cache="Slicer_Risk_ID" caption="Risk ID" rowHeight="241300"/>
  <slicer name="Project" xr10:uid="{F03F4C60-31C0-4D63-A15A-3996103DD828}" cache="Slicer_Project" caption="Project" rowHeight="241300"/>
  <slicer name="Severity" xr10:uid="{6764CC6B-8274-457E-8EAC-D72ECF728F81}" cache="Slicer_Severity" caption="Severit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1" xr10:uid="{E1B70B09-6268-496F-BC51-6005A7206E17}" cache="Slicer_Project1" caption="Project" rowHeight="241300"/>
  <slicer name="Severity 1" xr10:uid="{61084BA6-B70B-4F11-A772-545A78C2D6E9}" cache="Slicer_Severity1" caption="Severit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097C5B-31C8-4B0A-B2D1-395B7CC391CE}" name="RiskData" displayName="RiskData" ref="A1:G100" totalsRowShown="0" headerRowDxfId="33">
  <autoFilter ref="A1:G100" xr:uid="{E3097C5B-31C8-4B0A-B2D1-395B7CC391CE}"/>
  <tableColumns count="7">
    <tableColumn id="1" xr3:uid="{C77EEE8F-02BC-4AD8-8221-82C4124AE841}" name="Risk ID" dataDxfId="32"/>
    <tableColumn id="2" xr3:uid="{54572D7F-FDDD-4DB3-92C2-BF07EE23A3FB}" name="Project" dataDxfId="31"/>
    <tableColumn id="3" xr3:uid="{A2BB9B99-E0E6-4764-91E0-610AEE70F987}" name="Risk" dataDxfId="30"/>
    <tableColumn id="4" xr3:uid="{56BF9476-7308-497B-BBDE-9C37B10A05B3}" name="Impact" dataDxfId="29"/>
    <tableColumn id="5" xr3:uid="{ECFC501C-2FF9-4224-883B-56589A2D7A88}" name="Likelihood" dataDxfId="28"/>
    <tableColumn id="6" xr3:uid="{53C4CA18-D38F-48DC-AEC2-8695EE0D90AD}" name="Risk Score" dataDxfId="27"/>
    <tableColumn id="7" xr3:uid="{205E5F6A-C823-4A9F-AFA4-F1B80242C18D}" name="Severity" dataDxfId="26"/>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55C0A-9C75-4116-BF95-2F8B6EE06C29}">
  <dimension ref="A1:G19"/>
  <sheetViews>
    <sheetView zoomScale="68" workbookViewId="0">
      <pane ySplit="1" topLeftCell="A3" activePane="bottomLeft" state="frozen"/>
      <selection pane="bottomLeft" activeCell="M26" sqref="M26"/>
    </sheetView>
  </sheetViews>
  <sheetFormatPr defaultRowHeight="14.5" x14ac:dyDescent="0.35"/>
  <cols>
    <col min="1" max="1" width="12.90625" style="3" bestFit="1" customWidth="1"/>
    <col min="2" max="2" width="22.1796875" style="3" bestFit="1" customWidth="1"/>
    <col min="3" max="3" width="26.7265625" style="3" bestFit="1" customWidth="1"/>
    <col min="4" max="4" width="12.90625" style="2" bestFit="1" customWidth="1"/>
    <col min="5" max="6" width="15.6328125" style="2" bestFit="1" customWidth="1"/>
    <col min="7" max="7" width="14" style="3" bestFit="1" customWidth="1"/>
  </cols>
  <sheetData>
    <row r="1" spans="1:7" s="1" customFormat="1" x14ac:dyDescent="0.35">
      <c r="A1" s="5" t="s">
        <v>0</v>
      </c>
      <c r="B1" s="5" t="s">
        <v>1</v>
      </c>
      <c r="C1" s="5" t="s">
        <v>2</v>
      </c>
      <c r="D1" s="5" t="s">
        <v>3</v>
      </c>
      <c r="E1" s="5" t="s">
        <v>4</v>
      </c>
      <c r="F1" s="5" t="s">
        <v>5</v>
      </c>
      <c r="G1" s="5" t="s">
        <v>6</v>
      </c>
    </row>
    <row r="2" spans="1:7" ht="40" customHeight="1" x14ac:dyDescent="0.35">
      <c r="A2" s="6" t="s">
        <v>7</v>
      </c>
      <c r="B2" s="6" t="s">
        <v>9</v>
      </c>
      <c r="C2" s="6" t="s">
        <v>11</v>
      </c>
      <c r="D2" s="6">
        <v>4</v>
      </c>
      <c r="E2" s="6">
        <v>5</v>
      </c>
      <c r="F2" s="6">
        <f>D2*E2</f>
        <v>20</v>
      </c>
      <c r="G2" s="6" t="str">
        <f>IF(F2&lt;=5,"Low",IF(F2&lt;=10,"Medium",IF(F2&lt;=15,"High","Critical")))</f>
        <v>Critical</v>
      </c>
    </row>
    <row r="3" spans="1:7" ht="37.5" customHeight="1" x14ac:dyDescent="0.35">
      <c r="A3" s="6" t="s">
        <v>8</v>
      </c>
      <c r="B3" s="6" t="s">
        <v>10</v>
      </c>
      <c r="C3" s="6" t="s">
        <v>12</v>
      </c>
      <c r="D3" s="6">
        <v>3</v>
      </c>
      <c r="E3" s="6">
        <v>4</v>
      </c>
      <c r="F3" s="6">
        <f t="shared" ref="F3:F16" si="0">D3*E3</f>
        <v>12</v>
      </c>
      <c r="G3" s="6" t="str">
        <f>IF(F3&lt;=5,"Low",IF(F3&lt;=10,"Medium",IF(F3&lt;=15,"High","Critical")))</f>
        <v>High</v>
      </c>
    </row>
    <row r="4" spans="1:7" x14ac:dyDescent="0.35">
      <c r="A4" s="6" t="s">
        <v>13</v>
      </c>
      <c r="B4" s="6" t="s">
        <v>14</v>
      </c>
      <c r="C4" s="3" t="s">
        <v>15</v>
      </c>
      <c r="D4" s="2">
        <v>5</v>
      </c>
      <c r="E4" s="2">
        <v>1</v>
      </c>
      <c r="F4" s="6">
        <f t="shared" si="0"/>
        <v>5</v>
      </c>
      <c r="G4" s="6" t="str">
        <f t="shared" ref="G4:G16" si="1">IF(F4&lt;=5,"Low",IF(F4&lt;=10,"Medium",IF(F4&lt;=15,"High","Critical")))</f>
        <v>Low</v>
      </c>
    </row>
    <row r="5" spans="1:7" x14ac:dyDescent="0.35">
      <c r="A5" s="6" t="s">
        <v>19</v>
      </c>
      <c r="B5" t="s">
        <v>18</v>
      </c>
      <c r="C5" t="s">
        <v>20</v>
      </c>
      <c r="D5" s="2">
        <v>5</v>
      </c>
      <c r="E5" s="2">
        <v>5</v>
      </c>
      <c r="F5" s="6">
        <f t="shared" si="0"/>
        <v>25</v>
      </c>
      <c r="G5" s="6" t="str">
        <f t="shared" si="1"/>
        <v>Critical</v>
      </c>
    </row>
    <row r="6" spans="1:7" x14ac:dyDescent="0.35">
      <c r="A6" s="6" t="s">
        <v>36</v>
      </c>
      <c r="B6" t="s">
        <v>21</v>
      </c>
      <c r="C6" t="s">
        <v>22</v>
      </c>
      <c r="D6" s="2">
        <v>4</v>
      </c>
      <c r="E6" s="2">
        <v>2</v>
      </c>
      <c r="F6" s="6">
        <f t="shared" si="0"/>
        <v>8</v>
      </c>
      <c r="G6" s="6" t="str">
        <f t="shared" si="1"/>
        <v>Medium</v>
      </c>
    </row>
    <row r="7" spans="1:7" x14ac:dyDescent="0.35">
      <c r="A7" s="6" t="s">
        <v>37</v>
      </c>
      <c r="B7" t="s">
        <v>21</v>
      </c>
      <c r="C7" t="s">
        <v>23</v>
      </c>
      <c r="D7" s="2">
        <v>5</v>
      </c>
      <c r="E7" s="2">
        <v>3</v>
      </c>
      <c r="F7" s="6">
        <f t="shared" si="0"/>
        <v>15</v>
      </c>
      <c r="G7" s="6" t="str">
        <f t="shared" si="1"/>
        <v>High</v>
      </c>
    </row>
    <row r="8" spans="1:7" x14ac:dyDescent="0.35">
      <c r="A8" s="6" t="s">
        <v>38</v>
      </c>
      <c r="B8" t="s">
        <v>21</v>
      </c>
      <c r="C8" t="s">
        <v>24</v>
      </c>
      <c r="D8" s="2">
        <v>1</v>
      </c>
      <c r="E8" s="2">
        <v>5</v>
      </c>
      <c r="F8" s="6">
        <f t="shared" si="0"/>
        <v>5</v>
      </c>
      <c r="G8" s="6" t="str">
        <f t="shared" si="1"/>
        <v>Low</v>
      </c>
    </row>
    <row r="9" spans="1:7" x14ac:dyDescent="0.35">
      <c r="A9" s="6" t="s">
        <v>39</v>
      </c>
      <c r="B9" s="3" t="s">
        <v>25</v>
      </c>
      <c r="C9" s="3" t="s">
        <v>26</v>
      </c>
      <c r="D9" s="2">
        <v>1</v>
      </c>
      <c r="E9" s="2">
        <v>5</v>
      </c>
      <c r="F9" s="6">
        <f t="shared" si="0"/>
        <v>5</v>
      </c>
      <c r="G9" s="6" t="str">
        <f t="shared" si="1"/>
        <v>Low</v>
      </c>
    </row>
    <row r="10" spans="1:7" x14ac:dyDescent="0.35">
      <c r="A10" s="6" t="s">
        <v>40</v>
      </c>
      <c r="B10" s="3" t="s">
        <v>25</v>
      </c>
      <c r="C10" s="3" t="s">
        <v>27</v>
      </c>
      <c r="D10" s="2">
        <v>3</v>
      </c>
      <c r="E10" s="2">
        <v>2</v>
      </c>
      <c r="F10" s="6">
        <f t="shared" si="0"/>
        <v>6</v>
      </c>
      <c r="G10" s="6" t="str">
        <f t="shared" si="1"/>
        <v>Medium</v>
      </c>
    </row>
    <row r="11" spans="1:7" x14ac:dyDescent="0.35">
      <c r="A11" s="6" t="s">
        <v>41</v>
      </c>
      <c r="B11" s="3" t="s">
        <v>25</v>
      </c>
      <c r="C11" s="3" t="s">
        <v>28</v>
      </c>
      <c r="D11" s="2">
        <v>5</v>
      </c>
      <c r="E11" s="2">
        <v>5</v>
      </c>
      <c r="F11" s="6">
        <f t="shared" si="0"/>
        <v>25</v>
      </c>
      <c r="G11" s="6" t="str">
        <f t="shared" si="1"/>
        <v>Critical</v>
      </c>
    </row>
    <row r="12" spans="1:7" x14ac:dyDescent="0.35">
      <c r="A12" s="6" t="s">
        <v>42</v>
      </c>
      <c r="B12" s="3" t="s">
        <v>29</v>
      </c>
      <c r="C12" s="3" t="s">
        <v>30</v>
      </c>
      <c r="D12" s="2">
        <v>2</v>
      </c>
      <c r="E12" s="2">
        <v>1</v>
      </c>
      <c r="F12" s="6">
        <f t="shared" si="0"/>
        <v>2</v>
      </c>
      <c r="G12" s="6" t="str">
        <f t="shared" si="1"/>
        <v>Low</v>
      </c>
    </row>
    <row r="13" spans="1:7" x14ac:dyDescent="0.35">
      <c r="A13" s="6" t="s">
        <v>43</v>
      </c>
      <c r="B13" s="3" t="s">
        <v>29</v>
      </c>
      <c r="C13" s="3" t="s">
        <v>31</v>
      </c>
      <c r="D13" s="2">
        <v>5</v>
      </c>
      <c r="E13" s="2">
        <v>3</v>
      </c>
      <c r="F13" s="6">
        <f t="shared" si="0"/>
        <v>15</v>
      </c>
      <c r="G13" s="6" t="str">
        <f t="shared" si="1"/>
        <v>High</v>
      </c>
    </row>
    <row r="14" spans="1:7" x14ac:dyDescent="0.35">
      <c r="A14" s="6" t="s">
        <v>44</v>
      </c>
      <c r="B14" s="3" t="s">
        <v>18</v>
      </c>
      <c r="C14" s="3" t="s">
        <v>33</v>
      </c>
      <c r="D14" s="2">
        <v>2</v>
      </c>
      <c r="E14" s="2">
        <v>1</v>
      </c>
      <c r="F14" s="6">
        <f t="shared" si="0"/>
        <v>2</v>
      </c>
      <c r="G14" s="6" t="str">
        <f t="shared" si="1"/>
        <v>Low</v>
      </c>
    </row>
    <row r="15" spans="1:7" x14ac:dyDescent="0.35">
      <c r="A15" s="6" t="s">
        <v>45</v>
      </c>
      <c r="B15" s="3" t="s">
        <v>21</v>
      </c>
      <c r="C15" s="3" t="s">
        <v>32</v>
      </c>
      <c r="D15" s="2">
        <v>3</v>
      </c>
      <c r="E15" s="2">
        <v>2</v>
      </c>
      <c r="F15" s="6">
        <f t="shared" si="0"/>
        <v>6</v>
      </c>
      <c r="G15" s="6" t="str">
        <f t="shared" si="1"/>
        <v>Medium</v>
      </c>
    </row>
    <row r="16" spans="1:7" x14ac:dyDescent="0.35">
      <c r="A16" s="6" t="s">
        <v>46</v>
      </c>
      <c r="B16" s="3" t="s">
        <v>34</v>
      </c>
      <c r="C16" s="3" t="s">
        <v>35</v>
      </c>
      <c r="D16" s="2">
        <v>3</v>
      </c>
      <c r="E16" s="2">
        <v>3</v>
      </c>
      <c r="F16" s="6">
        <f t="shared" si="0"/>
        <v>9</v>
      </c>
      <c r="G16" s="6" t="str">
        <f t="shared" si="1"/>
        <v>Medium</v>
      </c>
    </row>
    <row r="17" spans="6:6" x14ac:dyDescent="0.35">
      <c r="F17" s="6"/>
    </row>
    <row r="18" spans="6:6" x14ac:dyDescent="0.35">
      <c r="F18" s="6"/>
    </row>
    <row r="19" spans="6:6" x14ac:dyDescent="0.35">
      <c r="F19" s="6"/>
    </row>
  </sheetData>
  <phoneticPr fontId="2" type="noConversion"/>
  <conditionalFormatting sqref="G1:G1048576">
    <cfRule type="cellIs" dxfId="13" priority="7" operator="equal">
      <formula>"""Critical"""</formula>
    </cfRule>
    <cfRule type="cellIs" dxfId="12" priority="8" operator="equal">
      <formula>"""High"""</formula>
    </cfRule>
    <cfRule type="cellIs" dxfId="11" priority="9" operator="equal">
      <formula>"""Medium"""</formula>
    </cfRule>
    <cfRule type="cellIs" dxfId="10" priority="10" operator="equal">
      <formula>"""Low"""</formula>
    </cfRule>
    <cfRule type="containsText" priority="11" operator="containsText" text="Low">
      <formula>NOT(ISERROR(SEARCH("Low",G1)))</formula>
    </cfRule>
  </conditionalFormatting>
  <conditionalFormatting sqref="G2:G1048576">
    <cfRule type="cellIs" dxfId="9" priority="1" operator="equal">
      <formula>"Critical"</formula>
    </cfRule>
    <cfRule type="cellIs" dxfId="8" priority="2" operator="equal">
      <formula>"Medium"</formula>
    </cfRule>
    <cfRule type="cellIs" dxfId="7" priority="3" operator="equal">
      <formula>"Low"</formula>
    </cfRule>
    <cfRule type="cellIs" dxfId="6" priority="4" operator="equal">
      <formula>"High"</formula>
    </cfRule>
    <cfRule type="cellIs" dxfId="5" priority="5" operator="equal">
      <formula>"Medium"</formula>
    </cfRule>
    <cfRule type="cellIs" dxfId="4" priority="6" operator="equal">
      <formula>"Low"</formula>
    </cfRule>
  </conditionalFormatting>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AD38A-E689-465F-829B-7F6E0AEC6C04}">
  <dimension ref="A1:F7"/>
  <sheetViews>
    <sheetView workbookViewId="0">
      <selection activeCell="C5" sqref="C5"/>
    </sheetView>
  </sheetViews>
  <sheetFormatPr defaultRowHeight="14.5" x14ac:dyDescent="0.35"/>
  <cols>
    <col min="1" max="1" width="15.26953125" style="3" customWidth="1"/>
    <col min="2" max="2" width="10.54296875" style="3" customWidth="1"/>
    <col min="3" max="16384" width="8.7265625" style="3"/>
  </cols>
  <sheetData>
    <row r="1" spans="1:6" x14ac:dyDescent="0.35">
      <c r="A1" s="11" t="s">
        <v>16</v>
      </c>
      <c r="B1" s="10" t="s">
        <v>17</v>
      </c>
      <c r="C1" s="10"/>
      <c r="D1" s="10"/>
      <c r="E1" s="10"/>
      <c r="F1" s="10"/>
    </row>
    <row r="2" spans="1:6" s="4" customFormat="1" x14ac:dyDescent="0.35">
      <c r="A2" s="11"/>
      <c r="B2" s="4">
        <v>1</v>
      </c>
      <c r="C2" s="4">
        <v>2</v>
      </c>
      <c r="D2" s="4">
        <v>3</v>
      </c>
      <c r="E2" s="4">
        <v>4</v>
      </c>
      <c r="F2" s="4">
        <v>5</v>
      </c>
    </row>
    <row r="3" spans="1:6" x14ac:dyDescent="0.35">
      <c r="A3" s="3">
        <v>5</v>
      </c>
      <c r="B3" s="2">
        <f>COUNTIFS('RiskData'!$B:$B, $H$2, 'RiskData'!$D:$D, $A3, 'RiskData'!$E:$E, B$2)</f>
        <v>0</v>
      </c>
      <c r="C3" s="2">
        <f>COUNTIFS('RiskData'!$D:$D, $A3, 'RiskData'!$E:$E, C$2)</f>
        <v>0</v>
      </c>
      <c r="D3" s="2">
        <f>COUNTIFS('RiskData'!$D:$D, $A3, 'RiskData'!$E:$E, D$2)</f>
        <v>2</v>
      </c>
      <c r="E3" s="2">
        <f>COUNTIFS('RiskData'!$D:$D, $A3, 'RiskData'!$E:$E, E$2)</f>
        <v>0</v>
      </c>
      <c r="F3" s="2">
        <f>COUNTIFS('RiskData'!$D:$D, $A3, 'RiskData'!$E:$E, F$2)</f>
        <v>2</v>
      </c>
    </row>
    <row r="4" spans="1:6" x14ac:dyDescent="0.35">
      <c r="A4" s="3">
        <v>4</v>
      </c>
      <c r="B4" s="2">
        <f>COUNTIFS('RiskData'!$D:$D, $A4, 'RiskData'!$E:$E, B$2)</f>
        <v>0</v>
      </c>
      <c r="C4" s="2">
        <f>COUNTIFS('RiskData'!$D:$D, $A4, 'RiskData'!$E:$E, C$2)</f>
        <v>1</v>
      </c>
      <c r="D4" s="2">
        <f>COUNTIFS('RiskData'!$D:$D, $A4, 'RiskData'!$E:$E, D$2)</f>
        <v>0</v>
      </c>
      <c r="E4" s="2">
        <f>COUNTIFS('RiskData'!$D:$D, $A4, 'RiskData'!$E:$E, E$2)</f>
        <v>0</v>
      </c>
      <c r="F4" s="2">
        <f>COUNTIFS('RiskData'!$D:$D, $A4, 'RiskData'!$E:$E, F$2)</f>
        <v>1</v>
      </c>
    </row>
    <row r="5" spans="1:6" x14ac:dyDescent="0.35">
      <c r="A5" s="3">
        <v>3</v>
      </c>
      <c r="B5" s="2">
        <f>COUNTIFS('RiskData'!$D:$D, $A5, 'RiskData'!$E:$E, B$2)</f>
        <v>0</v>
      </c>
      <c r="C5" s="2">
        <f>COUNTIFS('RiskData'!$D:$D, $A5, 'RiskData'!$E:$E, C$2)</f>
        <v>2</v>
      </c>
      <c r="D5" s="2">
        <f>COUNTIFS('RiskData'!$D:$D, $A5, 'RiskData'!$E:$E, D$2)</f>
        <v>1</v>
      </c>
      <c r="E5" s="2">
        <f>COUNTIFS('RiskData'!$D:$D, $A5, 'RiskData'!$E:$E, E$2)</f>
        <v>1</v>
      </c>
      <c r="F5" s="2">
        <f>COUNTIFS('RiskData'!$D:$D, $A5, 'RiskData'!$E:$E, F$2)</f>
        <v>0</v>
      </c>
    </row>
    <row r="6" spans="1:6" x14ac:dyDescent="0.35">
      <c r="A6" s="3">
        <v>2</v>
      </c>
      <c r="B6" s="2">
        <f>COUNTIFS('RiskData'!$D:$D, $A6, 'RiskData'!$E:$E, B$2)</f>
        <v>2</v>
      </c>
      <c r="C6" s="2">
        <f>COUNTIFS('RiskData'!$D:$D, $A6, 'RiskData'!$E:$E, C$2)</f>
        <v>0</v>
      </c>
      <c r="D6" s="2">
        <f>COUNTIFS('RiskData'!$D:$D, $A6, 'RiskData'!$E:$E, D$2)</f>
        <v>0</v>
      </c>
      <c r="E6" s="2">
        <f>COUNTIFS('RiskData'!$D:$D, $A6, 'RiskData'!$E:$E, E$2)</f>
        <v>0</v>
      </c>
      <c r="F6" s="2">
        <f>COUNTIFS('RiskData'!$D:$D, $A6, 'RiskData'!$E:$E, F$2)</f>
        <v>0</v>
      </c>
    </row>
    <row r="7" spans="1:6" x14ac:dyDescent="0.35">
      <c r="A7" s="3">
        <v>1</v>
      </c>
      <c r="B7" s="2">
        <f>COUNTIFS('RiskData'!$D:$D, $A7, 'RiskData'!$E:$E, B$2)</f>
        <v>0</v>
      </c>
      <c r="C7" s="2">
        <f>COUNTIFS('RiskData'!$D:$D, $A7, 'RiskData'!$E:$E, C$2)</f>
        <v>0</v>
      </c>
      <c r="D7" s="2">
        <f>COUNTIFS('RiskData'!$D:$D, $A7, 'RiskData'!$E:$E, D$2)</f>
        <v>0</v>
      </c>
      <c r="E7" s="2">
        <f>COUNTIFS('RiskData'!$D:$D, $A7, 'RiskData'!$E:$E, E$2)</f>
        <v>0</v>
      </c>
      <c r="F7" s="2">
        <f>COUNTIFS('RiskData'!$D:$D, $A7, 'RiskData'!$E:$E, F$2)</f>
        <v>2</v>
      </c>
    </row>
  </sheetData>
  <mergeCells count="2">
    <mergeCell ref="B1:F1"/>
    <mergeCell ref="A1:A2"/>
  </mergeCells>
  <conditionalFormatting sqref="B3:F7">
    <cfRule type="cellIs" dxfId="3" priority="1" operator="between">
      <formula>16</formula>
      <formula>25</formula>
    </cfRule>
    <cfRule type="cellIs" dxfId="2" priority="2" operator="between">
      <formula>11</formula>
      <formula>15</formula>
    </cfRule>
    <cfRule type="cellIs" dxfId="1" priority="3" operator="between">
      <formula>6</formula>
      <formula>10</formula>
    </cfRule>
    <cfRule type="cellIs" dxfId="0" priority="4" operator="between">
      <formula>1</formula>
      <formula>5</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03AC1CA-0F83-40F1-A771-71B258F6D00F}">
          <x14:formula1>
            <xm:f>_xlfn.UNIQUE('RiskData'!A2:A100)</xm:f>
          </x14:formula1>
          <xm:sqref>H1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07991-8978-4D80-9BDC-5FFA540A669E}">
  <dimension ref="B2:M42"/>
  <sheetViews>
    <sheetView tabSelected="1" zoomScale="40" workbookViewId="0">
      <selection activeCell="B6" sqref="B6:D8"/>
    </sheetView>
  </sheetViews>
  <sheetFormatPr defaultRowHeight="14.5" x14ac:dyDescent="0.35"/>
  <cols>
    <col min="1" max="1" width="12.36328125" bestFit="1" customWidth="1"/>
    <col min="2" max="2" width="14" bestFit="1" customWidth="1"/>
    <col min="3" max="3" width="11.90625" bestFit="1" customWidth="1"/>
    <col min="6" max="6" width="28.54296875" bestFit="1" customWidth="1"/>
    <col min="7" max="7" width="11.90625" bestFit="1" customWidth="1"/>
  </cols>
  <sheetData>
    <row r="2" spans="2:13" ht="21" x14ac:dyDescent="0.35">
      <c r="B2" s="16" t="str">
        <f>"Total Risks: " &amp; COUNTA(RiskData[Risk])</f>
        <v>Total Risks: 15</v>
      </c>
      <c r="C2" s="16"/>
      <c r="D2" s="16"/>
      <c r="E2" s="7"/>
      <c r="F2" s="16" t="str">
        <f>"Critical Risks: "&amp;COUNTIF(RiskData[Severity],"Critical")</f>
        <v>Critical Risks: 3</v>
      </c>
      <c r="G2" s="16"/>
      <c r="H2" s="16"/>
      <c r="K2" s="14" t="s">
        <v>57</v>
      </c>
      <c r="L2" s="15"/>
      <c r="M2" s="15"/>
    </row>
    <row r="3" spans="2:13" ht="21" x14ac:dyDescent="0.35">
      <c r="B3" s="16"/>
      <c r="C3" s="16"/>
      <c r="D3" s="16"/>
      <c r="E3" s="7"/>
      <c r="F3" s="16"/>
      <c r="G3" s="16"/>
      <c r="H3" s="16"/>
      <c r="K3" s="15"/>
      <c r="L3" s="15"/>
      <c r="M3" s="15"/>
    </row>
    <row r="4" spans="2:13" ht="21" x14ac:dyDescent="0.35">
      <c r="B4" s="16"/>
      <c r="C4" s="16"/>
      <c r="D4" s="16"/>
      <c r="E4" s="7"/>
      <c r="F4" s="16"/>
      <c r="G4" s="16"/>
      <c r="H4" s="16"/>
    </row>
    <row r="5" spans="2:13" ht="21" x14ac:dyDescent="0.35">
      <c r="B5" s="7"/>
      <c r="C5" s="7"/>
      <c r="D5" s="7"/>
      <c r="E5" s="7"/>
      <c r="F5" s="7"/>
      <c r="G5" s="7"/>
      <c r="H5" s="7"/>
    </row>
    <row r="6" spans="2:13" ht="21" x14ac:dyDescent="0.35">
      <c r="B6" s="16" t="str">
        <f>"High + Critical: "&amp;COUNTIFS(RiskData[Severity],"High")+COUNTIFS(RiskData[Severity],"Critical")</f>
        <v>High + Critical: 6</v>
      </c>
      <c r="C6" s="16"/>
      <c r="D6" s="16"/>
      <c r="E6" s="7"/>
      <c r="F6" s="16" t="str">
        <f>"Unique Projects: "&amp;COUNTA(_xlfn.UNIQUE(RiskData[Project]))</f>
        <v>Unique Projects: 9</v>
      </c>
      <c r="G6" s="16"/>
      <c r="H6" s="16"/>
    </row>
    <row r="7" spans="2:13" ht="21" x14ac:dyDescent="0.35">
      <c r="B7" s="16"/>
      <c r="C7" s="16"/>
      <c r="D7" s="16"/>
      <c r="E7" s="7"/>
      <c r="F7" s="16"/>
      <c r="G7" s="16"/>
      <c r="H7" s="16"/>
    </row>
    <row r="8" spans="2:13" ht="21" x14ac:dyDescent="0.35">
      <c r="B8" s="16"/>
      <c r="C8" s="16"/>
      <c r="D8" s="16"/>
      <c r="E8" s="7"/>
      <c r="F8" s="16"/>
      <c r="G8" s="16"/>
      <c r="H8" s="16"/>
    </row>
    <row r="11" spans="2:13" x14ac:dyDescent="0.35">
      <c r="B11" s="12" t="s">
        <v>55</v>
      </c>
      <c r="C11" s="13"/>
    </row>
    <row r="12" spans="2:13" x14ac:dyDescent="0.35">
      <c r="B12" s="13"/>
      <c r="C12" s="13"/>
    </row>
    <row r="13" spans="2:13" x14ac:dyDescent="0.35">
      <c r="B13" s="13"/>
      <c r="C13" s="13"/>
    </row>
    <row r="14" spans="2:13" x14ac:dyDescent="0.35">
      <c r="B14" s="13"/>
      <c r="C14" s="13"/>
    </row>
    <row r="16" spans="2:13" x14ac:dyDescent="0.35">
      <c r="B16" s="8" t="s">
        <v>47</v>
      </c>
      <c r="C16" s="3" t="s">
        <v>54</v>
      </c>
    </row>
    <row r="17" spans="2:3" x14ac:dyDescent="0.35">
      <c r="B17" s="9" t="s">
        <v>48</v>
      </c>
      <c r="C17" s="3">
        <v>3</v>
      </c>
    </row>
    <row r="18" spans="2:3" x14ac:dyDescent="0.35">
      <c r="B18" s="9" t="s">
        <v>49</v>
      </c>
      <c r="C18" s="3">
        <v>3</v>
      </c>
    </row>
    <row r="19" spans="2:3" x14ac:dyDescent="0.35">
      <c r="B19" s="9" t="s">
        <v>50</v>
      </c>
      <c r="C19" s="3">
        <v>5</v>
      </c>
    </row>
    <row r="20" spans="2:3" x14ac:dyDescent="0.35">
      <c r="B20" s="9" t="s">
        <v>51</v>
      </c>
      <c r="C20" s="3">
        <v>4</v>
      </c>
    </row>
    <row r="21" spans="2:3" x14ac:dyDescent="0.35">
      <c r="B21" s="9" t="s">
        <v>52</v>
      </c>
      <c r="C21" s="3"/>
    </row>
    <row r="22" spans="2:3" x14ac:dyDescent="0.35">
      <c r="B22" s="9" t="s">
        <v>53</v>
      </c>
      <c r="C22" s="3">
        <v>15</v>
      </c>
    </row>
    <row r="25" spans="2:3" x14ac:dyDescent="0.35">
      <c r="B25" s="12" t="s">
        <v>56</v>
      </c>
      <c r="C25" s="13"/>
    </row>
    <row r="26" spans="2:3" x14ac:dyDescent="0.35">
      <c r="B26" s="13"/>
      <c r="C26" s="13"/>
    </row>
    <row r="27" spans="2:3" x14ac:dyDescent="0.35">
      <c r="B27" s="13"/>
      <c r="C27" s="13"/>
    </row>
    <row r="28" spans="2:3" x14ac:dyDescent="0.35">
      <c r="B28" s="13"/>
      <c r="C28" s="13"/>
    </row>
    <row r="32" spans="2:3" x14ac:dyDescent="0.35">
      <c r="B32" s="8" t="s">
        <v>47</v>
      </c>
      <c r="C32" s="3" t="s">
        <v>54</v>
      </c>
    </row>
    <row r="33" spans="2:3" x14ac:dyDescent="0.35">
      <c r="B33" s="9" t="s">
        <v>34</v>
      </c>
      <c r="C33" s="3">
        <v>1</v>
      </c>
    </row>
    <row r="34" spans="2:3" x14ac:dyDescent="0.35">
      <c r="B34" s="9" t="s">
        <v>18</v>
      </c>
      <c r="C34" s="3">
        <v>2</v>
      </c>
    </row>
    <row r="35" spans="2:3" x14ac:dyDescent="0.35">
      <c r="B35" s="9" t="s">
        <v>25</v>
      </c>
      <c r="C35" s="3">
        <v>3</v>
      </c>
    </row>
    <row r="36" spans="2:3" x14ac:dyDescent="0.35">
      <c r="B36" s="9" t="s">
        <v>29</v>
      </c>
      <c r="C36" s="3">
        <v>2</v>
      </c>
    </row>
    <row r="37" spans="2:3" x14ac:dyDescent="0.35">
      <c r="B37" s="9" t="s">
        <v>14</v>
      </c>
      <c r="C37" s="3">
        <v>1</v>
      </c>
    </row>
    <row r="38" spans="2:3" x14ac:dyDescent="0.35">
      <c r="B38" s="9" t="s">
        <v>9</v>
      </c>
      <c r="C38" s="3">
        <v>1</v>
      </c>
    </row>
    <row r="39" spans="2:3" x14ac:dyDescent="0.35">
      <c r="B39" s="9" t="s">
        <v>21</v>
      </c>
      <c r="C39" s="3">
        <v>4</v>
      </c>
    </row>
    <row r="40" spans="2:3" x14ac:dyDescent="0.35">
      <c r="B40" s="9" t="s">
        <v>10</v>
      </c>
      <c r="C40" s="3">
        <v>1</v>
      </c>
    </row>
    <row r="41" spans="2:3" x14ac:dyDescent="0.35">
      <c r="B41" s="9" t="s">
        <v>52</v>
      </c>
      <c r="C41" s="3"/>
    </row>
    <row r="42" spans="2:3" x14ac:dyDescent="0.35">
      <c r="B42" s="9" t="s">
        <v>53</v>
      </c>
      <c r="C42" s="3">
        <v>15</v>
      </c>
    </row>
  </sheetData>
  <mergeCells count="7">
    <mergeCell ref="B25:C28"/>
    <mergeCell ref="K2:M3"/>
    <mergeCell ref="B2:D4"/>
    <mergeCell ref="F2:H4"/>
    <mergeCell ref="B6:D8"/>
    <mergeCell ref="F6:H8"/>
    <mergeCell ref="B11:C14"/>
  </mergeCells>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RiskData</vt:lpstr>
      <vt:lpstr>MATRIX</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Resham Monga</dc:creator>
  <cp:lastModifiedBy>Resham Monga</cp:lastModifiedBy>
  <dcterms:created xsi:type="dcterms:W3CDTF">2025-04-09T19:52:13Z</dcterms:created>
  <dcterms:modified xsi:type="dcterms:W3CDTF">2025-04-16T05:40:24Z</dcterms:modified>
</cp:coreProperties>
</file>