
<file path=[Content_Types].xml><?xml version="1.0" encoding="utf-8"?>
<Types xmlns="http://schemas.openxmlformats.org/package/2006/content-types">
  <Default Extension="png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sbegum\Downloads\"/>
    </mc:Choice>
  </mc:AlternateContent>
  <xr:revisionPtr revIDLastSave="0" documentId="13_ncr:1_{27C08FBD-DB43-4257-8E75-943CEFBBCC3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hild Future Planning Sheet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1" l="1"/>
  <c r="F23" i="1" s="1"/>
  <c r="J12" i="1"/>
  <c r="J13" i="1" s="1"/>
  <c r="K12" i="1" l="1"/>
  <c r="J14" i="1"/>
  <c r="L12" i="1"/>
  <c r="L13" i="1" s="1"/>
  <c r="F19" i="1"/>
  <c r="F21" i="1"/>
  <c r="M12" i="1" l="1"/>
  <c r="K13" i="1" s="1"/>
  <c r="M13" i="1" s="1"/>
  <c r="K14" i="1" s="1"/>
  <c r="J15" i="1"/>
  <c r="L14" i="1"/>
  <c r="M14" i="1" l="1"/>
  <c r="K15" i="1" s="1"/>
  <c r="L15" i="1"/>
  <c r="J16" i="1"/>
  <c r="M15" i="1" l="1"/>
  <c r="J17" i="1"/>
  <c r="L16" i="1"/>
  <c r="K16" i="1"/>
  <c r="M16" i="1" s="1"/>
  <c r="L17" i="1" l="1"/>
  <c r="K17" i="1"/>
  <c r="J18" i="1"/>
  <c r="M17" i="1"/>
  <c r="J19" i="1" l="1"/>
  <c r="L18" i="1"/>
  <c r="K18" i="1"/>
  <c r="M18" i="1" l="1"/>
  <c r="K19" i="1" s="1"/>
  <c r="J20" i="1"/>
  <c r="L19" i="1"/>
  <c r="M19" i="1" l="1"/>
  <c r="K20" i="1" s="1"/>
  <c r="M20" i="1" s="1"/>
  <c r="J21" i="1"/>
  <c r="L20" i="1"/>
  <c r="L21" i="1" l="1"/>
  <c r="J22" i="1"/>
  <c r="K21" i="1"/>
  <c r="M21" i="1" l="1"/>
  <c r="K22" i="1" s="1"/>
  <c r="M22" i="1" s="1"/>
  <c r="L22" i="1"/>
  <c r="J23" i="1"/>
  <c r="J24" i="1" l="1"/>
  <c r="K23" i="1"/>
  <c r="L23" i="1"/>
  <c r="M23" i="1" s="1"/>
  <c r="L24" i="1" l="1"/>
  <c r="K24" i="1"/>
  <c r="M24" i="1" s="1"/>
  <c r="J25" i="1"/>
  <c r="J26" i="1" l="1"/>
  <c r="L25" i="1"/>
  <c r="M25" i="1" s="1"/>
  <c r="K25" i="1"/>
  <c r="L26" i="1" l="1"/>
  <c r="M26" i="1" s="1"/>
  <c r="K26" i="1"/>
  <c r="J27" i="1"/>
  <c r="K27" i="1" l="1"/>
  <c r="M27" i="1" s="1"/>
  <c r="J28" i="1"/>
  <c r="L27" i="1"/>
  <c r="M28" i="1" l="1"/>
  <c r="L28" i="1"/>
  <c r="K28" i="1"/>
  <c r="J29" i="1"/>
  <c r="K29" i="1" l="1"/>
  <c r="M29" i="1" s="1"/>
  <c r="J30" i="1"/>
  <c r="L29" i="1"/>
  <c r="M30" i="1" l="1"/>
  <c r="L30" i="1"/>
  <c r="K30" i="1"/>
  <c r="J31" i="1"/>
  <c r="J32" i="1" l="1"/>
  <c r="M31" i="1"/>
  <c r="L31" i="1"/>
  <c r="K31" i="1"/>
  <c r="M32" i="1" l="1"/>
  <c r="L32" i="1"/>
  <c r="K32" i="1"/>
  <c r="J33" i="1"/>
  <c r="J34" i="1" l="1"/>
  <c r="M33" i="1"/>
  <c r="K33" i="1"/>
  <c r="L33" i="1"/>
  <c r="M34" i="1" l="1"/>
  <c r="L34" i="1"/>
  <c r="K34" i="1"/>
</calcChain>
</file>

<file path=xl/sharedStrings.xml><?xml version="1.0" encoding="utf-8"?>
<sst xmlns="http://schemas.openxmlformats.org/spreadsheetml/2006/main" count="27" uniqueCount="26">
  <si>
    <t>AGE OF THE CHILD @ THE GOAL</t>
  </si>
  <si>
    <t>CORPUS REQUIRED TO MEET THE GOAL</t>
  </si>
  <si>
    <t>MONTHLY INVESTMENT REQUIRED</t>
  </si>
  <si>
    <t>ANNUALLY INVESTMENT REQUIRED</t>
  </si>
  <si>
    <t>LUMP SUM INVESTMENT REQUIRED</t>
  </si>
  <si>
    <t>YEARS</t>
  </si>
  <si>
    <t>EXPECTED RETURN ON INVESTMENT</t>
  </si>
  <si>
    <t>AGE OF THE CHILD</t>
  </si>
  <si>
    <t>BEGINNING VALUE</t>
  </si>
  <si>
    <t>MONTHLY INVESTMENT</t>
  </si>
  <si>
    <t>VALUE AT THE END OF THE YEAR</t>
  </si>
  <si>
    <t>PLANNED MONTHLY INVESTMENT</t>
  </si>
  <si>
    <t>EXPECTED ANNUAL INCREMENTAL RATE FOR INVESTMENT</t>
  </si>
  <si>
    <t>https://tinyurl.com/y8sbw9w8</t>
  </si>
  <si>
    <t xml:space="preserve">http://tinyurl.com/y3r42a2x </t>
  </si>
  <si>
    <t>ZERODHA</t>
  </si>
  <si>
    <t>UPSTOX</t>
  </si>
  <si>
    <t>ANGEL BROKING</t>
  </si>
  <si>
    <t>To support Your Money Purse Channel you can open the demat Account with the links below</t>
  </si>
  <si>
    <t>PRESENT CHILD AGE</t>
  </si>
  <si>
    <t>CURRENT COST OF THE EDUCATION</t>
  </si>
  <si>
    <t>EXPECTED INFLATION</t>
  </si>
  <si>
    <r>
      <rPr>
        <b/>
        <sz val="22"/>
        <color rgb="FFFFFFFF"/>
        <rFont val="Calibri"/>
      </rPr>
      <t xml:space="preserve">INITIAL LUMP SUM INVESTMENT </t>
    </r>
    <r>
      <rPr>
        <b/>
        <sz val="18"/>
        <color rgb="FFFFFFFF"/>
        <rFont val="Calibri (Body)"/>
      </rPr>
      <t>(optional)</t>
    </r>
  </si>
  <si>
    <t xml:space="preserve">EDUCATION PLANNING OF </t>
  </si>
  <si>
    <t>https://zerodha.com/open-account?c=ZMPVNW</t>
  </si>
  <si>
    <t>Arham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</si>
</sst>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_);[Red]\(&quot;₹&quot;#,##0.00\)"/>
    <numFmt numFmtId="165" formatCode="&quot;₹&quot;#,##0.00"/>
  </numFmts>
  <fonts count="8">
    <font>
      <sz val="12"/>
      <color rgb="FF000000"/>
      <name val="Calibri"/>
    </font>
    <font>
      <b/>
      <sz val="22"/>
      <color rgb="FF000000"/>
      <name val="Calibri"/>
    </font>
    <font>
      <b/>
      <sz val="22"/>
      <color rgb="FFFFFFFF"/>
      <name val="Calibri"/>
    </font>
    <font>
      <b/>
      <sz val="36"/>
      <color rgb="FFFFFFFF"/>
      <name val="Calibri"/>
    </font>
    <font>
      <u/>
      <sz val="14"/>
      <color rgb="FF0066CC"/>
      <name val="Calibri"/>
    </font>
    <font>
      <b/>
      <sz val="16"/>
      <color rgb="FFFFFFFF"/>
      <name val="Calibri"/>
    </font>
    <font>
      <b/>
      <sz val="22"/>
      <color rgb="FFFFFFFF"/>
      <name val="Calibri (Body)"/>
    </font>
    <font>
      <b/>
      <sz val="18"/>
      <color rgb="FFFFFFFF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0033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93300"/>
        <bgColor rgb="FF000000"/>
      </patternFill>
    </fill>
  </fills>
  <borders count="38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3366"/>
      </left>
      <right style="medium">
        <color rgb="FF003366"/>
      </right>
      <top style="thick">
        <color rgb="FFFFFFFF"/>
      </top>
      <bottom style="thick">
        <color rgb="FFFFFFFF"/>
      </bottom>
      <diagonal/>
    </border>
    <border>
      <left style="medium">
        <color rgb="FF003366"/>
      </left>
      <right style="medium">
        <color rgb="FF003366"/>
      </right>
      <top style="thick">
        <color rgb="FFFFFFFF"/>
      </top>
      <bottom style="medium">
        <color rgb="FF00336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3366"/>
      </left>
      <right style="thick">
        <color rgb="FF003366"/>
      </right>
      <top style="thick">
        <color rgb="FFFFFFFF"/>
      </top>
      <bottom style="thick">
        <color rgb="FF003366"/>
      </bottom>
      <diagonal/>
    </border>
    <border>
      <left style="thick">
        <color rgb="FF003366"/>
      </left>
      <right style="thick">
        <color rgb="FF003366"/>
      </right>
      <top style="thick">
        <color rgb="FFFFFFFF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/>
      <diagonal/>
    </border>
    <border>
      <left/>
      <right/>
      <top style="thick">
        <color rgb="FF003366"/>
      </top>
      <bottom/>
      <diagonal/>
    </border>
    <border>
      <left/>
      <right style="thick">
        <color rgb="FF003366"/>
      </right>
      <top style="thick">
        <color rgb="FF003366"/>
      </top>
      <bottom/>
      <diagonal/>
    </border>
    <border>
      <left style="thin">
        <color rgb="FF000000"/>
      </left>
      <right style="thin">
        <color rgb="FF000000"/>
      </right>
      <top style="thick">
        <color rgb="FFFFFFFF"/>
      </top>
      <bottom style="thin">
        <color rgb="FF000000"/>
      </bottom>
      <diagonal/>
    </border>
    <border>
      <left style="medium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</borders>
  <cellStyleXfs count="1">
    <xf numFmtId="0" fontId="0" fillId="0" borderId="0"/>
  </cellStyleXfs>
  <cellXfs count="67">
    <xf numFmtId="0" fontId="0" fillId="0" borderId="0" xfId="0" applyAlignment="1"/>
    <xf numFmtId="0" fontId="1" fillId="2" borderId="0" xfId="0" applyFont="1" applyFill="1" applyAlignment="1"/>
    <xf numFmtId="164" fontId="1" fillId="2" borderId="0" xfId="0" applyNumberFormat="1" applyFont="1" applyFill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 applyProtection="1">
      <protection hidden="1"/>
    </xf>
    <xf numFmtId="0" fontId="1" fillId="2" borderId="0" xfId="0" applyFont="1" applyFill="1" applyAlignment="1" applyProtection="1">
      <protection hidden="1"/>
    </xf>
    <xf numFmtId="0" fontId="2" fillId="3" borderId="4" xfId="0" applyFont="1" applyFill="1" applyBorder="1" applyAlignment="1" applyProtection="1">
      <alignment horizontal="center"/>
      <protection hidden="1"/>
    </xf>
    <xf numFmtId="164" fontId="2" fillId="3" borderId="4" xfId="0" applyNumberFormat="1" applyFont="1" applyFill="1" applyBorder="1" applyAlignment="1" applyProtection="1">
      <alignment horizontal="center"/>
      <protection hidden="1"/>
    </xf>
    <xf numFmtId="165" fontId="2" fillId="3" borderId="4" xfId="0" applyNumberFormat="1" applyFont="1" applyFill="1" applyBorder="1" applyAlignment="1" applyProtection="1">
      <alignment horizontal="center"/>
      <protection hidden="1"/>
    </xf>
    <xf numFmtId="0" fontId="2" fillId="4" borderId="5" xfId="0" applyFont="1" applyFill="1" applyBorder="1" applyAlignment="1" applyProtection="1">
      <protection hidden="1"/>
    </xf>
    <xf numFmtId="0" fontId="1" fillId="2" borderId="6" xfId="0" applyFont="1" applyFill="1" applyBorder="1" applyAlignment="1" applyProtection="1">
      <protection hidden="1"/>
    </xf>
    <xf numFmtId="0" fontId="1" fillId="2" borderId="7" xfId="0" applyFont="1" applyFill="1" applyBorder="1" applyAlignment="1" applyProtection="1">
      <protection hidden="1"/>
    </xf>
    <xf numFmtId="0" fontId="1" fillId="2" borderId="8" xfId="0" applyFont="1" applyFill="1" applyBorder="1" applyAlignment="1" applyProtection="1">
      <protection hidden="1"/>
    </xf>
    <xf numFmtId="0" fontId="2" fillId="4" borderId="9" xfId="0" applyFont="1" applyFill="1" applyBorder="1" applyAlignment="1" applyProtection="1">
      <protection hidden="1"/>
    </xf>
    <xf numFmtId="0" fontId="2" fillId="4" borderId="10" xfId="0" applyFont="1" applyFill="1" applyBorder="1" applyAlignment="1" applyProtection="1">
      <protection hidden="1"/>
    </xf>
    <xf numFmtId="0" fontId="1" fillId="2" borderId="11" xfId="0" applyFont="1" applyFill="1" applyBorder="1" applyAlignment="1" applyProtection="1">
      <protection hidden="1"/>
    </xf>
    <xf numFmtId="0" fontId="1" fillId="2" borderId="12" xfId="0" applyFont="1" applyFill="1" applyBorder="1" applyAlignment="1" applyProtection="1">
      <protection hidden="1"/>
    </xf>
    <xf numFmtId="0" fontId="1" fillId="2" borderId="11" xfId="0" applyFont="1" applyFill="1" applyBorder="1" applyAlignment="1" applyProtection="1">
      <protection hidden="1"/>
    </xf>
    <xf numFmtId="0" fontId="2" fillId="4" borderId="13" xfId="0" applyFont="1" applyFill="1" applyBorder="1" applyAlignment="1" applyProtection="1">
      <protection hidden="1"/>
    </xf>
    <xf numFmtId="0" fontId="2" fillId="4" borderId="14" xfId="0" applyFont="1" applyFill="1" applyBorder="1" applyAlignment="1" applyProtection="1">
      <protection hidden="1"/>
    </xf>
    <xf numFmtId="0" fontId="2" fillId="4" borderId="15" xfId="0" applyFont="1" applyFill="1" applyBorder="1" applyAlignment="1" applyProtection="1">
      <protection hidden="1"/>
    </xf>
    <xf numFmtId="164" fontId="2" fillId="4" borderId="4" xfId="0" applyNumberFormat="1" applyFont="1" applyFill="1" applyBorder="1" applyAlignment="1" applyProtection="1">
      <protection hidden="1"/>
    </xf>
    <xf numFmtId="0" fontId="2" fillId="4" borderId="4" xfId="0" applyFont="1" applyFill="1" applyBorder="1" applyAlignment="1" applyProtection="1">
      <protection hidden="1"/>
    </xf>
    <xf numFmtId="0" fontId="2" fillId="4" borderId="16" xfId="0" applyFont="1" applyFill="1" applyBorder="1" applyAlignment="1" applyProtection="1">
      <protection hidden="1"/>
    </xf>
    <xf numFmtId="9" fontId="1" fillId="2" borderId="0" xfId="0" applyNumberFormat="1" applyFont="1" applyFill="1" applyAlignment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1" fillId="2" borderId="17" xfId="0" applyFont="1" applyFill="1" applyBorder="1" applyAlignment="1" applyProtection="1">
      <protection hidden="1"/>
    </xf>
    <xf numFmtId="0" fontId="2" fillId="4" borderId="5" xfId="0" applyFont="1" applyFill="1" applyBorder="1" applyAlignment="1" applyProtection="1">
      <protection hidden="1"/>
    </xf>
    <xf numFmtId="0" fontId="1" fillId="2" borderId="18" xfId="0" applyFont="1" applyFill="1" applyBorder="1" applyAlignme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protection hidden="1"/>
    </xf>
    <xf numFmtId="0" fontId="2" fillId="2" borderId="0" xfId="0" applyFont="1" applyFill="1" applyAlignment="1" applyProtection="1">
      <protection hidden="1"/>
    </xf>
    <xf numFmtId="0" fontId="1" fillId="5" borderId="5" xfId="0" applyFont="1" applyFill="1" applyBorder="1" applyAlignment="1" applyProtection="1">
      <protection locked="0"/>
    </xf>
    <xf numFmtId="0" fontId="1" fillId="5" borderId="19" xfId="0" applyFont="1" applyFill="1" applyBorder="1" applyAlignment="1" applyProtection="1">
      <protection locked="0"/>
    </xf>
    <xf numFmtId="165" fontId="1" fillId="5" borderId="4" xfId="0" applyNumberFormat="1" applyFont="1" applyFill="1" applyBorder="1" applyAlignment="1" applyProtection="1">
      <alignment horizontal="center"/>
      <protection locked="0"/>
    </xf>
    <xf numFmtId="9" fontId="1" fillId="5" borderId="4" xfId="0" applyNumberFormat="1" applyFont="1" applyFill="1" applyBorder="1" applyAlignment="1" applyProtection="1">
      <alignment horizontal="center"/>
      <protection locked="0"/>
    </xf>
    <xf numFmtId="165" fontId="1" fillId="5" borderId="5" xfId="0" applyNumberFormat="1" applyFont="1" applyFill="1" applyBorder="1" applyAlignment="1" applyProtection="1">
      <alignment horizontal="center"/>
      <protection locked="0"/>
    </xf>
    <xf numFmtId="9" fontId="1" fillId="5" borderId="16" xfId="0" applyNumberFormat="1" applyFont="1" applyFill="1" applyBorder="1" applyAlignment="1" applyProtection="1">
      <alignment horizontal="center"/>
      <protection locked="0"/>
    </xf>
    <xf numFmtId="165" fontId="1" fillId="5" borderId="20" xfId="0" applyNumberFormat="1" applyFont="1" applyFill="1" applyBorder="1" applyAlignment="1" applyProtection="1">
      <alignment horizontal="center"/>
      <protection locked="0"/>
    </xf>
    <xf numFmtId="165" fontId="1" fillId="5" borderId="21" xfId="0" applyNumberFormat="1" applyFont="1" applyFill="1" applyBorder="1" applyAlignment="1" applyProtection="1">
      <alignment horizontal="center"/>
      <protection locked="0"/>
    </xf>
    <xf numFmtId="164" fontId="2" fillId="6" borderId="20" xfId="0" applyNumberFormat="1" applyFont="1" applyFill="1" applyBorder="1" applyAlignment="1" applyProtection="1">
      <alignment horizontal="center"/>
      <protection hidden="1"/>
    </xf>
    <xf numFmtId="164" fontId="2" fillId="6" borderId="21" xfId="0" applyNumberFormat="1" applyFont="1" applyFill="1" applyBorder="1" applyAlignment="1" applyProtection="1">
      <alignment horizontal="center"/>
      <protection hidden="1"/>
    </xf>
    <xf numFmtId="0" fontId="2" fillId="4" borderId="4" xfId="0" applyFont="1" applyFill="1" applyBorder="1" applyAlignment="1" applyProtection="1">
      <alignment horizontal="left"/>
      <protection hidden="1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28" xfId="0" applyFont="1" applyBorder="1" applyAlignment="1" applyProtection="1">
      <alignment horizontal="center"/>
      <protection hidden="1"/>
    </xf>
    <xf numFmtId="0" fontId="4" fillId="0" borderId="29" xfId="0" applyFont="1" applyBorder="1" applyAlignment="1" applyProtection="1">
      <alignment horizontal="center"/>
      <protection hidden="1"/>
    </xf>
    <xf numFmtId="0" fontId="4" fillId="0" borderId="30" xfId="0" applyFont="1" applyBorder="1" applyAlignment="1" applyProtection="1">
      <alignment horizontal="center"/>
      <protection hidden="1"/>
    </xf>
    <xf numFmtId="0" fontId="4" fillId="0" borderId="31" xfId="0" applyFont="1" applyBorder="1" applyAlignment="1" applyProtection="1">
      <alignment horizontal="center"/>
      <protection hidden="1"/>
    </xf>
    <xf numFmtId="0" fontId="5" fillId="4" borderId="32" xfId="0" applyFont="1" applyFill="1" applyBorder="1" applyAlignment="1" applyProtection="1">
      <alignment horizontal="center" vertical="center"/>
      <protection hidden="1"/>
    </xf>
    <xf numFmtId="0" fontId="5" fillId="4" borderId="33" xfId="0" applyFont="1" applyFill="1" applyBorder="1" applyAlignment="1" applyProtection="1">
      <alignment horizontal="center" vertical="center"/>
      <protection hidden="1"/>
    </xf>
    <xf numFmtId="0" fontId="5" fillId="4" borderId="34" xfId="0" applyFont="1" applyFill="1" applyBorder="1" applyAlignment="1" applyProtection="1">
      <alignment horizontal="center" vertical="center"/>
      <protection hidden="1"/>
    </xf>
    <xf numFmtId="9" fontId="1" fillId="5" borderId="20" xfId="0" applyNumberFormat="1" applyFont="1" applyFill="1" applyBorder="1" applyAlignment="1" applyProtection="1">
      <alignment horizontal="center"/>
      <protection locked="0"/>
    </xf>
    <xf numFmtId="9" fontId="1" fillId="5" borderId="21" xfId="0" applyNumberFormat="1" applyFont="1" applyFill="1" applyBorder="1" applyAlignment="1" applyProtection="1">
      <alignment horizontal="center"/>
      <protection locked="0"/>
    </xf>
    <xf numFmtId="164" fontId="2" fillId="4" borderId="35" xfId="0" applyNumberFormat="1" applyFont="1" applyFill="1" applyBorder="1" applyAlignment="1" applyProtection="1">
      <alignment horizontal="center"/>
      <protection hidden="1"/>
    </xf>
    <xf numFmtId="0" fontId="2" fillId="4" borderId="35" xfId="0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right" vertical="center"/>
      <protection hidden="1"/>
    </xf>
    <xf numFmtId="0" fontId="1" fillId="5" borderId="0" xfId="0" applyFont="1" applyFill="1" applyAlignment="1" applyProtection="1">
      <alignment horizontal="left" vertical="center"/>
      <protection locked="0"/>
    </xf>
    <xf numFmtId="0" fontId="4" fillId="0" borderId="36" xfId="0" applyFont="1" applyBorder="1" applyAlignment="1" applyProtection="1">
      <alignment horizontal="center"/>
      <protection hidden="1"/>
    </xf>
    <xf numFmtId="0" fontId="4" fillId="0" borderId="37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2550795</xdr:colOff>
      <xdr:row>23</xdr:row>
      <xdr:rowOff>346122</xdr:rowOff>
    </xdr:from>
    <xdr:to>
      <xdr:col>5</xdr:col>
      <xdr:colOff>93345</xdr:colOff>
      <xdr:row>28</xdr:row>
      <xdr:rowOff>229791</xdr:rowOff>
    </xdr:to>
    <xdr:pic>
      <xdr:nvPicPr>
        <xdr:cNvPr id="1025" name="ShapeProperty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xfrm>
          <a:off x="4962525" y="8599170"/>
          <a:ext cx="3015615" cy="172212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inyurl.com/y3r42a2x" TargetMode="External"/><Relationship Id="rId2" Type="http://schemas.openxmlformats.org/officeDocument/2006/relationships/hyperlink" Target="https://zerodha.com/open-account?c=ZMPVNW" TargetMode="External"/><Relationship Id="rId1" Type="http://schemas.openxmlformats.org/officeDocument/2006/relationships/hyperlink" Target="https://tinyurl.com/y8sbw9w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4:T35"/>
  <sheetViews>
    <sheetView tabSelected="1" topLeftCell="A25" zoomScale="75" zoomScaleNormal="75" workbookViewId="0">
      <selection activeCell="H9" sqref="H9"/>
    </sheetView>
  </sheetViews>
  <sheetFormatPr defaultColWidth="10.83203125" defaultRowHeight="29" customHeight="1"/>
  <cols>
    <col min="1" max="1" width="10.83203125" style="1"/>
    <col min="2" max="2" width="19" style="1" customWidth="1"/>
    <col min="3" max="3" width="1.83203125" style="1" customWidth="1"/>
    <col min="4" max="4" width="70.83203125" style="1" bestFit="1" customWidth="1"/>
    <col min="5" max="5" width="1" style="1" customWidth="1"/>
    <col min="6" max="6" width="19.5" style="1" customWidth="1"/>
    <col min="7" max="7" width="17.5" style="1" customWidth="1"/>
    <col min="8" max="8" width="11.83203125" style="1" customWidth="1"/>
    <col min="9" max="9" width="4" style="1" customWidth="1"/>
    <col min="10" max="10" width="31" style="1" bestFit="1" customWidth="1"/>
    <col min="11" max="11" width="37.6640625" style="1" customWidth="1"/>
    <col min="12" max="12" width="40.83203125" style="1" bestFit="1" customWidth="1"/>
    <col min="13" max="13" width="54.1640625" style="1" bestFit="1" customWidth="1"/>
    <col min="14" max="14" width="2" style="1" customWidth="1"/>
    <col min="15" max="17" width="10.83203125" style="1"/>
    <col min="18" max="18" width="27.1640625" style="1" customWidth="1"/>
    <col min="19" max="19" width="16.6640625" style="1" customWidth="1"/>
    <col min="20" max="20" width="29.5" style="1" customWidth="1"/>
    <col min="21" max="21" width="29.1640625" style="1" customWidth="1"/>
    <col min="22" max="16384" width="10.83203125" style="1"/>
  </cols>
  <sheetData>
    <row r="4" spans="3:20" ht="40" customHeight="1"/>
    <row r="5" spans="3:20" ht="13" customHeight="1">
      <c r="C5" s="44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</row>
    <row r="6" spans="3:20" ht="30" customHeight="1">
      <c r="C6" s="3"/>
      <c r="D6" s="32"/>
      <c r="E6" s="32"/>
      <c r="F6" s="63" t="s">
        <v>23</v>
      </c>
      <c r="G6" s="63"/>
      <c r="H6" s="63"/>
      <c r="I6" s="63"/>
      <c r="J6" s="63"/>
      <c r="K6" s="64" t="s">
        <v>25</v>
      </c>
      <c r="L6" s="64"/>
      <c r="M6" s="31"/>
      <c r="N6" s="4"/>
    </row>
    <row r="7" spans="3:20" ht="33" customHeight="1">
      <c r="C7" s="3"/>
      <c r="D7" s="6"/>
      <c r="E7" s="6"/>
      <c r="F7" s="6"/>
      <c r="G7" s="6"/>
      <c r="H7" s="30"/>
      <c r="I7" s="30"/>
      <c r="J7" s="30"/>
      <c r="K7" s="30"/>
      <c r="L7" s="30"/>
      <c r="M7" s="30"/>
      <c r="N7" s="4"/>
    </row>
    <row r="8" spans="3:20" ht="31" customHeight="1">
      <c r="C8" s="47"/>
      <c r="D8" s="24" t="s">
        <v>19</v>
      </c>
      <c r="E8" s="29"/>
      <c r="F8" s="33">
        <v>5</v>
      </c>
      <c r="G8" s="28" t="s">
        <v>5</v>
      </c>
      <c r="H8" s="26"/>
      <c r="I8" s="6"/>
      <c r="J8" s="43" t="s">
        <v>11</v>
      </c>
      <c r="K8" s="43"/>
      <c r="L8" s="43"/>
      <c r="M8" s="35">
        <v>5000</v>
      </c>
      <c r="N8" s="51"/>
    </row>
    <row r="9" spans="3:20" ht="32" customHeight="1">
      <c r="C9" s="47"/>
      <c r="D9" s="19" t="s">
        <v>20</v>
      </c>
      <c r="E9" s="27"/>
      <c r="F9" s="37">
        <v>1600000</v>
      </c>
      <c r="G9" s="37"/>
      <c r="H9" s="26"/>
      <c r="I9" s="6"/>
      <c r="J9" s="43" t="s">
        <v>12</v>
      </c>
      <c r="K9" s="43"/>
      <c r="L9" s="43"/>
      <c r="M9" s="36"/>
      <c r="N9" s="51"/>
    </row>
    <row r="10" spans="3:20" ht="8" customHeight="1">
      <c r="C10" s="47"/>
      <c r="D10" s="6"/>
      <c r="E10" s="6"/>
      <c r="F10" s="6"/>
      <c r="G10" s="6"/>
      <c r="H10" s="6"/>
      <c r="I10" s="6"/>
      <c r="J10" s="6"/>
      <c r="K10" s="25"/>
      <c r="L10" s="6"/>
      <c r="M10" s="6"/>
      <c r="N10" s="51"/>
    </row>
    <row r="11" spans="3:20" ht="28.5">
      <c r="C11" s="47"/>
      <c r="D11" s="24" t="s">
        <v>21</v>
      </c>
      <c r="E11" s="11"/>
      <c r="F11" s="38">
        <v>0.1</v>
      </c>
      <c r="G11" s="38"/>
      <c r="H11" s="6"/>
      <c r="I11" s="6"/>
      <c r="J11" s="22" t="s">
        <v>7</v>
      </c>
      <c r="K11" s="23" t="s">
        <v>8</v>
      </c>
      <c r="L11" s="23" t="s">
        <v>9</v>
      </c>
      <c r="M11" s="23" t="s">
        <v>10</v>
      </c>
      <c r="N11" s="51"/>
    </row>
    <row r="12" spans="3:20" ht="28.5">
      <c r="C12" s="47"/>
      <c r="D12" s="21" t="s">
        <v>0</v>
      </c>
      <c r="E12" s="11"/>
      <c r="F12" s="34">
        <v>18</v>
      </c>
      <c r="G12" s="20" t="s">
        <v>5</v>
      </c>
      <c r="H12" s="6"/>
      <c r="I12" s="6"/>
      <c r="J12" s="7">
        <f>F8</f>
        <v>5</v>
      </c>
      <c r="K12" s="9">
        <f>IF(J12&lt;$F$12,'Child Future Planning Sheet'!F17, "N A")</f>
        <v>0</v>
      </c>
      <c r="L12" s="9">
        <f>IF(J12&lt;$F$12,$M$8, "N A")</f>
        <v>5000</v>
      </c>
      <c r="M12" s="8">
        <f>IF(J12&lt;$F$12,FV(NOMINAL($F$15,12)/12,12,-'Child Future Planning Sheet'!L12,-'Child Future Planning Sheet'!K12,1), "N A")</f>
        <v>66319.045490015851</v>
      </c>
      <c r="N12" s="51"/>
    </row>
    <row r="13" spans="3:20" ht="28.5">
      <c r="C13" s="47"/>
      <c r="D13" s="19" t="s">
        <v>1</v>
      </c>
      <c r="E13" s="11"/>
      <c r="F13" s="61">
        <f>FV(F11,F12-F8,0,-F9)</f>
        <v>5523633.943028965</v>
      </c>
      <c r="G13" s="62"/>
      <c r="H13" s="6"/>
      <c r="I13" s="6"/>
      <c r="J13" s="7">
        <f t="shared" ref="J13:J34" si="0">J12+1</f>
        <v>6</v>
      </c>
      <c r="K13" s="8">
        <f t="shared" ref="K13:K34" si="1">IF(J13&lt;$F$12,M12, "N A")</f>
        <v>66319.045490015851</v>
      </c>
      <c r="L13" s="9">
        <f t="shared" ref="L13:L34" si="2">IF(J13&lt;$F$12,L12+L12*$M$9, "N A")</f>
        <v>5000</v>
      </c>
      <c r="M13" s="8">
        <f>IF(J13&lt;$F$12,FV(NOMINAL($F$15,12)/12,12,-'Child Future Planning Sheet'!L13,-'Child Future Planning Sheet'!K13,1), "N A")</f>
        <v>145901.90007803484</v>
      </c>
      <c r="N13" s="51"/>
    </row>
    <row r="14" spans="3:20" ht="28.5">
      <c r="C14" s="47"/>
      <c r="D14" s="6"/>
      <c r="E14" s="6"/>
      <c r="F14" s="6"/>
      <c r="G14" s="6"/>
      <c r="H14" s="6"/>
      <c r="I14" s="6"/>
      <c r="J14" s="7">
        <f t="shared" si="0"/>
        <v>7</v>
      </c>
      <c r="K14" s="8">
        <f t="shared" si="1"/>
        <v>145901.90007803484</v>
      </c>
      <c r="L14" s="9">
        <f t="shared" si="2"/>
        <v>5000</v>
      </c>
      <c r="M14" s="8">
        <f>IF(J14&lt;$F$12,FV(NOMINAL($F$15,12)/12,12,-'Child Future Planning Sheet'!L14,-'Child Future Planning Sheet'!K14,1), "N A")</f>
        <v>241401.3255836576</v>
      </c>
      <c r="N14" s="51"/>
    </row>
    <row r="15" spans="3:20" ht="28.5">
      <c r="C15" s="47"/>
      <c r="D15" s="10" t="s">
        <v>6</v>
      </c>
      <c r="E15" s="11"/>
      <c r="F15" s="59">
        <v>0.2</v>
      </c>
      <c r="G15" s="60"/>
      <c r="H15" s="6"/>
      <c r="I15" s="6"/>
      <c r="J15" s="7">
        <f t="shared" si="0"/>
        <v>8</v>
      </c>
      <c r="K15" s="8">
        <f t="shared" si="1"/>
        <v>241401.3255836576</v>
      </c>
      <c r="L15" s="9">
        <f t="shared" si="2"/>
        <v>5000</v>
      </c>
      <c r="M15" s="8">
        <f>IF(J15&lt;$F$12,FV(NOMINAL($F$15,12)/12,12,-'Child Future Planning Sheet'!L15,-'Child Future Planning Sheet'!K15,1), "N A")</f>
        <v>356000.63619040488</v>
      </c>
      <c r="N15" s="51"/>
    </row>
    <row r="16" spans="3:20" ht="28.5">
      <c r="C16" s="47"/>
      <c r="D16" s="16"/>
      <c r="E16" s="17"/>
      <c r="F16" s="18"/>
      <c r="G16" s="18"/>
      <c r="H16" s="6"/>
      <c r="I16" s="6"/>
      <c r="J16" s="7">
        <f t="shared" si="0"/>
        <v>9</v>
      </c>
      <c r="K16" s="8">
        <f t="shared" si="1"/>
        <v>356000.63619040488</v>
      </c>
      <c r="L16" s="9">
        <f t="shared" si="2"/>
        <v>5000</v>
      </c>
      <c r="M16" s="8">
        <f>IF(J16&lt;$F$12,FV(NOMINAL($F$15,12)/12,12,-'Child Future Planning Sheet'!L16,-'Child Future Planning Sheet'!K16,1), "N A")</f>
        <v>493519.80891850148</v>
      </c>
      <c r="N16" s="51"/>
      <c r="R16" s="2"/>
      <c r="T16" s="2"/>
    </row>
    <row r="17" spans="3:14" ht="28.5">
      <c r="C17" s="47"/>
      <c r="D17" s="10" t="s">
        <v>22</v>
      </c>
      <c r="E17" s="11"/>
      <c r="F17" s="39">
        <v>0</v>
      </c>
      <c r="G17" s="40"/>
      <c r="H17" s="6"/>
      <c r="I17" s="6"/>
      <c r="J17" s="7">
        <f t="shared" si="0"/>
        <v>10</v>
      </c>
      <c r="K17" s="8">
        <f t="shared" si="1"/>
        <v>493519.80891850148</v>
      </c>
      <c r="L17" s="9">
        <f t="shared" si="2"/>
        <v>5000</v>
      </c>
      <c r="M17" s="8">
        <f>IF(J17&lt;$F$12,FV(NOMINAL($F$15,12)/12,12,-'Child Future Planning Sheet'!L17,-'Child Future Planning Sheet'!K17,1), "N A")</f>
        <v>658542.8161922174</v>
      </c>
      <c r="N17" s="51"/>
    </row>
    <row r="18" spans="3:14" ht="28.5">
      <c r="C18" s="47"/>
      <c r="D18" s="5"/>
      <c r="E18" s="5"/>
      <c r="F18" s="5"/>
      <c r="G18" s="5"/>
      <c r="H18" s="6"/>
      <c r="I18" s="6"/>
      <c r="J18" s="7">
        <f t="shared" si="0"/>
        <v>11</v>
      </c>
      <c r="K18" s="8">
        <f t="shared" si="1"/>
        <v>658542.8161922174</v>
      </c>
      <c r="L18" s="9">
        <f t="shared" si="2"/>
        <v>5000</v>
      </c>
      <c r="M18" s="8">
        <f>IF(J18&lt;$F$12,FV(NOMINAL($F$15,12)/12,12,-'Child Future Planning Sheet'!L18,-'Child Future Planning Sheet'!K18,1), "N A")</f>
        <v>856570.42492067639</v>
      </c>
      <c r="N18" s="51"/>
    </row>
    <row r="19" spans="3:14" ht="28.5">
      <c r="C19" s="47"/>
      <c r="D19" s="10" t="s">
        <v>2</v>
      </c>
      <c r="E19" s="11"/>
      <c r="F19" s="41">
        <f>-PMT(NOMINAL(F15,12)/12,(F12-F8)*12,-F17,F13,1)</f>
        <v>8587.0760841070733</v>
      </c>
      <c r="G19" s="42"/>
      <c r="H19" s="6"/>
      <c r="I19" s="6"/>
      <c r="J19" s="7">
        <f t="shared" si="0"/>
        <v>12</v>
      </c>
      <c r="K19" s="8">
        <f t="shared" si="1"/>
        <v>856570.42492067639</v>
      </c>
      <c r="L19" s="9">
        <f t="shared" si="2"/>
        <v>5000</v>
      </c>
      <c r="M19" s="8">
        <f>IF(J19&lt;$F$12,FV(NOMINAL($F$15,12)/12,12,-'Child Future Planning Sheet'!L19,-'Child Future Planning Sheet'!K19,1), "N A")</f>
        <v>1094203.5553948272</v>
      </c>
      <c r="N19" s="51"/>
    </row>
    <row r="20" spans="3:14" ht="28.5">
      <c r="C20" s="47"/>
      <c r="D20" s="12"/>
      <c r="E20" s="13"/>
      <c r="F20" s="5"/>
      <c r="G20" s="5"/>
      <c r="H20" s="6"/>
      <c r="I20" s="6"/>
      <c r="J20" s="7">
        <f t="shared" si="0"/>
        <v>13</v>
      </c>
      <c r="K20" s="8">
        <f t="shared" si="1"/>
        <v>1094203.5553948272</v>
      </c>
      <c r="L20" s="9">
        <f t="shared" si="2"/>
        <v>5000</v>
      </c>
      <c r="M20" s="8">
        <f>IF(J20&lt;$F$12,FV(NOMINAL($F$15,12)/12,12,-'Child Future Planning Sheet'!L20,-'Child Future Planning Sheet'!K20,1), "N A")</f>
        <v>1379363.3119638078</v>
      </c>
      <c r="N20" s="51"/>
    </row>
    <row r="21" spans="3:14" ht="28.5">
      <c r="C21" s="47"/>
      <c r="D21" s="10" t="s">
        <v>3</v>
      </c>
      <c r="E21" s="11"/>
      <c r="F21" s="41">
        <f>-PMT(F15,F12-F8,-F17,F13,1)</f>
        <v>94914.448241353966</v>
      </c>
      <c r="G21" s="42"/>
      <c r="H21" s="6"/>
      <c r="I21" s="6"/>
      <c r="J21" s="7">
        <f t="shared" si="0"/>
        <v>14</v>
      </c>
      <c r="K21" s="8">
        <f t="shared" si="1"/>
        <v>1379363.3119638078</v>
      </c>
      <c r="L21" s="9">
        <f t="shared" si="2"/>
        <v>5000</v>
      </c>
      <c r="M21" s="8">
        <f>IF(J21&lt;$F$12,FV(NOMINAL($F$15,12)/12,12,-'Child Future Planning Sheet'!L21,-'Child Future Planning Sheet'!K21,1), "N A")</f>
        <v>1721555.0198465844</v>
      </c>
      <c r="N21" s="51"/>
    </row>
    <row r="22" spans="3:14" ht="28.5">
      <c r="C22" s="47"/>
      <c r="D22" s="5"/>
      <c r="E22" s="13"/>
      <c r="F22" s="5"/>
      <c r="G22" s="5"/>
      <c r="H22" s="6"/>
      <c r="I22" s="6"/>
      <c r="J22" s="7">
        <f t="shared" si="0"/>
        <v>15</v>
      </c>
      <c r="K22" s="8">
        <f t="shared" si="1"/>
        <v>1721555.0198465844</v>
      </c>
      <c r="L22" s="9">
        <f t="shared" si="2"/>
        <v>5000</v>
      </c>
      <c r="M22" s="8">
        <f>IF(J22&lt;$F$12,FV(NOMINAL($F$15,12)/12,12,-'Child Future Planning Sheet'!L22,-'Child Future Planning Sheet'!K22,1), "N A")</f>
        <v>2132185.0693059163</v>
      </c>
      <c r="N22" s="51"/>
    </row>
    <row r="23" spans="3:14" ht="28.5">
      <c r="C23" s="47"/>
      <c r="D23" s="10" t="s">
        <v>4</v>
      </c>
      <c r="E23" s="11"/>
      <c r="F23" s="41">
        <f>-PV(F15,F12-F8,0,F13)</f>
        <v>516260.254420735</v>
      </c>
      <c r="G23" s="42"/>
      <c r="H23" s="6"/>
      <c r="I23" s="6"/>
      <c r="J23" s="7">
        <f t="shared" si="0"/>
        <v>16</v>
      </c>
      <c r="K23" s="8">
        <f t="shared" si="1"/>
        <v>2132185.0693059163</v>
      </c>
      <c r="L23" s="9">
        <f t="shared" si="2"/>
        <v>5000</v>
      </c>
      <c r="M23" s="8">
        <f>IF(J23&lt;$F$12,FV(NOMINAL($F$15,12)/12,12,-'Child Future Planning Sheet'!L23,-'Child Future Planning Sheet'!K23,1), "N A")</f>
        <v>2624941.1286571142</v>
      </c>
      <c r="N23" s="51"/>
    </row>
    <row r="24" spans="3:14" ht="28.5">
      <c r="C24" s="47"/>
      <c r="D24" s="6"/>
      <c r="E24" s="6"/>
      <c r="F24" s="6"/>
      <c r="G24" s="6"/>
      <c r="H24" s="6"/>
      <c r="I24" s="6"/>
      <c r="J24" s="7">
        <f t="shared" si="0"/>
        <v>17</v>
      </c>
      <c r="K24" s="8">
        <f t="shared" si="1"/>
        <v>2624941.1286571142</v>
      </c>
      <c r="L24" s="9">
        <f t="shared" si="2"/>
        <v>5000</v>
      </c>
      <c r="M24" s="8">
        <f>IF(J24&lt;$F$12,FV(NOMINAL($F$15,12)/12,12,-'Child Future Planning Sheet'!L24,-'Child Future Planning Sheet'!K24,1), "N A")</f>
        <v>3216248.3998785517</v>
      </c>
      <c r="N24" s="51"/>
    </row>
    <row r="25" spans="3:14" ht="28.5">
      <c r="C25" s="47"/>
      <c r="D25" s="6"/>
      <c r="E25" s="6"/>
      <c r="F25" s="6"/>
      <c r="G25" s="6"/>
      <c r="H25" s="6"/>
      <c r="I25" s="6"/>
      <c r="J25" s="7">
        <f t="shared" si="0"/>
        <v>18</v>
      </c>
      <c r="K25" s="8" t="str">
        <f t="shared" si="1"/>
        <v>N A</v>
      </c>
      <c r="L25" s="9" t="str">
        <f t="shared" si="2"/>
        <v>N A</v>
      </c>
      <c r="M25" s="8" t="str">
        <f>IF(J25&lt;$F$12,FV(NOMINAL($F$15,12)/12,12,-'Child Future Planning Sheet'!L25,-'Child Future Planning Sheet'!K25,1), "N A")</f>
        <v>N A</v>
      </c>
      <c r="N25" s="51"/>
    </row>
    <row r="26" spans="3:14" ht="28.5">
      <c r="C26" s="47"/>
      <c r="D26" s="6"/>
      <c r="E26" s="6"/>
      <c r="F26" s="6"/>
      <c r="G26" s="6"/>
      <c r="H26" s="6"/>
      <c r="I26" s="6"/>
      <c r="J26" s="7">
        <f t="shared" si="0"/>
        <v>19</v>
      </c>
      <c r="K26" s="8" t="str">
        <f t="shared" si="1"/>
        <v>N A</v>
      </c>
      <c r="L26" s="9" t="str">
        <f t="shared" si="2"/>
        <v>N A</v>
      </c>
      <c r="M26" s="8" t="str">
        <f>IF(J26&lt;$F$12,FV(NOMINAL($F$15,12)/12,12,-'Child Future Planning Sheet'!L26,-'Child Future Planning Sheet'!K26,1), "N A")</f>
        <v>N A</v>
      </c>
      <c r="N26" s="51"/>
    </row>
    <row r="27" spans="3:14" ht="28.5">
      <c r="C27" s="47"/>
      <c r="D27" s="6"/>
      <c r="E27" s="6"/>
      <c r="F27" s="6"/>
      <c r="G27" s="6"/>
      <c r="H27" s="6"/>
      <c r="I27" s="6"/>
      <c r="J27" s="7">
        <f t="shared" si="0"/>
        <v>20</v>
      </c>
      <c r="K27" s="8" t="str">
        <f t="shared" si="1"/>
        <v>N A</v>
      </c>
      <c r="L27" s="9" t="str">
        <f t="shared" si="2"/>
        <v>N A</v>
      </c>
      <c r="M27" s="8" t="str">
        <f>IF(J27&lt;$F$12,FV(NOMINAL($F$15,12)/12,12,-'Child Future Planning Sheet'!L27,-'Child Future Planning Sheet'!K27,1), "N A")</f>
        <v>N A</v>
      </c>
      <c r="N27" s="51"/>
    </row>
    <row r="28" spans="3:14" ht="28.5">
      <c r="C28" s="47"/>
      <c r="D28" s="6"/>
      <c r="E28" s="6"/>
      <c r="F28" s="6"/>
      <c r="G28" s="6"/>
      <c r="H28" s="6"/>
      <c r="I28" s="6"/>
      <c r="J28" s="7">
        <f t="shared" si="0"/>
        <v>21</v>
      </c>
      <c r="K28" s="8" t="str">
        <f t="shared" si="1"/>
        <v>N A</v>
      </c>
      <c r="L28" s="9" t="str">
        <f t="shared" si="2"/>
        <v>N A</v>
      </c>
      <c r="M28" s="8" t="str">
        <f>IF(J28&lt;$F$12,FV(NOMINAL($F$15,12)/12,12,-'Child Future Planning Sheet'!L28,-'Child Future Planning Sheet'!K28,1), "N A")</f>
        <v>N A</v>
      </c>
      <c r="N28" s="51"/>
    </row>
    <row r="29" spans="3:14" ht="28.5">
      <c r="C29" s="47"/>
      <c r="D29" s="6"/>
      <c r="E29" s="6"/>
      <c r="F29" s="6"/>
      <c r="G29" s="6"/>
      <c r="H29" s="6"/>
      <c r="I29" s="6"/>
      <c r="J29" s="7">
        <f t="shared" si="0"/>
        <v>22</v>
      </c>
      <c r="K29" s="8" t="str">
        <f t="shared" si="1"/>
        <v>N A</v>
      </c>
      <c r="L29" s="9" t="str">
        <f t="shared" si="2"/>
        <v>N A</v>
      </c>
      <c r="M29" s="8" t="str">
        <f>IF(J29&lt;$F$12,FV(NOMINAL($F$15,12)/12,12,-'Child Future Planning Sheet'!L29,-'Child Future Planning Sheet'!K29,1), "N A")</f>
        <v>N A</v>
      </c>
      <c r="N29" s="51"/>
    </row>
    <row r="30" spans="3:14" ht="28.5">
      <c r="C30" s="47"/>
      <c r="D30" s="56" t="s">
        <v>18</v>
      </c>
      <c r="E30" s="57"/>
      <c r="F30" s="57"/>
      <c r="G30" s="57"/>
      <c r="H30" s="58"/>
      <c r="I30" s="6"/>
      <c r="J30" s="7">
        <f t="shared" si="0"/>
        <v>23</v>
      </c>
      <c r="K30" s="8" t="str">
        <f t="shared" si="1"/>
        <v>N A</v>
      </c>
      <c r="L30" s="9" t="str">
        <f t="shared" si="2"/>
        <v>N A</v>
      </c>
      <c r="M30" s="8" t="str">
        <f>IF(J30&lt;$F$12,FV(NOMINAL($F$15,12)/12,12,-'Child Future Planning Sheet'!L30,-'Child Future Planning Sheet'!K30,1), "N A")</f>
        <v>N A</v>
      </c>
      <c r="N30" s="51"/>
    </row>
    <row r="31" spans="3:14" ht="28.5">
      <c r="C31" s="47"/>
      <c r="D31" s="14" t="s">
        <v>15</v>
      </c>
      <c r="E31" s="52" t="s">
        <v>24</v>
      </c>
      <c r="F31" s="53"/>
      <c r="G31" s="53"/>
      <c r="H31" s="53"/>
      <c r="I31" s="6"/>
      <c r="J31" s="7">
        <f t="shared" si="0"/>
        <v>24</v>
      </c>
      <c r="K31" s="8" t="str">
        <f t="shared" si="1"/>
        <v>N A</v>
      </c>
      <c r="L31" s="9" t="str">
        <f t="shared" si="2"/>
        <v>N A</v>
      </c>
      <c r="M31" s="8" t="str">
        <f>IF(J31&lt;$F$12,FV(NOMINAL($F$15,12)/12,12,-'Child Future Planning Sheet'!L31,-'Child Future Planning Sheet'!K31,1), "N A")</f>
        <v>N A</v>
      </c>
      <c r="N31" s="51"/>
    </row>
    <row r="32" spans="3:14" ht="28.5">
      <c r="C32" s="47"/>
      <c r="D32" s="14" t="s">
        <v>16</v>
      </c>
      <c r="E32" s="54" t="s">
        <v>13</v>
      </c>
      <c r="F32" s="55"/>
      <c r="G32" s="55"/>
      <c r="H32" s="55"/>
      <c r="I32" s="6"/>
      <c r="J32" s="7">
        <f t="shared" si="0"/>
        <v>25</v>
      </c>
      <c r="K32" s="8" t="str">
        <f t="shared" si="1"/>
        <v>N A</v>
      </c>
      <c r="L32" s="9" t="str">
        <f t="shared" si="2"/>
        <v>N A</v>
      </c>
      <c r="M32" s="8" t="str">
        <f>IF(J32&lt;$F$12,FV(NOMINAL($F$15,12)/12,12,-'Child Future Planning Sheet'!L32,-'Child Future Planning Sheet'!K32,1), "N A")</f>
        <v>N A</v>
      </c>
      <c r="N32" s="51"/>
    </row>
    <row r="33" spans="3:14" ht="28.5">
      <c r="C33" s="47"/>
      <c r="D33" s="15" t="s">
        <v>17</v>
      </c>
      <c r="E33" s="65" t="s">
        <v>14</v>
      </c>
      <c r="F33" s="66"/>
      <c r="G33" s="66"/>
      <c r="H33" s="54"/>
      <c r="I33" s="6"/>
      <c r="J33" s="7">
        <f t="shared" si="0"/>
        <v>26</v>
      </c>
      <c r="K33" s="8" t="str">
        <f t="shared" si="1"/>
        <v>N A</v>
      </c>
      <c r="L33" s="9" t="str">
        <f t="shared" si="2"/>
        <v>N A</v>
      </c>
      <c r="M33" s="8" t="str">
        <f>IF(J33&lt;$F$12,FV(NOMINAL($F$15,12)/12,12,-'Child Future Planning Sheet'!L33,-'Child Future Planning Sheet'!K33,1), "N A")</f>
        <v>N A</v>
      </c>
      <c r="N33" s="51"/>
    </row>
    <row r="34" spans="3:14" ht="28.5">
      <c r="C34" s="47"/>
      <c r="D34" s="6"/>
      <c r="E34" s="6"/>
      <c r="F34" s="6"/>
      <c r="G34" s="6"/>
      <c r="H34" s="6"/>
      <c r="I34" s="6"/>
      <c r="J34" s="7">
        <f t="shared" si="0"/>
        <v>27</v>
      </c>
      <c r="K34" s="8" t="str">
        <f t="shared" si="1"/>
        <v>N A</v>
      </c>
      <c r="L34" s="9" t="str">
        <f t="shared" si="2"/>
        <v>N A</v>
      </c>
      <c r="M34" s="8" t="str">
        <f>IF(J34&lt;$F$12,FV(NOMINAL($F$15,12)/12,12,-'Child Future Planning Sheet'!L34,-'Child Future Planning Sheet'!K34,1), "N A")</f>
        <v>N A</v>
      </c>
      <c r="N34" s="51"/>
    </row>
    <row r="35" spans="3:14" ht="13" customHeight="1"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0"/>
    </row>
  </sheetData>
  <sheetProtection sheet="1" objects="1" scenarios="1"/>
  <mergeCells count="20">
    <mergeCell ref="F23:G23"/>
    <mergeCell ref="J8:L8"/>
    <mergeCell ref="J9:L9"/>
    <mergeCell ref="C5:N5"/>
    <mergeCell ref="C8:C35"/>
    <mergeCell ref="D35:N35"/>
    <mergeCell ref="N8:N34"/>
    <mergeCell ref="E31:H31"/>
    <mergeCell ref="E32:H32"/>
    <mergeCell ref="D30:H30"/>
    <mergeCell ref="F15:G15"/>
    <mergeCell ref="F13:G13"/>
    <mergeCell ref="F6:J6"/>
    <mergeCell ref="K6:L6"/>
    <mergeCell ref="E33:H33"/>
    <mergeCell ref="F9:G9"/>
    <mergeCell ref="F11:G11"/>
    <mergeCell ref="F17:G17"/>
    <mergeCell ref="F19:G19"/>
    <mergeCell ref="F21:G21"/>
  </mergeCells>
  <hyperlinks>
    <hyperlink ref="E32" r:id="rId1" xr:uid="{00000000-0004-0000-0000-000000000000}"/>
    <hyperlink ref="E31" r:id="rId2" xr:uid="{00000000-0004-0000-0000-000001000000}"/>
    <hyperlink ref="E33" r:id="rId3" xr:uid="{00000000-0004-0000-0000-000002000000}"/>
  </hyperlinks>
  <pageMargins left="0.69124999999999992" right="0.69124999999999992" top="0.74062499999999998" bottom="0.74062499999999998" header="0.29624999999999996" footer="0.29624999999999996"/>
  <pageSetup paperSize="9" orientation="portrait" copies="0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 Future Planning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Begum, Reshma Mohammed</cp:lastModifiedBy>
  <cp:revision>1</cp:revision>
  <dcterms:created xsi:type="dcterms:W3CDTF">2021-05-18T04:38:08Z</dcterms:created>
  <dcterms:modified xsi:type="dcterms:W3CDTF">2021-05-24T04:48:15Z</dcterms:modified>
</cp:coreProperties>
</file>