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tarun kumar\OneDrive\"/>
    </mc:Choice>
  </mc:AlternateContent>
  <xr:revisionPtr revIDLastSave="0" documentId="13_ncr:1_{5307E2DF-DAB6-48A4-BC1D-95205606D2FE}" xr6:coauthVersionLast="47" xr6:coauthVersionMax="47" xr10:uidLastSave="{00000000-0000-0000-0000-000000000000}"/>
  <bookViews>
    <workbookView xWindow="-108" yWindow="-108" windowWidth="23256" windowHeight="12456" firstSheet="2" activeTab="8" xr2:uid="{00000000-000D-0000-FFFF-FFFF00000000}"/>
  </bookViews>
  <sheets>
    <sheet name="combo chart" sheetId="3" r:id="rId1"/>
    <sheet name="waterFall" sheetId="4" r:id="rId2"/>
    <sheet name="PieChart" sheetId="5" r:id="rId3"/>
    <sheet name="Maps" sheetId="6" r:id="rId4"/>
    <sheet name="BarChart" sheetId="7" r:id="rId5"/>
    <sheet name="KPI YOY" sheetId="9" r:id="rId6"/>
    <sheet name="Data" sheetId="1" r:id="rId7"/>
    <sheet name="KPI" sheetId="8" r:id="rId8"/>
    <sheet name="Dashboard" sheetId="2" r:id="rId9"/>
  </sheets>
  <definedNames>
    <definedName name="_xlchart.v5.0" hidden="1">waterFall!$D$4:$D$7</definedName>
    <definedName name="_xlchart.v5.1" hidden="1">waterFall!$E$3</definedName>
    <definedName name="_xlchart.v5.10" hidden="1">Maps!$E$4:$E$53</definedName>
    <definedName name="_xlchart.v5.11" hidden="1">waterFall!$D$4:$D$7</definedName>
    <definedName name="_xlchart.v5.12" hidden="1">waterFall!$E$3</definedName>
    <definedName name="_xlchart.v5.13" hidden="1">waterFall!$E$4:$E$7</definedName>
    <definedName name="_xlchart.v5.14" hidden="1">waterFall!$D$4:$D$7</definedName>
    <definedName name="_xlchart.v5.15" hidden="1">waterFall!$E$3</definedName>
    <definedName name="_xlchart.v5.16" hidden="1">waterFall!$E$4:$E$7</definedName>
    <definedName name="_xlchart.v5.17" hidden="1">waterFall!$D$4:$D$7</definedName>
    <definedName name="_xlchart.v5.18" hidden="1">waterFall!$E$3</definedName>
    <definedName name="_xlchart.v5.19" hidden="1">waterFall!$E$4:$E$7</definedName>
    <definedName name="_xlchart.v5.2" hidden="1">waterFall!$E$4:$E$7</definedName>
    <definedName name="_xlchart.v5.3" hidden="1">Maps!$D$3</definedName>
    <definedName name="_xlchart.v5.4" hidden="1">Maps!$D$4:$D$53</definedName>
    <definedName name="_xlchart.v5.5" hidden="1">Maps!$E$3</definedName>
    <definedName name="_xlchart.v5.6" hidden="1">Maps!$E$4:$E$53</definedName>
    <definedName name="_xlchart.v5.7" hidden="1">Maps!$D$3</definedName>
    <definedName name="_xlchart.v5.8" hidden="1">Maps!$D$4:$D$53</definedName>
    <definedName name="_xlchart.v5.9" hidden="1">Maps!$E$3</definedName>
    <definedName name="Slicer_Region">#N/A</definedName>
    <definedName name="Slicer_Segment">#N/A</definedName>
    <definedName name="Slicer_Year">#N/A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8" i="9"/>
  <c r="L8" i="9"/>
  <c r="B18" i="8"/>
  <c r="E23" i="6"/>
  <c r="E40" i="6"/>
  <c r="E26" i="6"/>
  <c r="E51" i="6"/>
  <c r="E5" i="6"/>
  <c r="E12" i="6"/>
  <c r="E34" i="6"/>
  <c r="E29" i="6"/>
  <c r="E4" i="6"/>
  <c r="K8" i="9"/>
  <c r="E14" i="6"/>
  <c r="E31" i="6"/>
  <c r="E48" i="6"/>
  <c r="E13" i="6"/>
  <c r="E41" i="6"/>
  <c r="E15" i="6"/>
  <c r="E18" i="6"/>
  <c r="E21" i="6"/>
  <c r="J8" i="9"/>
  <c r="E22" i="6"/>
  <c r="E39" i="6"/>
  <c r="E17" i="6"/>
  <c r="E42" i="6"/>
  <c r="E20" i="6"/>
  <c r="E6" i="6"/>
  <c r="E30" i="6"/>
  <c r="E47" i="6"/>
  <c r="E25" i="6"/>
  <c r="E50" i="6"/>
  <c r="E28" i="6"/>
  <c r="E7" i="6"/>
  <c r="E38" i="6"/>
  <c r="E45" i="6"/>
  <c r="E33" i="6"/>
  <c r="E19" i="6"/>
  <c r="E36" i="6"/>
  <c r="E8" i="6"/>
  <c r="E16" i="6"/>
  <c r="E44" i="6"/>
  <c r="E9" i="6"/>
  <c r="E37" i="6"/>
  <c r="E24" i="6"/>
  <c r="E49" i="6"/>
  <c r="E35" i="6"/>
  <c r="E52" i="6"/>
  <c r="E10" i="6"/>
  <c r="E18" i="8"/>
  <c r="E11" i="6"/>
  <c r="I8" i="9"/>
  <c r="E27" i="6"/>
  <c r="N18" i="8"/>
  <c r="E46" i="6"/>
  <c r="E32" i="6"/>
  <c r="E43" i="6"/>
  <c r="K18" i="8"/>
  <c r="H18" i="8"/>
  <c r="E6" i="4"/>
  <c r="E7" i="4"/>
  <c r="E4" i="4"/>
  <c r="E5" i="4"/>
</calcChain>
</file>

<file path=xl/sharedStrings.xml><?xml version="1.0" encoding="utf-8"?>
<sst xmlns="http://schemas.openxmlformats.org/spreadsheetml/2006/main" count="130094" uniqueCount="10956">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</sst>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0"/>
    <numFmt numFmtId="166" formatCode="&quot;$&quot;0.00,&quot;K&quot;"/>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Lato Black"/>
      <family val="2"/>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0" xfId="0" pivotButton="1"/>
    <xf numFmtId="0" fontId="0" fillId="0" borderId="0" xfId="0" applyAlignment="1">
      <alignment horizontal="left"/>
    </xf>
    <xf numFmtId="0" fontId="6" fillId="0" borderId="0" xfId="0" pivotButton="1" applyFont="1"/>
    <xf numFmtId="165" fontId="0" fillId="0" borderId="0" xfId="0" applyNumberFormat="1"/>
    <xf numFmtId="166" fontId="0" fillId="0" borderId="0" xfId="0" applyNumberFormat="1"/>
    <xf numFmtId="0" fontId="1" fillId="0" borderId="0" xfId="0" applyFont="1"/>
    <xf numFmtId="166" fontId="1" fillId="0" borderId="0" xfId="0" applyNumberFormat="1" applyFont="1"/>
    <xf numFmtId="10" fontId="0" fillId="0" borderId="0" xfId="0" applyNumberFormat="1"/>
    <xf numFmtId="167" fontId="0" fillId="0" borderId="0" xfId="0" applyNumberFormat="1"/>
    <xf numFmtId="10" fontId="0" fillId="0" borderId="0" xfId="1" applyNumberFormat="1" applyFont="1"/>
    <xf numFmtId="164" fontId="7" fillId="0" borderId="0" xfId="0" applyNumberFormat="1" applyFont="1"/>
    <xf numFmtId="166" fontId="0" fillId="0" borderId="0" xfId="0" pivotButton="1" applyNumberFormat="1"/>
    <xf numFmtId="166" fontId="0" fillId="0" borderId="0" xfId="0" applyNumberFormat="1" applyAlignment="1">
      <alignment horizontal="left"/>
    </xf>
    <xf numFmtId="0" fontId="0" fillId="0" borderId="0" xfId="0" applyNumberFormat="1"/>
  </cellXfs>
  <cellStyles count="2">
    <cellStyle name="Normal" xfId="0" builtinId="0"/>
    <cellStyle name="Percent" xfId="1" builtinId="5"/>
  </cellStyles>
  <dxfs count="338">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166" formatCode="&quot;$&quot;0.00,&quot;K&quot;"/>
    </dxf>
    <dxf>
      <font>
        <b/>
        <family val="2"/>
      </font>
    </dxf>
    <dxf>
      <font>
        <b/>
        <family val="2"/>
      </fon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font>
        <color theme="0"/>
      </font>
      <border diagonalUp="0" diagonalDown="0">
        <left/>
        <right/>
        <top/>
        <bottom/>
        <vertical/>
        <horizontal/>
      </border>
    </dxf>
    <dxf>
      <font>
        <b/>
        <i/>
        <color theme="0"/>
      </font>
      <fill>
        <patternFill>
          <bgColor theme="3" tint="0.24994659260841701"/>
        </patternFill>
      </fill>
      <border diagonalUp="0" diagonalDown="0">
        <left/>
        <right/>
        <top/>
        <bottom/>
        <vertical/>
        <horizontal/>
      </border>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0" formatCode="General"/>
    </dxf>
    <dxf>
      <numFmt numFmtId="14" formatCode="0.0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4" formatCode="0.00%"/>
    </dxf>
    <dxf>
      <numFmt numFmtId="0" formatCode="General"/>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font>
        <b/>
        <family val="2"/>
      </font>
    </dxf>
    <dxf>
      <font>
        <b/>
        <family val="2"/>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AFD64692-5485-465E-A49A-829F04E5CB6F}">
      <tableStyleElement type="wholeTable" dxfId="295"/>
      <tableStyleElement type="headerRow" dxfId="294"/>
    </tableStyle>
    <tableStyle name="Data-style" pivot="0" count="3" xr9:uid="{00000000-0011-0000-FFFF-FFFF00000000}">
      <tableStyleElement type="headerRow" dxfId="337"/>
      <tableStyleElement type="firstRowStripe" dxfId="336"/>
      <tableStyleElement type="secondRowStripe" dxfId="335"/>
    </tableStyle>
  </tableStyles>
  <extLst>
    <ext xmlns:x14="http://schemas.microsoft.com/office/spreadsheetml/2009/9/main" uri="{46F421CA-312F-682f-3DD2-61675219B42D}">
      <x14:dxfs count="16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3" tint="0.24994659260841701"/>
              <bgColor theme="3"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3" tint="0.24994659260841701"/>
              <bgColor theme="3"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3" tint="0.24994659260841701"/>
              <bgColor theme="3"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3" tint="0.24994659260841701"/>
              <bgColor theme="3"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3" tint="0.24994659260841701"/>
              <bgColor theme="4"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3" tint="0.24994659260841701"/>
              <bgColor theme="4"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3" tint="0.24994659260841701"/>
              <bgColor theme="3"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3" tint="0.24994659260841701"/>
              <bgColor theme="3"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3" tint="0.24994659260841701"/>
              <bgColor theme="3"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3" tint="0.24994659260841701"/>
              <bgColor theme="5"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rgb="FF000000"/>
          </font>
          <fill>
            <patternFill patternType="solid">
              <fgColor theme="3" tint="0.24994659260841701"/>
              <bgColor theme="5"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rgb="FF000000"/>
          </font>
          <fill>
            <patternFill patternType="solid">
              <fgColor theme="3" tint="0.24994659260841701"/>
              <bgColor theme="5"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rgb="FF000000"/>
          </font>
          <fill>
            <patternFill patternType="solid">
              <fgColor theme="3" tint="0.24994659260841701"/>
              <bgColor theme="5"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rgb="FF000000"/>
          </font>
          <fill>
            <patternFill patternType="solid">
              <fgColor theme="3" tint="0.24994659260841701"/>
              <bgColor theme="5"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rgb="FF000000"/>
          </font>
          <fill>
            <patternFill patternType="solid">
              <fgColor theme="3" tint="0.24994659260841701"/>
              <bgColor theme="5"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color rgb="FF000000"/>
          </font>
          <fill>
            <patternFill patternType="solid">
              <fgColor theme="3" tint="0.24994659260841701"/>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-312.06139999999994</c:v>
                </c:pt>
                <c:pt idx="1">
                  <c:v>20.633600000000001</c:v>
                </c:pt>
                <c:pt idx="2">
                  <c:v>-136.24360000000001</c:v>
                </c:pt>
                <c:pt idx="3">
                  <c:v>1932.7584999999999</c:v>
                </c:pt>
                <c:pt idx="4">
                  <c:v>167.83639999999994</c:v>
                </c:pt>
                <c:pt idx="5">
                  <c:v>-441.11840000000018</c:v>
                </c:pt>
                <c:pt idx="6">
                  <c:v>-18.608800000000031</c:v>
                </c:pt>
                <c:pt idx="7">
                  <c:v>136.2004</c:v>
                </c:pt>
                <c:pt idx="8">
                  <c:v>579.79240000000004</c:v>
                </c:pt>
                <c:pt idx="9">
                  <c:v>-30.645200000000102</c:v>
                </c:pt>
                <c:pt idx="10">
                  <c:v>1020.2166</c:v>
                </c:pt>
                <c:pt idx="11">
                  <c:v>1044.5427</c:v>
                </c:pt>
              </c:numCache>
            </c:numRef>
          </c:val>
          <c:extLst>
            <c:ext xmlns:c16="http://schemas.microsoft.com/office/drawing/2014/chart" uri="{C3380CC4-5D6E-409C-BE32-E72D297353CC}">
              <c16:uniqueId val="{00000001-F80D-40AC-BA49-69C5B3403395}"/>
            </c:ext>
          </c:extLst>
        </c:ser>
        <c:dLbls>
          <c:showLegendKey val="0"/>
          <c:showVal val="0"/>
          <c:showCatName val="0"/>
          <c:showSerName val="0"/>
          <c:showPercent val="0"/>
          <c:showBubbleSize val="0"/>
        </c:dLbls>
        <c:axId val="1849920111"/>
        <c:axId val="18495637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extLst>
            <c:ext xmlns:c16="http://schemas.microsoft.com/office/drawing/2014/chart" uri="{C3380CC4-5D6E-409C-BE32-E72D297353CC}">
              <c16:uniqueId val="{00000000-F80D-40AC-BA49-69C5B3403395}"/>
            </c:ext>
          </c:extLst>
        </c:ser>
        <c:dLbls>
          <c:showLegendKey val="0"/>
          <c:showVal val="0"/>
          <c:showCatName val="0"/>
          <c:showSerName val="0"/>
          <c:showPercent val="0"/>
          <c:showBubbleSize val="0"/>
        </c:dLbls>
        <c:gapWidth val="219"/>
        <c:overlap val="-27"/>
        <c:axId val="1849562271"/>
        <c:axId val="1849562751"/>
      </c:barChart>
      <c:catAx>
        <c:axId val="184956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562751"/>
        <c:crosses val="autoZero"/>
        <c:auto val="1"/>
        <c:lblAlgn val="ctr"/>
        <c:lblOffset val="100"/>
        <c:noMultiLvlLbl val="0"/>
      </c:catAx>
      <c:valAx>
        <c:axId val="18495627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562271"/>
        <c:crosses val="autoZero"/>
        <c:crossBetween val="between"/>
      </c:valAx>
      <c:valAx>
        <c:axId val="1849563711"/>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920111"/>
        <c:crosses val="max"/>
        <c:crossBetween val="between"/>
      </c:valAx>
      <c:catAx>
        <c:axId val="1849920111"/>
        <c:scaling>
          <c:orientation val="minMax"/>
        </c:scaling>
        <c:delete val="1"/>
        <c:axPos val="b"/>
        <c:numFmt formatCode="General" sourceLinked="1"/>
        <c:majorTickMark val="out"/>
        <c:minorTickMark val="none"/>
        <c:tickLblPos val="nextTo"/>
        <c:crossAx val="18495637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59-4AD4-8AC6-6749C190A4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59-4AD4-8AC6-6749C190A4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59-4AD4-8AC6-6749C190A4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0.29259424595166483</c:v>
                </c:pt>
                <c:pt idx="1">
                  <c:v>0.36018379196680317</c:v>
                </c:pt>
                <c:pt idx="2">
                  <c:v>0.347221962081532</c:v>
                </c:pt>
              </c:numCache>
            </c:numRef>
          </c:val>
          <c:extLst>
            <c:ext xmlns:c16="http://schemas.microsoft.com/office/drawing/2014/chart" uri="{C3380CC4-5D6E-409C-BE32-E72D297353CC}">
              <c16:uniqueId val="{00000000-22AA-48A8-B79E-6C1A2253454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Analysis.xlsx]BarChart!PivotTable5</c:name>
    <c:fmtId val="33"/>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BarChart!$A$4:$A$9</c:f>
              <c:strCache>
                <c:ptCount val="5"/>
                <c:pt idx="0">
                  <c:v>Appliances</c:v>
                </c:pt>
                <c:pt idx="1">
                  <c:v>Accessories</c:v>
                </c:pt>
                <c:pt idx="2">
                  <c:v>Chairs</c:v>
                </c:pt>
                <c:pt idx="3">
                  <c:v>Phones</c:v>
                </c:pt>
                <c:pt idx="4">
                  <c:v>Binders</c:v>
                </c:pt>
              </c:strCache>
            </c:strRef>
          </c:cat>
          <c:val>
            <c:numRef>
              <c:f>BarChart!$B$4:$B$9</c:f>
              <c:numCache>
                <c:formatCode>"$"0.00,"K"</c:formatCode>
                <c:ptCount val="5"/>
                <c:pt idx="0">
                  <c:v>1965.8159999999998</c:v>
                </c:pt>
                <c:pt idx="1">
                  <c:v>2273.0320000000002</c:v>
                </c:pt>
                <c:pt idx="2">
                  <c:v>2630.9549999999999</c:v>
                </c:pt>
                <c:pt idx="3">
                  <c:v>3955.7120000000004</c:v>
                </c:pt>
                <c:pt idx="4">
                  <c:v>4321.4480000000012</c:v>
                </c:pt>
              </c:numCache>
            </c:numRef>
          </c:val>
          <c:extLst>
            <c:ext xmlns:c16="http://schemas.microsoft.com/office/drawing/2014/chart" uri="{C3380CC4-5D6E-409C-BE32-E72D297353CC}">
              <c16:uniqueId val="{00000000-2911-4A70-8E1D-77EC6050AC5F}"/>
            </c:ext>
          </c:extLst>
        </c:ser>
        <c:dLbls>
          <c:dLblPos val="inEnd"/>
          <c:showLegendKey val="0"/>
          <c:showVal val="1"/>
          <c:showCatName val="0"/>
          <c:showSerName val="0"/>
          <c:showPercent val="0"/>
          <c:showBubbleSize val="0"/>
        </c:dLbls>
        <c:gapWidth val="65"/>
        <c:axId val="1551145024"/>
        <c:axId val="1551146464"/>
      </c:barChart>
      <c:catAx>
        <c:axId val="15511450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1146464"/>
        <c:crosses val="autoZero"/>
        <c:auto val="1"/>
        <c:lblAlgn val="ctr"/>
        <c:lblOffset val="100"/>
        <c:noMultiLvlLbl val="0"/>
      </c:catAx>
      <c:valAx>
        <c:axId val="1551146464"/>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quot;K&quot;" sourceLinked="1"/>
        <c:majorTickMark val="none"/>
        <c:minorTickMark val="none"/>
        <c:tickLblPos val="nextTo"/>
        <c:crossAx val="155114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smooth val="0"/>
          <c:extLst>
            <c:ext xmlns:c16="http://schemas.microsoft.com/office/drawing/2014/chart" uri="{C3380CC4-5D6E-409C-BE32-E72D297353CC}">
              <c16:uniqueId val="{00000000-EAE5-4DE1-B308-6178DC0F6466}"/>
            </c:ext>
          </c:extLst>
        </c:ser>
        <c:dLbls>
          <c:showLegendKey val="0"/>
          <c:showVal val="0"/>
          <c:showCatName val="0"/>
          <c:showSerName val="0"/>
          <c:showPercent val="0"/>
          <c:showBubbleSize val="0"/>
        </c:dLbls>
        <c:smooth val="0"/>
        <c:axId val="1079230367"/>
        <c:axId val="1079229887"/>
      </c:lineChart>
      <c:catAx>
        <c:axId val="1079230367"/>
        <c:scaling>
          <c:orientation val="minMax"/>
        </c:scaling>
        <c:delete val="1"/>
        <c:axPos val="b"/>
        <c:numFmt formatCode="General" sourceLinked="1"/>
        <c:majorTickMark val="none"/>
        <c:minorTickMark val="none"/>
        <c:tickLblPos val="nextTo"/>
        <c:crossAx val="1079229887"/>
        <c:crosses val="autoZero"/>
        <c:auto val="1"/>
        <c:lblAlgn val="ctr"/>
        <c:lblOffset val="100"/>
        <c:noMultiLvlLbl val="0"/>
      </c:catAx>
      <c:valAx>
        <c:axId val="1079229887"/>
        <c:scaling>
          <c:orientation val="minMax"/>
        </c:scaling>
        <c:delete val="1"/>
        <c:axPos val="l"/>
        <c:numFmt formatCode="General" sourceLinked="1"/>
        <c:majorTickMark val="none"/>
        <c:minorTickMark val="none"/>
        <c:tickLblPos val="nextTo"/>
        <c:crossAx val="107923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-312.06139999999994</c:v>
                </c:pt>
                <c:pt idx="1">
                  <c:v>20.633600000000001</c:v>
                </c:pt>
                <c:pt idx="2">
                  <c:v>-136.24360000000001</c:v>
                </c:pt>
                <c:pt idx="3">
                  <c:v>1932.7584999999999</c:v>
                </c:pt>
                <c:pt idx="4">
                  <c:v>167.83639999999994</c:v>
                </c:pt>
                <c:pt idx="5">
                  <c:v>-441.11840000000018</c:v>
                </c:pt>
                <c:pt idx="6">
                  <c:v>-18.608800000000031</c:v>
                </c:pt>
                <c:pt idx="7">
                  <c:v>136.2004</c:v>
                </c:pt>
                <c:pt idx="8">
                  <c:v>579.79240000000004</c:v>
                </c:pt>
                <c:pt idx="9">
                  <c:v>-30.645200000000102</c:v>
                </c:pt>
                <c:pt idx="10">
                  <c:v>1020.2166</c:v>
                </c:pt>
                <c:pt idx="11">
                  <c:v>1044.5427</c:v>
                </c:pt>
              </c:numCache>
            </c:numRef>
          </c:val>
          <c:smooth val="0"/>
          <c:extLst>
            <c:ext xmlns:c16="http://schemas.microsoft.com/office/drawing/2014/chart" uri="{C3380CC4-5D6E-409C-BE32-E72D297353CC}">
              <c16:uniqueId val="{00000000-6A8E-434B-936F-A5C2E81F2F0D}"/>
            </c:ext>
          </c:extLst>
        </c:ser>
        <c:dLbls>
          <c:showLegendKey val="0"/>
          <c:showVal val="0"/>
          <c:showCatName val="0"/>
          <c:showSerName val="0"/>
          <c:showPercent val="0"/>
          <c:showBubbleSize val="0"/>
        </c:dLbls>
        <c:smooth val="0"/>
        <c:axId val="1091877071"/>
        <c:axId val="1091879471"/>
      </c:lineChart>
      <c:catAx>
        <c:axId val="1091877071"/>
        <c:scaling>
          <c:orientation val="minMax"/>
        </c:scaling>
        <c:delete val="1"/>
        <c:axPos val="b"/>
        <c:numFmt formatCode="General" sourceLinked="1"/>
        <c:majorTickMark val="none"/>
        <c:minorTickMark val="none"/>
        <c:tickLblPos val="nextTo"/>
        <c:crossAx val="1091879471"/>
        <c:crosses val="autoZero"/>
        <c:auto val="1"/>
        <c:lblAlgn val="ctr"/>
        <c:lblOffset val="100"/>
        <c:noMultiLvlLbl val="0"/>
      </c:catAx>
      <c:valAx>
        <c:axId val="1091879471"/>
        <c:scaling>
          <c:orientation val="minMax"/>
        </c:scaling>
        <c:delete val="1"/>
        <c:axPos val="l"/>
        <c:numFmt formatCode="General" sourceLinked="1"/>
        <c:majorTickMark val="none"/>
        <c:minorTickMark val="none"/>
        <c:tickLblPos val="nextTo"/>
        <c:crossAx val="109187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c:v>
                </c:pt>
                <c:pt idx="1">
                  <c:v>4</c:v>
                </c:pt>
                <c:pt idx="2">
                  <c:v>20</c:v>
                </c:pt>
                <c:pt idx="3">
                  <c:v>9</c:v>
                </c:pt>
                <c:pt idx="4">
                  <c:v>32</c:v>
                </c:pt>
                <c:pt idx="5">
                  <c:v>18</c:v>
                </c:pt>
                <c:pt idx="6">
                  <c:v>17</c:v>
                </c:pt>
                <c:pt idx="7">
                  <c:v>26</c:v>
                </c:pt>
                <c:pt idx="8">
                  <c:v>42</c:v>
                </c:pt>
                <c:pt idx="9">
                  <c:v>35</c:v>
                </c:pt>
                <c:pt idx="10">
                  <c:v>57</c:v>
                </c:pt>
                <c:pt idx="11">
                  <c:v>84</c:v>
                </c:pt>
              </c:numCache>
            </c:numRef>
          </c:val>
          <c:smooth val="0"/>
          <c:extLst>
            <c:ext xmlns:c16="http://schemas.microsoft.com/office/drawing/2014/chart" uri="{C3380CC4-5D6E-409C-BE32-E72D297353CC}">
              <c16:uniqueId val="{00000000-CB5A-499D-A37A-4091933A3FB4}"/>
            </c:ext>
          </c:extLst>
        </c:ser>
        <c:dLbls>
          <c:showLegendKey val="0"/>
          <c:showVal val="0"/>
          <c:showCatName val="0"/>
          <c:showSerName val="0"/>
          <c:showPercent val="0"/>
          <c:showBubbleSize val="0"/>
        </c:dLbls>
        <c:smooth val="0"/>
        <c:axId val="1091807407"/>
        <c:axId val="1091806447"/>
      </c:lineChart>
      <c:catAx>
        <c:axId val="1091807407"/>
        <c:scaling>
          <c:orientation val="minMax"/>
        </c:scaling>
        <c:delete val="1"/>
        <c:axPos val="b"/>
        <c:numFmt formatCode="General" sourceLinked="1"/>
        <c:majorTickMark val="none"/>
        <c:minorTickMark val="none"/>
        <c:tickLblPos val="nextTo"/>
        <c:crossAx val="1091806447"/>
        <c:crosses val="autoZero"/>
        <c:auto val="1"/>
        <c:lblAlgn val="ctr"/>
        <c:lblOffset val="100"/>
        <c:noMultiLvlLbl val="0"/>
      </c:catAx>
      <c:valAx>
        <c:axId val="1091806447"/>
        <c:scaling>
          <c:orientation val="minMax"/>
        </c:scaling>
        <c:delete val="1"/>
        <c:axPos val="l"/>
        <c:numFmt formatCode="General" sourceLinked="1"/>
        <c:majorTickMark val="none"/>
        <c:minorTickMark val="none"/>
        <c:tickLblPos val="nextTo"/>
        <c:crossAx val="1091807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c:v>
                </c:pt>
                <c:pt idx="1">
                  <c:v>1</c:v>
                </c:pt>
                <c:pt idx="2">
                  <c:v>6</c:v>
                </c:pt>
                <c:pt idx="3">
                  <c:v>3</c:v>
                </c:pt>
                <c:pt idx="4">
                  <c:v>8</c:v>
                </c:pt>
                <c:pt idx="5">
                  <c:v>5</c:v>
                </c:pt>
                <c:pt idx="6">
                  <c:v>3</c:v>
                </c:pt>
                <c:pt idx="7">
                  <c:v>7</c:v>
                </c:pt>
                <c:pt idx="8">
                  <c:v>7</c:v>
                </c:pt>
                <c:pt idx="9">
                  <c:v>8</c:v>
                </c:pt>
                <c:pt idx="10">
                  <c:v>16</c:v>
                </c:pt>
                <c:pt idx="11">
                  <c:v>21</c:v>
                </c:pt>
              </c:numCache>
            </c:numRef>
          </c:val>
          <c:smooth val="0"/>
          <c:extLst>
            <c:ext xmlns:c16="http://schemas.microsoft.com/office/drawing/2014/chart" uri="{C3380CC4-5D6E-409C-BE32-E72D297353CC}">
              <c16:uniqueId val="{00000000-F2D5-4E0B-9D2E-2E0306593953}"/>
            </c:ext>
          </c:extLst>
        </c:ser>
        <c:dLbls>
          <c:showLegendKey val="0"/>
          <c:showVal val="0"/>
          <c:showCatName val="0"/>
          <c:showSerName val="0"/>
          <c:showPercent val="0"/>
          <c:showBubbleSize val="0"/>
        </c:dLbls>
        <c:smooth val="0"/>
        <c:axId val="1091728575"/>
        <c:axId val="1091729055"/>
      </c:lineChart>
      <c:catAx>
        <c:axId val="1091728575"/>
        <c:scaling>
          <c:orientation val="minMax"/>
        </c:scaling>
        <c:delete val="1"/>
        <c:axPos val="b"/>
        <c:numFmt formatCode="General" sourceLinked="1"/>
        <c:majorTickMark val="none"/>
        <c:minorTickMark val="none"/>
        <c:tickLblPos val="nextTo"/>
        <c:crossAx val="1091729055"/>
        <c:crosses val="autoZero"/>
        <c:auto val="1"/>
        <c:lblAlgn val="ctr"/>
        <c:lblOffset val="100"/>
        <c:noMultiLvlLbl val="0"/>
      </c:catAx>
      <c:valAx>
        <c:axId val="1091729055"/>
        <c:scaling>
          <c:orientation val="minMax"/>
        </c:scaling>
        <c:delete val="1"/>
        <c:axPos val="l"/>
        <c:numFmt formatCode="General" sourceLinked="1"/>
        <c:majorTickMark val="none"/>
        <c:minorTickMark val="none"/>
        <c:tickLblPos val="nextTo"/>
        <c:crossAx val="109172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-1.2249999999999996</c:v>
                </c:pt>
                <c:pt idx="1">
                  <c:v>0.26</c:v>
                </c:pt>
                <c:pt idx="2">
                  <c:v>-0.10587030018689997</c:v>
                </c:pt>
                <c:pt idx="3">
                  <c:v>0.4587805499265693</c:v>
                </c:pt>
                <c:pt idx="4">
                  <c:v>0.11809750852819648</c:v>
                </c:pt>
                <c:pt idx="5">
                  <c:v>-0.33274953099435239</c:v>
                </c:pt>
                <c:pt idx="6">
                  <c:v>-8.5973536369012574E-2</c:v>
                </c:pt>
                <c:pt idx="7">
                  <c:v>0.13225907943289961</c:v>
                </c:pt>
                <c:pt idx="8">
                  <c:v>0.24556653000372719</c:v>
                </c:pt>
                <c:pt idx="9">
                  <c:v>-3.7242482281225515E-2</c:v>
                </c:pt>
                <c:pt idx="10">
                  <c:v>0.21622793724617159</c:v>
                </c:pt>
                <c:pt idx="11">
                  <c:v>0.1631284059959334</c:v>
                </c:pt>
              </c:numCache>
            </c:numRef>
          </c:val>
          <c:smooth val="0"/>
          <c:extLst>
            <c:ext xmlns:c16="http://schemas.microsoft.com/office/drawing/2014/chart" uri="{C3380CC4-5D6E-409C-BE32-E72D297353CC}">
              <c16:uniqueId val="{00000000-2D48-4132-B3A1-47AF314B2E70}"/>
            </c:ext>
          </c:extLst>
        </c:ser>
        <c:dLbls>
          <c:showLegendKey val="0"/>
          <c:showVal val="0"/>
          <c:showCatName val="0"/>
          <c:showSerName val="0"/>
          <c:showPercent val="0"/>
          <c:showBubbleSize val="0"/>
        </c:dLbls>
        <c:smooth val="0"/>
        <c:axId val="1079175327"/>
        <c:axId val="1079175807"/>
      </c:lineChart>
      <c:catAx>
        <c:axId val="1079175327"/>
        <c:scaling>
          <c:orientation val="minMax"/>
        </c:scaling>
        <c:delete val="1"/>
        <c:axPos val="b"/>
        <c:numFmt formatCode="General" sourceLinked="1"/>
        <c:majorTickMark val="none"/>
        <c:minorTickMark val="none"/>
        <c:tickLblPos val="nextTo"/>
        <c:crossAx val="1079175807"/>
        <c:crosses val="autoZero"/>
        <c:auto val="1"/>
        <c:lblAlgn val="ctr"/>
        <c:lblOffset val="100"/>
        <c:noMultiLvlLbl val="0"/>
      </c:catAx>
      <c:valAx>
        <c:axId val="1079175807"/>
        <c:scaling>
          <c:orientation val="minMax"/>
        </c:scaling>
        <c:delete val="1"/>
        <c:axPos val="l"/>
        <c:numFmt formatCode="General" sourceLinked="1"/>
        <c:majorTickMark val="none"/>
        <c:minorTickMark val="none"/>
        <c:tickLblPos val="nextTo"/>
        <c:crossAx val="107917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Analysis.xlsx]KPI!PivotTable6</c:name>
    <c:fmtId val="5"/>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a:outerShdw blurRad="12700" dist="50800" sx="1000" sy="1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1"/>
              </a:solidFill>
              <a:round/>
            </a:ln>
            <a:effectLst>
              <a:outerShdw blurRad="12700" dist="50800" sx="1000" sy="1000" algn="ctr" rotWithShape="0">
                <a:srgbClr val="000000"/>
              </a:outerShd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smooth val="0"/>
          <c:extLst>
            <c:ext xmlns:c16="http://schemas.microsoft.com/office/drawing/2014/chart" uri="{C3380CC4-5D6E-409C-BE32-E72D297353CC}">
              <c16:uniqueId val="{00000000-A959-43B8-B95E-BA7F12043A66}"/>
            </c:ext>
          </c:extLst>
        </c:ser>
        <c:dLbls>
          <c:showLegendKey val="0"/>
          <c:showVal val="0"/>
          <c:showCatName val="0"/>
          <c:showSerName val="0"/>
          <c:showPercent val="0"/>
          <c:showBubbleSize val="0"/>
        </c:dLbls>
        <c:smooth val="0"/>
        <c:axId val="1079230367"/>
        <c:axId val="1079229887"/>
      </c:lineChart>
      <c:catAx>
        <c:axId val="1079230367"/>
        <c:scaling>
          <c:orientation val="minMax"/>
        </c:scaling>
        <c:delete val="1"/>
        <c:axPos val="b"/>
        <c:numFmt formatCode="General" sourceLinked="1"/>
        <c:majorTickMark val="none"/>
        <c:minorTickMark val="none"/>
        <c:tickLblPos val="nextTo"/>
        <c:crossAx val="1079229887"/>
        <c:crosses val="autoZero"/>
        <c:auto val="1"/>
        <c:lblAlgn val="ctr"/>
        <c:lblOffset val="100"/>
        <c:noMultiLvlLbl val="0"/>
      </c:catAx>
      <c:valAx>
        <c:axId val="1079229887"/>
        <c:scaling>
          <c:orientation val="minMax"/>
        </c:scaling>
        <c:delete val="1"/>
        <c:axPos val="l"/>
        <c:numFmt formatCode="General" sourceLinked="1"/>
        <c:majorTickMark val="none"/>
        <c:minorTickMark val="none"/>
        <c:tickLblPos val="nextTo"/>
        <c:crossAx val="107923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27000">
        <a:schemeClr val="tx2">
          <a:lumMod val="85000"/>
          <a:lumOff val="15000"/>
        </a:schemeClr>
      </a:glow>
      <a:outerShdw blurRad="50800" dist="50800" dir="5400000" sx="1000" sy="1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175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-312.06139999999994</c:v>
                </c:pt>
                <c:pt idx="1">
                  <c:v>20.633600000000001</c:v>
                </c:pt>
                <c:pt idx="2">
                  <c:v>-136.24360000000001</c:v>
                </c:pt>
                <c:pt idx="3">
                  <c:v>1932.7584999999999</c:v>
                </c:pt>
                <c:pt idx="4">
                  <c:v>167.83639999999994</c:v>
                </c:pt>
                <c:pt idx="5">
                  <c:v>-441.11840000000018</c:v>
                </c:pt>
                <c:pt idx="6">
                  <c:v>-18.608800000000031</c:v>
                </c:pt>
                <c:pt idx="7">
                  <c:v>136.2004</c:v>
                </c:pt>
                <c:pt idx="8">
                  <c:v>579.79240000000004</c:v>
                </c:pt>
                <c:pt idx="9">
                  <c:v>-30.645200000000102</c:v>
                </c:pt>
                <c:pt idx="10">
                  <c:v>1020.2166</c:v>
                </c:pt>
                <c:pt idx="11">
                  <c:v>1044.5427</c:v>
                </c:pt>
              </c:numCache>
            </c:numRef>
          </c:val>
          <c:smooth val="0"/>
          <c:extLst>
            <c:ext xmlns:c16="http://schemas.microsoft.com/office/drawing/2014/chart" uri="{C3380CC4-5D6E-409C-BE32-E72D297353CC}">
              <c16:uniqueId val="{00000000-1805-49C8-8AD1-9573187955A0}"/>
            </c:ext>
          </c:extLst>
        </c:ser>
        <c:dLbls>
          <c:showLegendKey val="0"/>
          <c:showVal val="0"/>
          <c:showCatName val="0"/>
          <c:showSerName val="0"/>
          <c:showPercent val="0"/>
          <c:showBubbleSize val="0"/>
        </c:dLbls>
        <c:smooth val="0"/>
        <c:axId val="1091877071"/>
        <c:axId val="1091879471"/>
      </c:lineChart>
      <c:catAx>
        <c:axId val="1091877071"/>
        <c:scaling>
          <c:orientation val="minMax"/>
        </c:scaling>
        <c:delete val="1"/>
        <c:axPos val="b"/>
        <c:numFmt formatCode="General" sourceLinked="1"/>
        <c:majorTickMark val="none"/>
        <c:minorTickMark val="none"/>
        <c:tickLblPos val="nextTo"/>
        <c:crossAx val="1091879471"/>
        <c:crosses val="autoZero"/>
        <c:auto val="1"/>
        <c:lblAlgn val="ctr"/>
        <c:lblOffset val="100"/>
        <c:noMultiLvlLbl val="0"/>
      </c:catAx>
      <c:valAx>
        <c:axId val="1091879471"/>
        <c:scaling>
          <c:orientation val="minMax"/>
        </c:scaling>
        <c:delete val="1"/>
        <c:axPos val="l"/>
        <c:numFmt formatCode="General" sourceLinked="1"/>
        <c:majorTickMark val="none"/>
        <c:minorTickMark val="none"/>
        <c:tickLblPos val="nextTo"/>
        <c:crossAx val="109187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1750" cap="rnd">
              <a:solidFill>
                <a:schemeClr val="bg1">
                  <a:alpha val="99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c:v>
                </c:pt>
                <c:pt idx="1">
                  <c:v>4</c:v>
                </c:pt>
                <c:pt idx="2">
                  <c:v>20</c:v>
                </c:pt>
                <c:pt idx="3">
                  <c:v>9</c:v>
                </c:pt>
                <c:pt idx="4">
                  <c:v>32</c:v>
                </c:pt>
                <c:pt idx="5">
                  <c:v>18</c:v>
                </c:pt>
                <c:pt idx="6">
                  <c:v>17</c:v>
                </c:pt>
                <c:pt idx="7">
                  <c:v>26</c:v>
                </c:pt>
                <c:pt idx="8">
                  <c:v>42</c:v>
                </c:pt>
                <c:pt idx="9">
                  <c:v>35</c:v>
                </c:pt>
                <c:pt idx="10">
                  <c:v>57</c:v>
                </c:pt>
                <c:pt idx="11">
                  <c:v>84</c:v>
                </c:pt>
              </c:numCache>
            </c:numRef>
          </c:val>
          <c:smooth val="0"/>
          <c:extLst>
            <c:ext xmlns:c16="http://schemas.microsoft.com/office/drawing/2014/chart" uri="{C3380CC4-5D6E-409C-BE32-E72D297353CC}">
              <c16:uniqueId val="{00000000-BD53-4547-ADC3-DB47A9FE84E6}"/>
            </c:ext>
          </c:extLst>
        </c:ser>
        <c:dLbls>
          <c:showLegendKey val="0"/>
          <c:showVal val="0"/>
          <c:showCatName val="0"/>
          <c:showSerName val="0"/>
          <c:showPercent val="0"/>
          <c:showBubbleSize val="0"/>
        </c:dLbls>
        <c:smooth val="0"/>
        <c:axId val="1091807407"/>
        <c:axId val="1091806447"/>
      </c:lineChart>
      <c:catAx>
        <c:axId val="1091807407"/>
        <c:scaling>
          <c:orientation val="minMax"/>
        </c:scaling>
        <c:delete val="1"/>
        <c:axPos val="b"/>
        <c:numFmt formatCode="General" sourceLinked="1"/>
        <c:majorTickMark val="none"/>
        <c:minorTickMark val="none"/>
        <c:tickLblPos val="nextTo"/>
        <c:crossAx val="1091806447"/>
        <c:crosses val="autoZero"/>
        <c:auto val="1"/>
        <c:lblAlgn val="ctr"/>
        <c:lblOffset val="100"/>
        <c:noMultiLvlLbl val="0"/>
      </c:catAx>
      <c:valAx>
        <c:axId val="1091806447"/>
        <c:scaling>
          <c:orientation val="minMax"/>
        </c:scaling>
        <c:delete val="1"/>
        <c:axPos val="l"/>
        <c:numFmt formatCode="General" sourceLinked="1"/>
        <c:majorTickMark val="none"/>
        <c:minorTickMark val="none"/>
        <c:tickLblPos val="nextTo"/>
        <c:crossAx val="1091807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175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c:v>
                </c:pt>
                <c:pt idx="1">
                  <c:v>1</c:v>
                </c:pt>
                <c:pt idx="2">
                  <c:v>6</c:v>
                </c:pt>
                <c:pt idx="3">
                  <c:v>3</c:v>
                </c:pt>
                <c:pt idx="4">
                  <c:v>8</c:v>
                </c:pt>
                <c:pt idx="5">
                  <c:v>5</c:v>
                </c:pt>
                <c:pt idx="6">
                  <c:v>3</c:v>
                </c:pt>
                <c:pt idx="7">
                  <c:v>7</c:v>
                </c:pt>
                <c:pt idx="8">
                  <c:v>7</c:v>
                </c:pt>
                <c:pt idx="9">
                  <c:v>8</c:v>
                </c:pt>
                <c:pt idx="10">
                  <c:v>16</c:v>
                </c:pt>
                <c:pt idx="11">
                  <c:v>21</c:v>
                </c:pt>
              </c:numCache>
            </c:numRef>
          </c:val>
          <c:smooth val="0"/>
          <c:extLst>
            <c:ext xmlns:c16="http://schemas.microsoft.com/office/drawing/2014/chart" uri="{C3380CC4-5D6E-409C-BE32-E72D297353CC}">
              <c16:uniqueId val="{00000000-B26C-4320-9BBC-3AE61282A7DD}"/>
            </c:ext>
          </c:extLst>
        </c:ser>
        <c:dLbls>
          <c:showLegendKey val="0"/>
          <c:showVal val="0"/>
          <c:showCatName val="0"/>
          <c:showSerName val="0"/>
          <c:showPercent val="0"/>
          <c:showBubbleSize val="0"/>
        </c:dLbls>
        <c:smooth val="0"/>
        <c:axId val="1091728575"/>
        <c:axId val="1091729055"/>
      </c:lineChart>
      <c:catAx>
        <c:axId val="1091728575"/>
        <c:scaling>
          <c:orientation val="minMax"/>
        </c:scaling>
        <c:delete val="1"/>
        <c:axPos val="b"/>
        <c:numFmt formatCode="General" sourceLinked="1"/>
        <c:majorTickMark val="none"/>
        <c:minorTickMark val="none"/>
        <c:tickLblPos val="nextTo"/>
        <c:crossAx val="1091729055"/>
        <c:crosses val="autoZero"/>
        <c:auto val="1"/>
        <c:lblAlgn val="ctr"/>
        <c:lblOffset val="100"/>
        <c:noMultiLvlLbl val="0"/>
      </c:catAx>
      <c:valAx>
        <c:axId val="1091729055"/>
        <c:scaling>
          <c:orientation val="minMax"/>
        </c:scaling>
        <c:delete val="1"/>
        <c:axPos val="l"/>
        <c:numFmt formatCode="General" sourceLinked="1"/>
        <c:majorTickMark val="none"/>
        <c:minorTickMark val="none"/>
        <c:tickLblPos val="nextTo"/>
        <c:crossAx val="109172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Analysis.xlsx]KPI!PivotTable10</c:name>
    <c:fmtId val="6"/>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1750"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-1.2249999999999996</c:v>
                </c:pt>
                <c:pt idx="1">
                  <c:v>0.26</c:v>
                </c:pt>
                <c:pt idx="2">
                  <c:v>-0.10587030018689997</c:v>
                </c:pt>
                <c:pt idx="3">
                  <c:v>0.4587805499265693</c:v>
                </c:pt>
                <c:pt idx="4">
                  <c:v>0.11809750852819648</c:v>
                </c:pt>
                <c:pt idx="5">
                  <c:v>-0.33274953099435239</c:v>
                </c:pt>
                <c:pt idx="6">
                  <c:v>-8.5973536369012574E-2</c:v>
                </c:pt>
                <c:pt idx="7">
                  <c:v>0.13225907943289961</c:v>
                </c:pt>
                <c:pt idx="8">
                  <c:v>0.24556653000372719</c:v>
                </c:pt>
                <c:pt idx="9">
                  <c:v>-3.7242482281225515E-2</c:v>
                </c:pt>
                <c:pt idx="10">
                  <c:v>0.21622793724617159</c:v>
                </c:pt>
                <c:pt idx="11">
                  <c:v>0.1631284059959334</c:v>
                </c:pt>
              </c:numCache>
            </c:numRef>
          </c:val>
          <c:smooth val="0"/>
          <c:extLst>
            <c:ext xmlns:c16="http://schemas.microsoft.com/office/drawing/2014/chart" uri="{C3380CC4-5D6E-409C-BE32-E72D297353CC}">
              <c16:uniqueId val="{00000000-6931-4E40-96DB-9AD17A754AB3}"/>
            </c:ext>
          </c:extLst>
        </c:ser>
        <c:dLbls>
          <c:showLegendKey val="0"/>
          <c:showVal val="0"/>
          <c:showCatName val="0"/>
          <c:showSerName val="0"/>
          <c:showPercent val="0"/>
          <c:showBubbleSize val="0"/>
        </c:dLbls>
        <c:smooth val="0"/>
        <c:axId val="1079175327"/>
        <c:axId val="1079175807"/>
      </c:lineChart>
      <c:catAx>
        <c:axId val="1079175327"/>
        <c:scaling>
          <c:orientation val="minMax"/>
        </c:scaling>
        <c:delete val="1"/>
        <c:axPos val="b"/>
        <c:numFmt formatCode="General" sourceLinked="1"/>
        <c:majorTickMark val="none"/>
        <c:minorTickMark val="none"/>
        <c:tickLblPos val="nextTo"/>
        <c:crossAx val="1079175807"/>
        <c:crosses val="autoZero"/>
        <c:auto val="1"/>
        <c:lblAlgn val="ctr"/>
        <c:lblOffset val="100"/>
        <c:noMultiLvlLbl val="0"/>
      </c:catAx>
      <c:valAx>
        <c:axId val="1079175807"/>
        <c:scaling>
          <c:orientation val="minMax"/>
        </c:scaling>
        <c:delete val="1"/>
        <c:axPos val="l"/>
        <c:numFmt formatCode="General" sourceLinked="1"/>
        <c:majorTickMark val="none"/>
        <c:minorTickMark val="none"/>
        <c:tickLblPos val="nextTo"/>
        <c:crossAx val="107917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Analysis.xlsx]combo chart!PivotTable1</c:name>
    <c:fmtId val="4"/>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75000"/>
            </a:schemeClr>
          </a:solidFill>
          <a:ln w="15875">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bg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-312.06139999999994</c:v>
                </c:pt>
                <c:pt idx="1">
                  <c:v>20.633600000000001</c:v>
                </c:pt>
                <c:pt idx="2">
                  <c:v>-136.24360000000001</c:v>
                </c:pt>
                <c:pt idx="3">
                  <c:v>1932.7584999999999</c:v>
                </c:pt>
                <c:pt idx="4">
                  <c:v>167.83639999999994</c:v>
                </c:pt>
                <c:pt idx="5">
                  <c:v>-441.11840000000018</c:v>
                </c:pt>
                <c:pt idx="6">
                  <c:v>-18.608800000000031</c:v>
                </c:pt>
                <c:pt idx="7">
                  <c:v>136.2004</c:v>
                </c:pt>
                <c:pt idx="8">
                  <c:v>579.79240000000004</c:v>
                </c:pt>
                <c:pt idx="9">
                  <c:v>-30.645200000000102</c:v>
                </c:pt>
                <c:pt idx="10">
                  <c:v>1020.2166</c:v>
                </c:pt>
                <c:pt idx="11">
                  <c:v>1044.5427</c:v>
                </c:pt>
              </c:numCache>
            </c:numRef>
          </c:val>
          <c:extLst>
            <c:ext xmlns:c16="http://schemas.microsoft.com/office/drawing/2014/chart" uri="{C3380CC4-5D6E-409C-BE32-E72D297353CC}">
              <c16:uniqueId val="{00000000-1833-4A68-92ED-E2011311EF59}"/>
            </c:ext>
          </c:extLst>
        </c:ser>
        <c:dLbls>
          <c:showLegendKey val="0"/>
          <c:showVal val="0"/>
          <c:showCatName val="0"/>
          <c:showSerName val="0"/>
          <c:showPercent val="0"/>
          <c:showBubbleSize val="0"/>
        </c:dLbls>
        <c:axId val="1849920111"/>
        <c:axId val="1849563711"/>
      </c:areaChart>
      <c:barChart>
        <c:barDir val="col"/>
        <c:grouping val="clustered"/>
        <c:varyColors val="0"/>
        <c:ser>
          <c:idx val="0"/>
          <c:order val="0"/>
          <c:tx>
            <c:strRef>
              <c:f>'combo chart'!$B$3</c:f>
              <c:strCache>
                <c:ptCount val="1"/>
                <c:pt idx="0">
                  <c:v>Sum of Sales</c:v>
                </c:pt>
              </c:strCache>
            </c:strRef>
          </c:tx>
          <c:spPr>
            <a:solidFill>
              <a:schemeClr val="accent3">
                <a:lumMod val="75000"/>
              </a:schemeClr>
            </a:solidFill>
            <a:ln w="15875">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extLst>
            <c:ext xmlns:c16="http://schemas.microsoft.com/office/drawing/2014/chart" uri="{C3380CC4-5D6E-409C-BE32-E72D297353CC}">
              <c16:uniqueId val="{00000001-1833-4A68-92ED-E2011311EF59}"/>
            </c:ext>
          </c:extLst>
        </c:ser>
        <c:dLbls>
          <c:showLegendKey val="0"/>
          <c:showVal val="0"/>
          <c:showCatName val="0"/>
          <c:showSerName val="0"/>
          <c:showPercent val="0"/>
          <c:showBubbleSize val="0"/>
        </c:dLbls>
        <c:gapWidth val="197"/>
        <c:overlap val="-27"/>
        <c:axId val="1849562271"/>
        <c:axId val="1849562751"/>
      </c:barChart>
      <c:catAx>
        <c:axId val="184956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849562751"/>
        <c:crosses val="autoZero"/>
        <c:auto val="1"/>
        <c:lblAlgn val="ctr"/>
        <c:lblOffset val="100"/>
        <c:noMultiLvlLbl val="0"/>
      </c:catAx>
      <c:valAx>
        <c:axId val="18495627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849562271"/>
        <c:crosses val="autoZero"/>
        <c:crossBetween val="between"/>
      </c:valAx>
      <c:valAx>
        <c:axId val="1849563711"/>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849920111"/>
        <c:crosses val="max"/>
        <c:crossBetween val="between"/>
      </c:valAx>
      <c:catAx>
        <c:axId val="1849920111"/>
        <c:scaling>
          <c:orientation val="minMax"/>
        </c:scaling>
        <c:delete val="1"/>
        <c:axPos val="b"/>
        <c:numFmt formatCode="General" sourceLinked="1"/>
        <c:majorTickMark val="out"/>
        <c:minorTickMark val="none"/>
        <c:tickLblPos val="nextTo"/>
        <c:crossAx val="184956371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6080241793114595"/>
          <c:y val="0.21814189568716361"/>
          <c:w val="0.30503792374413491"/>
          <c:h val="0.73232840058416826"/>
        </c:manualLayout>
      </c:layout>
      <c:doughnutChart>
        <c:varyColors val="1"/>
        <c:ser>
          <c:idx val="0"/>
          <c:order val="0"/>
          <c:tx>
            <c:strRef>
              <c:f>PieChart!$B$3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39-4CF4-93FE-06EF2AE65A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39-4CF4-93FE-06EF2AE65A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39-4CF4-93FE-06EF2AE65A68}"/>
              </c:ext>
            </c:extLst>
          </c:dPt>
          <c:dLbls>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0.29259424595166483</c:v>
                </c:pt>
                <c:pt idx="1">
                  <c:v>0.36018379196680317</c:v>
                </c:pt>
                <c:pt idx="2">
                  <c:v>0.347221962081532</c:v>
                </c:pt>
              </c:numCache>
            </c:numRef>
          </c:val>
          <c:extLst>
            <c:ext xmlns:c16="http://schemas.microsoft.com/office/drawing/2014/chart" uri="{C3380CC4-5D6E-409C-BE32-E72D297353CC}">
              <c16:uniqueId val="{00000006-E539-4CF4-93FE-06EF2AE65A6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layout>
        <c:manualLayout>
          <c:xMode val="edge"/>
          <c:yMode val="edge"/>
          <c:x val="0.71319057159994381"/>
          <c:y val="0.33584515456968661"/>
          <c:w val="0.18956469582307073"/>
          <c:h val="0.32830969086062683"/>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Analysis.xlsx]BarChart!PivotTable5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BarChart!$B$3</c:f>
              <c:strCache>
                <c:ptCount val="1"/>
                <c:pt idx="0">
                  <c:v>Total</c:v>
                </c:pt>
              </c:strCache>
            </c:strRef>
          </c:tx>
          <c:spPr>
            <a:solidFill>
              <a:schemeClr val="accent2"/>
            </a:solidFill>
            <a:ln>
              <a:noFill/>
            </a:ln>
            <a:effectLst/>
          </c:spPr>
          <c:invertIfNegative val="0"/>
          <c:cat>
            <c:strRef>
              <c:f>BarChart!$A$4:$A$9</c:f>
              <c:strCache>
                <c:ptCount val="5"/>
                <c:pt idx="0">
                  <c:v>Appliances</c:v>
                </c:pt>
                <c:pt idx="1">
                  <c:v>Accessories</c:v>
                </c:pt>
                <c:pt idx="2">
                  <c:v>Chairs</c:v>
                </c:pt>
                <c:pt idx="3">
                  <c:v>Phones</c:v>
                </c:pt>
                <c:pt idx="4">
                  <c:v>Binders</c:v>
                </c:pt>
              </c:strCache>
            </c:strRef>
          </c:cat>
          <c:val>
            <c:numRef>
              <c:f>BarChart!$B$4:$B$9</c:f>
              <c:numCache>
                <c:formatCode>"$"0.00,"K"</c:formatCode>
                <c:ptCount val="5"/>
                <c:pt idx="0">
                  <c:v>1965.8159999999998</c:v>
                </c:pt>
                <c:pt idx="1">
                  <c:v>2273.0320000000002</c:v>
                </c:pt>
                <c:pt idx="2">
                  <c:v>2630.9549999999999</c:v>
                </c:pt>
                <c:pt idx="3">
                  <c:v>3955.7120000000004</c:v>
                </c:pt>
                <c:pt idx="4">
                  <c:v>4321.4480000000012</c:v>
                </c:pt>
              </c:numCache>
            </c:numRef>
          </c:val>
          <c:extLst>
            <c:ext xmlns:c16="http://schemas.microsoft.com/office/drawing/2014/chart" uri="{C3380CC4-5D6E-409C-BE32-E72D297353CC}">
              <c16:uniqueId val="{00000000-BB18-46E1-8569-6D14100CE5E2}"/>
            </c:ext>
          </c:extLst>
        </c:ser>
        <c:dLbls>
          <c:showLegendKey val="0"/>
          <c:showVal val="0"/>
          <c:showCatName val="0"/>
          <c:showSerName val="0"/>
          <c:showPercent val="0"/>
          <c:showBubbleSize val="0"/>
        </c:dLbls>
        <c:gapWidth val="80"/>
        <c:axId val="1079176767"/>
        <c:axId val="1079176287"/>
      </c:barChart>
      <c:catAx>
        <c:axId val="107917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079176287"/>
        <c:crosses val="autoZero"/>
        <c:auto val="1"/>
        <c:lblAlgn val="ctr"/>
        <c:lblOffset val="100"/>
        <c:noMultiLvlLbl val="0"/>
      </c:catAx>
      <c:valAx>
        <c:axId val="107917628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07917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plotArea>
      <cx:plotAreaRegion>
        <cx:series layoutId="waterfall" uniqueId="{CF94B007-4345-4DFD-BDCD-D5B4DFA79D61}">
          <cx:tx>
            <cx:txData>
              <cx:f>_xlchart.v5.1</cx:f>
              <cx:v>Profit</cx:v>
            </cx:txData>
          </cx:tx>
          <cx:dataLabels>
            <cx:visibility seriesName="0" categoryName="0" value="1"/>
          </cx:dataLabels>
          <cx:dataId val="0"/>
          <cx:layoutPr>
            <cx:visibility connectorLines="0"/>
            <cx:subtotals>
              <cx:idx val="3"/>
            </cx:subtotals>
          </cx:layoutPr>
        </cx:series>
      </cx:plotAreaRegion>
      <cx:axis id="0" hidden="1">
        <cx:catScaling gapWidth="0.5"/>
        <cx:tickLabels/>
      </cx:axis>
      <cx:axis id="1" hidden="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fmtOvrs>
    <cx:fmtOvr idx="0"/>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3CD9538-3B9A-4A27-BF34-0603A739AE47}">
          <cx:tx>
            <cx:txData>
              <cx:f>_xlchart.v5.5</cx:f>
              <cx:v>Sales</cx:v>
            </cx:txData>
          </cx:tx>
          <cx:dataId val="0"/>
          <cx:layoutPr>
            <cx:geography cultureLanguage="en-US" cultureRegion="US" attribution="Powered by Bing">
              <cx:geoCache provider="{E9337A44-BEBE-4D9F-B70C-5C5E7DAFC167}">
                <cx:binary>7Hxtc9u2tu5fyeTzZUq8A3t2z8wlJVmWbcVx3TTNF47qJCRIECDBN5C//iw5SevI3k57b++Z6cx1
O4ksigKwXp/1rMX8+y786858PPgXoTa2+9dd+PFl0ffNv374obsrPtaH7lWt77zr3Kf+1Z2rf3Cf
Pum7jz988IdJ2/wHHCP6w11x8P3H8PK//g3fln90l+7u0Gtn3wwf/XzzsRtM3z1z7clLLw4fam1X
uuu9vuvRjy+v9F2h84N9+eKj7XU/387Nxx9ffvOply9+OP2uR+u+MLC1fvgA91L6SgoqlJBI3f/I
ly+Ms/mXy5FkrwSJlVDqy3X+de39oYb7/8yO7vdz+PDBf+w6ONL93w/v/Gb/cOH85Ys7N9j+KLcc
RPjjy5+t7j9+ePFTf+g/di9f6M6lnz+QuuMhfv7p/tQ/fCv5//r3yRsgh5N3HijnVGjfu/RIN+fG
aOs0bO9v0038CmGKKGPx07pRrxCVnDDJPl9XX9f+rJs/s6OndfPHnSe6Ob/8Z+rGftAHe/gqnv97
tyHq1dEhhPqiGQWi/8Zt+CsskYy5YvH9D/269hfVfH9D/0EzX288Vcz+n6kYN/2NWqH4VSwoZ4LS
z1In32pFkVdHdXAUf7l+EszOv7Ob/6CS+7tO9fG//5H62H/8zR+66u/UCXrFsEBECP5ZJ/hEJ+qV
RLHASsnP19m3nvJndvS0Xv6480Q3+/U/UjcXB9sd/sb0QuQrKilIXojPkkcnmpGviIwhiJEv6UV8
q5nv7+dpvXy970QrF5DE/4Fp/0pb+7Fz/d/pMvwVoQpR8tUlThVDXyElSUww+NJnsPEVjP2JvTyt
lAfHONHL1T8zs7yuzKFw9d+oFsJeMUko5JfP7hKfqkVAdgG1xALQ8v3Pt9r5Mzt6Wjl/3Hmim9cX
/0ifuf0Y/tZAhl5RTiSVCD0dyNQrQsgxzkGWOf5AjfPQbb67nae18uW2E5XcvvtHquQX3d052+m/
t7TkRClG+FeQ/G1+kQpKS6wYU+Azxx9Aaw/V8qe29LRqHtx6op5f/pnF5Zk/2A8vbiHNmK9C+k9F
zP/DEjf+H1z7eSjwsMT+5pN/kf6AOo4BvhExg1LgYQGn1CuAPoSi+Gnwc8JI/Of9PG2gJ7d/c4T/
IbrjP9vJ73zR6tAf1vdE0wM25Pmr98cF+uvk1i+O/aTNfpbd+YcfX2LBORTKvxNYxy/5JiTcFMD3
vDjvDHjDV1t8cOPHQ9f/+DISCHiTGCNOuOJYqhh0O338ekkqqA4VEopLAbWGdb4vgAeD0hGjI50i
Eacxx3Cpc8P9Jfg6ymIEkQzB219PeO3MnEPIPPn9hR3qa6dt3/34EuLayxfN588dt8mohB8SA7Kj
FPZFBAC45u5wAywifBz9r9bng6+VcttIdDYp58L9pCrc63UuVb3WmL2b6nG8MlGjk3Jo3pmcRefx
JPbYDaZK66WoVk1H6zdqrO21GeK3LItznTSmLTeOTnK1DBE590iYlM6R2JRzmBLZiX1jxirBAV2X
YfIHReorPpkrEk1nWd9kq94zlQ5TzRIzDjIZvf40xIPe1yDHtBWNTQbr2iSO5JIEhqdEx8uFU/E1
Rx1JlJ8OLkwhYZVfz3SuEt/rT50pq1VN8nktnNwLEs4mLZq0ye0nVdmrCY03WWBFQvWwobi6Gubl
mpbzRZzDp3wZJaHQh7np3cq1yx3rq50Z0Z0T/F07dxtnMpP6uiC/ZC3dai95MsWdWrsuWxIbyT3q
ybtqNAcRL2gT59NN7KurowT6epArWplPZWOjtMv7ckPM7FaknqpkyEWRjNN4m5PpRtrAU4l5fu6N
upuySp2hgm7zfL6oBuzOF+AE02jqQDBxnFKmd7gYcBqqcMuL+WZq6LuCVLs8mINvy4Nb2F4UxPOE
025N4UAT1Z9cP19TA7qaSb9pVdMmEa12Cx2yJPRFnViclwl2IChc+CzJmO8TheNirSvVp0M0uou+
0fM6j46yLOrDgOYpieelSvrJzelxrYbCB6J2uZ66+LrH09lQLBdI5nUajfFFI1yUjlXxiRj4GEP6
qqrCBQblbKVTPCk1nNDR+e2S9Vliem5WWpFoVXWw0KhluSoUXS49K3duXt562mZJwcJtHbNVmO2U
2sL3q8wBRzdOam1wuJNuuRhxrtOy8HpfteKdDvFvsiWv1aRRyie0mXG/Xdjgt20Yb5eWbbVuejBU
ss1r0FEUS5NW/dgnw7BccDcX62kCfSqCyE4JsISw9H3S4pokTRe/tTm6U2Tqkzp4m/S52SEx3rZ+
uKXBfKrjck5j7vrVUIdbkqEiqXTfbAx2ar3wqEgR0jq9lzuyfK8UfedaW244ZfuGUbHpj/fBOZMi
CDBFwt9p4ectD2COEQr7BkfN+zKLVCrKYl75KBvfEA5mZ0KepXNLWTqrfty2Yh53rWPjeVdzeR7G
KHpdFbNZt0tTv7ZRM2/iwoy7umi7FEeGQOegez+Pnl8iWTU5WI3TLV35qmjKlapbshLVMh0y4XyU
5A02/KykrX1b2extHSI+rBbaKZ3UWKehyPbUVu89mce0CmYdCj6nC9Grpp/9uqWhQCvPOS8THXy+
k64vEy7avYmKa+uoW08RfesilKfdwNh6HNgh2NnfWYsH8MqyWBveJlLMZdIsim9qXQ8rPLvsGvWs
T3IL5r+U+M4h1yRdWzdJMcYpDxhtiHCgtxlcYFjADNsMxauAqXxNYzGcBQxGN1finYj4fsDtdJ6N
/lM0+QvKq92DpPMlrj+M45A/TqK4wkJJTsH1BRPoeP1BFNclp0M5VW5Lx6hKyND2aSbDXrP2askQ
T55fDTLPo9UUJDTCaEyR5Mec8mA1RafB8lnYbQ6uvrKo2mFDioQTCOjPrwR10OlKBLoJAhaLoVy6
z14PVpqECKTMGrfFfXVQGUTDYzgu0TSnpEs6dw6v4s3zawJR/nhNCZmfQAfq+Pe3p8uJVYXsMrud
e1asWTfeugCOHRG6nSJm0uN5jVkufAfR7fmlCRQYj9dWUM8LgRgS9CiPB+dtqnxaylnabVd7sipd
La/njBfHcHFRurLaxircTV0YN9U0jrty7MBvlSWJL+a7gmdgrsvFkI+QdQnbKlVHaTn4NZbTxcQh
fEuOm7SiYKuuvLLcb2o23oQ6fxuzol7xQPeDNFEanFNnjLnm15wxnlIJ4eH5kz5hQkcoixkC7pth
fGJC2GhVO0zttsDdhrr4OlbLdb349jsSZU9JlCJyhFaSgimdSFRNSAa4CLaqDD3vQriekabr2EAQ
tlyVq05WV32O6jdmnK9FH9dvihxyKF3yT+0IcfkIVcoKAATC4SKPuixR03AbKb4nfjwrJIR71ug6
zfOCn7UBh3c5w/NZneNmHfSsL4bYdze2Cm+Dh7Q/YE13vZb1euK9u6BWf8o044mtDGgxSHcWovJT
5pa3Mh82S99B8m7ItpjZtiisTvN6yRLShItKRCbFw3It5pYkGMN3Kxm996yaU4EAYz2vsCciDKFC
KoFiKTCTJwpbRORaGhG7XSZ0DycCRDbWYJ5EE9k+vxYg7EdewGLIU1ICc8Xw8foDL/B41sLQ2W5Z
Nd7QTu9q972Aee9J3+JeJTg0M+nxT4XlyRq6aKvexLHdOjU2m04HnNJsuTtGer2Q+az32a7CdKsi
vJ8yVayFNbsoZL90Zfmb5KNNcD36RJqSbMcSknihIDo1c32FUP5p4RNZi0xXW0P4kpSMTMkQL92l
0Xw9yuZn2cPbvJP5OZ31nBoGuAUh0qetapsN9rhIiGrx2RCaPomx/sQsmGCrq6sxVLuK5XMqeQkA
FU2AflGTWlvodIz7G2dxsaZkAaLu97Lm+rNkHmYY+oTHgi4UldB7jyll+FulWNz0wc213SIDhcJY
1DqFlj0g+KiCMxcgAQ1wa2Vmua8Zb9Ks83GyoPp1X4ItZ5VdR9wOmylbpqTnyK2GIn43lQ1ZyVgs
STXyfTYIng4Z2xcKlyvmIRI1bnIrUc5vYzzdLV2caKF/CgTQoWrhwD4KZ1URv50BiCVNVjRnxExn
qplucsaHpPRgn7SBwNfxcUpURMtVnRl1htnyVjV+vHpeSE84yZepBUQUVG8nMpryVph+Gu12knYF
ECckYoLt0HhIsib/jkYQAnr31E8kZGEIawhh+cgnW0pmgulgtx53do1451YyK3cZZCqFQD+LA5Nc
ZiiQRgxhqiwBAebmilcAAAeX8cRZ1aS6Htu14kudaNP1iZ3lb12FLqNRvjaq7tJCAdoP1pEVabq7
ulxugpkvanFMxmBmOakO2XREqRNOyyW+age7KoPDKcDV9diXctODSu/Ly4UGstIMPqh8teNRD3c0
07hpsqFPzNIX50GG6/siKLPBraa+cjs7TLe6h0JSVvmQLi2UemyZbn2fx8lMVaLIeIsrdN1GekcI
oDUkhpW21bw6vohqeCcbjwbZDOMGUd+tj27UBbZ3Yrrl+bGAYFUE/tREqWkBLcVZeRXaSq5EA5/2
EXvXlgxcrM/aS8XCne/71TSAgEujrzSBmkUFgOLU0HdlMd5MhPKUOLYdbb2LxnK31G2b+BwcuO/N
DoriszqDzKLzEQwTvINP/ZVB7H3RTXZXIbYfu3FFsJ/TY2EUFq/Ppta7CwnI3vT0Hfb6e/mYP+He
gHWA+gTiCSwqPsmTZiZliymrt52Y72w33nQx5L0RyqyMgVsf8dd9qe16hTa9AqR37/O26Dfz1E1J
W8JtbU1WVW/LtarUSo6eiJXp8zbFWNq1CsO8NaiLoECr6jbJqV631uR3bWTUVeNVsVpyyIv9UqhL
CxErXQTZ4whiTNnPb0cCcCv2pEl5rIc05H2VGAnIOofCEPJhQRwoJAeYLcrhth8hgnrc33gJJaka
zNU4DDeUDfrMGR7W2ldk1U7LRV1Mt2VWy1WNoiVhbr7j3dJsfNPfCKgOtpXm+xGSCBSZwy3h4fqI
5nvxNb9+4bS+BNjP1Myda2av8+LL+NXvv/7Xravh//uRoD/ePE5v/fEbTDd9Hvt69lNnH92x/9ad
fui4m9+/CzbzZXdHVuubXx5RbF8ppRMS7fMU2X+4+CcZNoQUhNHfU9Ejhu10nuueXft80xd2TeJX
FHK4gJKEQVJnHMLuF3ZNxa9oDCGZUcV4zCgHsP+VX5OvEDBeWHEF/QAIobCLP/i145gMEZJ+ZeW+
nvEbRQKr+ETmRNCVfhimsYT6HlxKQHUGiTMmx6zxAM60IQp9azp0YRs69m065rUOW89GfZYVseV1
4oq5dpdlhaLpZx0sPQ/NXDQ+6VTDDkKPFqPVHJdkBD6r5MvsEwvBprzIMfhOojJb5UlrO9+dPZD0
E1s/yWeAimDD8lh4ScwYPt257IbJZH7xFySPww0qgMxgU6ku51HE+ymaM/MdlEnkMUU+wGWwJI0R
VD4MqEkO2jzBZZE2pIkGl19wri5dL6IyBY4NHRkCmrdxUrVRu0U+bn5VE2ClkA50FJDv+DBmG5YX
yJ1nQkc6WUYBUrE8G5Yz3IPjSqsFWTs7hOsCapNbg1G/nNHMuouyQ5lf59ouY4KqDOiw1rf1krIw
2GqTTxZkHfEx3JillSuMFnbobeO6pGwlLKWKbMzXXmRlvZpYhnAy8aiTKQeNtGndd8Owybpovpq5
xrceYF6bTsSwgye1PptppPx66Ru099JVOhW5nvP1pNWUr9Fx53FBjV+1RY5vEYr0AiCog7N1vmx/
jYo5XOd8gm0ErGVYE4abX/E4VUvKHW6L16GoYUdqZuR8XlARfvYtKxadtBFGt7gsUHeBHUxl7Jdq
EtGGi5k37zAZbLHrocY9iLwzSxpB8hhvFm/xbUSAL/ulkShE7wnuQXK6C7CfuXfBnftG1nU6+gpu
yngES5tmhKvNUMHucAlJMQ1LG4/Al5VlcZ2NqAMk4m1drOhE4PxlZdmhnPLs7TBz9XYcPNwOhZyv
V63mbwo+wFfHXQtC0jMFLXDa9927YrJjs6VLXNdrkCMZUqYJiEVHpp1WgfXt8tO8OFDriBlGF/mi
TLFbjioRR+EogAWgv4a4C9VGM1pp00ciXcZxuiqgLn8TybgISRnAeUkOvMiqbTXq152fwQmNQrBL
z8UkVm7EZk0zka8MaxFQpVOYb3mP+33EVBBpXWa0S4BJdIe87NnVPOf8bTQKtJ/GxlwTUuUHDETs
1kWGylRjKw42r8ZfGhKXYYMWMNliisM1sMK9TItyAonXJqvmHQ6chTVzQr2NeNv1b7BeIr5iowCz
Gb0A8U665v513AdGNh3LI2vSemgJWgBNyWIB2gEsEt9NdQDdadLQ6dNczkPzK7ysy08NsOo3uo7R
bcmPZLPLwUY6DGxaWjiFbmd81LypohZKw2wC3VbTYur1IoBOAMmAc4nSglNWgO2zTRdHTfeuy1i4
geITHCFaBAhYYygtzyoTuwuGl6JJstD5bT6WrtqUGQ7XAIrbLXDGc7gkdgDRC+hH1GseqnJJEHgb
sK2hBLkI6CwAQccAP9miwv62WpYoehsNYmkve+wjfz0HBTsBCAThd6mnWf2saVxXN9lY+m2oI9+m
2UjI+TJSCBDLXIMsAQOCLEM86SZR6sgYNHHtt5mRJmwoRJVi17QCk/TekCso6sPGRQr8mI9Hp+g9
hW8JE4EYaqnDt3qIEElhhLPg74KRA35dZgoChcxR5e4EmdC+4LLMoeSsYc2oysuwFVnuy/ce+Slv
Ejbk/QeSyb76xUOEQEUKTC/zr11tLZdJyKNMrYXJIyCEKgTfFIM57bpWgM5749G+7BcSfpFD1lYf
mbAYtwmd2zxb1/GI8esa8s/SJngoc36eWSxrnDgHQ3bnBSaLT4DQAoY/0nn8XoelS7TO5d7CLPc7
Ng5Z6hb0kxjzMKWodsPPs5ujddV3xQoMo0vJkBfnxKhsRTKom5NaQ8GGCJrZqhA120bdxKdLR0uA
+b/kBR2ANmoYt2UCaCuzEGTcedPI+G0HpERK6vh9ZEed9NZUSTVbqE6LKcgtqnD+m+ky8THkJEss
8vZ1b/jlMPl2XlfGhzfcifw9I6Nd15CkVtBwIzeyzex7BK2MDbYxkONigb5U3At/rQDWp6KpjhzM
Upkr3eTmZ1x2IlFx12+WqA9JNIaQWp8v67GemtejWepLRsdhPUzCAN2EgYZXQ/HTSM31JOJQnvm2
o5t2bkMSl86ejdrpn/KOm5+nmnb5xvfWXipIYCtTtcvORKraQOtYJ2M72S4xQkDYG4m7haTTvLOs
bopVuXR2I3Xsfik4P4q21gr4QDbYlIsBugE8kCTXY73KM9F90l74lRko3eKlzDeTwXjP8k7QVRED
F5GEGeDAqvN4vGi72p1J084GCiLizkUR8CZn6E2ZueYsDsWw8nDGd2XlG2Ar8MjP7ZyhcT3XYti3
Pc1+Ug2QZ1G3VBsGzFoaldEiN/PM+T4q+hb6MmzextbO51OE1PnSV9N67ryH+ogOaTvM5bawHb8d
9bh8iGNTXiipgKG1XpnV85DoEZijQhD4Dx2fQIB5uJM6qXU1kaVpsl3oG7+FjoVJ44lAEqKRl6sy
ht5XBl7+1xgxQEUCajMG7D4gXUHVCbEAzFQhiompXWsgimqqITA0PQaM8fzpTqrA+3W4gFWAdSPA
uZ+gr7FwfOhUnu1odUQYIvYQs21ofmUhg4Dx1xcDSh8mcQEgQxP8RJQIfDjKAQTupIEenHMF8LMF
B6ZdD2r9/FKPgSzQVhLkBr1uBFTwKQTPlWiiEPMd9LfQ3g4AvdmkTNpJ4GA7aAZ/x0qeWA9BHYLA
TO55zBO2FEkHbmtqtlugf/X2cwqyRQwZg9kO0EinZxDv82c8iutb5AyHk0d2llBQ3ilYn+uc9sr3
dOe5BXQlohjADwRUyMA2YMiBMLIG+SiqR3gdRyWkj+c3cDSOkw0waF3AjCjMtWGYSfy2znGWtnEw
Fd8Ng/bbaYK2f0CT+w7t9eQq0B1RnCOY435EVGR4spnu+C7vC7+dtdVnQgJ7+tfPAgWlhPYGDIw9
ahvwnuCWRXAW1XZyxYGPTnFo/g/MBBhVmJuVUO1AuXkisaqtW91ox3Y4A45H+wKMYpwnEdZz1qN9
34Rx+U5J9zh+QUyHaALHogRenTid1WM2T4bTXQQE4Ds0yHy3xCNAkcFAX9nKOcbASy9gIs8L9HFk
kQpDpxvBadXj/oHCE8xnNAzvqgG8O3PHGQF+7FOVXMIjPr/zA09UrU8cEYwD+neAweHhi9NgKczk
Yaka74Iv6nSukbtYur751VAwmOpYwYWj1Ty/6FPn48eJTwoEGmcEf2v8Y6wtKRRHO+gm+62tKTk3
sSzOoND5rqfft3O/9bTjqA6j0L2A5+Qee1ohvYwhnuwW3ymZlKhmQIqK2Nw04+L3rjSFTbIZYDKM
1kBVAVir24/tGLINjToKxYVjB5Pj7gMqOgKoc7GmuJYVb8x3xPI4ECoYLoIxV4hIHAiak4RigezV
c5SBhdcwEZvqTDe/liGCfDmWFEytVADrn9cEehwhFDx0A7gSZj0lkY8auAb4kgxy3C6SEWDdIAnU
D30I/QfpEaTMosmO9l5qtG8H0/46jmxBK6JVuGk73JqzNh+WdgMoSZ/1MzLF6vkNPiUTyYANAmcA
3Z32PuO2K5ZRgtfXiwTQHbPyPcojsusMsTqZ2vh7NM4j24Sp16M3HKcDgF85XbDV3RH0z8tupBk9
dHEJhP7cWjDT0EA1/vzpnloMeCMSA0EDoeY0C8gFqzhv1bwLOTRbS1upy7iTUOWwuIEq6fnFHqka
TgYDbNBJhnFqCGcnXldXEWq6LJ53HIaQOMDXHiwLHBGqxOcXwie9FgyzFYQfwQO0kSGlnyIjmG/Q
gTdiAgThi+46hhpuSCPZ9dXPWeSW7qIpR2BCaE7lZTEVdYCKRBCftOaYBl0bbgpdAU8QTVAspR1a
ml8X4f02jjhQWcB6kU1sjuzH1FZQHE84n69765Sr/2og5gwBvAPCVDESP4JCGvo7jai7boehM7Sa
7OAu6qnQZ3k8/2XUBUsdh1IEhUFGAY/ufBsToUGD+zEUfudjTs4lLuH8rWvVOsLh2PoO3+UPTzAQ
8PAQD/Hx8WCJGDxTdxpulpqg1jO6422gHznH487TTL29J0S46IDVaRfDfnYh4O9EOnxqItAdxzDg
yQmsjAkgoeMowgOel5qs13TS5Q4Gs6p6WcWl5FV3NvNlIDidQiZ/46iq6Gp0Her2KnfggcTnGqZb
ZptBD7+cb+KhBhZxqY58TevFsbAYPLyGBjxMUda8K88G+H6YVJgjC980aZjziPKqBOJSEveGlR3M
ux3NC0Y2AT3MvUfNbvRz0yWYd+GaTQGosS6rgPergDjKEt2OuVjJfIKJRxZHlV/FqKrfTMA27D3v
o7NANb92MzRIzpyw0PYbe7sksWhxfAm0dGzTTrBBJQX1zWVfUYFSYZplWrm5XaCAXvRukjBDR0fD
BpMMqGgVjG+2mvXAfcfj5A5kKa0Dn0ElkEdDgwz6MHlZASkeleAvKjRHMnTOq+J6hAHSfC1gdtCd
w3gckN7Kq6zY8rGCqsi2C1xdWvEFfI5VBsyLMkdc0zbga4WFZvsnYMv1lFYo91C4zz6o6jyXUbhp
wlIX16R2xl1WeTv2bzrSgUJwI8C7Haqb6sYtML+58kOP2g2KebipYiwvc85ddSMa1H0IXQynmEjJ
lo8Emt70yrfoSEVNBtQcYg03wtHZgU2w3Z8apKhaV7iklyNIcwRGYwBuTld9FTa8mWF54EGAuYLO
GBDhsp45WY8kg28ceJGh35aJ2PM2lEP0E0zawdJttUDWUrGlQOEUhnT4tZ1G1t8gHRXdqgJzKa6h
XnU+RbOYmjSKND0fR9+JajX0Y5QujW2mFccQwtmSgwVZO0IhgQUMzF7SMUPTeREik0FeRaPeO2+A
05LN0C1nwUANm2CtgGXMhzj4W2Shl38mNQMDswXMIO0j7SE33OMA4OzB+pacA9VQcAe8GeKCzBcZ
ECESRu9mFz6pfsmu5TKG688UHDMDbIYUAd3SErODzooiW3dDNzXbz27FMcSW+OgzkyClPFimgXqb
2IxuUUCF3gLbC9w87imEcc8ZWFErOVRmhWEgV9wdOXNSdsNvs3bQoQ4aePjPrRkk6SFj5AgkcgrY
TjpBDzUqj0ysB3o+aUoofwKKgYG/T3+CD0AyFsBdiUsmoB+RVLEOMB0tq7i7qFUOblo3EXQazExB
sDQbKdmUCoZR33S2hY2gGLiTTWMwDBItqA3vhyBINALRw6rqRjporV6xYNAtL0tL08Fnev4oI+hk
rEsJbd03M2qABS5mwMYE/G8SNeRjaAMULimArgBbodDNqcCDeyJ+AWBe9XkCY72uIYnRYxOVSZYt
x453ZGCm1vgO2PrZACm5AQZtkUBJlDTb1XEcgGoDhryXQJAtA0zGfM74/79P+p0nEWB0jQIm+b0O
etQn/eXQFTC137vfH5g6dkq/3PalUwp9MvhXAiA3cSYVAfYSSqcvnVKA5vDwEzAA8vhIwe9NUnjo
JIYhKSg3ALBSeN7gjyYpPHxIGcy5wDMI8Hg7gt39hSbpt6iRwr8XAY85wBOmx0fhgTc5LUsXt7RD
1A38TT0a6NBYHYY3HsZROFDkbff+gWCeKBD/m73zWo4bydb1q+wXwA54IG+BMix6ihRH0g2CIiXY
RCa8efrzodiW07s75lxPTISmuyWqUEDmyrV+hz93CecP29JDwJ6Ei/rrY9eYerNbBVnvPmTAo1/P
6PvSj+IZwQpNpG9DLqZMGC9iw///Pz56c5eF4TahfgSicqO05l5Z7sPKkfa1Fi08xfvEHwy+9eSE
G+nSme3WIyYrxeTvP/7Po8f2zQObZswMwT95cB8/3nbytBaAtA+VNOg1Q2Pjo81+WPVlrraPm2X4
T+P4h77olw9lqUCmo/bEYffnvqjWdTKkWtgPHizRU+2EzsmWPhPW5o581r0XXrtnpm6wBupw1g/9
m6+7/FgZPveh8VV+1MFGd3RGCxuxrqv74oc29TvxRtO6GnWy0XUrdFnUaYvSNFc10+bf3zv2xh/g
rfev4TN1g+t5zBvuh242nEKHspvZD9ZgsFYG5KRzNXBEhx3nED4FdTWXXvf295/6ZzXyL5+K7s4H
HeKDN63EH5tK3zCDYvZawHRrtJ5qY82PTVBnPyECG8r6On/yXJhjLxAZBF6GvuXvP//fNybo7HmK
xqJkhh/3yihEXTblbD34Bp1Ovm2YRUChp2Nj4dP+rV79xba0/jxjnb+rA2CK7BlEDL3utm//0EAn
S9DXpjlYD+42ixs640gcc4uTPHEc2qrSdV9Gkx4uNSF5Y6YxNotRBLQSZWb8w+P+qy+OMYpqaQUe
EPWHVWu7hhKNmZgPQ9+wSdwgoSW0e6iwCHGZ+AfM6q82SUDZY1/yv+DfNK+WLszccEb7oe36cFcv
GW2cmzImDQEcqGwL9+SMnbqCc2aVi2q1buUo5jReClQjkVWs6l2ikDbenO7PLWlfjuJdQZBlI71N
vRRscQ8P0XQpMnOo/mFI/oBLnR9gYPP8iJ/yHGawD1ukqNJkCBdhPSRJYTaH84B7XjdzL/XXtkWO
XoUTdW/hBsoQ1D/NV0CBbhHNBdpZuqm8dEFgVijjdmclZgdmg/Tk7xfaX1TBANv8pm7hYv8NojBm
exj9xLUePKaqPDrfZktDdVhmYj01GxX69x+4naB/qh1oj1jVnLkmwyHpIh9ujOxTuzDLpXs4ywvO
vX8iZu8lEQ60ymA6833r+PS0SZ7QtJljAYA3wUQ/5kMJ2+vUC9SuogEuTCrAGTTIHaAGd1sT51vU
cWr4kZUjnuvGQF0tcC7X577eDvhC68Kg//ff6t2O8DsOiUCHb8Jzhg1zbWbvjyLqNSxF0CBWeVD8
VCz0sra7AsnOXYN9rb+ox2yc4iIYi35ne0blx9CLSXYQWZoXEeprx4yXWYvYLuxxb8o+OIxravTM
Ad1gYbRIFwcNgZcwSzurgLDOJuOzNmTa78xAqTaa0iXzYlcETDUAbeyMopuGPUeAr6OyqFTkhppE
tLrPrsJOFte2DNXtWCRBs2P6QZeL+8j4whBU3llqqV7NsoNUpQ/A27asq+b6xuxtQRfoX/YLjGfe
c35fmsKTTtQ4hb5vTEIfsCkJ3BeIUcydF2TMLWMQGPp5qKtigtEOgkeBYNlEJpmWPsJEwNhIemm7
RujTljZGHRJ+R8zVhnEtAZUuVrxiTKzD4LYnu1ly45SAPV/b6QCYqcfkkqQn8bhMozXEgTum7QM6
fMtFat7XXgyOWWaxzFKt74NUVm08CzdLdmExiec0Gzh2S9ZIsGzKCZxqYt8ghEz3tAZIBNBFcXXK
Q9chXNqEOqTa0AJSiEdo4k/v7NUSdAwOiYMoDLtM5UYzw3twHZZBOXAyW5kV6nitBzPQl+jHiuXG
d1RzbcwitA7pomSGXj6fw5Ob5tntiHXwNaxLX0WpnZlHMy/aHdKN9La13fbQYgdTDdznZJrrF1Bc
jI1jOO9wz9rfER4pxD5NdwyEnRzs1VHfpOi8L8oxvKjxdfbGQpl/pENS9NGapfXOHHg8cZb09bFN
tYf6MxihxlJpOmmE9ngOo8UwFoa7/g1ay49nL0/1k+GFeXk11mFXuozE6KOfgjFRpmABYNgMdjKQ
zF2YwkCLfJAST4BEb96RyUZBXLq5gY8PRHzxJXpmS+gvRjb6DpdbFnW7W5pFhgfD3JqfFUmMKkse
UL05Ks0U4Itqb7gvTchQu++qSS+RTJPq8wx1PkZnzkguC/DOGAjqilDUineJVBZaHKZu3WxgihUA
ObYdT9a3Vh5qXigjNk3460lMLC+8wTz6cqRk5276MATh2sfr4m9z7zSBspowVH21SbXlhJ0uWcXz
ZMMmdCscrj/A6BgudShwpdjLFltg1LBDw1jKDYpfGu8sPvHUFW0dKq+NBypRQF6VdWk/NXiR+EOq
Etc9UEQeUc4SNNqukOnOsnr+S7rOG4OQ0/hAYvMf1qAE8g09bk5rc1JHPUKEDleUVdwOdUOJQR8K
RtNIcS0CNX+yPZ9DPUeZcX+ukfRw4XXicYgGBfxNosLuDRCbWylatIJdN/CP56uVwwB87mA8vFe0
nTbSony5b869SAmx1t7VskSqlI7WLbZAC/UwneFiT9bTaK1if0b5hpxxw6kKG+0xLE3Wg2/tlq17
XGzuvSUXvhRbkk8qs7F7gyOcP6Et797ekby0oPs0y9F7OXPnYmuPdAWc3Ii0+VqUkC3xnHfLp3Oj
sJZNDR5fVP6LPdPfF13Fo224mNkOizfXqQLuRYDCSTWGeWtuOk9fJeZt11ZAcCwjnp29XS2Oa+QH
HcDlWbEFWkUTrjZI17NK/TUZNkXYUtrQLokt6NLPTOKocJWemq4Fg/wF4VITwq3GQPUXnxucYWtV
yrXo396HH2drfZZCgH0B17l4x42yKaJA+6BpwDiA7NJzXzIg9urIscMFantG+hUa9VTstbSS7zhA
QTfr8xayEg8YcJzbrQ3i5Ol37fQQulP3VomOZ6STkOaOfxXpJgWtXY/aprZRpczQaFqLRWOwodg+
T/oWSVBw4uuoK2c0/E/5MixLZGQVVzu+c9+cuP22PL26sm7NdEO+S/zT4DEj7aobIqi7AdI0sguZ
4cDFvIGSJELPFjp7CA8uJvFYwL1bcs96hMzP85gHT0UZNtW+b8z8SJAJa6QCr3rJ5ERXOmu8Ge9F
AC/Z/AlqnLtSlbm49jd9Y4Pj7kr728fLCbCq2HZ91VsQcpZC87jB0bT7zUWTODzVHHXJruIg5z5M
tKCizpPns9p0Rq740m7KiRIbndy/SwxTjx3fth1Xcl6J7lyAMCM23NYGPfreaiuKDyLetLsXMzT+
KVTbAyoa/L0HWyXNhWwt8Zz36yyinnG0w+fcb6hjONAD2VMqH4GbvRenKFCuGpvOVBSMIe4cWk+T
03KTHXuxxog6L6poyYX+6qeajd5Y04xUi294VjIjpaICtQrS/TzwrpMBHYPa7GlMGVFzSrcZTYy0
T5sw8gk1JY+l37q0NZx4TueO8XxsLqvJitIbyeOEGd999TTuBTs0SEuwJSjxwCSzaXRbPc5iV0xW
te7a7XIyn29R5jByeujZr3WWiuuqrOdP5ro4yS5wVucwdJUVRl6XUo7yks2FvZjqmHWt50QZSx4P
c5ls5FICKDyNQYMkwkMI6eF58D7N7VS3cT25YJFGa3ov7rxVFv60eK5nNJwVEq9T2ShD7SFTp+pS
jj4/XQ2Z3Tzi35xYIknJjcZob93mxbn2zTA5R5VaFHlakXQbyd2eeSWTrInzDXivRdvgPhY2dWEr
rG26qU/PazdJN73wWUE1B/nyHb4ieTivT+DY5FgABBzHunHLm2AIWSKhienexQ14maVLG/6yIOQk
w586GMsxlu3YXhhFjZV/QTIPFg8yvK2Kdz1oaSfWrY/X8mg1NZSrt+mCy87IVezXtYWJ26upRAQU
GDGsBiAEVjZIl3z7Qsa06S0xtxHu4E783kIjBJZs2dat5SICY8lZTx7Y9bSzqpSdFSQNJww6HecA
gDrfD4Wi2ju5decF9vrApM6ifmcQ+4mifa6ALnC/3Kkk4Gb3ibEd333BXXKCiW2zHUB1tKTOMsV6
7CkKKm1RvDdGiGa2hszGZTjgS9k7zcLnpnqZP8nFZSTQjGrPYl5o/FD75tGwjCGr23Z7Y1e47WxF
Lb3Q+jhaIcLbfhjr7M7qClOdasrobXsWMHhhzyeQjctqN61khYzwBpqQ1CjFsznp/Fjrefu+gZju
3cEOHodwlnfwZK+ZkRhxKYruwqsQ8ActlX1CvfozdToVBZtL3vEZqeNROWzgGRKsyDUn0pJPa9wD
eQo6lMV/LgvQey/XVDnlTet8NIYC1hTNyhiljcKCOc7ylGtd3DhuZ1kxp6Y8MdnPF7Wla1yWWtc3
iXLUTzFX9AtnesM964Pbzu5DFMNdb14SfIAwvEiw2sYiyxi0B5cYBruqq5OhEM3XoGzIDqtkMh7T
wubxtFLzayMsbpLjrUj2TZOUE2ei4JAbAu050uPIraVrshDGKO3p8ObGiIcGhdR5UD6LnSdHsFVF
1kAUmS3sS7Ii5S5tRX/gJhN7YT4fJklG3V69XJU/FD0mp4vQYl9sZ7hlFMlzghEQamKbnVOTDAMc
64Wm5PXUNOXPQXIFntZeBEi2r3ORuqdJC+s2nT3xbBl993Ymh32ndE/MYDzX2rc5P9uN2RhkSrU6
6+ZHPjk+101RlBRHwYG5PysL7GrrN3UiwmvZhrncJRr4appd/bWsME+pnrrXNmyhvmLx5IlRokjy
Dn66VeZ1VZxAzHbZhe1l+Q939GFKPD2w43oDJs8rG3FtvHcYDRiJwcksyzp0T0GwmsGJgW3uNyvb
EIXD0B4VHoxD5dp2yKzSey9wM9ZTGKIM4htTlcB5uCVBgUAbosNmkpA+B4s/Lv5TBmK9OxOK2pvZ
D2u6lYNzy+yZ8qef2jMK8Fqah7SUQbj3l94+8MnZU9YO82fyKtbrDJfvZz2k5a5jh1CdmXbWAwfi
EESBL007Xlxt3LeGr+aYdroO907rzBc2aTuvg3a8NwTC64+KrvKnquaOdnuq0oi+yr5CAWFeWzRl
xwpw5QtaCb/dDUlSZVFDHkizb9TcXHrOnN/mARK2tPDzf0ndp48+PT4GGlktBKd45nEJveVWODr5
nBlB+aqahb/Jq828o1OuRXq/1gYTa0V0DQxvb7ZF1IrR/3qGFf7L8PwDwwM2vqGCvyGm/8bw/BpT
+ns81S8/8gu7I1ziIAVCYWBaKBvbAkv+ld0xSZPyUP68S9RA536neMCifvG9ObBDAngqRL8AHYPW
+D+hdCz3zzgbSlDIITPA/oYWAm3Ex5yQJumxx6ezfyVtHVqx7QcWnDKRHVMTo/2lMaP8r8kwRQws
KrlV9WJ5cYsGoRW7tUfR9FipxjTkZdf5TjvjDZmRc1yEyWBhFHdGr4uCplr1bZm5hDwcaAOkO932
CG1x6iyw1W7sdobfp4e+q6R/PbpN90rIxkPv5kESWzYGHzfzA2qDEMuha9KdpvQ9Eiq1WtcYknO9
VfXaxPaAJx0nmUWHe13PVuXFBaOKwXnW5d1F1YRDc18YSfnYNon4imXKyWLsX+BYbTsW+sqvWzhq
oJYvhuO7io9AGLKfUfFv7EZg1pGz1HKPizW8Y17zvzZBMO0MoaZv+egW96sHPKaGxYvRiRLqU4z2
3EfKyYyQZtnQx3KV1akYquyb33nNF7tzbBVZKhevSoSv1bzchuxYPAKlXE78kmCJ9Z273MtNkkIC
a98XDjiGY0r+DOEDD0NRZ1NsLou566cUM4WrqV2RGgDeKjfxl2iyvPECTkLe07F1zzjNkhO25em4
rsHyIDp7uTTo0FtacXs2qKxGfsGUlL+xHryHohxHhAzKNu4yWYfH2fOZK9VsXU/gMk8ZRqDjGg54
MFc3iMc5zRRRJL1943qj/S9DVZ0b+QAad8pNh53QlYplEAQnKIP1quq9ZdzlgwsaaNfDHpgFW56R
zAdnctYL3JOzipekWb8Zi9QYIyrj2OTNenIze301pR2css7Sj6u5JLeD0fB6BSMd5NFdjeVuHlYf
U+JhHt1+g3d+/f+exIgxuzE8W+shzk0Z5A1Hv3Dr9rLQHUbCS5l0U0WkAV7yQhD0YHwKDSucTBK+
qm5a9yaCDvP1vxX1/37bxO/lEaqb4vZ/F9Rf32PxP+rn/8SqGuT3/OWPIX7vP/9LdQ0ojiZgLBrf
31jyXzP8gv9F30bpRYWIyBUS+7fqSqQ1QmtGJ9hWdIqBz2/9Wm3D/8WUwJi+ySQRzPNb/wGBfs6W
+B2Lx+Bsmije4HRtqrvvbN/8j+TZQr9lMWeaFyULW6Y/kXzezUtyKkLopKm+kLl52ZnJXiTDF6tk
PHW6f9C1nrnIj5eAAA63M9/ZRj3/50tQ6A50GKbmhWoXkyShx9wCtl2HjuG9MaddYZjMzlVyo3Va
HGGq6/1kf3VHO16zXa2N9MZcjShXJEYIsGH8kM2WacR2j+DHdsaYkgCgX92ZqAqVkf9H5lr5rejs
/faPi+sS3Ld87lZ1zCXpUMZ+8cQFrXuTRaDu10ixMS6tZq+GyGg7x9mZ5RAvTv28hOQDshouiAqK
yAeMMFhcpbiz6PPWB7fnC4RVGOWhcUMYQhg5vdPtu/LaNYaHhPNnTzIFQSiif/DFV8sx9l0avKwd
VyALC4Qf2MPH9tkIGIxsP6hqx6QSt0P5aTaSp6KZ2n3ZScIy9LeBQLdjXg33eK0Iuqq/r4ReMAhC
g0/V0V+5jIkUCRih+lXOrnksi3CJFnN6rd10l2Lfua67idBEk1xDv+PDVpRkzl0qi/SdIf1vo/be
qL3+8Y0vfywL6GH+rqp8SFL9vRydf+6XauJTTRjG2PjhbyXjvZpYgf2/HupcNBqbQsffWPBfIguI
ESVy7Q8qnV8qiUWRcWy0tgjscRwFdvCfVJIPIWTbJxK3hlXBIfuMic3+sI3RYLa1NZXej9BKeswa
tmY2weamsYk8e96gyxfMbl53qEm9XNxdb5OZOccYSszvad26oMfKJh4Kjtlbhl0pjLq5mISsuhvE
dRpWRZWzp797Zc8hvDN8nxClOA0C1/oRkDE0fKpILKxewtDTyasjnca/Tf28QYsmmXO4FJyfrbxj
MOunepdWXlvqSE0I964t0rC45FRKa7nCc1AXP41uRBjyD+qAD2IQn6PA3jIlXJwm3PWPQuPAkvmQ
+Vn4I5kUM9ZFLwlkoKsYuza4WEnwRF265gjef1ZmkkNK/WFF/ZVUYlMf/F5qMbWcXYi2y0DNk+Ji
/lxq18IJO9/087fCKjfVeK8cjwg+IWyD3NUWhSz5lm3Wp0B0hmsg57yfiAsiTcxyt3Cqy97HMVni
320csGrhhVCG/3CPPug5aLW4O9j67E3vRKjdx1TC2uwzxLdavJqINP1vrtOOxiP9kucZEdEHqX0x
TuGWB2BKF9qGVrpCgEoQkGl1ce/Uc/C5mExUrf90886P5/fbx+uLbGxyKKBsbDTw8v6HJW6aTa2C
PAPnW8kt7fa2N4+mvRtM8Ef1s1tr2LtYdameOhFJ3JekAvVe2lvyioXMtkxjVRKI5Vzb7lwX5r1M
vDRVF0szNZ66TeYcndcSw+109teuwedFPkTBgdfsZTWsdh+byvQ7OECmnby6dmZLOf69WII0aA6l
H46Gc5fUEq3nTZlmo2AboVngPMUQzOO7aFY/AFWpjEK39a6qRk+0cWDwY8SESuhBjrxKhch/fSIo
/W+2aLPhVJ7vJu4Eu/BiYYAFE0M32oY0LpQdhtUtLn5ut8WOG4Jbp6s8/gIE2I1jEo65mjw3k0mO
8Iiy6yWJAWSOwAvsMEZUxRCpHLkgXHbT+3y+Oc88bnhIfmWrTtxfvFdNmxyCZnSaU4DU3Lf3OlR8
pCxn4k0uzclO8jSuZgwKZ4CsKqrPjhoK4dyCqwhXnwrfNJD1k8sIZgdG6JCzRTrE0jnNLisHKQhg
KpDH1jIqsj5USbzFiUymhK6notj3ohEoh/ZpQwBd8+QtYlzVk2kukhuZWAhn/Fvgokn5T7nGCZLu
WOfUgkOGiNsqYmmFXftzAbfswkvPnyf7m+XNSx/eQqsk+qEWYGH2vqi7rdvRvPxn7mMSn9Hh7mu1
8Gx302yv7QICPGs1xg3L3QsBgJZkui5F13ekCyAbyC9rQ4StAZGXYQlyTaLFvvvkEiyw7m6i6zqS
QS3bL3VDCglAF7pp7v4q2+2pNbUWqX8dyjygINRZ5QNZJt5g8eQl+QQ8IFzxWKMYbLelUeWcRd/q
AP+meWxFkQ+avAjTl8DDXaoCLsMuS0ao0hgF4VutCh91LYyKwFQv9aIsTadHD+6h2IHbJsfcHZ2L
HNnGSbbzeDG0qfoUtD5phsLLboOc8L24ccf2KWFRX7jpxnax+7LvRaurL6mZEyw6mEzFSda6B6Sj
QTzZtXcVavObKtmO9aT9ayxaehe4GaHE4ATtAZ7J3RcqH+7WourNPSu33+NpBFguO1++Znp4RH2q
r1rXSK/k2PUEfLpgYJ2bXoxqEDti/MKHQGdNjO4mf0MknuyqDOh0cet65yWiucTiJA9kDiTE8GjP
5a8Olzp2izo4kJXdnUJjyb6Dcg9He8kSaOSyOqKgqyDnROEdMqD1R+36NkhaihksMhyVfp7mNXyp
jNojz2yQT1No53vsM+Yl0eEZ2gfDcK7d3gM07Dte/1IEyYNpeDmgd++INwvzL5ZfS1ufRiJd8oNe
amNvdbL/1DGjnrZSsOuWebh0iCspI09OYZwE2CbCL/loi+XEWTe8drZbWHs16L6N01xmC0CAF/4I
ey+QO2D89lIKT3k71+qLh3l0ytjzIBW9DisEgbOZejGLTl/PKMSuOt/aVmgCYA9fNk6XM2jojRmU
4ymUyrikKc1ssv/y6s2aMDAA+oZoI3p6ja+TbqYfjWHMsc0s/9J1hSLBJtG0FOvasXKzSmOlslQ7
7PCZlPOlP8ArRqal89vFCijEUs/xSMiOc4nasNKX7dy0B1sP9hXsGCkujvfsTcurCVB661psn7Eb
euQbUKtROssx2HmLcvYuksRbjbHl64IZ91CY9tCnXTQQR12S+5CnHlEcg4MucWgU7GNVH4kdJwsC
NdPDzEz20GVLXxIL3aefm2xpvrTwtAh75gGg12p1ERVcnxMRs5uUbLw5Q/c3h9O9sLuMsNl1LF4K
qUlsTk35zOv+mkgDpT8I5YYnbaMXGloTv35e4+wL/fm6WK0WClYRjFD2SR8lgBfxkg7ptR8aCsbY
KsVLayCO3oWNhlPHMdTc+5NPsIrd+H4s8jW46C2V3Wslm70zZe1nW9X6OA6zdSz0CPnrJJ+nYi0+
r6QkhcdGuws0rkx/LNwQBLzBMOyVZy6PfSu8JGrdZrkiHocky2wcT74oNSJWPGpRGnTis6h78d0h
5fSpaBP1fVzH9cfAAt8hYwPsSQrnaHJS7Jq56R8BCo0I38x4zQhXfltN4jGcykqWmEwZ9zZbTJez
bKYimQXzGqd26V8QaJnEuquLY+kN7edusR2uf7QvLbPGaeE73VciHZp7QSz4hbVU4lHKlmjDDvR8
Dii5UVHL/LZ2zf6yHdzpvu6S9qll4H91kMmkjLfLeOtiNd7TT013JDwNV3MbTKcct5UCMgvrY+JL
wjMaQPeIQHFSLIw2uU4obw+rHWafQ+r212YN+ycO/PSCzRbcrHAx9xz1+QEfv3edTxURMb0k1CJc
F1J/TcwXBxRz6r4sw+wezYRukOFV5qGdyIbS/eCiZvJWktCFO1zlW4ByakhFlPwKkpelEr4wKIlF
UShJR726d+GYOsdsaI03I7Hhj64Xz11zgY0aZTqJiIPeFOKl54xBvzcVMU8kNwqdXEOhp/disKpb
g+jW56pvX/gZUqr63HruJB1MMQTF7QwR6EeetvJLobT9bTDAf+Mqm8wbUsWGz7k9js0xI1DahQaz
gis3UW14EKasBQnjod6puXPJMkKvtiPkQwZRsZJHyNie1LfK6NCDL0YTcK99c+rb60aArB2sGc79
REKBvHNm13gIagG06+MQV/tM6PZTsUWf7NuK1PYrmZcq3yFO8ZbjkiSWcQzGrls/EczcDtlxaz3M
nWhmTGKwlsQYpVska+i3VWxt1srYk0My3pTVUGzBNlb6NAUruffKJGmm7qfEgj2mRcQBjwzp2cuR
fbTUkVb3HmHP8HVGmlyMvR9cevZs1sXT6iyJjcJrbkwxXNoUO/MUutm4HJtqQTeGMsgbHt99gFhH
K9FGxLmnvKDBcMX8iLqe0HybGLGHdxvf5DtLEb87+CZRzHVst40Z3Hy07RW8CQKRWFBe9sYyd8Vd
tRi+WB1uf23OcodCQJZkQS7a9kh67d0i7HeLTzKUHdVDp9gP4QqVN+Bfk3vXAp2+3lLg/UjCF6/x
2s8NwLdc1kdCaMi3rnPXU/t08qabMmd0Jkn0t7gtn/ytgCTXorVOZdpqIKLBCxaEIX8VrxW4pdPG
52gtzE/t2yhoTZxWL/ZRqcSCuh4zm1cj0MJlhor7zsBTNkVB5n9aDFchB2zQMudVTCXt+QMKndmc
v1KEMIrtM10RuJQ21oxsSQZWkO0RYyCZvLGM0R8+F2Etk4uiwSuWjuO3FdHh5zTT31IS/Tbz9SQf
pyko9vC07dHk8DApEn77CIsBdr3Y1W3r8BKKMWtFrBu9amhCx9SRlJ58bOvK37UtAPwQ5oR5t2Mv
X/s0WQ+BquCa0xmIDVzIjK25m5rdymHj3osucx4Dr23bXT6GyfbyBhYMfHI+vZFtXz5oTJHhvguC
9LpTtXocyA9L98NMTOnJr2UaRIacxUmqotnZdVMdyibxHuvStPaiz1ADJZ5xY5eze2Vrf9yCwUx4
f8ainW0n40s9EIq/zra9GfM4hHemGBteBGH56rYrw6k/6XYiXbubzBkHY1oAmnUj6VqWRECgpFEP
p87ny+0X4vwf16TN3xK7q5pjAbi/a9mUU7QuZXvLKc/hn/slb4Uo6C+4hOQTp05+GLaXhwy1zp6L
PLW+YV+fD3NpiSMSTnkIdFDcG4XZxqP0sy9mLT9XhckkxeCGWSUpvqrJ7lXkOUp9dcykvRxsJ5mj
pJ0LYtqQ0lwm2uZLpyZBC/k8xiFA4l3BWHI5Tlb+WmZO8K1MUutLaTnT9WjVzs7TjTo5S7o8q6Cy
y62mzQi+0c/f+Eni0LdSHLdF6L660GRk3tZyO7Vnu/uuRuIHeX9BTmAWUkxFsJJXI2rpWhx4ZHqt
vCAFvVphxU5FHYl8Iy+8m0p39vcsywhQtclW5K0vuKHCuOTvjWvfZ01kiGhO0kfGsWOEH6uWXqtM
L6VW/b80U1sWlxoE+hsH79QSqxxO44XRl/6u14VxkTee/dkv3OxgrWM5bHJXfed5c/F9IPqa44HJ
EyYrsetIYaS87rywvUI7blURWly7vZ67QX8v7X7GGeC2NLb5WM2vfb+wV9iUzGkDohb3bZwEvymK
cdzXxehcTg1hZRyu80ozT1zhD9cRaGR4N0d/5S7Mb5FBO9LvqqQxPF4+skGi5jp6z5CD1dcAgVZc
dsDilWk04NdTYD32THnikPT0cJHfT1l1nGiqLql+9bSfmywraOUErWe7doa6dbLJQtOROAT+Lrxs
RO+RfdWEc3aaRQTVKLPCLcdDOvoavVNJ1iFNGm+oYYwd42Rpcpue2qmT9UvdkT15Zytr6nZMFUkJ
1yl8hSS9tYa0Wo7oIDB73vkDkW9RaTW581KRzGPU8WiEc5EcyFQsZ/OmJNRJiZhpG/UFb6rIZIdk
nAPXW3aZxbmF7rDnlF929bgksrxawgRIh9dlzMLS99UIjOlEc5cOYji0g27yL2lauirdTWyVYKR8
O07dRuPcKL8/pPRq9WnIBkP+7BpeVeDts7LMZb33msUqHxMT0nU8YinN+3rXkjVoFv+PuTNbjhvJ
tuyv9A+gDKMDMGvrh0BEkEGKFAeJkvgCEyUlHPPoABxf38tJVlWKWVfqvPel09IkExkkAIeP5+y9
zk1BUJH3gOdmzFWxU6pZVhSNA4//o7ZIvNCOY9FosnxyDT4HHHHlfb/SWx+tDnvt/VTFhBkgWqZr
d0nBPZuTcMA8zkmYcbiF3zM/tVdxFtbWxnjrnTHOv6hukZbcNdGiyTssOMUXwRLBdDw9KElAIXo3
saFcr+0itjW+2mxUfXm25bbL22LJoyTDkxepBmhaAB9YN5ee4vEQjkFhd8dEBCPwwXtvokKAOIgW
ZLl3YSvVU14E4AgZbrLYKCKPkOvAREqLykJlUGVXruTUADM8ZsbU5FDwBPln+RSi7u6OkoyJ1yPL
ZzdSLf4hazDoV4duWfw2JnbQtBGpa+VHhxTPRTrvpjmNO7Vz/D72D6HePP9scIf6oYtU9dFCazNR
zYeA9M5XjJ2DI2T93W5KdlkqsOVQHloxQmeeB0CU625z++mWIKLSh4LMyEUMx/omsMkEe73K37V2
6iWlK9RV4WhdHzqvnk7THNtnHlHk+yJelxAtsL+F5DA6jW2gWUpU+BMimGmNugW4PJKz791mY0hO
Bx/Nk2AdVfvJ2zTeA2tZ2SBY1YEdKCfEtOiC4GwQ/oTIqI7WJ2tLV93tnGzpnbuozMtgv1Ay9dsA
NQKkbjFzNGg2nI8IrApHHthODCMoSeSF3zNrNREXdtRuk2ylzI7EbufUOtYKDe5H5QIuSFLbb9uD
r+3x3EHO86WacbyPqP7crE0IKOaAqnUIcaemdAq1ZOxATZ/HbQEAuBu6tJY4W+J+ZoPkuJc+hVvi
64yTd73ze/bhV2un/JVyPWV4CEtB0YEMmdy4KZQRXTRfd7XGt67VuI+aIEZBYU3yjCw1LyYE8YiA
LkLCa8pvJYqA2dNWzAN9I41vlWW3BpnZHYXTUQeDl7334zRCN6ba5YdVmE1BiUzsncU0PD5yuFzk
bVjUg9l1eW5+zg5GXAx+GORPTJFUSfBQJty1QCyvwGRm37PBoeUjtHnnU4oYfAdrM19xedjLx2gN
1M0yVJJHwG7X7zCht8ymYS13+CbjO6QKTriPi3Y5OQQt8v3iZfmnxfPJLQTl6J9D4S0ScmXBfZ9m
7XECxfhZDCMJtnDd9nKotnvfGze9w6imr8mzuPneVeNMzaWqQTEZI7qfT5kYWqb5ZlvHXZaC6MeG
hlQK2kRPxqwJtXvEhumF0DFJNuyzmao2xGjwLUGThAKhdl42moxio8crT3XqXeY6iPvsIOuoboac
DZlbOFEtamp4yroU4aM/yCijnJH03/eW2fGOZJlRnVpa5ztw/PGCirfPUVrPOHQIC83LzVYTAdht
ouvEoZypCrP3UGZAtlj5GcqyjKdstetuP3vdH8som4ObjmuyTIH+EjJbzJfr1AwdCu45uhux8isu
FwQ9B4KcKFDttldelbqXkazK8Cm2Ul3vBieNLy1L4qip8vJihcx649VjkTh55H7tm0k1h2YMY53k
wVgQb4ZRq/dq0QXMSQTh6UHJPKqYfwevInnp6uA4iSV4sKjMsF4TuSqpceK3tQaOUztf8rjJcLB0
DsiqNB7tQ4iyn0NB7A4smakd1Ae4CvJDGaBjTlg32dWxP99Lb+gj027i/eIthKFRuqTXcFG9z70e
HBhqqvriQaX8POAMQu3cEHucGDYRrAW6fDV8yazFzthbrVZisfO4GtRWJ3hAlscmU9ZpKBjU+yEv
w/e4kduLKegpTAY+FzUj0RErtaMHIsZ5SDfIxBOaIe9AMna8mwftnsqxNZUNZiPr0I1dn4K4IcQT
jmN0PnqyQU4YUwcKxmm8njWBO1d3ZNDy/UBwiypZo+8nvRcoqnjEQMN1K481uvHPMtXr5xgd9q4b
lb3PtqA81FGV/kFKzN77gT99jNjunzk+TJA2m8vPiEl0sLNWGs71rM9D7UcUNrAQHM0Toy5SX9u6
nW46hchlh6DfdhgHG0J56LL0Br8+Yz2gUoGKRsp0hMElUTTr3YJC+lNBsGMfrRxUemoPQrKVTvtg
RZV/X0DXrhOfqD5A1sYJ2l2xVKXnfdOK6D+Z7o540PDEAlXW8x5lPb7fz5xo27q7G/yx9QNKhsie
WX7EUdmTxurJiUoIwJBQenINBYjm977WY6zPFgglJBa81qYy3clWEg/ECe2rnj6m+boE3wLs/eV5
0Ub15CepP9ionqM5QMjN5FXG4hG9tTWdCqS7wt7PU+9sbBsjW1NcpBToZ09Kr0QxwQKswdH3myV6
RDM+mUJuHVLWinkskJSVY5/X1ERJtciyQ9/7WTufgBHbRN9XTX6UQQOjyw92epZd+8MGMR2Oe0FY
P8wOY7foUsrdlmcliTtqpjkkN+iDPWmQrMg2u7+dPci++TH3VjEMDy1GhLnYL1sQce5zhQdR5BpL
x6jaPahcrJsHu/PU2D+pcpsdveO3UJMvWVqfLdlu6yQzw3lKjrOI4QBo8yS+yOy4OpPZio/gk7Ky
zQ12eRpRdm1HqdJQrJdogzkwXxYaxx+mOGCQ4fyb3ObPXlmyhrDbBHQ08FSGZfnWBZ4H6PaCLA+/
ly16syGpeU28/rqMK1641ZKW2v06IfhzMtdckRQqyUpSgVjdbZPe/7N0huBcNNm4An/UL1ec86Dj
oOUFzTD6HIglCKZkmu3VchOZU7Fk/M0jIwL6czbX6IYw65pCBKC5TAL/5xugqqTlysGzvgtrMHnI
bHvOA1YROBZ71wwT+9wysNPp9Hce3DfX9WPQ7m5guwy0t9ftFJbF1vKi75kmOy/YeHUVIHWfo1m2
W8gB5e+bVJq+DikGBdNv2v0N24DLmxY3BQZ80LaoDX5+7CyYcws8sPfdCnGgedQWsAVkfRUzILEu
htU1dsnWufLKXqv7csT6KXdQUCoa5dcN8XOfoyECeIDAPiNTPcL9C71xEjn+VGC+39J4A1Z0hs2t
TvXBSmszyehoMJPMry/514ePSCL7grI9MSbqtzgJeL5pVWh7+O6LBT3EUTtic+AfDwvJqEMepaTj
BkWr92y+6MGPrU1JRWgheWt3y286guO97YEUfvG9Z0mDh/DkrXM/i7ciiLvJepKAn0kHM5sa6UC9
tnJsKcNa+JtPpSAi591uNbDHfoduVKr7uhPUqWwsItH3cS1rDudkwAf3rp7xnz39us1MWv7faXs/
NPRQH9e+QTI4jJa3A3VJiUj32/q0koCkE9gKghLF3Mi4kJpeB48zYOeWJl1NmLU1f8HjVn+3sRwy
qT7hNiMG9HxEID/3WzK546RH0T6BErNQuxToPEhCz9rmHH3ppQEKGY7LQ/m1LoIG7cnQ4WwLziO4
1gRLe4kuxWhktOSnGggI86W/gsP/HYrRCL7ftBeNBM45pLSPwZK+kTms3kIWuNm8pxEXMrl+c15D
WtZveBObZAEwzs1ZYT3zPVhtdasxJW/aul+6Lj2NMWnojBK/nC6ok8P+DzclvON0SjgXWtWdgF3F
tsn14pXVyrXw5zQXNmUV+K0Y2wjH/GaYvlGUMFMJjlnUULYd0DkBOcmfW56e2fQzZR4eQ9KQZLI7
m4w+JYpSxZ4zccA5mI3Ci4rCWNv4HrhZppPOSU2ue10mT/RHtXi/H9Bv5O7m5hBzUp3bcVi1mEje
dAsygiOnhLZ77AZGEZkzopr+letIaGbeqDTNERNM2x5qdgM6xO05LL2kaJu7iLus31LrnB1aAb7P
hKKvoxzHGml3f66pWFaqwLyediSkRbzdhLfuuqEot4etEiV5HbuqjLwnp/V5QS1FLPmiRyEiqq/V
68q78wK2RVSc2uwMxEhHbGKk2ocy764kCowUq3++fBxlFkDlqF0pKUptGsfmzjGAGBXV1AV1+XUd
BabqYzwPzsyZq90mnJ/QxnZVVQ8uO+UsrdfzzEeG9KWJmtR/4Ejv0MnCKEORNaO+Qcz167nh7RRO
64eEt1jAUdkCqnrTNdhFUk+X3Nfj5tQj54fVBTww7hZI3NXJw2bFRPHrK76djQz2ynZJzCL5Ze1+
e8VxsEe51N7yxeNwTmdclG+mPxcNEyIeMfdonkheEi/BbaemMbsKXyQav74N9+2TU1lIsCWCDkSN
cTjSb55880gfkN+pH2q/qScPN4AKrB8Em3pmI8lR1zkM1NrNb2bqDTLjdDJoM+p7T+7cUvgWKiEh
IjfrL6s0EvcrjmoUpePiiPluiiw7T3ocbTBo2GnLXUEq1WT0U+GYwc7Od75rZ8nu4pQW5WRG/oxA
+b3Leg+ewCsHb51/wyR6O69FHgsU2w2emqf1EFz/PA2UIpUNWLDw46waG7kfSQ0Xud+MNn9hF+sY
lKCzkKkhshCbWGw2PWsAYa2aLu1RK9dN79NVmC7t9jmamfO844jEFNlvpBCPfTUbAtUW6JJRly61
UR86OqoZnaHTM4x+8xLfso/YASGUQwYX8AYdSEs/P1KPXmlri8alMqT0GFtTl5kbmCxPmaH7PI5h
HWjuLYW8yBBnrjRTytD1LDSWdBA8OmtgvtT20Pu/VnFBYSRyxqYdek124BpfKp/KpWceUWfQRI+l
FQ7esYuG2RsTzXrB4/7m0X7eXoPZYUoESe8wVPAgsd/7+dEmEixhpVr90eNMSvNPQ0/X2qotb79N
dlSSB4Dg0W8PoQvpgtIfFpxNCIqirjJ92Grh4N+JPUstH9mlDjQHmTOP3ufNG7NJk1sxXcxfqs7M
bopp05SPWZjWJnYkXDCfAAmxdYf+SFMglaEppikk3JpAkiwYEqbgJP96aR8zFZYYBf5lLLh52aP8
uXzmmzEasV1gdxUCPkega/9lq+ssmy+06K0Pcx22zA4v21sXL+hcJmhwOX38Rn3pmmH/p82SuaQP
X9q1WZb+A7GYwiFsIbs1/DAqhx5CCmOiQ7H20z5+0fltcMDASjZ9JyoP9dt5NVNI7CviMDPfL8Na
TTehAN1ckP/wIyYDBuR8R4qcTxHuY+BPK1U3rl9fW0btEZqS2jUNY4VRZF5HVq7mRRDsNwfaGKLD
fGcTdOBOQFeyNpWCzOvv1Ll4dP/y8GYRYJJwwM799UTFdnBEMENemEC6MJhSVVI5MF0o7XiN8sof
9KGXg+iiXey6cUGtwAH3z4VdKW8Ndh27HQvDem35V8RrQ6y9CwqJb4iV7PMlVb7YlyElCr/74GqH
u7oV9fB1IYG1vPdnxyYaGeFFB/jSs3/EebosAZHboZfp2u6we9bOO88enHhPCD92kmKdFEXEKTPd
b8VONvOAJA2L/MxggOe+6Gq3WkHhF0dMf8q/FxV8GVJXq6MWddbBbHGMsyzNCLRLZJUV9WmqZYMz
IOmKHWEITdiSHFQhjnMcZiQda2vdPiyidfMH5YPt2ns4mZxEcz5t9Y6imGO8j3N3KZOMfMQ55/Rp
37c2BRPTGEbbmbM4kiIvVDmT9qEr29r/qIM5K62PMaGY9cOKNna6ssapse5YMUL1PRiEGD5uVABq
WuRJLeT523jdqvIszdGBHzcETXW7i8vWc2USkk/royenJpH+XbroJNc9XUX3P2I1LQs51moZnYIw
c9MH0Z5zQEAV+RSqobhGK2iV5RkpNrLD8oeMGo+ilcnqeNHgXwEHmunSqKTGTlLv3p6EfWgav+vC
k4rTXFbvmmAtEewWczYt8zsqumV5frSoJZ+Lu2AaBrjDhS+z6EhfwSMNA2Ez+aYKKtESI7DxBVEr
SeG8Qp+WbLSgay95zWpDOpwcjd7PXa6gE1mKBNGJzoEvLVmItKLEVh27LvAXGhSkeF+5YchfFIIw
X7TynEopO0xFPpcjb+P3T5vqY5dK4GIgw3hOSTYrDKEEBaUKz1AmOzWgV3826yLq3ZzHybyARQVo
jxZgiwqoHUH2Xi/d0oU3BdwBxDJh6VludyqVjqP5vUArR6mgnipXTFzhMAWyfIDbk1ob2YsKz+TB
0j1T9hWzdi+DS8tLh7DCkkx5tOqmKBYSCwc0ucuYHf4pEfZcc0t6JnLpHuxM6rzf22gWYBA1E8LG
5rObkW3qiXxWMYmXLOp7OL1hSMsaHAgrSEKeyvwS7p8tC17n2OzpfTny9Eknya2LYyEX02JeRcWg
eNeOcrLumzo0U74/T1kUJvEyUcLqsJGvE2dTPNR8rnt5VInckubrCxNBYi0ZqZwBcMXhkNkQEee9
OB1uweCTU62mnRs/LgjeWdB+eRXwfCPp/0AtEnPiGPKcnVayRKDGYKtEMlBAlsnq9+phohxa3tBe
lsS6JJGxOetVVITmlnPeNGwGQc/iCh7f6p9SazUdTMAO5c2T5eRrkKhM08yzw0dZYqN+4R5mKNc8
4+vzDIPn9U9YEyRfC9Aei/sygI6OO2mJCQDhuELnbh9ee0+6jSb6iinePBwp8OfGUPSaIXnd48bB
ZnTnrjcG5ZVn54N1/9rU1svH/9nIL58jUgABOnSRkIWJ06DaeKK8apcPZxTP0Dx0724r18pcMj/2
PQfwrI13wcuLajeCs0RKJ42W+EQGTROUdaAjafE+rlVrCBZuXfERF5QBd0WYI51jWMvabHqzOkDo
nBBstXvSHc8tSN0xnyfsX55JujlnNCpON2JxzglWm9O5/fJqX7oHCs2K9hFkUPgrCCvz8KvQkn6a
OaT32EjgJuaLGttyKD9uYLXVhI5beqZ5XzrSprTiLnlI81ucfCA1yNksBO1BnleaW39pUAsKIv9o
QVn54cGi7FZZnAjJhmsHrZ+Ilk2RSDJ387sXkX03LrzffEaa/uSIrKH7IK2ozcODCqG7jsbfyC+k
Ahd/AY2DHZJUjW2GA2wKc/+NEplcPqoqq7L82GQYEe4lDJzMOy9HHTrTpffSV/JijKfw7LXJ0WAM
3M76osZnBWi5eNHlJev87KBgtD+ycyuied/11kQZe3vMUi4eFBKVAkqVjthmRcCAkM2LHj1sSW/h
yGB95WulVoJC0iWbxVVfePFYre355LcGA1rFflXPu3SEHHhCKK74PEXDRv5i0xhU13Wv+FPjihCP
gY1n2dr1uJ4qmHOT0cEvQ8HVHUnE/gEM08opINWb6fvoS4SJ33tkPCpoGrJS0aGqWWLrw2o15KxI
7bBUrV9Q+RfMN3guQLadvxpvSAbKoTgqWXHe/ab90fe8866QNMeZ9zxm+jaqaPURYWa6PXgyapfp
IwpSuYhz5Dvm0dc4G2kiD7lcyRNhXh+Dg9hsI+SfSKbxPWcFIT8kxKtMF3+Jn0KoW/hpR7nmeac8
B8C4G+jgfL7PCYVitKw24so4OcsmBpWWa1FfeSTj+ARVsswZdg6w6d+/Blk2J6gwb4BTG1L3lGGd
5ndsL6G3lGM5UcM+8EvipbgoOPrWNWenJpkqAhPBJXlQM54mCiRgV8rKaGKq9ERKvu56JJVDM3PW
M42ncs+EClwVlbiWioocIYknXfGUXxa2Z6l1saTjMOSgKgoTpMQewvQTlqknECYQxtLpYU0LVPhH
sXRBNe4JXTjCRx/PAffRzyBaIwVireblb5a/8VTo28yyUQepaXPUEQ6d76Uliwlh1rWX2zkGFfIt
dRrelpuC/QJCbSKqsCHlEY/Mt/Qva+k2WqAAkWq6UddYTP4cL02UqkI3YmIBcLiW7hHso+ydJ3+t
RHUtRN9pNGMuWgzrD+TBxZqSRIopErujLEwJKCaqnHB4ICK5lNMHKqwUWYafQwPBv1tC9jb995jy
dz12oxSDCh4ODEN1TN3WbSwfNpA8fgv5XXDggCdmWJc7SBLodRW9vAY2n8x8EWXOLlzw8K371yd5
eZc90B2aJwg8YxkCLcO08Go6iqGB0evY/ZvBm4+g6+oDJR9os7R4dg5BU6bCLRp0bT6YekQn8LrC
5DSfr9KOoZyxW0yvN6rtdAeEbCbdx12Z77x22VczURCab73Ew810amXJsOqBbL3jDnZ0o2SYLe1u
ofIBL1pvaeyeFlg6/FBmbSYcOOKo4y+fbdl0wnpD//Zt8g/XxC3NnZfPPpj45ULBELOkkTDlZb+c
2BoMwaGRgyPSuC1fJix0vuY395FjgtFUmzVByHEQg+/vIUr2bbpD9o1ISb3klaYFv+N8kbuZ2cZJ
f+Ua4VyZ21LPA85q4VkQx3xx63SuMWTi4V5NnwzTzS2B+MqRbONBFpUxVL00CHFgM+mVkTAuLAhI
VnEpXeB+0W8CX28O9MRymB/oweggyJz9JawsJ8HmtOzce0n5T+46zLKV0UBRKbLBlm9GUPWStJvz
3tz7r8/SJo76p4OtuTz5QbSZFGaDgPI2zoqNpLWWMSRU9TI1FsSATfuT3al+A+59E0BnNNkYIbgW
ISv+FOZY/yci9RKVPaIYp/lnH7Ex17dJ36W+/57SXKbHx0KaZKGCjUYnQa7IOHmdHH/92D+HEAIb
MAv/kxQVoefRz92f7yWdYdtNDL17k8cUj3ngmP04mgIwXFvL1vl37fzXC2KRJAEtqNz2H9DjpRxs
p6rt9O5FaJeVrPin8NlO+Dqyf/2Ajgnb/fvFmickdgspGSMBjHqywD8/4VoVftZQjfXudcZYDA4R
LRVi9SA4rv4Y4cDpgI/dqgX9+r5WjZnPn22lEFB91qPf3NHPPZ074igVATLwcKOQm3+bFtOxbS2h
9vq76mVQLezrGOOrQnvSH/MIJmOPHk9pRmbssTiwtbCkuRFECr2i1HTPyf4ILBg7zG7FYqexR3Y9
HycwCZQu1x5avmR5yWeBLjPT7K8f4u1rhBnv254dkDFxHCrivWlV1t1+gr4yX8uxNDMTFY5ZqLox
aNSttiLl/wZl/p+uF9i8SPOf+Av1J1zZjbgQ+65flz24LeiVbSqbIwUBlpP9rdBaYBPyB63B85G6
t/2/TAcedgqHUr8Fy41Zltgkm7cRlhXjgmKbZsH4dYP+PP8Qn41JP1FC0cA+fCKab+KZiEXXfEB8
cx6CwyqDBAVJ6D2KgQHzuyH410vx6lBBgG3ipB++nerq1K21ykR2/rIVmQOiI/QjtzdC8Oen+ls0
h7Mf7fXX+sf4v81PfaNw8pBncnqmkvz7Xx/amv9/+ZGr/NvQju0f09tP/fR7x//z/O3sR2tQVz/9
4/CMd7lVPwZ992NU1cs9vH7y//Wb/+sFvfAb7Bb7X8NS+Vcw9y/Yrat8xNA95D8hIF5+6BXmEFEl
JaaQJ+/JZGH+Rd2Kg3+EEKcpbRLyxVeIg2//w4xDQeSNnQYiQi7O758kxVoE1VZ88lJ8gLmQ1efv
cBwYAG/mUyABLskRZA1MYISC33TUwRFFz1GTIvf4HNh/VplA9eqDHNa7TvjzFzurQ2rSB+1djmH0
elticzSitnvSxKo4OCGn8GIiI3wY3LV8LyNAJJgIKLrNqedsjVEzT6hYd+T6u34fRJRaRNIPaXyX
lkt41DKQl3O1tO/sjKDcrnWrdx164psQsu5ZjbH1LA3T8MwvK39KiLam+1GVAoG1HE4l68OVGnW6
N5ZPCx+VnpDMYYy91JUrPuXKbdGxY2VPwBlmiSfVjBPEnYh6YPdoe99fyFouCLjsp7Lc2q9MCdHV
VnqYKoY1mg58IMP+LtYjBFWkhOkaUWNMxDiTJUzvk6NT/7wcXOvb0g79H2GXx++9oolObVoPP7LV
TXuQp51zk8tOnYFwHe444i0XRYnyZaeZh+rEK9wf+H1tAm1gKzENIQm12DFfZ3aTXY7dZn1rRAbO
y+la9xptenMiFPaZyg79HUkqcVbKaP4ou2kCID8BvqmsbXgioJp9HghyxmTi8V4KkWG/3xrU34iZ
KDxK+TgsqPlwkuANw4Qw+fC11+uiEtdfPgmWe1q6qZ4g3U/n8ZZPR8fP828bNSHe5fbw3tqy4AIl
Gr7ZdNsuu7SakyYIx2O4RqO7H0Su8alp5Q681Kz8HOfQ7Xe0kuK31dZ4dEcUoNqBsTa0teBB8f3t
RidVhLkC67xAV3629mn1garB8lNJTKpMSD55Lh43xNW1CAoHx3GA5YktLAJcAGLlqR98daX8eBsT
1dpEXrWDv0MSZkEzix47WcZG7kGvoQENEJr/kRcu0i3IpBTWbCqKk3H6bm5yEaw7v9fhu2xot31A
bYQdYuf6CgEMJQIsz9EJEAXf2rW+xmAWtF32kIYbAqhYZf5Tvy44KUrKz5+FFQi4trPr863bqGM2
hwAD2gjILBXi49ss1ZKgn3XoZD0nEiKZGILrHLPCtyb0ypMNIS5ZCjS3e/zH+sxv5Hq5kaIZqf81
NQTTi/SzVYvMukh7ty8OcRM63/vFHtVO2ou6m7elTQ+zLp0vU1ylTZI1vbp1OKQ/wmAi49Itzldy
sMOczHpCPk/F+ejc98oFOnoUt2TKNMro2lt9QnwSjbPCG/fgzba8pLKB/6REj3HI8em0JihfnXdZ
Ez0WpOKvkOVq+0TpvPgDPp/WIuwcpqjYpdHOdqjWj5Fs6q8UeIs/ApJ/suyl24tu8K4cJfSPoBs0
5zHOoo2xwTWfi0yNTlINxRTysprhyxT6iE91WHRIOiGw1tas6t0UBPE7Cfxuj0391hmpLL4jojEd
4BvjdCbGf4ioPpiAcBO7bUYoj+8lJzAcq8O2TP1F2ToYK+0xTGD0QXMaIr84a/GcgLP0dJhYcWef
oenP79zZCs7anF0/ID6IpdjBB/sLpRViiMfMqLNrd9S9wBsMzmrqKgNL7a9L30jf49ab7kCfQqWC
6Vt8KvOi17vembyFGS1VJyDIDThSztmPc6jhCPuUEz3H4ImHCe/0+N4fB+tbG4Q1rgWnmG90r+kG
WZwRWkOJgvHK9+ejFcn+UcBU/NFjFPsCpgDB3Jin9WFaRhL5XqCHNImxJL2XOk4xmBF/3TtQcS5U
OMV4BO3unr19h/QnXi45tuZJXZUIbZvwwu80QWUKHQAtHqFWZTlAsZJpkxJW/Rn68w9ZE6iz0Rj3
cs93Zs69CMjAckFEiKdZHHqyYd+RKKwc+R3Rw1RXNb5hCY2P+sjFeyDU1awu/aoXzZT4AyjhT5uV
Vc25DuGC258jkBlwJ5BHOtP0WSmNCzUlCEScsCACXywpuZxqQIxU2XdYVTO80MiqQ4RMpzlbHgK4
DXc9VWTvlIMMakdhifRhGUTz2bOGCHx22CwXksqSD5GB3CJ8YFhF6KNubLXWN3iPOGQRPU4mStNQ
tLMek3beAHwEA4Z2hyUvWWudXysXe1QfQdvYIz2vr7EMcbuitI4OWSgahnqcDPXY9XeknqCROdz+
tk4uSDH8XhjIpvTejwZxKvJy+ZApiyoick7lD88gB7EEQx+cDIhQo9a+xjwNnJA+fqK8h/2tM+jC
RQ/B2Tr16rgSnXssfcM43HprO8+cSh8LX7u71ZnUAf2COpRYBea9MrBEd9rAHebwFeuluOkrNeyC
Hudi+sxYJBaY3i1bempF4V4BtsDm0mwgGbWBM6JVJb1Fe34YDLoxLjYs9L4VnsF9tN6Xz4xH112C
2yre5Hcyyfl5vloLwch+7bgOmrkLvYX61i2H5SzWcXyaDUwSFEB9MxvAJOMJqyuFaoed14X41sdn
GuX2DKZ8ZlQqD1wl4U7IlWMBxBJUn3OQBmxZ9JX/XhnY5RbG62lkYaRAo7tcNzAxbQPHdEbDyQwM
MjM38Ex7ScvTaICa1BGGrQkeA86mHCSLtF95QcIpJDzmc1HepAbO2RlMZzk54otr0J0u9szDJM2k
ia8EtudGfm87IFBx2/sG+meOtpYZW4Jxv+xHwweFYE3Gcybz9CU3AFGkj2N/g7MFrigH054oqwCa
lMCS6+13roDETdL3GUqqnwmlLPy0fOsCLh0gmK7oO/XRk2BNO+qKJbJpRJoU2XK7OW5bXE5glupz
TM3ycwBaOP/qCoZ4Qm7GDg7Dsg2Z2JViJWp/5TjrOk+w3svcVhd0WXcoL8K5Edb4tU+3L+x9109l
aTXfinl1H+JJhR+cPusuKFP1ocdMc4DeBYOb3HMSEo9MQmpviGr7wgT4h5/Lr8UkvoRksZ88iM9y
5w9BRtJCfQljqzhH11jd9E51WPzaesfLocQotu9TQ6HXP7wtmLHQdH0JT6H3onyHXLk6H1o93XrB
UuqE2jkSWsaABflDJNRwqDd3u5Ub+x00Ugs58P/GEep/cjr66dD1X53F/j88QiHpMWeL//oIdaLs
B2iS8c9HqNcf+ucRKvwH+nt0kw5iIXysRvX/SteMnX/gHhRE/aBokt2KkE798ywFKo+shh1x7Cfo
RdDhz2cp+nYI2ysWLid24f6dsxQRk5/PUujU3dCLTUQIexujzkSK/hQJzAUVTitnlBdrz7Fot3Rt
ADlFi8uuD62RXavj742V774r+576M2mQp4k9R8G6z0bUTecDNvY0idpKXGxb6KeHam5NQsS211uF
Y8Y/o0qGtm4h5Q+feuLXQTJ3Hi54jdMCFpM7zu+qpWZRqAgMU3amtje2Fq0SzLkixCK4DNtpc7bJ
3zUUHDhsBEAGFt1ilYnHLvFiHIGwY46zSIAWOvwWsSztJzxRB/wlAHhgGkxowIimBnvck777LnYn
uR/jWlwtBEo55qm7sXKtYzg6QDJ1NdtISYST33dFoW9XaU/XpL7ru7qw1uYAy8+SSREZGEsTUL9o
J4rurgq6+cyYMw8OTIzzbBHxhdsN+aUjQQDnLvtp2ebtMWgCQZ5ZljQmlamd/Rqk/dGfQvdTFbMh
yEn63zvuKg6x9B+zWeMxh668R+7s3Si3GE5zC5xQOi6VNvBVBY0giapzKop2VnXjhRZJnWa5IyMI
sKOqSPAhlpLfROp2Zz4n1GSg1vUldZuhCDAb3s2kGWh2mWdXIxL960U2YKWonane2cuhd1u4b91Q
/1GQXT3OpQ9OOsijJBvC8c4V8bcgTVtK2jlpIizmJTHyhwy2T7FvmRIMdZN0VQAnABl4iDPuvhhG
785b4/WSVW+5yUe7v+1KAFmuJ78GrWAbma2XlY2NG6hNsaPksb9D0mTdzu1a31dDWSdNWY3XnJ9k
MtEiSRqXt2i6p2trhXyaM2I/lusGYXV012tN7mbfrYF7cALu1EK8u7fnNPuwRaHFwTPqIYhRpTvm
1xYFReq6/8vemTRHbp1Z+7/0HgoAF+OiNzlnkjmRLA61QbDIKgwX83Ax/PrvQUqypXJHOfxtuyMc
YctSKZlMJPDe857znNK4EzzpDqPefab889Q9Qxjh8UBnzDgE/oPLwuPqmYT02bElwaIMp+lkaaLF
Mq+0rWRPvJ20Ln8Aq2QuXKdr701pWfMBn/u2gPvFZX8sBjG9qZrU6Vpr2+hgJZGxKhENqoUQylrx
BOi3HX0NG63q7lh+NPhSnaNSiH88OnMsHIWXLD36pnciZzPBE6ZUq4EAH6cdbH/O1D5rkMwiGC9e
POqbAOwMR/BFU+WvY98ll0hwJm7TZ2OETO6n1gNP4nSde+VHw/N/nyXFM5u4fJESm83AGG5kbLbj
MovBTWFMXObzJzV+4osGVGm05WLq9Ber8wk0MpPvyl5px57K1nXQleEKj+0bN8PmzKQ+bLSGwGoq
Q3s/Vo31bDlavxwSsmNZUOvAw0y+VtrBDSKb9kDzjbKsat1xaNiSqTH3SXPA7X/fZi11AC0IshyO
UdAA83YwFNVWtsqGBAogc/dGYtIhZpk0D14g0mvp2eFesWFaUIwi9uwKhms2pNM2h3O9Ksuy3k5y
cI5WrQ7s4Po9YX7OF73R9Nfeap+Bvmg7DRPyqbeMKOcLhmOp1x9zOsxSf1UZtZlcgN6J7J7V0Smr
vW9UvLHcdib/KREk3S2TtvnIi4MLdqj4zNLrHaOWtSeNSTN4bLw7pbLn4UxvvzY1b1nPonIFQM68
4wSRbXSoNKtSD1OmKyulGyZKLyO33UWEIkCkrWaZ4+bj16kjY68C7s+q4xqMx2H86o9DTGY31qvH
qh4ec93BRgzV5VxkkeUvlJ925SW0A2MvwAg02xL7Z7lIKaTFYZ8Ue4AGQUFVaJuuCkB5D23i/ihx
0C3pizA2feSlHVWcmKQWmtN66HF5BqvQijOAK0sc3Ag6QAM4PUzRtPEoHkVOqwa+4nmJpbd7pm+u
MazdqPIbjiLqeLZo1YfUEgx8kZV02DEiFKSzrCEsLhLchTvZecl0P1i1cx14YD+KOuArInsuvX3d
Kvu1wY5yiKYMTaCdhP2t5eqPl8YsIi4NLXCtRQ/r8aFKNXhygMrrQ2Hq3qEaici3fpLDrapaFCwR
nvFKpI8kXtjNgv10t5EMuHD9qY/eSs9q1sq0sp2B/gznlYjUIvNq4t3h2FpY1GojXrjg5jnA912w
VyXk5V4oBWximLRrya39B4ACgC8Yj/tjq5rmMiKL6yvXGYd6MRk5VK7Exi6wsIapewFKUL1XtR6/
8UwOmc2z7tiIKTsHyvZ/EELrSJCngXjAgKxeNJlOp4weEQz76Xda65xPGz8nI2bEVoctrUrXoW/F
e5uQZ8bddtkwP4yrkRR0RsiD3+IiSSLvuVOjfZ86TfoJViahIL0zTfy2Zdxfg8pynnmO+GucHeGm
G0eTTJDrltQSQPIO9zBchg8Zx77FzYiaPF/m6jIAqOOqHCPtEidOA1hbZPVbQnf7SaRlSPSZExaC
n59Nex9YxafVVvIBqMJjZ08AgSIuy4M0aBrCOsWXFaJLdZ4qUQXL5iYXmDfpYCTocixnPcGelQXQ
ftVXb1Yb4pvwEFDF5y+GWY+oZ2UCaRCRQsx6hTUrF2PNGWchZj2ju0kb7qxy+DfBg6V8RxxnlkGS
myTiz+pIdRNKvFkzSW7yiYbp5uTMmgrfOeSV7ia1jLPqwk/ur8WsxAQ3USa/CTTY8uxtN6s2wC70
LXQCFyTcLOoAj0i23J6RemyDM4iQpns/zkqQwSobRcrSV+OsE+G2dBYzAmsJBcJCukBP4sgLIzLK
EZmMpkRZa9pVMytQ6U2McmddapgVquYmVmWzbiVvElZ8k7OI1xSvkthcvm4tH8GrJGHw3WGAOgaz
HiZM55s1K2TurJXBTCo4uc0CGrd4xLTxJqz1s8aW3OS2eFbefE7fX5Vdo8ZFJcIcNTETQpkYxTe3
r6O7dtbwYDIh53k3aa+qVbPICxOnBQaQBi5DB/UtEdEIISOoFHDPyHgHj2Auy9wGU2UF7dX2W2gX
CUGat+4mM4az4ljexEdv1iH9myQZ3ORJb1Yq41mzHG/ypZiVzG7WNNVN3pxmpZM9mdzTgHrRpy5+
5Xx4CpEgaIFDnUQk7b0ONgaY16uFMHXqZi01xNgYr8gmmmdn1lo9tt7bymGwWNi1sr75N1nWmhXa
/CbWYh9BuDVuIq7RxPrWpzXn1LTmtO4pG9mbRPu37Irb1VSKdNPpOpq0Fq05IGbfo5tejL3P/e7Q
dRRBhURQxnhcfwltN/hGcUewUTfpmU8TGZose3dEjJR7/HzI1MFNso7rMLHwvlvJZ6n7HFOpyckX
JQ2B3FpEf6TrLnpJgyF9imchXJ8lceAL3X1908kN6Xh3ssa9g1lxQbtfCHN0VtXzWWD3blp7Psvu
7P6NehEFvYqgHNgAGMrSRHObNXupGeWhp+PlnneYwilG3w9mpT+bNf+srKAQ+SLfVyl+cFNOLzSG
sR8gxVG/h6JyL+RmtO/GvET4zxeN/xtPyXMW45eLxufvdVbk7V8PyX/8mT8rKIzfIB0A/BZ4bxzy
8ZyE/6ygEL8RJeC7zwdKOpI15D8PyfZv/B9UW5kuZ25LuOwi/1g4WuZvYLANFo3sCA1W2f8ROP6n
ZbU523EoiuEn5EVIicx//y9HZM9QHZEej5wrHVuLLIq8RRJW/y7n99NSE2sLy3e2/NiAONWLn5ea
QYfHDWBusKOeJjeIrPvewhuC4mveUuaaYZ7Zp1Ml6xWpxPLtL6rF/5DimT+vvzpUbi9uOzrzCL+2
f93HR06aDkJ6PtlGnwI5un/6lRoMXtfW5UOCvPbODavEeJvHYtVMY/x9wO+ar53aESuKxRnA6erb
tspLl6LSqkMni+jcEBchRszBftmOdUl9RDix+3SDh8xJ+9X/x5sAWe0jtejsvn9OBeu1NTOZJn9H
ktoEW0JDRKZl1j52+xHzqQ6IDPenWGvZiMlen22XfuetCA1SPtTCLLk4OaW1ReN5C11RMezTaLhR
nkxZBilqeFVvPMHHbzdjPrUJ7ByKF3/9Hn7ymNw+B5wsOHNgrLqO+VMAECMtiwC393cxw/eq1icS
MqBXtm6R/Pj1K/09RYW5g8uN+ZPeBc/2bNYEf7+obWU0rHh5JSUoNhnbig/P8apD3YrqCvPn32W2
f/oS3V7PpzTLAkjARfazy8s0GjAiWsrrhXF95Y4CA6ijGPTX7+p/+P3h3yMehgfBM8XPAUofNZri
YM3b1WYfb3l2/yiFH2Px9p5+/UK3soi/eLrm92Nj5uLGNN8X/uWmkIRUXXAK8XYmW5r95FLWEiHA
bgGZ0XiczckNI3Kosyxa+TAq27svyTOv4FAHD1GXT3cZ0KJrPYIuXDiKwq/SiHW1UAYlTiG28UOR
5uM25tr8okLOcksx6Tz/wwQdG5cnLzKUFpIGPO1dYzrNS+9M8e7Xb/J3PMLf3qWn68AJqPGB6eD7
9k/qYGAGNKZO9bDrE4EdIoRhRUKm2WtkMzeFbDij0zo5MMCsbAlOkYs32aVZAuHTKNuNLGuolTLu
EaZBQrIK018MbJ4n2x+tr26fZS925axrozcfDT9DX6xBAS9rhwW6qUvY9FOMi15FwxeChOYqD+Nx
K8MNs3n4lduZ3DlsTZFnTHsHP6K44+lC83AZmGsROjFZFZhOhR1jKDUtY9uIwnuqaUzeJxqVxrlR
RdBuwuAj4sGzzBoZ7q1yUucS/CNLUNTMe3TJdKsCx16XHOyWjkX/ldM5BYlxg14EWRfyGXD5Mq2Q
Y/Baa2dGuvFzhOJDtU7UrkPZiq0dWEmzSJyIRiBZOivNnayrHQn9qeya7MUNI/mjNKJiINXhj2xe
64iezJ55bFEwb766Xi5XWELqne37lKGNyXA/Yc5mdJQeUmeM0V1kcX/u2rz6lid0J+sgSKmkT7B8
yO+a1Lyjlqfaik56Yk0uwPPM4ad2jGotTX9PowGQ4aAMFibYupZgBSOp5uZbvUzu59/nqqBnc4m1
R1s0BTt2IxNvVMMSN0Id3VMQmd2D7h+/aKlsTf6uPp0MEMiUFUOjXes8X5YMsGILj8/bkwQS73Xg
NJeE31O+b8k6LytMvk/SAukPGKxWqVx0lRDvRVUXGxmZ2pwU4BAKwK7+AqKso6hi6PloBlabrO52
/dhtokhczSDr1tzb1L4Fekzb/YAKUUfmJ4Wl9BY7Rnkd6/QYB3a01HolWf6mHb2SkoEza7tlreuH
0qSsUw9ZcYP1CxF2wmMQOl/BG+g7sDH6Q2DgHUpq5wV+5ruZQdCnQDchDur4z60dkKCra+PeHbr+
kNOJuWCzOiwzHXG5S9h7wdwJoF5qEbcoKNFGlgOFRcm407wQJEIDtxgHY/CmldHIDzPgBUE/XEYS
QOui1itOOjyMXDThVm7i0HNyCpjjeIWlztzW9DPdUUxc3IP31fGR2+N70jf6tYsb11vko+2xLTaT
8jzBNOQ21RjV3UhCch/lQ7ozSATs3IKvi6ONhS4XnIYm2a3N3mQYdxF3J9ipIJIS0IPKCl+TwOg+
sWiPr0LV/SHzPLWXym8XKiyt+1pn41i1Mljaga72ncH3SxvptenSkdpfaOaI7vs85rxTrYzKAY2G
e2sxUIn4xVJ6viEMCwBLhuXaSgtrScE4LF3RUXnsVPk9kWYOgEDpMbPwlyTOZHmTtQ8cluXKoVhw
qzleQ0pUl5sgUeMP1eLoPpGeSilvZSiY4JvQmQ2itjQzbxWHPDnobaaNWe/Kta56c807rg+u05rr
npaBlRkBDplavXmZyD2eTb6oqMx6RZlJQP/MQifW+R1ze4+kqk+7EVX5IwJiuKE42n2O4IMSxXSN
J01nvkiLMmKd3DOdKEa+ogCu5oR+wk93S7h3uOPXg+7IhzS0qtckEXIl9alfxRpzoWaX4zaFurvv
rYpi2tDvnmn5SPcVKLvPSYv0He5j7j24ZgB7MX45KSuTybf4uUZRQnadgoOLu2E79sI1lo6w5SoB
i7/2a8U7p3HyDKS8R4sXJgt2HAIQ2cLzhKDDeRvcJQWYftq8hA6bna6mqLeXHVRMpVrekuZgWWqF
O4XLVib2WtCddEZxo16XDN+25Pi6o/klXfpuB+0ff/6yDFBwmSPrg2JRujA4zP9gBlbPMaDOtSjM
6pCwoiE1aFvm1tCzahvkms36t9AeRl4gWoEHZbwIXEqdbcx6X/sAU8MicKL2AXgG/4tes4daN6tV
TTTwVffsu0YaeF1UVWybxGR/xbwo7uxB37YVNwWj7sRJicra0KAxUMlrOkuVJtGmEEG0LvLuyQiA
aPVtS4RB9vYah+GlDnL47cA21bYu1Rht+fVTP1tbXhXd102GPJGMyLykzbtx0WbA12thAs/3gwwZ
gErzJgTialrRaYAHh/J1e7z/R87Y/40HVk6L3i8PrPv8M37PsWv/brTdf/73f/3xZ/7c6lq/YZzH
fAonZT4UMob+cV71vN909hkcZYV7287yt/5c6hq/ETzCPk7+yLAcjqz/OK8KF0MtK1j+2B+74P9k
qWvN6+G/H+cMYfBTzEdpRlBm3r8P9x3rxXiCprEPxDSsRJWm73YSBDx9Yh3QVTSpGbrfwKRsOk31
gL1N496J6uw4OQEZfYznch3osfp0OyM7A57Nv/qQxIpFSFAPM0qnZauhCBBd8in/SrpM7HVqgM91
3DtzhSteOMZib1rKhKTQuvEJsceO9+jSq/BQD5066+o9K2qeuWxCn3ke1m8Y6RXZYZXmExu0cnhv
0pZGk7gBZMk6KDQDHCA5wrdo3VCuS6eS3yJkJ6rk6ywEPs9XZw18Kt7LoYL+EKR+dwzZ1wnEsGCy
VnZtetaayhi4B7XwE4OKEjo4Kk55EJSiILoXiatoqB5dAJiMS/QbSk0WH2VTlm9Fy0yDb1dfdiJt
7kK/6T+8TOVvVhvbLGK8EAJJL6vrWCbhuxmZrHITHDikNDfY+yhlQOql88jrT9SlFxdbjISAe2+o
qJElurBNaU44ETccrthxJppuaBxoij02nA5qKHtNleNfcqwZDhm7F6NqfBPDXPYxNKnB/iDzLnSV
lfugTdpHQrfNCgN4s7b6UeyCqYRCnmsyP9gtds5knLo7b+ixvU08/g9qSiNQS6Hth4vYrtx7j6bY
fFnDT3wWWdk9ArVE+u/gfdARo4zXmFjia6uVw77s7QrOgA8/c8JmRgjWWRQTVOl+CKb7KTS6l1SO
ZbW0/aymAbeu7iJGhB9+DZttwV5Eozw8taKzsnJgz4CIEzJhPjBZw3DVkf1rPVdNdvK9GhPWE81Q
2VtKfIpsYTLWfE0SgpjLPqgqrKuVCC+55+fGjlNO/MBWQLyYYRZf/cnm1Wh1rh8NprtNV0XWnWEm
bLWiroh27G6pvxmLcmW2qmKYNNRDGGXp0smS4U3Lw/qADcv/3te9W29oqwrRzUXvxWuycv4DToWp
X1IrUGjYPYVziSiuAXLhBVoO+X+SH1ZZCJ8tuynXoT5lK99ujWWVGfkTn6P80mPBuLhD0hwbY4wO
bm0qf20UfXUfBblFlyBUmxWXa/HkiUo/46wumpVGNvHeKELrWCmro/AD1OiJuib23yyC+Ja/DrmR
WAkmYopN+fUM5FcAW6tY57+K3AghICJtjInz0BRgBkBEYNvIwWaTIpx2WU+FdQAEIngYeyXGA773
ZFf1zsXwEsYly52WQrBNHK3afyTm5Kp1M8CoDQJ/XBgpULCVi625WcrSxFuXNfZjRxSwpDfZaJct
mVZMXLF+stgH37d0hGytKiEZWjTgluQYUuqq5NoTHZci35cHSMDYNWKl0i/Dbb/KZh3Kuhs3E4tX
zm6d/mhNTZ9x+nad3D6ZRqXt+q5+ttj5XDUULrkCp9fvMQ4fIHY4R+yG9TabF7+QQvGfddl4Za1u
7rt5QYzqF+69sUmvPV7jh/SPRXK8CYSfrt2SD5IwDW1QLJ45TZ6gtGJgYSWts5tWyaHsY/5NQqu2
3by+hjzyBuNpdthohyTBdQF7ZEEOqOFfM6+/KxbhEYLoniBwsTTmNbk7L8xjNuf+vELvJ+Gvi3mt
nkxGsAvnu/XIzj2fl+/BvIaX42fdqLt24ncYtPpdctvYG77UN3C9vgy3dT57fc8dWfCz6bf5xEi4
mw/6bAIIcAOwpzw7fZJcWnwCVoCp3Bzv3NlAkOnFo4pFBkDRbZf97DTQe6mozZjtB91QejsGKrkc
Z3dC97tRAcsCwIzmUIvmrp3dDDN9Y2vODgejGSWZVSB/K9eX0aEOXSvm7ZXTWzQ0zRGru0XW2ViY
XEZ3zuyj0MOa08vNWwGXfwtRQ9sSiOVqGovphCUYO0ZTYNj1Zo9GNY7+g5iIMK1CqtmucnZzkNb9
dItIP0i6Mu7gUVdrrem9bFnakGe4zVbYQjwuvydXr8OVbdgQ5Gb/yDQ7SUgtjad0dpeMygD8wii5
1GwLO4ofX+2aUiox+1JqbBqs/vGq1FmaPao0CK727GSxZk+LDfQSO62681mWreTsfEmH4D2avTDm
7IoxZ38MCAXx4MyemW52z7TCOTSzn2bouHQSTX+xZ6+NPbtuIoLVS9/hJzWl+0HJAF4H+gWWUzdg
mST1DxvQTX84DWVCU79uZndP31oYferZ88M9RrtP2hgjEBTH6sFOo3RVzT4hMTuG7Nk7BAwx+rBu
hiK/oAzIld0DF2GKZVcHh2LPLOHZixTPriTD0C8uqZHV7M/ZZ7N3KUX4BiIy+5l646utahY6hiYf
s9n1RAm8+dIWFp7kmymK2+FskFK6szQsN9+MNwMVBdFbY/ZU0UXjU5XYj7vci4e90/KIHOTk7LWU
ZO3vwvL/zcn/PkGm/3JOnhNk83/K8ucQ2fzn/pyVvd/IvBqWYQqimr9vcP7pgHRInwoC1/+YkgX/
88/YmP4blkmX3Qv8VkLetvefTMWgoH+aitnj0CRM6JXhfA44zkuQv+xxYkrrbVk2crY1TUdmyGmj
mQ3mrykrWQO0nJXbivTxwgTMlnA/H6W1UAhO9yCSxi/s9+GHsck2Q4p+KcVa+MZY1EsZsDQgB4JC
RyHM21TKejLxa8cdUKnYHTvSmiUHV6OdjkCq9JuGx92DgLw8KahY392ER9yyimNaECNsXovEEs7D
DNJegvAYtl7fDxeOjgyFHIY5pVrIw/YwK8f5kN/zY9r0SRIzehdQUTdseSQlk5rYj93IlOtElpaX
u3QEGcv4E0yddvDw0BiIY7rnfqoQsXTT+65mPs/GuHiddeHAXUpGmv0WoUhSr+f37N3vipYtkWC4
qMr+UnFXjgjJe314AvweeSjCoxE+9KHubPRUZpW1iMNM9zZ4PFt9hRgh7L1hzf9kaES++zpQcJxv
SeI4YAzI0S5gztSSNU3jhiuj9ybhYRpBQojTReYEiPH0f4bfsmkMz2RLinXBhoTjCOXIczFG5b1y
v2u1NTXPw7rPK3fbOdOq5a8Wha7qDzup1Mn1EhJVUgf9woRvXKfYLFZ9EKjXmjiIByg8qzP9SAAn
3dKRU9YKk51KneoOiNKmsqryUkXMCzatCTo+SXqJNMxuV4VD5wvhqRlPTxWlm+b4U+2OCi6qOr5r
+ZA8sD8cAE4N1Yp5GXUb3NIeo6p4S+y5PQ8Y9Sp263zPLb89WEG6Mw0jfYjSRF4VtQc5pRgh7o++
2mpGz8OgyNlMjU9uXiuqjHy/+WYX7BcyGbmrgclsL0MENb1vsztXT6l2LyHYo6mnXwrl5ES6jWhL
uZ7/4YRyFt+DOrkoyB50exEUXQ7lqJ/80eN41CaGdsgjhz816rl+BTLGOaQCbkg35FOilQw2Tlhi
2bDkR2w6xrPj8aWyesyOQRpYs0Ss6DsZsj3j1/cgaLz3CYDi2sc7Rh1nFLbvoNHWyRQTs4h6ayHL
/k5ZqEUpTVEbkIhMHU4YQM4ILbkvfMM5BoVrvA0AVSjFyEnqmHRtUVKb0oc3kiC0iuapoSP3LHob
qV5k4q6PxuGUwqbZZWFpX0twWqdOlQmejSh54xNNt8PQiTva5dNdl+flSU5W+lGGLUmDgPHkENdi
ulR2q+6ztvJWWVwyawSl5z6MSQsMiT5TbitiiI8e3kHOHbqTLHq+Ert0qEn3lF5MAa4TinPn0WnP
STl+GRodeglHNrxJUsXHNpLVUye7/jEGI3UQMszR8mP/jdhe8lwrp71r7cLX1gPNg4CJsYpsDBjV
F9ASwb6EXbNtgeGu9MT3NnWl7B88bSvMv874MiQInaGvETYosz1a9TGlanIVdJG+6H17WBt5uDf9
8m4kq4WxVixKaXWfFBeZCyHzdKeHw4DtucTzazQoWzH1sAiiA21sTvWtxMN9p1c9zY4WVQNObvXX
pLCrU0SZ7I5eU3GFNja+dkU84Rw2FG7MODgPRdm9EJYxlsrqaY9u2nZVYODc9Skep9JKMCnCwpJf
gGqlWz52vi1aX218V5afAqPhdgIG3CyGQKewwiH0V2V1e3ENlQOAyUZnmZh4SbzGNn9Mcz/cAtxz
x6U8FivfNJ5KoITHKMguFEj4J5Ps5+vcG72daKIBkzRqakFzgn50Yqkf/Vb6J63IzOs4KFqdmGL9
e8B/KZac4ZxWHR2uBl/UQ0eocjVZPjCnoG+HPeXZ4aGEhrpCsqeHoRP5sataQseCWw3RwDuNfOjB
rCzj0RkBey31FoJeUznjR5T0+P9YbdZEGZsk2QEXqr5RwoI2nMgDzxJMtlVhfk06Fe/Txk63FdaY
J6PG9hq6rXsyW7p0tK5ip9wxdn9p8s4/DbY7HVVTau9l0QH9MIz+IY2LKlzw7XHv875nmaUVoNBl
WNm7PLf7gxZmahs0hjohpYuDmZr5xour6rm37ebCuiFYjZaatlQ3RFeebOWb43fFN6/N3R9jLNt0
ARszpNM9/KTiNllb8eQT0iw3feF1d+PQ2CvX0Nulhngvlz7Ey71nyARoWZOqdyBrBnKLSQcuBmct
OaSRVT0HXd6uC7cs9p6dkVCwnUT+yKHKbRra+F6wRjrOmm6v7JsIQ2+b4zg9dmCT7pSXawvGeSLF
vrfzO2myszJ5vi3Ibqen1tL9c+JlzVEaY7umMKQ4VIXWHoNWo8TRkpiAU+BCGuLMC3YU2ihLXzXL
xqJxadGIvruSGKW3SvPH77roMMf64HIQBfgd36V9q0HytJ23Ki649UhgjJiJtSSfb9olLtEpCNaw
ZIuzK3NxivUg57akxpX00hH9KrA9AprF7ZroY4ESz/kjY5O4HArXe2dPUG7gO71bdFYeNTKNj16I
zoH5QTD++xa3wdEkgDnpsF3y4/wBHqpUGNsJ0Vvhqaa3qDKPndcmGMEKAuZRXlwKPGFfXK9VlMhi
L68wN7NkgR2ETiPWHrHGVSrpGKLTotyPk95cKb6wPliiUKrKQXWiW0f5j4adlJu8aswNZVzGkx0k
kbXMtNK6YN2bexzV4F/TMHe3fcRDttfFPa2SuM6dzNKPlW4cW8sZDn5reuDmtOp71HHWJYaOqyFo
K3fn0iK/bNIGjn8wNpdySsvLLEXtEtS53SBsurDsWFv28Ogm6F61+8IsYD4NiIN0UNrC/eFlWveW
IQNsAlm+2lVK1iLxr8j0TcL70zl1M6c0O5NbHsZcCl4OfVlr9EpiOF1C24d/6mrV9BEToSAVDD2e
mtMB0wmPt1F6IZem1UCDlPYlYDbdGDEPa+KVQFF7r3YJXdKdCwqAm/BJhF21aqr6Odfr7Kx6ZYF+
xRaw5XmXb5CA5Cqle2mjxYa7M4vUO7uGO/BUcOM3BjSnYUHpMYCMmIzKJFiydkZCxGpnyD00VPQo
uNGXvigV51drQIlx9YLxVTXjGiG0f3BqrINIEP3e0cf83Mqq53sinJqLw6fYpJ4i6APSRL/ltgL/
g2Ga8tCBPJup949KT8MvuizSLxSiexsrhG3D2bKqzqVs/btJOkwrWM/3LGkIRId6Ag1Ekr7nNE9X
Z9ypeloNoUgOSetTERYrI6aGMSTunVVm2HwXGdtEXy4kwC2PskmK7vBBI/m0Xn3gTFtdCfiJowUm
9+RXtbGiO5PFVFgNB8Db0zpk8H+dMCkmlvOEgaBfdSaxApBEvEvrkEnX+BpjQVqAbUuXFYsqRrLM
eWWpae6BjFHx1kf4HDqN/k8xvdfR+C12tatX0jnnR8ohw08XeFPF+rJo836rC81a0oy3HDgi3MWp
ka2pJvjCx4JoPXpUBTcUDIuU4UZLYyTSWBwb23ozGivAGUT5VShpA6UlGRpAlvKLIW25SLO5rUwI
MhlkjQ9wasQm77wNHorx4MWKwLRlPos6p0fXG1AWdCevN4ZrYk+An7sMZCdWhJhaOAEZieOB/tE4
EW+jZg7bJKaqMfO9Lc3N7nlwABzg8ZfHnMvvXWvcNUj34ClrG2dX0r5F02+jH1FSYxbtvbWkEZjH
HPuJfVy63mZs2mlZNhjERguxEdt2eKJZgic7mIkz5rMU1TNdx1ObcU4oa0Itpdssfu1z+dl6R9+C
aQuISKxySOj9zGeKAoteMCpn9wmoWkY4uBuHevK4S9tgO2Bk5dVHySyFCtmxVP71i3O+/duuZn5x
oCkmPBzkC8P/CWOEwaV2xqmM98ZQ1B8TuKv7Mk6jM6l1+fDrl2LB9PNLsRfiTDOffmG3/PRScGsT
SoEzXqo0q3zNdwRaXj6Gxfdfv86MevmXF7JcKngMUhL/ClIDLY8iLN1w35XBuIkwne+dDk9emsft
BeuQ9O+VH0HgH63svXRDTtT9FEZn+tTmw3VAJ8f61z/Sv37ELqYzC28jsHaItD+d/Tu99SJ8ROEe
5td01DM8dSLpOUGT2BmNFaTe+oO1FJ+zUQeH22v/n370b/QjAy8rm8lfxGeL/qcl6+0P/CEc+cg/
4Aj/4e39UzRyfnMwERqUJBgkayET/UM7ssQcmwUFZpGpnRes/9ywQicSzryz1fmCc9DhT93wT6CX
Lr8b3qA2kVP+51//lXpPId3fr3D4abgLhMP21wd4JMTMaf+LljRmbatyN/YOepVh20nATPTSlA8M
FfIzyxXQgltgBZYu4RU45eRYbomWZA63BG6jXTD8E3kh56AuFpTIZzkhD99VczomauMk3Be3+EqQ
sz9YVrcsDT2Ga9z17jO2gf7a1aWAdgLhODgQAkk/1ZzKgczmPUdDkZAWusV22luEJ5/TPIRTGHPJ
96g56UOhHaEf5xYAyucsEF/l9HtOPChMyQlhfVIvbVxZDySciBFxTg5+0FWanUPtVgJPLpAJMSHz
TgbJCkL1MoTUCQJeiX5oPH0Y8UMbyawe3EvpKJ+V8SjwfNnhALUA09/Cr63xh5tp2rXIkx5Ep8rC
k9JMerlvISkmZwJTfSGsezNKJM3uCM4EdPouep8AtiDgBM3aBibxZowiHGgcyLxtMwedYb846eNo
RNGZjROBJoSAHaUR4TacfI+nkqW2ejGUPOiwwj1mUYh5c8qj1F2MY2QiGBlmR6BOsiVb0bXnf46z
ZZgYce0SN5rZHuwRaKsIJGbnQCbrpKHpisLZwsENOPh3NfCYW5Q6h2xeeieLfS+LI+V2D8rNql04
RqgSmt6wxQ68dunHWVosKaAtHysOBgfD9eYypYFfjp8yOGtlnp4hDyE6eeGUnGNnBBRFfEO9ph0a
itNZrUfauHDxaU0jp/QgdH3WlhQbrUIAGOu0yetzHkEOovEdaItwoFtZ/RAV0EOa9tD+P/bOo0dy
LL2iv4gNmke3DQYZPjIibWVtiKysKnr/aH+9DnOmR9MDaAQttBCgXTe6y2Qw+N5n7j03LYDKWfEU
3RxZ/+74Xfq9Kpcm2SoOOs8xAmi1AQeYQ6ASi/wsW9ZW+zB0chqwKT0MRtn48EZT41CXFr0aEv2b
NbZ4YbDfBK5iwFBJDcoRrXJZ3E+JNj4sNIPpa6MCqxrui+LQCWGhxhG7o31PHsfZjm+Fzimd/+Tp
6tQQpHElfLYTVCGlO6tLy4Dyqlp2ERI427jbQqvQIAo5vI/maLG/0/SXyOHPCLtmS7LBk+gmCFml
oaH71pgR7MNSqyHhY0zCAoy0x9XtI469LOiKrOD1Nlb0NSVWlI0bu8Sbwt1X+URBFF4jtRAeezaj
l0QglkxuT9y3UdACaQBIXO1SqTDCpkoQGODu81E1z0stQm9WW6yMajnvcWHzufcABovNIGifSwcu
2UaUjQrFrJqtbdf1hoer0Q3gtMqjzoTST/C6H/BRj+feWEiVbYps15j4PDdVsTQnq2v6o572xeOs
laIkutkydzRp8lFxu/sS82Jm6KMXx3jRFI6B3Ml+Om0ltqmFhK2Cg/2s9MRg5uNke10JxCKZTO2p
FUxOcV+x33Mx+TFHwVsbZmgD0zFy6MsFwr8+uxmifHVFm3vRwotNJ7hPZfTI/DD2i0pLiSQBzZEi
eTaJ4Abd1C5WQZdjrZ92NT6rhhFvVUzEB6SIi6/n1rBz9FR/tFDMbjmeMp8SwzzYpih8i0StaUMf
1V/Agql+M6GPZX6yvBm5EN/swky3cUZlN9Uxu/Ve2s9odPpTPVr5xCHVcaaw5kJdmpih8qmSCoRI
JouWhzXzG69rlN6WgbMRFaKzrxZieHrFTc+jRkILioRoCkJ96T2JENEDYx15UZI114JJzM5ui9Xz
pH+ogJE3fZQMQGyKBYxXI/2iGxBYGnwo9xEBhh8u+Lg9K8r5tHUj5UVlied+JsnMJeIYUGd5CHJC
06sgfcQ2/JB2zvhzIALBH8psYZGtq77q1OhBhU2qeecU39hmO7dYRhCdIh7/N7CygQ6m/2pmU/mA
uSXB3xmpz7qr57+7Wch3W4vEk02ldG+aOKJObNQgrzGEDYt0DqkqGFbnNIQ+StKcQzdO+qeEuKyj
E3fGh9HxlTaMZjxjXC0vjlZ3e2I+tIcOmr73hfHpinF+irTCcgjF0ZKrRC56ZnY5nJlbhXs1Npm4
p122JTuDIzOPHkDHpPskVJKbkvWoArMB1D5UqmhrpBKpDYyvhZSTOg4KJEfXRM/Dl5jYFqL+CAT7
zvqQ9IBFGZKzPmQdivmwQSGoTT+Q/Gbwsurl2QBEi/gwJUwb7IeMNnbTvTTRqJ8XnGhnnIJDtIGT
n/J9a+JH0+q1Jz0adBI+0no7jw3GeAtwzVvdrPnCizXdyBhEdMXB1Oy50acP5rr5sxELOpje0lhR
kIbtkX21eCnfyiNpxnf5BYKKWtZF8pvaWOtydGYFDjFq/sJHVZPdJm+CXTJcKTIeem6ibCVOLV/w
qXLlUMHDbrazscKp6pVTxajG8sOVXQVenCOYJFum1u1KtyKiot+NAK/GaWp2EJoiny9peOBR5lsm
4PndWJVIJtCsPlJqNPxwtP6/Pv7ifP439TG6PIu68r+uj6+/frQfJFr9sxDx77/ozxrZ/IOYMHao
gjYSn9v6+/29Tmbp+odqoiq0HMMk15u+808hogGOE/yuA0fGtR1Y0/9YuWKY+Zcy+N+VxVjv/qUs
ZsKJ9Ypy2VYN4NL/mjibG70CxCsezkaxuEMMlRJHjsURh65nLs+DnYiZtUOy4r/iLxIYOfbjs7ni
wboVFJYXxP4i6Db0Cw5s64E5m3WevuhicgWN6V/MMd1olQAWe/9NrEiy1lnpZMMKKnMxQ1z1FV6W
IfmVGyJsdB9rBSiU2TSucgWeUUE1gTo4BUQ1tbwRu9M/ul+MNM7Z7LWdx/EovhhqE/gvXsIxfO3V
WEEb4VTuYx47xWOrSzZcoNioUCcKFfBsFnFyj1Df2kdGVGHADBEOWignXxkNecxqF/v1+r4P65sv
vg4Bbon8GcL29GGvZ0TydVxQAU431GzdzbKt+I1rvZ89dT1jyBnTAze2tSf76wSarNQfVMGxpKjl
dG7Xs8rh0GLYwvGlaTpHmVhPNXU934g557DhyMumqe02a/z7Xl1PxCYpwZ+W6zlJ4jVHZsMzfMnX
c9TBgRso69lKgqOmb+L1xM3XszclBgYf5Hoi6+vZrHBIj1maBnY6ZdtlPcE7HEV7day4COKyP5Ol
mlzjr0Nfruc/nrM+yMAsepKJ8QNZtN1+Xm8MUADjWay3CA2J8cEyvDqSYy1Ji1mvm2K9eUq9ltlq
63AOxXozLesd1RCQtC3DvLwrUjWeCJOS78Z6q83MoJ719aaz1jsPHZpC8IEdRFDavvFZcTVy27m3
Zr0vDYrLgPEhaPr1Nh3Xe5WiTfGpXicYlV33wAy7OpNuNXnu16Wcfl3QrHTdT+Pr2ma2yBWufF3n
03qzi/WOL7+ue2u9+ee1BkBNNQQOZfYG1uMHmlznVK41A/62+ioIfPeIASR1cq0t4rXKmL4KjmGt
Peq1CsnXekRdKxMQFelNrZlHJmvdkjFar+FEUM3AHqCwCb+KHKR7FDxMhvoTMk2b84t6KFkrI6MI
022q5Oa3BPPOW7tWUNw9qh+vVVViI40CB9oM95b07Pcmr0nQVvJ6OtVmEj277EEeHNb9rVNHKP9t
WKRqJx/Zuel+ZhqSymdYsoLvZGmvTo21s5KTubU6SepAN5YKHYVjhQcjTbGyu1p7MOeUQGyn0Rid
hgh6KVHbsHjlGKlvc8kGt4wa1UdZa/qJUqsXdGcMVGlSIbKBzfSZvTYPiI+jhzYW+tZqLON7DqE0
2/BuT29dSKTChqj4+QkInRHBB8gVf0m1eG9aYXHsF9hxVCf2CDxFacwhKNmGP6ShoWnovcqsuCIn
jF5tjcRQxIaYpzzRNCEnScKCYymqnzn2QYeLvpguxmIXM4/GTDBXkA71GkH2cP0UK2vo5UqESJts
DKCGadnoATfxUrAprqe7nqvaW4tqi06v1slEDHKrgnp80YAjT8gijKhgsha0Qx2tvvpxtoD9Tmrf
qU8hqcaz9RLZRS0f5coR3lcAZpLyuNQIPBdPOmkx1Vsx6Nn41KZT5HyKKCOD0ovtXB3Nl2JIx8b2
ndpUskChtUh/zjZ4pAxhhNa2XFxcbv8/J/vv6oBVHPXv6oBLUpa/ukr+tRD426/6U2Xl/iGY6Nsm
lYChreEG/ygEXPsP7no85Y6FvuavFnr3D4Oht2lTLnIQ4pr9z0oA473rUjloWNH/Vj/8DyoD7pZ1
Iva3ydrqn0B5wLyCURlLH/6CKtbZv07MDHZNhRSleipVpYobPDUQn7aTVob7RJKB4wPGlhWwj6Fu
g0kxNMO3amn8mph3dcQ4JYAmqI0vE/Rqt8Kfky5vxOwJ8aq5JMlsx077ETl69FKgivCSyDLfBiEk
e8JI3lYCeBgkFbMngn8V+xKxPBNcxZNb7xS6931LWtmJuwtlyATTExv0D2UU4XxSu4ZNrrB0iaDX
FeWLkYW9fe6WdWna59bIpkoURv8zXeZ2w9qPdthC1euy3FxmfPRL1qH1bFWDt8ro38fUHOOJ87BQ
LpmRmMumaQu7DjKe7VMU5oXlGXpZYXDIw+RF4xSjRieB0msTCGwH+HndT7utmieL7JtDZ8t4p0/p
z7xxZx+JW+J1KnP+zTDo+i7Vk+c5M7KbBXQF5bY7GxccumGxlZOR7PHkgh5vUej5UlM+2DFyOais
kA5tZ2PFKF3DJ4VvpXk5IPWW2G5MAMFK96ipuXkZvuQioDE1AgbdpkJz7IavCyFoT/W6A2rlzPXc
htJQtgxIzfyUdwJaio1I99sAz4UbVbc9NAw2nwEIv6afyqPlVvkJaRWfZV9gHMbbHLIFnOfxJHui
7QhhrmP8VdbyiBZMAEIJI0I+M40yU1K7bXQ5Yrkbl3JrO7hPPRGuGUxzGO4Fmo1v9UIo6Gbh/Ht2
c5t5loxGOwFSrDLFSiDnlsyKyCxQ/b4UTN/8UeZu1+30Pp3V7hBHZon8GYstmC4WmG3Ek8N/YZq5
Sz8vPL2pBQ6PcOQUDgEkYEag3gXAFodfSL9V2V6NqZesljTBgezFFmbJliBlZ5MvioGezdRHP1/C
AfMma8xSsZ8zLksEIQcUfBdzdtLNghPDTqqraJYGWHq2E1OBkS8rg9LKuhfI2/fJYO7U8scEETxe
KIfzu0bSZWDbScgccn5S87SDPR7H/kIc2LkpFPVQE3UVyLDRj66CESDrNGRjSpxuCjElR9HnFXvp
CgVuPi8HFdMuDyjXX9xZ/15KFpYNY+1NGkvFEzIdgqq0JY0tVdGhS8YfbdXmR7SS0akhoRtedKH6
LUqySnGRTNR9IFguwl1ttgmR6IQvKUh1ai2N2VXHv8yl+WZPGpT+kAGN1agsVdkzOZ4qHLyW/Ryt
EZclW/YZz2m6PMkEhKVGNiOYSRMIWZtqN/726Sk1Z6WlrJD1QTOM/hcAeyLiY6RbeLHHfQNGL7Nr
Y1NGi+TSbA7laD41Rv6YOckZ4f3OZROIpmh5TtAeVWrnHgloeuzc5FACL9466uxHKZ9+ZMWeM4iX
rml2zjxdUl1h4mT2UwDNTfoDYYQbRPyvFiO8zYhDYkso4a9cqO1GL0cUJnnMbEVhjNJQd7gSX2Mj
TQ7BxLngmsCTQ3z1BksaGnmcgne1j0u/mNrSs91h5LtVd1rJ87B2egfhWYldQDtt/onWKtk0uuoe
LY7LI75N9smhkV5jV6b7nniaLW+Fdmd3fGcS469cNGepyusEdOojX0+zrA8BwzkpbmPoPOIx0Rvr
WNUy9nhgbVBPtftuN/E3FSQ3AMHpdywLbR/ZWLe7BLUhi5zZM5XQPfaA1fyOY/3OgqLeRIvlHrLU
fgyt9j6iHA04JpxTlSojk0igRW+cK/1Whwg4bGpDplfoRgOD2EzuVB5UoFJgXs3IjMFMTu6lndTH
pVUk8IXivYvYcqdu/zBPBeITqvQprcEplt1jZ8EtV2JCHno1DfDZInxHkPOBl+eaGTG3AzSxKdPc
XZLK57zMrEAvlvBpzMZLDRHBg0GdviA6eTEjuHuAtD66xf1mRfpB71EG1VpfBwWklU2sj+jc2xU8
vSOhOeRTbARmlajZIfr4LOlVfRM5JMN3/bkO7YwvcFahNmTvcDKbUaWPMh57tz7nXfxK98TeIV/A
j4t5w0nrW4r7XbjwPw1h4r3hLK0V5+Z0xq6j2XyceHTUl0NEYqe1ON+zMNK+5cRM4T+1edUUxAU6
3it7HvyhAYwMpi8wh0Y/tVbqbBpiXhukgVXsZXPuYFzrl0Ncyb2s0+OQhNlO5ux2ERnWSDRo1KsM
u2/o2htnRAyHqKAXn0LheYErVpwrCiFxjwvoFmyFmkveI8nBb1T5NSmuP+rJwkum92dWFtwJY/6i
iWFfhtXFHRYu1hS6pN7Kp2Hurk1iF5/DVO5dZ/6WkovhD/w81pRVmSdMOzkNs3HQ2kILRBw6OssT
c0ECJwiKR4ZSb/sl1k5mYuJRUYwZm2NkvEOirR8BF2UlWEmJL9oBC42m0Chv7MGYhFZtbHmSew36
HXT3imGzprFOKPu6P+tRGXqJrtdIy9RkExrKS6yM6/UMhbTCOqQ4KMhUW3/Fb1g+qFFNIDByBDgN
0CnT/hGopHNwu2w5ToPxIia1/qHAHQRIWOB1D0x7ZAdoAKyg1UelPuy5Z3UfFeMnqQI3LbYTfFaj
fOzM8kabxSYxU+5w9vqHbEreutZog54E3yNU7DenE/kzLsSjrmjS1/jxVmNP853jVexHbQ4/WL+1
/kiYIIsHBVZ8NcQ7K7fAsTl1RmfOWiPphnfI1J1fqsANo2HMXmtXsusbOue31ZvRtjdrDB+xkX9g
xZyf7FGBy90770ZGsnThFParbbPQUEJL9XQ7Tp/LqCQcaFS7nWvnxcYwporsg/Ul4oHh6gNdBKEe
TQ1TgtaPsFb7BYSyNvsxE4H36Lrl8IbZxlfdPr4SImKCxePKhm6nFZ6TtCL2lroVm1pt81O3LNU+
7XtBjVBGF03P99ALMno+u/b73q0enUJHH6k7cX9XGsPZL7bVvClwhyoUls9DF8F3dRM3AQqZJedS
yp9N5nxyOiOVw7O7JTmrf0lS7WSVhrur3RbQLVIEUhUtLojEtTDNGKRqmLpaIoJM9WuJlptVoNmc
U61bNuCM53MhkLmNlTZtYTJ85lGhef2UJ9qtrgcG04iLJ9/AqgqdWI5xTgRH1AXgmDMur04p3xvb
NU6RNZsB6KfkVR3JiPCI7XQQiYrZYCNqaD/K3ATjl5TMhBYJGhFlxkbRcgqGns9cx2u/WWhEKYAH
9ioL2Zu9ui0N/SGkUTF4b8sWW3/s5tuCysMDeTpA3CxCrRjjU4slKUAWTvIb9ssWOV/ueuzOX3GG
Hix9/FmFlrXDnvrDFai9CllPfg+H4xBC/Nssk4nSSag7ntyREHFktMlQbwkqTdkM9t8HSfaOvtQk
IdShsTXBHiBwb7gDs2ofC8SKc1gzIERNujck6QVxmw7HEuQxUZnXNE6NlwT53i6vLeeUxEV1SmVc
eJntPs1LHORD0z628SB2qvYDhDtFUxpWhDyGL1rUghVuAIkqwtgSo1dDVmyRsAHKROsDQLrJ90vJ
d69g5sXsR9e8CoeGl4hh6wB94EjBCwGCiHSFVfu2ZPF37BdniyI/UB0+5sKtX6aqrHyb1fIGwM1p
JLpmm2pOsaVdwfEpYdFuIrvmXsyrQ8X20R1hcSM8/8zL/oWMLPNBsZa7LOhVdGnOwTSWwmtr4kcE
IThGbbYXBiVD0C74QvKRkaHMi+Jlkh07fh3q8jQrAFI0SDEGPJw0ZkiAJRfuSFYsLyhopwApqwuO
OUyQBmpbbbIX3BZ808kGRXstEPRPTvhia/m5iXtxbYUrvb4pf1MAw5aIO19Ll8rD5E2+gxgeJszi
wZL3xQtphMk2F30UNKJ00RxS8OiNY+JoSfMLazqWJmNWBK6K9Nxywh9qh5PPheq7i9Ec4wu0lcDt
LJLhc5vKR6vdB1A313Ka+6uukhdRNaO3dC2YXqHOVz11jwrKIm+xsMPZK7CV0fp4BhHws1rTszXl
XXeWj6gmOkfreswBXMV6mgVjvhxCJxv8RVF2OcIIB82FZnXqWevSeg/Q7dYkxqmcYo7IuHE8BoBq
UNe0uIPeGjtD4pWsECAyGTs5GsIG7CtHNXNeTDs2NkayfEx2/xn20Q8ievn+VMa9lxe7CvF4LJKt
chl9VxR9wA+RH4hYWLzIsM9oIL45aPhb1612GRfkRo+c+hqGWLiVUtXOQtT3dKRCU7pUJXt3weHK
vEu9ZmFF8PKi3EjQGVjEFdPCtZCG/LjcBg3eTJZwM6i8Q8s3+PvcEvSREYthhCP8XkPvULGLXA4w
wov3vEqLyk+YOV65tpj0TRW5nl5XtTaUlba8j3INvlKmBumHlSE+VCLW8HqrxvB/4ODpo5YwVmeL
3Jp18zL2Tn4Yhng4UFlnBxf46E64JdiOeYlOo9pbQQusY24XLPWV++A6fXorE0X7bSZdf1rixDrW
htPu9XzOjn2Fes0cRfssSowCLOU/6OPTS1biug0j9WFZIgifXRWdjQmoQI/R7aKpFojVZZp2Bmji
bTrQMZGetHKEbWdLMB1FQFnuhtIQW+JFaawazGbIL6It8w1lUxrYu0XvIHRMDV8H3vtgadLa2/n8
wyl6zMa6/WFHOZ8Yhe2l7ImUadP5ADWUsJVxuGpFRWnRxTb3sQu2QU22xLcY27QgrUWpET0Lakvk
Svz2nTt6Pe9OZE2UfHT+oKmxJ8hJ96ppSoMYa+eB2vGA7TT1cvKogzXLANRZPvPozdJH6L1LYzyd
AIseewjYO9phpi7GlL6TlepSTQs1u3BdcxONdAzXuXNPZVeChs5SsdVD2wQpwJR7oAVBdNOc7Llb
ETh5su8yAQ2srbGiyU49oTeWmJ6M383SX2YX3tjaX+hLctU43X0kUsUtbXmM2PM2KZtTX8vzEcoT
IHrQO3KbNY5yGkV6S/RCR/5QXCLLfq0ct9tRYzfeBBpg001TUGrqLhqZeeQSTFRtxnPQgzHziJUE
65DIX0tV361KXuZ6Jl1pDXOLDJ9JA72WbpSo2AtYzIQMAFBjZGN0nhpPnMqmGu7jKm/h6tQmhct8
HHlTvR6L1EbtJWekqbVbisAfg50iHTYPjmhuk6wwjzDNRfyNC62Wr3U4lIHoJ592i2+yhlMQVvS4
4W1Qr4vW6ztEu4xSFi5eIY1DW2v4k/BRpGRFDVbmNY1WEqIcL+VbIxRGJ+M44tPLtWfOzkedTGN+
okH6mTXSfTnQvVtaQqmoWBJgNzEV2GphQsAQ4rINUUQ/Slm59zRSeJCOuWvGJt5a8O1fHE3c7MUF
JlxrOpZnNZCdaROI0qKzoVhWtlZOFBlNTvpcsBV0tObaLfqJtN8PjKNBnX9Irdj10vndDsiaVSeZ
8fctrJcKWOtp6WlpnW6XZvhdS7yDuZJ9j8kq9RuBsxNji5chyWKw4jAvWVIXMVfJPCAGP77h1Pqe
VumtjTmgQaG01uTVhHE8oNzQjwp1fb2ZIpj940BjPjRzy//ETV4PrDJctYZ7Aaqr3cYEe42NdaoL
7URYF2xltHb9RH5ywCQnOnJlmaCJNRv1kTY3/VmplnYnOj1Hd2KJ9pDkTXhzONXQ7nRaaxaUx03s
QKJeLPmsCKvAIuB0SPsJxxtbz9Bixm0WfcLM8aH3CRlIrtboG4yAswkEoI16ZVbPPTzGH1022Zk8
h0gomFps/ldm9v+HQl90wYD6303jH7L8I66Kvw7j//aL/tzKC6C10EkYqmurUNRFh/qPrfy6fLcw
M9s6Q3Aap3+s5YEA8V+A3f49bPNPF7RBrqZp0n3zN1t/3f/IBQ269q9zeA3p6prdCSUV+wVy8H9h
A7VD5pSTBfNFSIW1E02JjAcZQE51QBKWcXUAAgO1RLKXNP2stXpaVmkyYYZXCmxtUtp64YQr3CTc
KbiM2+d+bvIT5LoEYgROgu9Dm9jvJgkVx1iLGOaOKSnCCujaRk2S4gjPLguszCWkZUhhttWNUr2D
/asuw9zXiJhmjcN3GZCOxToTE0bF7vtAorCzd1SOu1Y2s8UAeeqd28xSYwvwJD7D2pHCN6w18sll
L5p8DGsSVP8VCkUiAtjIek3hhDOiooYKFCKghYeeP2Eaz6DZMcYrVjLLsQOYj0t9hXHAjwuHorXX
MAXw7XtMDeyAEbA1qlJA9iNZmRAOnTR2c4ssCf2hA4p7habkfJ6IteaiHxmVAKzFSjIMsNK0mHiB
z3HMO/wmGXDrkeF22ZlQPUm3oc8segruVc1ZEuUA/YsTdcKpBagvdpZGaFtWuwiGMgt8Se21HNcx
K1QO9mpJfy4hQEVUVhJfl4nhokrExkbqGu30bArbq11I5aDSld3U1Ak3mIIwcw+CMWIXl4dYUYZd
RHf+lClWn2w4rZfNwFr1ruWM1Sy3nj/sOs38kQwEb87meJsQbwUit8jOrZIYO4IwCpoN2e+A+uNs
bMrKIjM97w/OMJGURZtUFGW1Naw4ejB1MOxDnE9bi7XjVkjTgJEJVZOpWXjHbF28AXbDYZWF1A6I
t+qHPLVeuLajuxE13Y0L2r7nWGbf48Ihj8jVaLDqeLrzfagCAjGS17ybwluuV/NbFtcroa1nUhja
sKS4Ku2r62bha0yO5n6KLeVBmRgJb7oWb/Zgt8Y5BETKekhJlq0Gump+rdcewya46KWxSE/vZsaB
0F9ipMd4y43JS4rWnrxqXpZD2eoWwZq0S4wNSnkYMRnuRgJPXg1YQCd3sWPMY7U5PnN2d/PGqdmL
bHu28b+1UVisdm1AUZuoArPMHQZhmfIS0ACRdu1oPqeNve3SXhgbQfF51nD3Y0BLlhwUQAtgq48i
/UTMWbUXAkmqTBlpbfq8a+9xbpWvLTcX9Ey7/gHX8U0DpO/J3HGOPOnCn2t697mrncsy59MdUmd8
pOZtnyPwtN+Qmxa0VuOkf6ZVq56UpbRJI2gM+0iChxuItP41uE2410y18WO4HDxBO31yM6f/hl40
f5uzJXkzRsBZntk42VsDqJWClDfMUiRpJ7am+7RXMkhq6zRWVAqFk+S7lBHFQ+mW5nGcqFyxrmRp
TbviKuQlrvo+GE/xBqFUcivDdDpO8Klaj5A3g28xRXZsOlO+SaTSbRk/zoBmeqILQxQvfC5yY9v5
OvxUqfe68VipbrkloF1/FbZiPEilfUmW9imtFfvnZFa0pKq7qjdNsImmp9dL+my3qTgViGfOqgS3
ZKVduLWT6OCKzr7MY9vwavTd04IBHRiZWn1aPQKBelyqmxG6y49mzePFOsyE2C3G+hSlkXiJYma4
VkN3tBmLhrJscaOL0LX+XVI8lVUeIb8t6EwzTUNHOLXHPqmjjw5V5q+cuanXDc1Z79lHmdY4beOh
N77pcZjsDcXWKTFw+J51wD1bQa1Hjy91xraZiNWr1kxK0FaECFDsONWdAJ11yik118/7SbsOXQKl
li0l3OK4AI201xF1PFaj6BzswqPxNMjQ+ZGNcJ8hz/W64QFnxsEQEs8g0Lyfq6E0P6ioqpNrhS0z
AbTU/K+qMd0iFsMUmsgQsfVj97SxJj/PmtJdbRiX8ybqCdqAXEwT0CXxoSrIrN/UWJrOCrTyK9yS
jK+oCX1BnT6Zv5WPEBPmQ6SEncdvikQ3DbsDPBAXwqOYzorUGdjBLPgUVWv+rhTxM6kb/QyDrJPe
3CDfyN3Ub9pU4SVXsguyeefiGll2jlXm+Jt0+YxVvUE8lVewG6eXSm2fKOBUz9Fa4h/CgijR3oqD
RNNMohEW905SUOUrlh4bnujGbh8pjCezIaKyT8JtW7baG8gSsUvRKQW875/pUjqPjd6NXsxU5zmy
NU6QuK2PY5oVZDGGZn4xK3RDZlcOl6pUoz1B0Wx6rII1lSCS9s43F/Kx6hK8haL9J6A8anodOhxl
j3BeI/h/R/6G81Yf6xJ2cm3i8MzM4laECqNCfa4OGrooT4VZAJ9OTc4KWARcJGW1k/3Ub+lK5LuO
UXSbOxWGSDv7LjvtR9owIF64Hs+spSLEPN0Y3yBhorjvKhyaBWzk2Zi63xrCNASsc/+UqmCX4QG0
fhU5WSAcNiAI/8InfJ/d1VJtuRtdA6Frl7QPQ5QaGvgId92qwnH1KN+Vw9if2DbGnlmye1RF/p2I
4z6IRrTurKk1n9UDz9VxvhNb9KvFs3wwFK571c6ybWPyT3gc3c1smhZ8aake1DQX2yGhL9FloqHj
V9JPF0E1Z2es7CQwKjLHwvyeytw46jBgglqmDetx8LV9k7t7A1t9YE9UXgrZUDt088MJlh3tXz5h
xmANr2zVFWc1wZD1DbsrP6U5Jmw4ydTosej2c2ztgbGxujEvixjrfSkK0H21qweVZn42an3ve4fS
AVUfUOFlxxGtIKtQvmmILzdxbCVBki1UGLlq+ZlaXe26vdvrcL1rSPUs+o1aZONWjUsQUjI7AsuJ
grKtWfzghdpYSalvBLoxmGtREIr8YmDgeXQ7qBO51bt7GBXRFlrHHdrgbW6TOJAFq4+FEadn5fPd
HXpti+wz33XI6LZyQWknoooQm7jXduVgMKFSbINcsomGxmX5LQWQc5q1ynNN7Re2W8VHHYZav0B7
oSe1yUWWMT9D+3wfdQ3BfDE3vq3w9WMCib1iKO+WwrDKlXR9g7lmk7p1f5iK1t2jnAOrnizOsZDz
PU/M76SQv/yvdEmX5LOtuuq3/NJMfTKDZRwUyy/dzX/+2/+hXspAnIzu+L9WOD//AuP5z/Lmv/+K
Pxup1dCH15koDwvJBZz9f2qkrD8sQwcNx4SB+IKVcfp3fbNhIV2y+E9EDQDmx3n+D1WTbv6BGprM
A4H07gvQ+j/ROyNs/hfBMzonUxDDSQ3NXM/gz/qrqgk+hwIzuFIPY6O3b4MibAKR509nwjmzaArl
j6LRMxVV9miPzqXr6uGbNaTNU10pT43adiy/sdswoFsuouqVwxwaVrgbqjS+EXaufPQ2EZgugqJm
L5wQa5dp4nS/lbY5G3chkkwvVlSpZhOR2Tr61RWLWr10rB8gkyjZUhk7zPV1faG8VG0cdMPIbHJD
9yULYjYxromAMaZqs0of27Z5yZ1SUnbaZZFrbG4mC9kzHY707RjjRxDnQq+Pkv0kc5FVBKyymtPB
7PkJ8EPtaFczFdP8H+yd2XadWJqtn4gYix5uN7vf6iVLlm8YsmXRw2IBi+bpz4czT5XtzHScOtd1
UTVqVERod7D4mzm/iQ+LeqwxG45GJ56CAykus3sClsQIDDVPxrgnng1j0BvTL3S7TRu3ecvrOHhP
vBxC6WJ1U9ei4gTc5EVB52fikQIaFXTPW+iYWTfWhXyLpYsGL0wvcY4JPxp73+32WuQ5A3eoJQHz
8BzIRSNfJ7zHrGWQPB1z2By7EdnbK8EMDsaaJEV7nT1ie5T8WEN+3aLAOubW+Jw3dDU5HSxM+zA5
Yo9ArdtWSfqChQ6vxAxsBYP8deOoS0pz8UKkdo0srLsD5EqvWmv2MzrxvvUAKxH5jK9L7nbsKsKo
mOxTMhXPk+4xUoZmfsa5+jXJGrWzceA/LqzwNvViMPziKzXsmjRnX47YG1NaVKs+0OQ/EFPyjP7m
o0HyfVlA828A9N7g7mL6O/SvTdWdK93Ux6LPJLWovZ2Qp2y6mbpaSmFCB1ru0qRqNphXn6UwYMgr
o9mxlfvOQe9dV94S340hXRzPewN2CfT1zo63xTwgOdKOuZkAulu57W1ZikxRQgEXOajGr8iKV9dB
Dz0dj5bAxpVl+3paGPYarACXrg2+UhLqQ6Xd7Cs5bJTrap53snWNBwTZa9hr8j224+bWNfpHt8/I
Kqzm8oDnLuPhJrMjAgyPuhJ4mN3MLpNzd9j3geucOBfSvVJWuEfuD2EiNcKD9sbvjVuAPEr7ZksH
yM45GbI6iqfsKwbTJtIIu3ZJQv0A77zbNg3Aqa7G1OMuLKhdgWOW8pNVtzU9mS4baVUWz0YJQXep
x03VSVCMvfEC/kZASpryc9q6jFilk33Y1LhfhgXVvAkduRgdNM+69RxAPKK4qnSBmdTrueMHFbTM
ZBbjo2GSQtsSBKYLxSGA5sR6cpmjuZqMI4nWA7Y+PfqPpVPIO/gCzJvbWGU3MrC8vU1i9y7GKtpF
ZjnkT51X4RUS5pIgXWmscz2woqTc6nk1LiwaNPhE34aytSMRa32XjwUkJs1lkYTrpjyYpvkdXZsQ
Owid83nos/qIzg7SygHVTTZFxuyJKWp5twgiurH/MFuIKJtkjOUehdGQfiDnJmsugOy7bBzRyvHG
CtzuFZrFqDEWOKDwTV2JS1qH1YFxjKTGNayDsHiKtwW5I1BqD37acEpAQ48akVAF2HpgU8kyh2Gs
vaOHgnqUxIgGg+XzhD/92c8kwK/ceOOWemFTIDZAL5pdxSKhN9Dc5AIcliqt/FIb2TtUMrXNLJk9
VyqnjPekm11batY0+cOCVdiszLuWFS/tWEE5EdrhlSSW4GyGTNB8W1/hMZAP+GOMx4Km782q3Gyb
FGEbLVUIUW9I4Ods6JytXdzU054BLlCpGJJdH/fdNun7/gZJT4OuPav3jSHmg1rv2jUq/r5atL2P
WxhdRlumB7/Udwyssl02d6gzRLq64Khv2mAJ2G17LM/s+ZV4effo6Cr8pqzu3mcPM266wtZHO+g/
ez+qKCGMHYKDk1OaAWMsBHGbnvSWj7hxnF1u9MZlHtyU+CPqtlosBDs2E+qUJFjLP5PzIJhvMkrq
28UQ+nrOwpzOfPC3WU0BN3XI2rVvDTuquOSA+xy52mgFUZjnJIGa6oCtjeW43V+T6wiw1J7nDfNL
rkS4+KcetuHGG5W7SczxYQggKxYB4ljAJFhWhoawJzZtxtwS9Am7MEIPIZiph9W3eS2gxZrJO6xF
NWwdpu8/Ku0wsLonhpXh1g6KeduCgNh2fXvCv8Fw0ZAfU+t/qjK/wcpMtyA6mUXjjH3HQGGzS1nV
7oehms5G0b7rYrku+3hg0lKWiDLdNiJtsb61qExoq/lhazGD8lmbh2VtI5CRhJtWrnBoFhFRgKUa
DRCfeSjycmNVBedd631Z1sakXluUtOi/WE1RXFwZxxsT6wMLRFapLJ5IGCl1h6aLDmcsio/BK8P9
JJcvieSvFj96IRIGYkB5ZmxtdL4uvUL4idIcI1H26g7jbhylazs1OoHm4Q4d3hPJK53Ehwzb77DN
y33pUjDoyXmpFDmGVdG1z2XAn1oUg0NJu/ehBgdRXQcTGhJltfHX3q5xy/w+tBp5Ej+6vqLna6AZ
HKpY4Ozl7uKU0i/BjHaAFdWKumMamODzyKeAc93Lyq/W2mlWa885OJW3z2E+RnQE9b7Ll+rKMpHJ
9jMMIW3PX7uUFbRmgg7GjvcwpkWB4KcNnjthLXeF3REGUy/Y6AgxYSnOFyZ5+5pUildu+6K/7sc6
eGp9li+jLeZHhCsn3DLs/MowuR+6crwjiDB/9XPv0fW8MWLycuNYTXe0hyCxoynN5c7t2KATWZg6
n0JyIKLJ9aC798HOWWLPilq4lqsVZmSMs04UMk+HZpQ01rsLyBNZEr/z2ow3t5q88yNGZCBWkxt8
GYuOsEomGbmM+9tF2AbOL9bcx1z29q1beRrLfI701RGS1Tr7yii0QKxs0OFwRYjqoQ1CFy89bXvE
qWlQYljSiuAW4/lVmATWGzXhN8VQiAjfV94Bn4fLLVN7PczFLsSDxATH2xLa8iizeYj8XlwFyMU/
4/MSX3HjnMsxjRfCQ9IkahP7nRAO97H2MusbwzfG2IuDo2hjZMMENH6ddGVFmg/kn8/TN7HOxEDQ
MR1b52TxOjHTqQFSr/bu2CRcYD32/lbzOJiOprEAQNae9t9BHCBytTr/Nuzd7MVFDHRtAljbMj4u
d25my0g2gL+2qvWrHfjS5kHZDhbWma/iZipQcW1ETOa938uBtlUFfbXVU8eccZ04JuDzSM1mEmmu
M0nJ+zr0yjMOOXkK1aH1y+yF06x44RE3fMYqLx6LvMfBnPvZSbgjFW+MKratNYt+xMhxsZp5IWxb
uPcv2kCJHi6pQmttcUOksLR3wH8Ijl/nsWk1wTmEciC3DPvFDpCauu+Rcr+gARreXTnqIzy6EGVs
3t8Stqo+NbaLZMXvmrzf2q23ZUXPkJnqankGVlEhjXKZbTLG5YSN6JOGcLuE0vbA4MAhASnA/XAh
VrGqdsE65R7jYPE+J8U6AdekEVL9wHPnRlTMyWf2pcnOKRzvxgN5TUL36BkUK8NjudRAdVgpGNdl
PWWv5JnUexUHlbOtlqk8MQ8XK80+QTnmkE21wRBekWU8QVHlXz1OFccrOaGPY0VtDHxg+FqvawMj
9fO91yPlUD8WCz92DH2lqyeQoWiW0FEeAHkXV/m6lgDSkm6bpC0jaSxlt3GVdPfjus4oUUCorbug
gs11Vux0biLZqZeB0VEOYY+snjtL2jEpsn6umtspSdHfk/MrWnbnBPhZFAuVTMMZzf4wIO/s3ik3
swAMdeG3o/MIxwoZPsfYjMZRdcc8TCvSHvB+LZdycozI63JzxxKjUlvHJFtBTii/KJ08+9ineFes
gOnGdhkT6R+h5Erza4iOaSsMCOpXmV5RAFzCKt9ZQTJuPQTQCOdxq3H6EIRzxe5LHocuNB+mtqcX
gIN/WADsb3VPuHE7KnlCRcq6obezK3S2WRRbg/9RAYD4JkigRkqSYYk5TJV86oowzl5N0xmiClXx
dc/9CEpzWVb/XhB8bzD9HT2MeMTT9ikKUyzmz0s+ClDgnM67sCsBaVjd8iYorC/jjPShpD9ufCkO
DX/2vFhtD4w1k5/TyakextF08aiht7AqR27d1ARlZqaVTZoac3pSq6gO2qIDmKhXfUiODcJpQfHz
Hj/Bpax2Pbpv/Ctmvkt41lGcM+2fUAnvhtI/AVIBSELj/tAnWbhXhbDeXGcChlgo2DwFJxOhTMFq
r0gPWWLrrWrI77MzAoExRKTj1zJkUcZE/tae0vBdQFUhXdtkMSkgCFjWfGzNsqWUGpKrgpZ22kDk
GndcN+1ehpO7+0GWrrkoxYbFRbob4yrdhYRg0I2gX+io6TdN6FdHI4ttJoU8STADIJkJkH5GhjBm
Jnu2vW9iNHR16Bu3cHnmB/Laj6vs4BqBdx25SW0rKnDjR0B8+l1Kz7mO4yzjoG3RDzcG927HwQ8L
EBlcikZblUyRi17z0Bnn+7QX4Y2eyFrJcYseC8KJAXEIDsyuac6ZMO+CAKgvISNTExFO8Nb5a3YH
3LiCwq4NbvBxoBKsRIEOB/J9XkI6Zknng5DpatSPWVq9GrJ7ZXOEzk4HBwcAv8Bnqt8FuV4kAovl
NK9hDiaNZ8bkDuAderZ192gzffATUq4Xsm1CO92R/wc0o54+y4AmIgm289K+E4X3uctRh5XWIJod
8Xgo3SYbaxletU2ZhfE5zzr3rWBNSLwhtHlqZlNEK6253Cm2JyBcp/aKAX/N1dL5B1MUxJArJ7si
frm4Y/4gxHZw2EXvtBSaQGbq7Vxoawvcvt1NQSdPYduWOzAoJDvmgfg+1rRooCL1EW3OsB2N1mJg
7DMRkApI5tSffZLBUboUPmqnYZumszwF5N3wADYQZ/sVnBxipfZJ1n6lX6MUg8M0b50lr06oznUR
YS+dX9i+dBvmPdeQp+JnSqknIJmr/ar3L6lnjytUisKxSU/xuIDDwJCvtrUeviAluUbubZMqYD3X
qIOiXDto6DwVRKNrBy/pZCLDblW9ZTGkI7ZL7hOiK3ItlsK61HN6hWXlFRMXju4ufVSe+WFzku7H
meqoTmT9mDbWq52SnGnr2nmH+qFgsCl7K43qeSLc80PKylj2SR2QJ8TUg+J7ktDGF696COYeBE2T
5Oa2l0H8RQsiaTaT1ihRw3l8aFmEofgJ4BIdGECMe7eDRUzxX5n0OBNT98EOH3CXkb0lbRdeU84i
dNgEarUtzdwDnijU2cKqPC5ZMtHqxKuMSvrXRJjJW41kB3s9sNYNyXiIiTyLreuOyDK8UoACJE4O
Lzjxf/CPijr4sBLrgXg/Do8gS38E051nl4crATLfwIoO7QFLO65dCE4sIUkpdMvpvBCxw61uPise
SVG55nsM1joLlHUSzeHgb3wTgTD3BFVexkrJcqmEodP/kNUqPR7zZjiSaPYlCTAPcMFHZSYFSHDj
Og47ap2S4B62Smdpov+ATODv/MIrz9Jl/Meov4tqSn1WJ4gBY6cFL6Dvw7x7F1XGFR9jUQlXQoyz
GuUrUEQ14M+NDyzgQO/CAJFk79vRcl4y0+lIbocdMiqox0lp14dUyGSXNfiBppzmTLlDd6r7BKdP
gwcUhf67HOPwHpoEY7iY/UfazF+KxGRy1s/23i8g3uZYNGMXrfsYgPj0JhasESqI8bvb+fqRs49d
heeqyCeY76xahlEC7hA5bc41XDQsZnaWWTsliuIYevU1tN8Omqrt4CzKCAbe+QBqsLKJtDi3PB/N
cCGIEmfZW2c2zauLr7baFsayfGOJE5OZNRfGW+NV6tYXpXHMeeApVvj+dAyKXF35BS0SWS55up2y
5KwMJ9nZ1YymMy65tRJZvWEJCG6b0Y6vlz4dvhmZ95Eo9vrogg2wvIyh75cJh4Wb+WON20SMn4LJ
He4sK3WWG6yCjdyMftUcmIJW7Gx7W67bYg/YFkBY0AfZtJUWvMkoW2bJbh1okyNi48bMlKsjl4cB
iB39NCfuJyoE97GNk2aftHN/5D6Yd57qTJqr4HkE8buRaW09JiB3oi61bwOzi9+qaU17rmKg/b5l
rQJtWA2X0aKouSprRqstCMYLNUQ/7ROPgBuVZ95wdmrOH1wKCLAPSQyrnyFRCWeWWRg1TeWZm1Xv
R3k3NtKNsNqrZyWd9tK25Eht4J2Fgp0xMz6St8BqcS68es0U2jdj5oonzR/wtqiul5dhZU9zG0P+
thlQpxt4qN21vfp0/HU9Hwk5slNsazx+klygLQ+scNOrIaFimkfYxVZP0qTq10qIU+a1wrv6xUE+
yK095P1RBqDUWtTKFK2BwxIuMUodYdyeHt1B9gyfRAHVmTYs4JcwwufS6pJ3N2XRT7ZtDAaAmdr8
MBd6KiKbG223tOv6Fs9cGk1ogSNK0EputS0/RsprLKrt/YrnxqviEVuKN27rymEkHytu7ydwIS/E
Y9Xghh0O7EW55l3XNiD1SqTbWIIUz1POsuYO36l+MZxsONtpy1wGektwrWajfymkIW7If5wPFlaJ
kOa1s+87N/AfcFTTviiYhBfcptZXGKrFue8C/WhZNsNQwPzcpQ0sMyBMbsDWENQFiiG3wzvgjw5P
rGFkKrixVZjkN0z4e54nobLLS25a+FJ6b3T5pat8F/cqybdT0d0tSUeelTevgRqMoZ7E4idnWFdF
VJfkRJZIMF+Jj6BQQzmJYY4BE5bGENV1kmfty0BCzn40eOomoKV42I/NlmYn24mkgzNvjIEg+7a6
qHjyT3oU/U52XnElzbrGkACV/KpZmvETXvF+wryQVdsUl3jkKSfmOOmNe1m08sadx+BYoX3bdXqR
B7JXnciWqOdxkI39dVBW9memtwYPsVE+Ceq7KwzduJl6qn/GmT5TGiN9mNNcR0GYaIb2TQ7/oauu
hz78ZmiT1sGsUMukbr8lHs/EC8etYedWusta+9SkZnCHym86jbOrzx55w+MGLRMaK7qOgYoxYt6s
zh12UEwefnEFqehrHUwmjlRinvJgfkvmKo1Ic6AzCHLGimZcMStT8zM6r3gPvjHdSWshTZ0L/ZBq
2UVazdapgGPAdLaoZ2sTBss2tSdz65nEdhFZQC0rFvWakQ0Q0SoQQaommImrY+Iu8BvmwCaow23t
Wrp8mNwUMlnKwyZ3MfAxz9LFlYGGdnRZ3zBjNak0mnRvFkh7Q8Kf3GLh/y/i+w5h9e1IEt0G2Ndz
2Fmf7RXI5xr1DkwZcA6AOyHYXdBvLDzGMU22nVFiXGJlvLfMArMb3GMnyR+WACdw45BKin1v2RBf
f4uuxt6Uefsiuza/85LhSPLnkcKqP+jF0V+MiTWIxbodzyCRWwsV8tQaRJ1qHtTwRt4qkOr349De
Dw0ug41oYC1uTLnqiEvjlpAkYhcEmbdtLawrRxvvjuEP12vu8UZx/m8y1mAMekLncz+6AKCJTtNS
TidVti//u7b+fwFzuW74Ry5X9FZmH42qs180wP/4r/65uabT/MtkbOYKFtGId92fwFwW8mDhovV1
BLcVGI//2lw71l/C9ANqMWdNPfohzv2/MmDrL1zyoGvBF+MqwtD9P9pc/6YCFm5IHCdVqOfbgrX1
uqX/mV/bLzY0n2GYbuqRQDk9xoyJGuIvCwxuo0Yt4c7nHN0EM1RR9K994+hPbDTwpnVh/c/r7D/i
dM3f8krXd+Ow52fFz76eBdX6bn+i6eKukUUIn+YG/JN5QzATurLBb/DOsxxtSAMeneHV1xJes6qC
vo3aXBUYaZbOdzgh/fo9JJX7lr+RUr2VpflpcY3APMyeG383Z8Oc9j+pFP4JBP4ZAGwhPPiFZrK+
Y/BbmF1CFwmC9RvNxMn8lN927m/sCcAv1edSftLwkO19Ty6Ru9EznALCfIiRxh7KI3wuhM2uUzEX
U7rp39d8OzOCXOSye8gavemrFB2dr1w6gWRd/xdDeK66MO22zGTD5y5tLwUy3GlHIqp3nalUV4c/
f6p//Rl8hxkZP4THtWH/+NA//Qw+m5jRkGV3U/dx+IzoCm8HRT2XhqyH6Y4AkvBRxmb5+c8vu15r
P5Nh/B9Ubh8ADdci/2t9Wz+9LDSjxJFdUt/UwWLemEU63NQdRWoQp89/fqVV2/77K6FREj7OM+DR
wW/XmSQnYYF30dwEUjhvq9yyPMR9wKOqgClCn1ASaCnmoIly2x2rv7to1ovi15fnQrFAC9uO53E6
/Pbyvm9nIPir7MZvC/etygcGD+X6Htyl6iiv8anMgN5SVMItg7y2aPzvPfCR0xjOztWE9lxE9phj
Zs+RZ3yylbTsbcry6LtEHM1scKn8yA3RIhxBzTPN/PO3Z/7rD8WIimPD9khk4179XeyCe7t2YYox
YY9pV9Sa4mIaRV8DBZ7nOjmT01EA4YFLMC1tStw5zJDIMrX/0fvYqqM5Jb7KaXL9PVM4J7UrU/8f
sPX/eJYgsf/9WyaRmYsIuBxnK3fnCiL66XJiSJEJOnn7OndaGYfBtifg9zBBvAn3vR4GoCqtYM48
8/BMU2xyyqwPHWytQ+mwEinKtnqQpUv0sF+OycvI0vBETAGzAreVn7yuCLb4vDBtMXbPUBPDkd/E
eVffjNLoblugb6gITJagxhIz5YKBVoEU68sHK0/uknlNMC4Hv70BsvLUW5WBRVhbfJHZbHE2OMOy
sCAN8qsydYPXWAzOOfUCtIbJpMNoFCkRXlx02YkoIOrvkXguotKQAlPVfKMm6R/phdAJMTr39wCP
h5MTW9ZTm5pjcYh9IHybJS3ir6EtlIZt2xqs5PxqK2VH9Ubw+8lsw/I90xL3k7Sr4pEp2eRvdOvQ
tiItj2a+h4OJFuq2HStQhnROe9OcTL0rXdCxEWiDoIUEnMYAcWy1HTDXQqxNBFwEKBE8aizmmfg5
N0Hvl58ZEKYXS4XyEVCcexjC3LD2nVctbwGt3g7dSb7sca1g2Zgm8QYBcvzoEkm9u1i9wN6dWEhm
p549s42LbTcnmqwLRYoA7j27Otb8qyioHNXwRVealp74JCPy45ERCuEkyBH6Mo7s3qirg/LI53WQ
ZbA8Nx0SlJUoNzlXEvv9fsQnONk+ZLxiWcr4Hm9HX1WE2ZZzrd4JkLas5bUbyY9Y22/FUd58s+aK
QYXaDP0wSHGDWqIqyKzJ2uWgw6GPT7CsM1B97H8eBULzUz4DpMEFHaIJnVsRTvxcVRDANSS/Hp1p
MbY7Dx2SiEjTMePbtBWeD0h89sd0O0/l6hPvepsramTti1R44Fm490D4xLeaW8djOYfMmQvOLjoQ
KGWm8NG3PLxwUOrMiyCymCFO6ljgB2+6mPQq2oQxxsoMfQFOC1XB3q2TaomCxeXErC3CaaIqVci8
mTsm3V2XGWyQmiQLPlB4Id3aisbqD5kTkNUG8iWJz7XNPg9IZI3Ka5mPHeo6gFAySVnTxbRNJICo
rs5QSHjVfBRdR4K2a9FjRixEkQEp0iyMiJ/VejFktZhb2/ZQNvM/wsAmIgD/MO2tX5j6hdWJFrMv
sdv03sPCysPe50ZjmSi2UmbWGz+10v4QK81gkoexfc6TxSr2g+QdsDMsk2UH5XMJoyCf5XhdBTOX
NupSJgSxaTJcQnJYbpOYfJ6tX2t+zszvqE/qJbeX72Vhg3QIeANsKGiq2pMpMueYMN/zIqsgsxoX
DXrvBYo8UMVRyfCOmVdOz5gBMQJgnC/GRaxjIlPGCavKNARFQUz00pxSCOrJrghXWcf679FAER7I
5ZOgECbf21g2/ZQZXxStEuZisOloBM2lzsANwSUy7Kd5NQnceJKUR1IJ2/7aHWoeScy6C/6DsLL5
tuIsNevXxSTS8NySNzDtu9FdsgtxOf2Tk1vumwvUGowNQ2OCa2rM0LvOWzLe/GAyzyxttjVRMMa7
zMza15IFD+P7JNePneuNX6VK7SPbwyQGruIymK+DmL8DsiHHiqu0ebNMOFLuu941n0xMqDgyCfIJ
oh7j67TTVpVnR4WoZjzVPhPQ28zwQ0KSsHFF8Nxb3L2Iarq7aXZ6YFHtyG8DUo031mCqNS88wcJn
OxBc3RWnpNoy6JiaU9+FsbUaioviwQrq0DlNTj4O1/3Ur8UnUYJ3LkapCR9JxUs3zbLQ61lVvxxY
Eqwffn3rI+cT74vBxA3iCD7F0Lp8VSkt7RKFhebWkWVSZPe18rnl1UBVkPDPOFOtvk5vW9OZ6fds
ic3glI5qGq4rA6zTJhNDCxJU+ETezcB51kODmyniE3GATKG51sl9XT3HCGzP2CMy9kepW3BdzIn3
NtZsBTbEfM4Pdj8JEu0pc/MLoP4ifwx4Why6Wpg3bZi0r46wCOBDo5VZ5waj33CJ04a5xKxYdlLg
zohMLb5WhPPt/K3AL3A3DR2z21bMungZvSrpjhgIqo95CdczBP4T3mgIUPYus+a0Y7dQhS+GiKs9
xpek3fgOx9ysxvQha/ruEkL1dreupayEY89FZQtZNHzGjKGTHflz3CaLEdvhyakbs/1ecSDP58Dk
ktqN64m9y12Db3TSC6J6BPXtxVSD5QExgkTAk9bWqIZUm39RoQ6fjJky/YxpWZnvPRxa8IO4PfUp
Gy3+1ES+2oLGkSDok+RnQSFSMGRdGq17wFx++ZjrroWy2h2datLucRlZzxI4CrrlIFGfNde1Nzk4
TsQqJ2rrSl+SeZSAwtyuSp+oRBiyrxhRzBPQdFYQBsaccNSo9Qgyax/LpDWzz2az2Mw/URkX8ydk
IEbIH+titUt9tglnI5bj1zSB8BsBUPSKUxYK8x67R7wc1NB26MaWgYuUyLTcvmNruLg3lSdRMUE/
E961YxJQi0YwH7vdmEp+tTGomaOphe0Uo7wOOeRkT2qrSytQ5C+2XP0QBNHuzsyQmKUzOmtfRnc2
n/JUca3xpAufudYr5MtQ8ThgLRmC5qtSb2QL+ZrMyjUY2pdm+eBadTsy6Ul65xrvY6AfCG8IFQ93
rmg0Eja/Jo3DPF1ldl80Vz6+P/vOIsIePAyJpnyuaTKS6wI917itQAiijquRxF6XZcz7V8hk9x2+
bzhnkxCnuXW472eMu0QCgYa9/lE6/y/a9G/QprbnrQ7n/2wAeMm6b02NUewXE8A//qt/jlIC7y9S
eyzXdC3GyivI9L9MAKH1FwJYD6Gzs45GME7/9yjF/0sEtLDBOoVhsmDzNv45SmHKAiQVMo5LdQAa
j3f4P0Cb8hI/NXVOENJiuLagqeOv0TWv//yndsNCeFkgj/QuYdKoo6pMngpmrY7LjMsx6hXb5Z++
oLt/9Is/zx7+3QsiTxaka7kMkMx1NPHTC5K/jHJLVu7Fdq1giwiY3JqQ9pwEjzVUpjNv/vx6v3Z9
//iAPsMOQUNlY7T4bdQBxnzpGBk4F79Jvbc85AVg0ZhPnQuq+s8v9Wvr9uOl+Kn5rVFC8txa7R4/
fzRFPZYMhelcimp03/AI0Mj2CwehZyXmTc8y69kvcvMGo9v08OeX/jefkivJ5WpgDUjo+G8/49gW
GliYci6dlTunOpBUKGCeWSHgs66iP7+YuXb6/z0J+PFBuQJRWbk849ZEql8/6NSUXeVPmYO5lYab
BTfiVdRBgvJW935O6WjnMj3DdqTKmRn1dJ8ds+GZCeHLiIRVh1d/fkf/+vE9HDGeh5vG90gwXH+Z
ny4qsNfo9QFRXkD08XFDMNEHQSQ3+uv/r9da6QjAERwY9GQO/PJaGPUEu5rZudjdaN4MjgHQtq8m
6DGWfP3zx1q/x1+/Z0+skAWXIZ0bCHe17/z0sbJeKsNrBudC4MAHG9lwN9Bx/82v+e++Ow4hJra8
GKfUbz+m0Oyfeqt0CLDsoIQFepXceZBHzAXh3N8NYX4dIq2XDhhnC7UhdiO+wt/5DVTGpl4M074A
96XhscEPXVhqozUrVSdfg3W05HgzN2kWTuyQelwmOrZPf/5i/80V7AmGhZZYb1XH+v2CiRHf0pAW
zmUKeouI6to0MCCEwRVDEK7QltDjXVFYLFnmZWDo+ePmdWUHLSjs1PHP7+bf/QIOGx+WHvzSjEN/
/ZmLMvSmCj3vpdPx9CCEGGGpDs3FkSrc/c9fyvPIamROb9oM8359qUmSkUTVa18yl6+XDGNuWQzb
HPWBxy/x5xf79ajn+EYlHjKQdXiyMPj//cUkVpWSJAjjTEFFiWuA3nit7VK+LmMw3Wkq0+BvrmXz
1yN4fUnUNbQMnsd1Bhr8t3NQkndOXe6HZ4Gb5MAOm6a+U9304DHXeMjWccDOdheybYIcQVHCLVXB
J7r4AOzGbZB57XFpefz9OEF6hGwdF4BFnRmnBl16hnbib74kRpe/3OVU+x6sQvDY6Izp8nk0/vqb
sLfMnakioLUrRcXKDStJk3nGHr1IMSAXrOYpAV6FkhODQC5nbwdwxbtXDCxgHeSr6YvulR8ypt58
X0B3vE8W5BOEF+zVN1ZrcPKitTRRVtMfMjpJyGsA0DM9lF6rUPvynykmGJhU+O/AMlj2abTy9rXX
fgMZxbHPKucLZAuQz3dY5wy1Y/4ePuPXMHLGK3FrHk3AHckGd5eiYA1TVFelQv6H0z2zvUNZt7xG
wDcNjGG+Q/uA8Q4DFhoOLCfmDaYRrhDpmPJ1Riq9HKjzQ48wYru5dMSeUNwy50zPRZn271gN2ldf
1jj5KuaODybjjTvD6g3aCVkk2RdzDvnJ/IWZCmgoGvdn/OZce33hvRWZxdX+o+ufYQq9dybCzY2n
NSPtubC+ySW2jrr12wflkdrqjj6asyxx9IbzFykeKfM8YcwZP79hgzFypiC4cuLCiOzJ4RuNs/iZ
fNrswAwAWW3HGn8d1jz1zGTwZsEQe+i6ZHm2NCR0GTr8TpU3hs/mpLr3okpIg/LsPtwtXWxCHJhV
+DzgtPU26BXsUxjX/JUqpytZer43ZxD0zD+ecmjNAhgxXmlvGNOo/Ij0D8HI7KM/2zqph3u6qufF
P6NCVkcj96EUtFV4JXJreiDzlElAKQxiwV38mLBo1x63sIX75iO9Ad+RI9aPdBMQw6RF7EOaW89L
Q/sMKDpHt+XBmizejO36q5sfTMW7B6y+5ApO5mRXLYF5kxoVUrnZhdYTxU1Aj+TPDs8bEKWQE8za
5lrWOcqSTsC6RP42BFtg+tOdNAOeRT1xG6vriOfypmfNbkfSThbSGMslicysct9007pvXjqEuARr
BbiT/k09JvZiHRfUyGD5Es/5UmtdPwWIgq6ZHJbbFgUoaeQGBqL/w955bcdtbFv7Vc4LwKOAQrz8
O7OZo0TdYFCkiAwUcnj6/6uWPbZE+0jH9/vC3tsKbDRQqLDWnN8kwFo0xySvBlIkIZZgh50mOKAL
QkbRhu4D2W0JUe6ujwWGAuB8RcNTIAqKUS8BrIMX6bS4KRyCkedymR8yGI7bvoKiecwEjbSSMYkO
ULTlbadaNDZp2BdY+5ru3bepiDmW118FLlWs9TylCLP6jJlpvcCu3I5CIUnpjFl9dvOsaXetM7uv
0+IhVqdYeFG1Alq6QKuIj7JXyYZMDigpZEdeBemAaaZc2vhLJA2KcFWnLrHuuvu6nMNzwuE9CN/t
6D6rpOh2pJQsX9xorI7ShsWzmkZ7+QJLl8w0x1rWrTnwGH3ka9DOx/ILCDOvQ3tJsy8TjbfXm9F2
5U2Eo2+apjDgTsRo/di8wAEj45yJKVyVCKHv+qw1zkpUJ2dpQx2Fpsb8DdnWiPE4MW7noCo+JxSZ
1lRE6GCUUFKoh6EoypoXr7N5P5LF2IQWWg/Stc1doSp+kG9c2VMsmP7xX+INhf2GiMPLUeetszrw
JLhF1/OjSj95NV6w0/UPwLBgDpXJMHKCDvkgfFUhOIgoPkOZ1q6RLsc6VRqzWVH1j4iVkHcNZbvr
nQxbTyxeqVNUn4M8AbEX0LKlVCE3oFUFUdNdccuqtOApZnq/cG3KTioSPFHCg9MLJGDljeh6dQPH
hUFtuOzIXuawM68MK+WVaEmYpk6nOipcoA7ZYFtyoj7GbNu9RY1gQqqWAMCIWBiyohuoLeESirZ+
PzliqxlRELHAPg2rAvzPsrYcmFWhaU838FppJsx5Ax0qYD32ewebBOLw6pzWnv5phFvgV07wjdBP
qdiYIVy6MSbOUS2WKWrWw2I+DMrm1e9jB583Zcbp4JiZelbUXbg0b4BEleVl/mxVdcR+LoYxZcqK
jHd08a0qvjhp7Kv3WQ02zlKvC7e514FgTu3xW+GPNUSQzHA+QVnBJxcH7SGv5ihelVOU9MBL0/hr
O3QvqSIJwrGTCKTMzPTxGVlYb9wnC7yig2/F/tWAYg+IA5aJeBxrjNTuAuuzVI9AaRBLBpTtHgen
Ke7cSL2DJP88YZy/zjognsyrXr62gqbf2r2y3iLIhW9Lkoz3Ue/x5HjjwasMGZRhO/IQBA40E+dV
nbfe0YXOCfJ5RN5FqhTzOPD5NhoPXTCJc7uu5sualsedu1DqRiGAh3FF5z+Bf0E9AbI2SPAtcHaE
8U1jX1OXznVZtb8rEhpVEG7aV3Q2OaX+RX6tAnc471yF09AJrQTjsw98OYtRsY39MsLfrHOmC9LP
URT79hFS+dcQ5dj92EXZrdn34hKqg/MlG91MFyvjgLWypOtWk52FPX9OANI78mgEY4AXbYjaF/Sm
6rygQb4lah4roSuMkKYU3hDk5nOyM9jMIgIzLQuEDHSKCaNeKR9cbCEHOKILfqwY5tDcL7cdVWJQ
29H43Odd3W9pnNjJcaIY5qz9SmBk9kOsmlfuJEa1R3PR4kgsjYvUW6pHkWBioZrZYya2DE9kh57B
c0Wyino3h7q97JUa9vDY5/MybQt8BEGMxBxzoTyLmdz22FTBsSp2FgYSdG+4pTU3kqKQhlBkWqa8
52zq5KqZcwecu8U0Srcd5i8Vx3LckGrak4YE3PkSEQVO8TmoTX/r5x5QUWbfb5Xl9iEpsjXCcBXZ
Z5g+kAHm7nJoey+5a3G5PPbm3D75+Wxvh2mBOJNiVc08rNa2iGPtVk+9jVRkG6AEXmLEzFgCVh1l
6nVIFhoKOW7VzQDtdk/GlNesHejF1ygKpkfRjMalQ783WiU6wtYHfecBlybYFl+fgyHQSmgQ9ozd
9zCPp08KU+srsHTvbXQ7qCtCuX27bnPTgZZc5R4BFDpVd+l0wG5zCtvFhfbu6PzdNi2IhF3Awh7l
KaC3qkogCTDw55XtNc06Y3W+NnJSfa1TwG8QsWePTrG/4hQB7PQ0O86zHh8pVIrhc3yKC/Z0crDA
GS5Woc4TLk/RwqVOGY4NyVPLKSDhhFGQvPqnCVs+xo3Toea/tdDf1EIt6ZrUgf73WuhV1XTx/6xf
GmANJUXBbyetmk5P+vOv/lkQ9Zw/bAcjKyIWGI7Wqer5J17St/+QFCEx4pOeRN1Dcrz7DxUFEjvV
UOogcFMsl1PUX9oy+Qd/1ETMJAOH6pcj/01BlMrKh/MYugtLkgHpuJZvCvlRgcEWs8a0Qyjg1Pns
Tc0giwF6tBG7VWtoiMztsMpURA15MdV6YLMU3CgzgTxeWrZt1ghAdScXjvRbqCBRTbhgZY6au1oW
YiVijgVFgiOLpEn7TFWs8piN7TNk2Sy3sz53AW2XZ3Ca2BOPac4WOsPJe1I1XzBlQZtsfRZXsdAt
Id2E48tYmv6FGVv2y6nfSM8YWlFVRpowUVm+2ls5B7Ntmxn6r0jdFM9I/bvBuMbxAuMZLUkFPmOF
AHq6i2DTPxWJOd01+igIn432h1Qkt15HFhakI9vVyofP63F8oh5JmEihj5UYJtcm/ibmUJvuIuw9
OnnowPga3w86lhVx3ATr+YCCkIOFxWRVVUZ/kEMsH09VgVJShm6lYMcANhY1nT6+rpQXhU+pS7Dt
uq4TdkQeVo6W8IGlfUtPCgQyzjnPtxQXZKj3ORPyohaQmVmdF5XjvMwRfw+AARfw/RA8EhVwI2Rk
PaR0AwHeAnVExh9MfGtMnWT3ZVI904rnuwe5Q3eoH4W8cm1o9WXsxVcyM9ILfwgxzo0JyQdhMpzJ
KsjOygSUJlYSfT+/79aKqeBcxbjmV74/0FxEnLTRuQdPVq+fMOxQTjliaVuwBhWNoVGF1J2w+NLn
FVgQk1ujABa1qmaAjowlNsi0sTiOrB1wllj8U4NrjCeQHqhqbAOrgeFFyR6Nh0OsRoY+71Pjtrbc
5cWC9weQzjtVU56bGOgf00e/65bWYevPUXF9OsYuIMBuPaQVNngvtonkTVgPpc0ABPeuR23BQM9I
Kwh34Bv5SRyd+beHWibhShhEneDsRn+M//a6gdFgNZpKGsiOFnswOxJAtNnjaPE8trMqolAT4SWO
NyH6G3IJR9W9IeSiDyr0aTcea31kZNs0YLPTHjj05ZQ44CjSMC1hZrPVYUkotgND1MXwQPW3Usgs
DsSGyTMjHdhez6Pkur+3Dwti2++kIOaEbJaCEROaffs2TfRHt8Br2GkPepzMwaSee/2IWBTlWeH0
lCrNlh/W1SLZB7BAt55dJvt5GILtqYwB9jt8Og3hUzt/1sVV0KLmFbmQ6jl0h+lulD23ZLSi+WaK
eBWKxaKeEIMl2lku9A9KLNy4rlKSgy4B52iRPFGd56XLL59eiT5XyZ7oBG4emSg8bF3FOYkUWPyb
Q+2oApA1Yc0P9liFTwbOPgKp2hSfR1pHBSUajgPAxeEfLVh2Ifw7xJ2PScHXQeUBtXvigdIG509R
sWGAwVsxSDFCJEXQhM3GH5Lc/vu5g24VJaS4Ci7GKg8ulprsiFWXzPyEShGFQKSQjwWv93Dc3KT1
wGncaGCQbrtoCTZYcbwDhidE53kaXDjQGzdyjI0GqL6uQ9Orjcbd0s49XlNeCoDvDUiRFV3k6a6w
KnrtM6e5yyjtgTnNNADkzLsMMMI+47BOe7kwc36O7Rb2WUYA9ybtmDKECKnN4DrhDpIRdqcY6Ajv
ibp+zqhBHGCbRogsY+vBk4x5Fw1ruPPjtFnuW3pr9mHqmSLlwheeMl0nMQJdQ8stw3wIxbKoY1R5
HN4kQCo6ImFKBVksyb63dRlqGHlKeRLaL21iMTWb4cyYCuF/DTjtFx5r0+bOi8BRRE5ASc2pphr9
QP4XDIasKWDsksLKeDFbSkYgWdTzGAy8EYVbm1dJxZkQ2yDXkxYKecoQ6JFDYEU1H+204cdbUdi+
RVmV7JPYYXQHfASdQs6PiWOmVKD75tCbeNB2pzGPFJu/xFGVq7Q43RMagOTyqk84cTrUnPmeQk97
w2jW3e1Qk9G+Ewh+89WpEIZSQY9H7TtfK5AOYKEWHuT3KS1tqeBslKfFNU7oN/1Z6rc1ZfkBiR4h
yIZ5Y7u8XXmeBem6H7m9EinP6Y0rBt9+GnG1mOsJ8GGMt1RLgDGSuPsx9usnMyG14GmMojn75GAW
TNa5rWepU//RjjvnJdBsz7Svi1sz7i3IJuVbGU+cN5XSi0Et9OIcRszAQY7Od1wcJjIyUnmDITvi
lZziuDTja/Qg84HpRxYAPqOeLYRm4Fbm2uWIfl6ULT4KywsnpAhtEuS3S0r8rUhyz6fEYERPLKXN
AYZZwSNCZQh8tgdWWvFO4rBgiqnQWFkoz/Cvum8V+pgKysMRjWNP22D2x4l9iGweaC2faQ82fBu3
BL44R+qcNca/IcJWhLy7wHiamrQ+jGDdlSN0nZUW2nrwo/gx8WqHymEZfqk7a2twar9o6UevG7z4
wkt5B1Z9YRYGR9huPmvjXpEuFiCSuEHfCeYw6D4BPdihyax3BtXvG0X5NC2IREPKLz7Nbq5wD3lV
QWQuosqCWRUtqpYdQ14UvbVRYLIQ2FiQuj1kU4TQ13YKCsMqDqZZc/RPbAUj087kLishhWB2X3ai
JzSASkKG8dQbZwq2pSL5YHYJSTkEDMsGf2mPO9RCgnbewam69qcOk3IasMwlEwnWIHdJGhzNR9sc
qktDuOV1smT+EeKyv8lxgq7c2K+2kU97E2gTgKA084B0TgOIVxkJuWoNZ3rJEQk/zl7xaKeE5Vzk
dWvf1hmGN6NrR39tL00Aj0gO7y3l3a+xT5m2HSlZLgyybU3SF2Edc0OKVxocxFCjVJo6xF2+msiD
tEm77mWbXuJMS+dL7pf7lnZ+uVtQObKOJ1CukvEx0AmeWeI1e6SiX2gsYbxMva8Rjry72JnLDR5/
a4dtNtX5Oc1tK7itxD26W2cqILX01gM1YpA9Y9teYvxdADjNDsWcvthRBbP3YTB4FypIbM2BeKiD
HkZI47Iz2rZFXYFZCJmiyNJZExiqthH7hmNfNObRAlB9QObdnmVBb19UEsYsNw0HclY794R5YXGv
a39rkD9FDAZMDkZIdkMEO6R0/2hACr5mEQCHY5MiEfmGe5Y3cr6NiLaRUMcPltE2e7KB2bNSUdpM
CL4OkHJjHaxoPLekMW9SOmuXoOxu+4S4Q2qn4i5rUoi+c949UsY2LuZC5YRF+R5/b6RI/7Ub8oB9
CRrZI2SnmiyXrvqcsn2nHN8X0HvBE2Won0L/4I3SuBIEPML2w7ma+fau94goQvpenI3C816MrPg8
GTWYIxNR6npoKOYapHlqds0oaDmBIBdAQdeOj+CNyR+/s5OzEMHbPIM6/KbiyN5aHTVdU4lcz1bm
2Zw28iVsYIltwqqdPrMj3rK7btgJJqLcYOHItl1tuw9hzYzCzN8UmJgp7RiJ5R1EO+HwiPN508JD
5KERynYR94ZnrpTsiRxkIvHRnm86R9wRi5Zj4sP3jrrMIy4mvUtCE/gRckk7P3hLO2AMzaZohwe/
3lD6V8RJDRDfIxg7De53Ge47NzaYmBrgDH7Wj09G1kJ0nt3QckENm/GmUR0nkBgWKuaCywSL5Qa5
1PikXGJyFpeYp6CZM/iP3bLtY8gOAdyanQvk4XGMJp8hLovKNo4JtTnMeRSGkuAVlUh0QePjKh66
9pNOlDwvGv8Spzt5g+wG7oveEp9JHwR9RF5a2B2zup7JmnNVL86wzAbd0ajNxSKJUqbBTgayr0ey
sA12TgQoyfA67AKw+WrAFjM5SYUMvqZcfwjTdFSUM/DPBiGtuGaRey+FTwt/O7fhGEfAjEfQzo7o
5bMfF6y6OrYVfiR4/2hHlrdTnEPd5NezilLvRpwaKQNlr2br9OxBKfOx2yrHlo2IO9isTUmt8vkI
O49mujXSs/KCHPfvyLYck6b6TXv/Q/sV0js5hFigOEDT4/+bDqOPaUOqLknBcwR0CAoohNOnxV56
BCBA5WsS3AJ2I1Xp5GTcAAb5nQRHJ0//IJkgPhq9hMQ4YepGMFfxQc0wxi7CQquLDs4UoBIPyzYC
CglaH92w0cYRm81Q7RNtZTnvVLiUW0VC71VUduaDL3o6aohXh39/W9AeSUewbad27+mL/kHHAdg3
rOLUjg5AU9ikg+kHl5BU7EkHDsfrLrHY+fTFwuYIRejvVCQn8c9/ZCSne8LHu/oftuDmR8VKOXsA
VYaFe4Ic3T6kZj0rVpzaL1IeSDxDvlnk6MuHzAuNM1Nvv0s7t9PzAQuKdY0cA04cWIMO0GinT9AA
WMr0XTcl7r7rcH+oG/2DROwfHiIyCBPvS2AJaPkf79cQRAnVPD8nJ3MoGqgYyHHXtJQVmyYnAFKH
HrncusiFX0gEnO/qjlpFHXOWT6qpuSvK+ne6Avm3YeWyB7IlqhWP/O/TFf/wBA0HYwz8ipisKoNt
o4tu+q6jJPXUUuIhBM/Qx9/Rsto32/TkmRo4X5SjNkeZlItJtW6VPoNxZ399q+Q/XZhr4+dzfQrr
zkfhlzfQEyyaOj4oN2KHSuusynvazGPj4QBKZFveK7Kr7DNAdcwYk6za7Ejffbjr7SGAmjLQexZi
5rRsn/bFJsbjPZSzACPJwvb9pJHIw0rv4XWtpwwEb7ZBagRbU0/ruQGxd2/fD6VJMSKEOnW6MUVO
d4D6CS4YUgQXeh/3kpQZY2sBWEfygIda4zfPyfrgAeS9dz00WcjSbEqIga0nqB+eU2wadTIPnrGX
scMcSO4EogG/10edcuLqTx1v8ncH474Ee7LA94m5rDnpl/spcLlbkTQ5nQBNpcoNqddfc7P490SA
WbQ9lYcQMOqHjfR8uujHPkoOVUQFbJ14Cjl3NCCpWOaCT3esjOKNm80DI4QDwdt/K9H/F38znVgN
sv5FJfrb+D+X36bktfq5Cn36a385nIVOMrJdh/UZzab9gyyXjKE/hCPRD4HHDn6S5Z5CjiQJRD6K
Jq3KZXn5qwptUrtm+LH6BN4pG+nfVKEdvU79MGejVuXjMV6jCDNd6ggfREF1aufoFcr0AopTMr/Y
uPjBKdMXtreClbsM4Ik0ANkOCW90YZxV1MugxaD2LQ8cFsUeh8n81uDpIdJM4DabTvC2qXS9b3WT
gzfFH9wsNUfN76g3DnWzfc8SuWgMHL16Cx1/7mGmWQlgqR5hSgsYk+BaJEbn3aIqGEzJ4tk1ar6X
ZRN2a3ccOvGcyzFP5tViG9gGNAC7LI6Jb0CT9D1jZQ2FM7Oxjxa2h7TCh7JW/n1s0cAjVV74UhB7
B62ITWLKLN8+0L90za2f2jIX5EmgDer3pRp8i16qKEpxTrkrIxZO1K9wZpqdV6v5xrHyEhjrPMKL
8N3ZWL6oUnjJf2Xx35s2v2kFmUKwDP3v79//y1++vvycMPb9r/wlibf/0LJ1JmgTadZP757v/2Ej
DkVcrH30/PuHDpDDC0uAWEADiEoAAaX/effEHxYKduptLkwkATvj37x7H149TLe8xPoqBPtH1DIf
1pDUVJbdSts4BIYBrQXU5XLoCcF5+OGe/MMu529tJj5GC/8AH0q8SR8lqIvZQmZeBoO8KOqoxEKR
Bt4L/7oYB6P4zQb0o8SQr0TlToJKoK/FdkHvIn5YFnkWKeI1GR5mk9hQ4TbDpeuY8ghtn66DC8ru
Nx8oP7qtT9ZlKA005LSJwRNaQ/7DR0K7cWrTa8IDJ7yQjXhddRcVLKJqVRl0ZOAe6I2Hj46Qwk00
6IjjPJ33bjXChq+dqF87A5U/nQALfSRN0GRWE1uvOWjAtU5Jc1GTCLgH8hTsxwWxZ+HOFjk1U3lE
Kljc5shq9ygVu0cTFvkxGBq1M/DOXIVzl1xBR3HIR4rKeI9LtThjlzNvazQLt5ZhL98Ckqie4sxu
njwVXYp+TpDq5BgTVS4OiyWzSzSvrr+OU9nfWm1fvC9yqa7ZRaePloB+V2J43Dl1TL5jUhBeW5Xj
QVQhiqOlJt1yoH/Y1PO4NeOJgJpOtuee2VVXjfJHcooz+SLyyDjk7sjhuaHOVlPDIhlmCkJOgxTk
Xlu/KC7cpZhuYcfEhJ7UI8edhlKDaC0YNRS8R3Jp4sbDzAUeKhrbZ9oUztxexKVKd16J6Ij0KMY5
4Z6VIJpSFuXXvvHUc9pH/icdQHoXRCKAsSfa4I1iLEGmZtDgONVMY1C4aTLtmgG4O7A/GX/N2Gc6
64Sjw7XIBwjo5KJhbWKLBIG7HJ/8ecnXWZg0G8siX4Zwl4gOXZI614k07xAHCPiR+PliYsa3rSma
5wKozq6aREe1DKYHnQC3eGuKIt6T9Pc66ziFiI7xeUQQLo3axYkx53Fz4jLML2v6XJ9sem63Er/o
Bd1SHyUVTNoztxyEQYZLCureIMjCBg0Js1fYh2Es262ckwxVZNS/0VvqvmYmGtvtEi2urt8lwZFb
0G7i0H2tu3w90tm9KnPq9ewQ32h3QSpCVh4aEJayLHokrJwTX6gIYgOvhc2vmNZkzdCdtWyxhkzq
Yp/ozlOjseVq6qJ5jckhfaELTr6d4X2RYQ8koXIBgMLfvAvH3LpwMYM6JF9Btvc9m6HN2zMBHbqU
UNqoRAzfpoKAaKcxusvMKpev3VTNa56s81XRpLjGYmttsqXr7mqQ/+uy8+/qOki2vbN8NvpGXlkk
F26teWmvQC8tW5Q+431ZBj35CMEAmNa+pVn2yUNdZx2SzB+RbXWouuZXcMlQ9EIwBbjVe1IEqCL7
ilTapU2HTRYVmbPFTThn6zmv3eXCH/N5OssDFKLYtKMaUXBoGKhjs3Yk9m81WX070lc0qnrTs41O
H2zKdBH1UhPM9jA+eHNHO8gETI3SMyZA1QgzwscdGmEQ5HySiuFWuh7FNjvydx4CX+cMUVArNqiY
Z3/X0j6vbShEnbuLsnGJ7obM4U9KRdT7FepooI1V0ZTjTeQakS9Xyq3b+DygmFUlqzYcnWdLxT1s
fFGGxLaOzRRYT2k/kjZVT+zG3jzdK13F5DYYx4w2ad/cZwVevnqP+jh7NhyV3QdDkeyR8TENV4Xn
HAbR5U8eASPNOpQWYPCxd+XRmQbCzkmWHPuVQ+Fq72AFP45WWF+YCKQOVmHAqZpIJ5nhFNP6sXC5
Eghc61/2CAO8n+d+fHUtmK4w6Uq1o34ObSuf+Nweig3IV3QIqhXlMZnohnSkBhCVWROzQiV0rM5r
W6v8PIIgdyZ2gQ0K73LrKCRQZSvgxBozEfNGGAZfpob/V8MkuF+Q8sJtLo0e8BvhWbeTtNU3Lf+4
4EKSaJdpraGag2LZ9MQmx9tmHqsz7MzBde4k7kuOmQd6Xj6Y8CC84hbemOb8+AXXZrhox7gZXfGO
izN/kqJD0pjh+dr4S1HdR0VMw4YkTCR1tBFdaKRgxP57DPu/HMNMoQ8lv9wFttlPOqDvf+OvA5gV
/EHwEGUp35McxPQ267sMiHrPH7YNXgx/mQWhyAXU8qcKyOOQRX1P2BQZHemY2t/x5/nL4bccXIU+
jn5MWRaOyX9hi5R6e/Kf85e+HEgxcAWpJPA9OWP8vH3xvWEuil7Y32KxqPSdtSSUYjOOllF3m65L
rfkpzaOk27WzpILftqSsvU5hrsoLUoMqWivKsGlBZLVvsFaWQSjCGAByFk+PjSiMlAnZVu5CqZtq
4GCsaQfV9rCWeT8T1ZGkPSAAzqAKnV0kEGiSYtvTIc5ZnLEU2DgcrHq19PjG9pIaZ83qyFIaNGsw
7oYf7kqUQSQ/ALAlhfQ3ZRZTnz5/vDsBMbyav8U/Dkvox7sD59vE174431Q7DkG+KiIvzrMVaxhb
oyByAj5yMpOyeK/dJpkfbM8Cjbi2mCn5PiXQh+nxh7H1D7tp62+X5HkBJUOAOo4r6VN/eGAeLoai
apvozcyFk12SWxNlx8XWVvF9bLjJmKF9BgRBGHus/B7NyKQyDUhVVfZSgcyv2Sf1dAqOLOatiLdL
GC0gzPOJR7HtsLqwI2zc0Ji27pLV7tVCI4o/VnAycOoVBMaeaIxff6mfTyI2PiY9BgNOPA4RYrwL
Pw/CMM5QBCOc/iZGEmrunTIxqruCYtxy8+sP0uijH54nHySlQ5Aqm36fm+frm/vDZh1ocB0saJXe
NJxIH+vzMLMJVhS84QAIUvt6pNCJpBMkWW50KIEib7hjpaUM/Osr+flUpL+ydHxIWtQ+NATJ1bfk
hysxZUR3ZErdt4EwG/fKIScEdhEeAnR6R/ZjUOD/7U2m1IMfzuHMKZD+f6y0GGZkeMhZ5Wve100F
JHIGR0W+iU8Dc/zNZ+lB+PN9ZuKyzYDjpeVzFPvwQKHX5plKHOttMiNyT75BhPFiANaK5ilCkVrf
4nx26Tttf31b/zaStH2U+rAriCVi0v1wppXoGZsgzdrXSQTE0AAf11CCEEEad/fXH/Xh5KcfYUCl
jaMbXlIm7492xrSqzGwcrOJtHGkHi0M4Z957jk6oJk0NIV+krqdgCUVxUSVN6YqtM8TZ8pS2nlJy
VSCHgWYuCKgIbtMUAqBNxEtp5RdEizb+fOhH2y5+Z8H824NxfNMJ6BnxdMTfbfBoPMnFskT5Ws4U
tNB4G0GWvg/A95zPFToF2J8hSWRd+Lub9fcHgwHI5axITwGb5MdpKzRMManGMb6COTKx1iBLTWh2
eL6KwaWZEsRuDuDZzryXOc6jiRNk00CbWhfGZA0PSbGM4FXw8i3dV5rAuiFZutZ8jn6E4vXm14+W
9+LDAOYCPef0mlACRR37YaJwopF2Q99UiBYS3OErUKvdctO6U8OgWmb28QNBnKp1rwwZJrxNbWnb
LAalS9wDO/XMjuZXBmCRvrut4M6w/NnZMq4GE83E+/cJ2A4Vs4sz9ZH7uY0CerDrofAyRuqAC4en
UzadyzJc4iXmicSoqpiiKV2C2d5YQKT8Wyhd3fSMYIEtxApQPBk5GytNJZM86iu3TneWXaOiWtUx
4k1KIHZafHPH3oSHLgHPLze8/oHzmRhShmYDwJZrNFUalPS4y978jJxPpRCM3SlfnpZOesPD0NTu
cNem/Mq4isuUGUTnlVY8MyuekC6uEMVjCoHOpwxedM6jSPuwx6UpNPw5Lt3SQQdCw7xeuSbeSWQu
rtcW7t4Zpri77aBjs5jNNdDxbt02dhrN2zQK+GgjGQkR0F08/WlGREDelUQNWT/XfoL8M8Sfl1zm
dunP+9EkO/s8ro25P5J4OzGWJj/UM1+C5Hg+9wcyIohkDTu9ZtY+7io6fj7FEcC4pLkAHP/zCzgp
ENxxhaAocNMNvXODG+qIkuHXTpGexPLCE0axhevi8j80SMCJrVsFUfyvn1GrGjepTEIngSBj+RUA
bRkvDveglwTQN4dJYTI9zhA/Xdq0p7tq4zrjzjm+QlFyGMcOyHmZNz09GzNG6YPH1yDpHUNR6HJb
1OxhskGNZejhUgUdq5aEFcegSUM3Le6QW1Wet0uJ92S4KCe1eKdQxWKI2kQWQXnzWk7wvd+x1pmh
t4MbBcfiaMAHnF9rKDncw2rCuJivHSZGM7z3SaflnixeT2b0GWlmA5KzaCn13i01J8nvIXTI9ZdI
A+VOl7UETBZtkWvo5+5ZA7PAFoUAtcBthVedK2lkbfNfnEJrORyDdrD5KdVcQXfb9CnN35Qn33ms
XY1VdVwSKWr6g8Y+1ddiBzF11TVJpbyCM0Z7RopcaI0cBiqUXF6Kn0jv20JywZOrFi+/8znpbf5j
HcjZ47JSotj5jvVQcAdRWwGAWy2Qj/lJOVtAWssdhHdvFxGTzhDVW+vhQfkIdR6wwuS8wF7aMTew
dVzYZdhjwns+N/OiJw+NlHpJa9noV9qm2FdtyDw2eRIOCjP+BwWwHB48KgzcBUwiqkVoN4k2LS4H
LKH8wLpBW0QQCHsxPaoh5DfdBjbrYjoHAmoccD+peAhoDQbDhhaip2emOI8h9GFa2jmIRRUI1AxJ
vyCoc0GIHNFgXW6ceZ4Y/n5L1ZpEGMKZEFBRv6vIDnKcIWsIP+pyBD9umMrkujLjJEQdmKLPZbZK
sEOaSHq9djCQ1ILJwFHZ1F3Vrqe8bY3xPONkyzXCQeDZ1LZPzuhL2Zq416lopnNU3WNID+3yivzd
QCv8EOcSEMVEzHSzxdOTzjWE7b4KQJyzb5+GFSqaLj6EEkxnFCFmZ5p1XxdIizYZwkC5+M5BivGf
83MTo10k66WKkXpedRN1VQYPCXN6JIJ0rxGSzaEel0jsWsZQCNoti86BiS/8Xm0NfQPkzJFMlW1d
cpc2BXHuiFMnYZh9fYWv1GLKTREF8pRKhCOsBdVcjPysoBZ6FsRFGTByRUJC2LBD7U28hDY31Pxe
14R6XsrEoMudHXFRHSOkj5ielD253L8uNpgdBu4i74JpdS0DaqgbSfQaT7+enXMfaJh98PN24cLj
yej5aNtE1k5VmOITa/2sPFb5Aq8Xb55v53qR7bq+ZjhOOPgqbJKo8pgfZj827OuJnjl6BKYoRMAK
Uhlfya+gK6yWwtJbLA1Gn18LHxEsSdencwizvr45Y1VjFNgT1+PXtNnjFL3YWZ8uC/k90JOjTR2O
Zbi1Belb91qsNZ+TDpMz2w8zdnS181Ig8FRGi9jjxU77he30wadnzx38c1gXyah/b7YrycBdoG5z
5W5l6Om+RVqxPJkGo1JupdcEzbhiJxoJ3k8D6UUH85/kcNISYtMjDiRh2t20CHc6A1O9ObtfjHLM
m3tRTPlDYFkB6QZNg2P86NKZywCnDr16RXpeG+dNVJBYQUCQJzGkqKT+QtkV22XmlVX+Zqf5gl5D
5068jAD6xuslAGW+Go0cVADpJqMiqyktA0eta1vabb8bR8cfrlA8hBMJl4UozAuZs6xuQ78bzHWt
lZNM8hNAr5RVeGjAgJFTO+gt/dKMc44Bbc6tYAVbZe6ewVj39r2bd7MdrVMwWjomlpz4sMKzwvcP
Gadh1JG7ykqWr70lH5dlEyT5IppdaC1Uxai4EcngdtnliLFJ7YbAi2hnsEFbHqKUIhwLn6t1ppTf
fFSunWWuZyRMJPq5UdcGmg+go43RDaFQReZ38CzZbepKjMt5GJRC7M0Rc88uVBPh9SuoowuRIqF0
jBtF38h+7NuaFKm9UN6s6m1QiWl60MTY7tLAGG7c2YbdLk9dyagmRsx1m8fFgwtEykzngh7bk8MR
LRNGEE+5mwAYNKjVpMMksRAzQIxqkFXSitdes7Tk3ppF6pdvsUVC5bQhs2Gu6Zc4EjRt76nKw5vc
Op3Yd2FZO/6mz4STu/uwMDL3KjCBu2X7wVVsa+NvsU+eMRGCFfo/q9qYDnGI7tbFYmFEV43Fl0nx
B5123/+fvfNYjpvJ0vat/DF7dMCbxWyqUJZeohG1QVAO3icS5ur/J8mvu8Wimpxv1hPREdOalqoK
QCLznPe8Rp+LyDU+jYT9wrcZyV7kWGpKq2ycO1ICmsYOm2jsIoQhOtqafA8LxKEai/SRF6abZlVr
VloH3rvrrEmqYyVgI+Hlbn1VPnYc4LwOie2qHa7EGZ2tJNXmyIi2GeqYmHhLq29G/2xpY42S1Ela
ydHDzCHjlMGOIDaXHW4LfCaa8FpVf7jtqs7By7DSAYohx5SZFBTz1P3iVD2+Yjuj0bw82MUaY+2w
GVqHbdLpeyp7H2/GxtzZpkMVPOrUbviF4rPHXpb5UOpHZgxjRACEVfZovKVRuYu1D2yzoCSqmGuy
p0BM1blQ6hKsPwnMKzu1IZaFyRkN38umNCEZVHCDmspTJyeODBO/tMPHlO8evMWrl8/Shv1UrOso
mPgwPasj3qXeqeGv7/ogU/tkbnuImNZmZgT8ogrvPKN7CrpA1atBJNltTDFAoh1JJ6lhaGIAfY5L
uORYFA3REtaxajxVsiSBUPdI1JUrjF8DHIY8CKGiygHCGv4QusG4hEBuIhP0zuH2s4fPqkR6hnvc
vlSn1F8nGJZT3EeYkgqxcAP8v6uVYUUaNxL5bRbUuzklU/BXMWjcWLaZTP2CoddgkO//eSeWlldo
NTTWQkXqVQmfWDMsIAowN6rZL1YURGoppjgN0bOUU+R8KToD7OnlMXJgGsY97d8gbv02goO0tdBT
84yGHhyd2VGMmCa5XrDPioJHmWMqke8T2FzleIAh4srbBTs1rspYGgU+dd0g0+TQ6JUqKnTBpBK7
IHNWjbzvtiyWErzOmNbpiBWDCHFAp0qJzUhV87Ju8PXdE1/US/+anB6zTs9d5LT8HrLu1HtgYdPN
pULGptgqelu9Im3ZKsCrylr+QiShSD5liGkoD1vGdLh7RkPKWLM1PZQlYfxyuiZSxhyaQ814yF1b
VkMViDJB1ZvCVesxKrKMylrnDmS/osWr+AP/f/W3qUq65RqJnsdxaRCzyRmG17UqDQHxY1XMW436
tS+vRy6Yft0Ww1jzUDuIzKI8tyZLxl+lP8aMjpGmoKJmlMFaKNYpabi8Z3Znq7VbVGZQXUD6j6UI
46L3scTlA0qLonasZ57toMmS76qWjkvQG8lsGLGKKq0DWdPyoV1OuyfZ4XRD5nY+NKQ+0lva1rk9
GiKviDE1WWelbqomMGscOjbdIICd18gOKC9pPHnOYnaW+cyCRTifQX+YJ8TqJtazTzIxJm5K9FL5
9LEuqTX62u+42nTCCnLe/NUR+0sVUBhMcazTfRFqavGnmJ4F60lN06bvlhyITMdVU8eLPcGhyQ9l
0kE83mP5ZQ235NFZg7bWRtjJ18yYVNNNjoCqwrrJUE2+F3SqkI8xVZC3UR/FPDVRAujicOBruAyn
HVHk1CiBUzPHowhhD1iMlp730CKtH3vVP7CcXOzT+aAuWtRW2bAnu/sGqRQDvYqgZyoayCPMFOec
mOPvL69eJQtVWhVaGRCSO7cY0UFIl7JXC6MaFX6E68az4ayn+2N1pdsTZH1uyKI6bifQBDdyNDz1
itMtx82Fy7iW4hWqEPR60pGHG3eCv37AOsMoCCg16Sk42AhPjmkCBVFrW8xXaj4msEXHXpW1lapE
zcpkF8cq5rlrRDaH68ahxXaFTYqCf3DXPciVWWyCWKou8KWxKKJF/eh6mcYZZ+uWrAU0cz7Kw6Mt
/YyFTpPERH89JlXFI02NQf10PIo5CTdTMkRCbLSJ8LILrwEc4S8uMysKIye1YQkeo0YMRd6naQVr
Ne0XJgOJVeVPVk3oa7CZX3aOAC4t9xCtmFqV76NGf8CMoOzAq1cZGc4b+rE/1TgwIa/6NkVC9ZlI
V9EZhpo9t0Ww6iFn8kjf/8pTVA2Yyqc9tRWcZ/pvCNdzU1W+LhjeO+6opjcvS6PwSc386OrefpXi
KpHorQZGisnzGrA2k7hZJOjEN6wt1P5Uu7YlKQrZrNm73r+sZzTwd/zYADr2DMuB4go/8c1UqtcN
7OOhh3ybrBLp7tmQlCYr0RF2wmuITa3BWbi4NZvGUMEYBESRResTIStM+m5QCDXZCGh51d7zsjP/
NfuoOih5lEie03MmwDUY+dP7P//NrbKAhRU3HwIXknJd/e+/YftTF5UiHj3nSaTknDMs1zvVFnK4
0kK9/1Vv1pwFMBwwCmIShNTtFO+mjEpNoh+bpyDxrWEGg/az8d5YPPWKuFE8frjkTkcocJwM7zkt
B9QUg4KTddC1veXH4PdPjZ2oPUpMvGzXQ8rO/ik2cVedwyig3qeYmPnzz8L09O6K3a50PjA3PL3N
TE0hjQLSMiZ1DON0RSoZJKTu2PoKJkHrOCcJKJUP34cd8O/dZdOBO8sgFrNTjwnSKXidUxhCh82M
r0NVe/mFaArVmqdwNTnkE6Xc/2Dw+JrezdAEojuwM0Nehwkf8NHrFSQyf2EzmTsM4ZkTQRWwIrXN
sSnOPNeoa4sJrkUaz9jWeDnJdPNHc5Q3N9dlEWPUh0DB97h08/UvoEtMCqPxqq9tAi222jDLWvIN
qEcSZLuXskV2iSqNXZR6PPS/QHENJ1jai9KFXp8cxpebU0JC4x4B/c+8xTW2v3QLS4EjEULCfKz9
PvQJdoATlhq5YLf2Rkcdlgg5a1nDZdB58VfYZSj8VXgD4JEBA2VEgJsD0W18inlTHFJGy8RsIKNW
tVUPjYbNQutQoQIj4/PGM4NHQW3jkXfBxzdN1/CzvBeAvqe0Z9fEDVMVTZkvnis+01DFcpSVGTuJ
jpsR99+Psw5k0pQTPkhnSZUDy/7NBefZ0KJcB98jWOBvlvZAZ5GQwTY/1klrUbPGjVAtULAIVQH8
BVm//5Xqvf19y1VbLWRsZQYCF8A7dZRkUIa6vvfHxyCGzmpthjRw8wusns0ckV+v8wuUVdhAEzXh
JMSDwJZR/Zr3f8bphoYzJGaahq54nLxzz+Pv3/bOym2rkWeZPOY18OcRNbAo78x8NLtzsxcfeCaf
LnJIqYhvQIpc3Kexnz1Z5OTdxWnS9P1X2ZLKcO9knloWGACqyur96zpRbKhP92Gk4pvsMXmzUNi9
fqHiEdPzopLmHcpociUj4EtBNjAwKp1uSmAB7wID75L/4wHYsC4nOP33NGtO569U7jgQDC2Pmt83
I4pwcITFVoV6GtOhoEflrcBdMlGw1qQpGMAXbs1LKH1XwcSwsfjbEk9aLk7LHc6iOMbakW1Flmq/
piHAEuZASmQ6F1ts62L7hUj+n1N/Xq8x7kFAC6fznqIuejsxdfDtDEp3mO6GMlMnc1QzqoBzhZZn
uX//fisLnd/Xs3qmbF6oZOAdg+ufrmdCSMFUDTu69e36+bsGB+g0l60q9Qe2eragl9l7AUmHu1BN
lUJJ//pTJ4noxjN21Lm5ju0pPJNesGGnM/GpB1HQ8mzQlvOeV9VlgtWU+bibrYGGaUOaOO1xurCp
ye1fgz+mRWqIpBWZybuz+PrC/ybrUj3wxcn4Fu15Ou69QBMYaSmMV3MS9SQzg6plXHmSjb8ORZcq
YPmvERpvJGs3Y+bBuRdFoBwYYxpEgdYfnLf+69cFHYjNJB/JBxJ4zkJHP1nCLVcAC7aJvhfS8r5k
Hc6UW5Px6N7N/cYG40/EFjPO4Gz20yIKGzuq9oiFi3sZpxBHK3+oGJrG1iqAkqgk5qK9i+hfe9z5
epmsE1/Cs0SkXjJq+y4bu8ewtNOSec0sx72STlSfJdgsXHAiJQvdeiLzUOsz62FhjiyPEUIRZ9VA
s7RDUMP8Xls0QXNQQE1cE0uArwI2Ylu70KwLb+4kudRzu2EmXtwnfWEfi8JkSpA1AjivzkdGeMIo
vsKacM6wpoWTPSytToRN03m3JufzU5PUhrOKUIMDYcQY9ZABXd2OnjXcp5aVwIPSNbsKNXC7R/yB
0JloTffZtfuesiga9tk0ZFvGBHMDOZXhMlEwAdZ4g13KIwZrG4HJBYBNkmUPA67goOYY2YRi7Orb
hQzlkPJTwx4Q+v5ad/UbW8z6N3MW/Vc8GO27ZHCGdTK55VnukSNho/76yNP31TvGgmCszGbmUCoo
8/5TOk0N/ONBYcdBwtOn68DEtHXjFrUg+rXT3bv33+jXL/TLl3kQ5dQxTw13WpFEi01p1wXVDzzp
SzhCk34Lt9Mk9aPML6RtqezduC5vGBHCm3z/u9+s/OfLhKvDyIZN/JQHNjh9UMOSL3+0lQr8wNsZ
xWBpGRDf3v+i50/69zH8fJW2acLPUbFoWGWfvGOTWeamhCvzwxhr3hnL5LhY1TQ8KST3wvtUmWWk
/J01iOyFEzQ4izdpsZOp4+I6L6B9QdZzrzq3C46V1np3nLcYiYIrivuypHghraZssEIw7Bss0atf
5WD55xXw7I00Z/MhyOhTcSIwdDTseXxl4XGcrDSvdEFvcmZxBsbAe70L5h9EpQtGCUO3NZByP+mT
sNYLz++DWuiEhMctUWUAZRD3BS9187QkMDSvn2xI9T/sQd38JLWSnVVnxX5apqfKCIpHQlWmcMBf
iFQUnOT3cHxRPbz/ZBx15189GU+RNQmHNLFJ5RhX1JrfKhMjj0rGB4n3Ix4YHACndTlBseh4wp4p
iQglMTJ7rxS4A5AXWTLtqct9DW51IRtXihXCBu1qMWJ7by0zwFkHfbgkTBm7kVy7SOfKO5+teVdZ
pXULBlpcYRhWULEyGJvXi5gYu2TkfK29JvA+UTZKIpLt9NfsZuml5eGPhCWts0/jurkqHVGIsI76
4dtcJMOdjkLzRqsQL2DUZYxbyxRwqy0MMG9H3B6wtm51LiCZSI6WKJ8L5tdtxiCEM/GzTUbneZrM
9oMBqh2tGDrgLfL+zX1NS+IRc2+R0ytFK92sd6pmH4CEee5e9KNNbedSa63snvCYGaY28bqXxqgY
4+9/o/Ga+Pr8ldQGtDiosKDgnSpoDd0supKj8yemvvYR2AwxUjTM2hlAZbZlECHY6Z24+9GQg3Cf
xpM4T8nmudFkYG3f/y3PzuevlxalJtun6eMm4BqnZMBuLJ0ea4vqZzwxYKBvr6OvdbckMmzJP8SX
ysxBOMoadyqytZI5zBLX2SdK8g9OEgR47mho6rsaBUAqCqmgXyD0SuuTi9xN+31rWdOlOySY0jpe
bK9w4jXHVY/xM649jV4OBIQTpwnX3Gl2Grdlm+VCu0D3JPkLo6cRVoed+Yw/ckXOc9ps45HTe42r
Rn5eMualorSI4CChrqiglCDY3EiGnveOpDWlFuk/C3OqDklZWOQje9BlWImMi9YuqN+1FaQVI1cY
dRMTTeZKAgu8eN3DfbgYm6DHvDRtXHi1vlkbB+X73O10NzYfRFenX9DciF823gJAPTKDw//+03m7
/3g2fQKMawhzPJ/TLdkymYTm05j/JKZXxz13DLJvsDxmpoY8Mnoq7weGiBFyG+3bLLOxgj0qm4+k
bX9asMrpAXsDmKuICk+AF5hSfdkvXvEzQgE2hM8PhPTQpDhPC1fgp08kVttVA0ZA5N41OCU9Jj5h
eawTjIs/uCd/eGHxogRbZuuAa3nK2F3KYZT1lGc/Y093P7eu0X8yC00LPYDdM87F4XIoWnFsSCk5
YI9oXIgKYfzKK9AtqFBeCMnVKM9TbbB+wZxvHZyn0vzzB7/yTcngIcyzkOaZcKZpKk9umSyjuQxa
e/gJ6t3Gd1QWTr8GSZxXQ68TY+zKnJlSv7g+RkRO/StZdA/v6shsxp3l1f29ExTxue6N+Z3Z2QMT
Ek6BbZd1Bbc7zghJbRn3vqy3/zNevZ2bn//9X0+YflYhjrhd+l38rlsnZgYw4B2dRZfyQr0WWjz/
k38KLZScncRuiy6FYuFZ/PmX36pBzDelG7xg1K4+0VTmv5QWz0p3/tVLWrcKsPqX0sJSSndyhvg4
RZolg+NvCC0oUl/VD44OSsvvIrgIbJifd1pDlq3X4zLojudG2sDHoT0fmQFD+3DcWifQT/pIvbP2
Wfidm2VR6g+CStSgm1T6cPNFLK6geXNTsAYbdOTei6w8hY+ChG89ZBWDk3UzTna1ta0RswbkbDMG
4OPIeIR+zSzloRsAbmS/WsRQ4Y5fFXNWhVKmtGSB31TnTpRNRw4UqR+y1J0vZnzib6GUNhSU7het
r+VurKUXr/UpCAMna84zNf/GJBP1kePk5m3ipoiWUuzPVTSliuJgIwo2I2DDiJhqQRzrFjiLLDlp
FHpjsmfT/8iLVE+Y4JmJqk5owLGWwMRIL3bVJIsdXIbCDzHUSg9uGbfeJfZrEpbljDFlq2nYabnN
LHaiy+VAmw2AkmCasm/oCrfZ0nmM9KDzEERrq7iBUkbyynSi6hHiF3wLFwrNjs5FhEmPqROn4myi
YIznBYQSS7rMaeUX0dnzfbTUjFi7uG2mAyOfCRijc7hQO9IH8wvD3vZ8dIxi15tut7GNXG5wWW8N
xvodhpE1DlGcN+NGp10ngTQfnYMLn+s+UDYb1GV4UwMsE2Sb9CrUVrLUQw1oX79pCb01n+NvLZWE
6z6H4spMeKv0OSrXeY7N9V0VoasPNp0wQbr7ViXsorwhbNccyd0dVQIv8RuE8c6mIJi3i0neXauB
yy8vSvWnxTEQqzm8jVslYt3oxHE/lcQqmVus70j+rafmM9FpyRmcmOILtF53FengFWvM7sS+kKQZ
hmbnXZXljJOnyhfGHYF0EfxZiB1mIEwEMTVmi6VhPBGD2AVXk0NWcRt1KhyT/GKSViZvVatUY2I+
nGblJAOi00wj7TPKzINQScigp9FX3gbikSv4GN/grePxNfdC5rtYtOYtHk3DYexKb2sWtFSroIr6
z74tv+sqh1mqRGbsFwln5g1ID9QaVrmeYxXfHGNCc166QAK5SndW4u0dbGEXNyvOUiN0VBJ0jw7R
CvuovXUg0V22IDrfClFGIamu8/0AILSPnqOlNU0nZrrRSJyWxC5dzfVUXbYOLll4nqpwakiw0dpR
idXke9V3btwKmGFBdaiCNH4QCHwnsLyo+JSr5GuYfc1OEtkiap916EU2Mkk7128g6pD6DB0q2NaV
TX3nO5B6zprGz6AdiuYK48Jg27t68ZNYx/mArrxe4x2Occ00B6sqEt8xaLRJvx3HteMTfpsV1Ja1
bT4xtX3ABM1Zk8pCqxVI0+vysKU+jvFIbNqkGdzrkSQIQlRXueMOc/d/p+L/zIMicOhc3jsVcxiy
T/3rk1T9m3+aUAT/wAjBBVAPbLD9V7mM9j9oNrBUIibeQU8WAHv8ZkPOP6EhC5TEkNimfx+LGMoY
Bn/bV6YOHGd/61xE9PT6XATm5z/AiR6hbNjAnDY/0ClNlvVgH5zCxzXX0WA9VkLuliiZjmSoksyq
1dBo6nGcf2BC5Z07ud1ypBjG+KmuB51irtGeiK3QL3JUZvB3IuvW5cXCTrNxqzDube8yKWT/ac5k
eguNrNjlkIsOJZOOr3UT+agNvewI53kj5r79xuAo2yMuJIQGYH7qmN03y3e9IfsojWKXARx21Z+Z
feXHoCqqs8izit1g9St4E9VF7ZgQyYkvDbWsTI6G7MkVTkusyEvNtUJTi71j2Q44k0XFdIW9c0Hc
rB+cz30sM0gok3kDsSi4hACuXxhzql8ACxD5JGsLnzxMbXfwveIvRpAGWL3l18bkDhcEvd0uOtnQ
hgtHs2rtQMMqobF+0USrkHllrmegLlpjoiWuA2iZKMs9WLG2M/Wrjp1y5xR6g5SJL7E6C0FEiqkX
6Wz5HZakxApPGKXtmnLK9kEvRDjaI37d3myAkZrDQ+2n0ZUYkvFG1OnyHZ7Z/KXqBusmzpEyWVg2
XrpWNt0wfkrXDAjSbRuRoaFPbvuttIYpRBTgbRtZyJ1n5FwGPtErO6+KPZET5qoluvyHFlirtHPQ
KATNmVnFB5xtJ+ZU8GhzzIHD3okuiJcrD5qvHYrcy8O4rbFGQK+ya1vp/IqDrF71mUjPhGuPOxd7
wgOROuU18/KF003L8iMD1kjbWMCrZw3k8ft4ToNHr3XLDbVQc4wad/zcyLG9DSI7vViAXS/GXoeH
jp9A+hAJuz/PBr34jJFRsyvBPILVCMMVm74CB9K8sKybZcahJ8Z1bAuLkiBfDBPA9UgH4yATrU/t
bMlzFzrMddCxVkDZ3GidLXbxfZim5jJy3WKPU5x15jKI3pWNmz4Ovpd+aZvEgGbXODclvOf9RPL1
JQwo68wcnXrfDXV8Jey6v80WK8APrC8OpTYcmioacX6vHP/SbBvzsWIgfdHGNknEjDv2GeZgJYlP
fQHalDhXRTOemclosxzx/9J0gSNlLJ6gApBgMU+5sTGbyHtqrfEn1tblIcaadFVCHj/UEPu34PR+
OHuVeW/Z+Xccypt4rcW2+ej51W0tLYj1fTPvFr3Sb8gxdaHW47J+dDT4HBSDvo6dJZj0etTc9okU
5ezai/MWrjNBB9/TyE92leQfxUta3PmpjuWohexGZ0x8lsU8xNGyKB+HgqR3uyg/e1YvvtFuy45o
LuMWOuaBE8w91mO7g1oDQc/1SFlJiyy/YU5bfHKiYu/Oozi6WCoe7Lysw74ZMKpls3wUdZAePGLD
t3NqtSEN74QxI56hTY/Aepnaem3lwGpLMuP42jj5F7jW050H+nrTkLa05oECjOBtaYa01M211k3b
sXDbs7aDJLUOgq0jsnIX9aN+AS+o2LXFjYwi+UVT0+HctYybTI+tPSkJOklOIz1upcvuuyVmfgla
j1GfvB0hDaSxF8agUXxZ/hfhoXxY4clf4NrvzTUEwDm+Wvo632kTua6reXa8dScnN8CTZaxXcTRv
BtztaCHqgeSyIJB3ZJrgIVTkINIFtTHbHKjoqsDs8QwyfnuBybK+MQztS4ZtuL+KY6qhtAjwcXCR
kwToI9e4lj9gsqEfCsbNG+rKdmVmef2tILDgDGPJ4MYpfffQ9xj3rhZIaDep0PLQ86o1RLz+ySXq
DdNxx7/We7dEvFta+qX0a33tR+UCrdkv3A10x+A+4NS4XOwkecBIJj3HXv0ro3V3z4m4rOesl5d9
bKcspTE77zO3WotZC87Lwe6uRRa1Fxlk63stSotLeoNmQzJRvDWCGvNa3Mk2Tt9aD4yPzL1LUtEG
p9x6m0yZ+XPx4uFiBLR/sq1WHS7DYn8BEkvvoMpL/OnTHFljFsS7AZUQhPyY0HIjSq4NA/xzpBle
SXyNP+sDt75KnCWcZ9Fs+sn0z3yMijImAHVyhY55ZKFRkAcazBWe7ABhO7bwE0snoYQizV0xRLsU
nd8GTv9ynUvL3uDliDvOLPQF13GtsldOPG3dtpaXhozNY8Cw5+vYmnk4ovJEWsNxm/KKn/XAJXu4
Y8gU8rYLHnPXTcOyGvUvRYQtEjsTwl9hhjMRKdfLkGnfG7S1x0b42hYxVX+Ffr44OLYWbTHS6W+K
efTvIC5FW0Nv9c+JTHW+DsfO9Txr7taiYbjs5vZb1S/zd30Z2P4ZWSzIkCY73k3WaGCujYOJ2Wtn
TqWbQO9Vh+s1CSEjYgUla9RTdrRUv1HdA2d/lsW3g0MhssqGtiDkzArETRu3xb7G5T9dTY2Hj+PS
d0B7XuS3v4KuyQ+ySMyVPY3aeWqST+lX5bWUVb4XzvDodHh5s9e2jADxBfqWC/cR4d+THg2/UDU8
+vX0qTIWTESWkdmf1ZaHrvLmDeKSW7ONm2OTeN6tbHLzPgdQ/G4F7vQAg/TRl4QisNSJQujyI2EU
qT4cm7ZvpdjRUbeLi1G2QyDKCnNKEvlSFHL2RtEAzifT8cJhnAb/uhXtjOTUjX7huWf59GwjDw5X
ExOVEF5dZBbqO2IgmgWn5AZLYsSL9WPDBkrtpSRlU5RvW+Rj5dHX8LlVk+iQIi8/M+K5Og5d6j06
s9N+BdKPs+uIydWZlzhGdzskSxLtioUc+2o99eOCyCEWTvbDT8i8v3NgjjuYRcmoWtVamtdQaVMr
rDR93sECrrbS7R8wwRlh6cZFqNP748hjP0yaOe7dtPEINxDkCpIQsA2U1Ty5dMe0s88JSsQ2Stdq
Z5WTkniveRiSUYvcVUtSbBJw3yMniPaZtJH4HIcjY43IeL6kl20vO57mcRF0a0k6Ptl5MB87Zdfd
29qwM6oJh+5BlVuEL+JI6ljdWZoewAnhBM+hrCOBHAtxNw4Z6AiwdUOvaGMyTohg1mrxYbGR3QxR
FB07gk+OQo/PXaMo1hjGNufYL4lwjr3262C56BYmZ96lrUy36AuDjRZjcd+R4rgZI7sBO09Q6AlU
CWtExf5+AFph+m2S7qlH+i/ySyijG4T5hG0FENp+kO7o+g+9PgDOfh9sj1Diu6i11VwPulRaFv/X
xP3PmjjWPm3Pf+7itkXdpT9eY5sv/+afXZz+Dz4CewzsBuD6ez4N3l/gpu/9A/zBVQNjRc14btX+
2cUZWAmCqwZY+QILYiHwry7OtP/hqGEC+CajTBPrzb+Dbr4G2mmqXKirsA3ghfBfwdtfz0YVuWnx
m3rYmya2LWvKANodQm+Dc3uwcN/1nK46R9EAMhzAIQl/u1fXL4Oy/1cN5XWdAgP+93/Ri/42mXWw
m6aO9g3uj+KtvaGkti25KnKZxG4cTLnx5pLk4NQsqDPTcv+/+CqQXBwaGVhCUHt9oZ0F0d1gvLpD
sEuMjGmMK6vnzAdBbv8XV8WtDGD4Ej7/Bi9ejClvZttmX5+mlHNtacNOiHwtJm/4gNlzAk0/30DG
JKDnUK4tsPDXVzVJMeSohsUuIE4E1qV5Q+/m/kKpEJIYBMxcWyo2PMrXjU7uxfu3lDX45ulBISEe
mlVMqtnJXF1Q4EdWI8ROQ2yg/M7QRRh2+4GB9Ns1giKdORBMeZeB7+n0vkdN3ss2GjhGbCaJ9jOv
wplaT24yTLbLDy7qNYFXLUkHljwTXYuBgw4F9vUdBSw2CWMl3SCeXUS8effTs8xfRLGWK6Moz5BP
f2RJ//Y2KjZ2YCIGMGyokyfEETx0MqRu9aAqYHA6hAg8rKDevP+wXs/9Xq7LtDEx8jE7YMSibvNv
JAiOEIMU23zYWYi9V5amnccK0TRMcz3ppfNyXvxHvuCf7uLv33ayNGCKxi1C0QEjydGALZiuYlmS
j5vl5IMB/6+6PP/2/gWabKQny9FBSeFjmIxlFwvyZCubk9z1x5HXzkhc+4o2vrhHZMR0t144Ues4
B9/95IEer9vCJvoZMuexcaz9EHf1TiJN3gwTIGg3es33aUKcOBMztDLh5X1euhkWSEKEc94uH2xM
xh+evyLCM6NWnNw3K87vAaZqwWuUjoNNqq+yj1thlyc3mmbpjAgMEHhsJ0KLu7cxKZa/6os3XQ+G
31wydLLQ1cfBFfOl+IN34dTjWb0M6EUQDvCGY1p1yu7IgsLNifUQO6V5MiM0MSlSfCTMrtj0bdzf
TamFLnh0ybGGCVodpyrrIFaW0PtIrQf60qtVbvfZqp0rfWUZTRRGCF9WSJHms3gwO0a5i3ZYoJKH
VMKgU54SUguVKT6m2r2QfoS3Q0rMlK15W7hlMKKggBNYPR0FCdNKiD2sReQE4FzOWWLnd8Po95e5
PUOmhPm+7awhDUdNXBE2tOzblHHSbBNBjhUama7JrD9oXSt3ZJpp5NPPv/LZ+iR8kRO2G9MTwHW8
4pOr7fur9e0L4vNOqrm1MrV6o/+Z+tgZnFE99D65JBE2Wae+fjDS6XZYomYzkF70t19JvhG+K3Wq
SrU8HfwHRAD5BNaIXReRadTbG2Y634PKPu+siho3cL+8f4Vv921FofKJpmbCROlzsq1hiyORDgxi
hzYZ2hpOuQe8/y30CN0cvv9Vb98gQjcJW1JQOQztUyA6HhzIG7LmFPSlA2rRGod6HLwPbuAfvwXf
PcoUpCTcw9c7aIl7TClGbqAGR7JbtV6g7ZkY+dfvX8wJXUTt1FwNGLhPtYjT4Cm3PU+1xXDhzuwm
siFDIIps605lDG8EPbzNxJGSgoWP4CU+dv5DZ8a72s7Tj7Yl6812yqSAKbXynQIhOyXPtG1tL6n0
+p0NALoZ26DYRmMmtvYoUn9NNpV9oIUKNp1e/yzq0fuUi2zcwSeUF+WyYAaa1x9xLM0//iYPaIsm
By+904ojtpGIRonV76p4qA6w5jaBTlL3Avp6GQHnrRNvaB4LsrjXRavNV0TMY1eb6mYY+FUdelXx
szAmeZn7U7gs41cwDXPdpqL5PFcDiYUidfYwBcdjNReXQKQfFRd/voBno2tKet5/dYb9dgpHBopz
ItC4qcn8KcbwdovkMr5L2MXWTetlYYSt8Lr0XMGJ1ZVHmOdPfurd9p0bHIYminBC6uSGEOrgpkb7
Dkd++bkwDD9afhJsxyaewzHPCCbMRLHtUhLgP1idr8mUL6uThgWr7pcrOHkLRlHwg+u535H9FR+j
JaiOgmysMNMwpEk7NvnBnVFi6AerJvS5bwCh3/8Jp4kizy8IdYwy31IpB6evu48AG0OFod9lWiKI
TMXU+Rtl1bVn99UKDvmPupDTg2cayXeUsWKQ+GaQPhDmVgLDLe63po41bEcODkGSxlhiZjQg7OcL
dxPDXeLEY+PnTJYhW6UH0pxvHDwFQlcLHpjIdntDOvq5BlNgv9T1kyf1z+7MF8UEhcLgCHrng3v+
tnTzXbpB26ZCcHE8ObnlqurJo4wNoc2KhyraeTIrQm0BVyeZyfqgTvzDtg0tjMbw2QEQntjrFUqO
q1t1bDq7Jq5+BalPRpnBdMuelo8c/9Qn/Zs7+byS+CZ0UoFtK/7dSY2IL/rQeJHDSuri2xxfxQe8
ViBK4gvnrpw5Z8Ciu5p/xFXjIw7pH05fV4cQjiaQg4nC+/VFCtxIzSjTVZj4/BgJ/3ry2k+6Hf0q
PPGNltf94IB6rj3fXKtjBkhwabjd0z09kFo/pRhm7WjDq0+DRd0zR1ZIlC2GqnL5qUflbZ0WUxjP
DcUN/kpr2ccdc7qPhMd/XEzMajlZnl1oT47ldBDSSSTv7+jXItQbj1idBONXLa1jHEM+csv8w6HJ
BBs2FiwsbPlOd2wXS8e4xGJiN8/dtIsbI1ovg5980CP+8f6iOoaLrG4vmq3XDzTrjbg27Kbf0SN3
ax83OuaSGfTaiIniiGhwHUt7QM/RFiBu5MqCBhSbSWpny+J+tEe+bcoR4tEV0pQjL3JO39dxxqY8
6XN+jBT6Jom9eNt3y8UsEdDHCKDXTV9Wu8QT5qrOB/2DF/jE3fLlvaIa4mZTt6PcOtku8DmPTKvS
ux2z4uQb9rz40o9dLK761HDK1ejWLlLOgQ/ADlvl90q3LZxQzwCtV5Ddkpwh3TxeyMSKybDFYcpY
O7HT/3h/G//DRuPDYCBiAt8gA/b060eWaD76OVSDO1xdu+1gL3KDdzee3hjtfXBL/vBVsMXhAoO8
6v+fvfNYrhvJtvar3LhzVMCbwZ0Ax9OeQyOKEwQlivAmkUDCPP3/gaqqv666ozr6jnuiKKnIY2AS
O/dea33+P3its9yQreg8sQf5WH3YRMWdoS7B7dJc/f/wtVbz7eoB5V7+h1Wtrdulb31b7BETdGc0
Ii4wSi++IoKHLuKfjcb7f2ye/ZNFjHeiLUKJ+CnD/98H0CT+N28G3ikDD72J+7p9QF1HLL4uyfaa
Kps5BhDKv3/Tf3oo2V9DRnFB6QW/nDViO+qeeDqxnxl8EUIETSDLIVR2On6ev38rGux8g19WTSoN
SEOgVOhq/1px+4XdDAnJHHuUcSAFSejsO8SJ9rgQXhXX6O07aW5wt4A5EJYatR07x2HaLpNnVczS
HW6uzKLHeIzlXD6bqBTQ2teFT5JRWbpMIGKRvjFc0m4KKA1yh3V6zaOv16ldzVeyIs9tfOakyhmN
3WjpFrmla7A9yBBv2TY2gFNsFanx6A4m8LLSnnDW5UY1uVu0DqkJphG8xg83p1mShC07mPQK5IUV
b7qs6NInWTbGfCzxwjj7NAMrtAWFZJyqZZq0vRwKJW+dqh78G7sf5vjsSqOsd/xdG3fV2MliwnIW
FPWmLpSd3PhevU6KHDw2BDyJ8kFpgct0otaag9HhbQznpDPB1aXZcyVdyw6ngVDTI2OZpI38oWmK
HXEyYMSqdq6761yxncxIJmpHVJFyDOB1KGeeNo2aY/2q0givou9QtfBwK2ctrjJUR28e4/2ZeVs/
RQsezu6hdSCMo9GU+Xw/xp56qDO76wl8ERhi9Kbyky3shGTAIJBOO+FPQbazGYW1od0myxJJmQf7
uuMRtS3hJfaMg8wAoYt0/Cfomxhuywq2qrSRGDCeb51D5Q9n+ry7QTntl7g1yxfQ3vqlr90xjNG7
HrQVmWGJ4G7ADlALuZtSr77EBGQrGwZjscB0Me1i3BRBUe2SQZ0sou0ik2l1XriMWAcTvWA+WZjJ
rHfb0satqmfJZ+i8vcuYfxvYmbu3g4UMs9HGm1wHyZVk1vPN69HS2sMMg8VTb4vAEKKsCc888ygn
K591nYQxVBL3TlAB3Aa6cF9Y4xIx/DSufCDdN9bI+WC3AN8hi5+nxXL2ZPOeMyzRIdqR+BgHdgFP
qxgoKqQXQddzNlJ6y7kop6PobSIQSJ7lj+KuoLuEOaQ7FdNkbha9ENuJ1JgwT2MVIcWprkYrXYNX
/Xuo35dKSyecZH4K1LRj5K71A8jZ2dwTzaFf4qRsX4lX1K/r1EMu0gu8bXrffbiagIXQq3bj07De
e03jHImmQdkLD+do6Zl5lLPnb2lSnEwDpp/TGkhZ55dKHwQZt/HBc+yHbJhfnCmuyeUIaNQN8UsF
84L4+aLyj2rwmDJqIgZEqz0WgR+fJDGQGzdp/K2e2xrnQSwhsVrLJmXfcMk6Td2LpPMvckCXMFry
up9jj2n0qpzQ6h9SjO0BJ3B2wMBRHerKVx+27IdwzmBcFJtCZf0ykx8l6sVia27qHQjzJgt6Mr18
fK4mF8+XyoS5svEE+wgepiwScFvGry3H/lZgj6I9wsjUL4wjkKF5qzU98WPG4l/xH8124obYEs7k
QMXxfzJygIh4UoSzGdvwcxZpdl9xhu/AwTAn1Uw+895b+TtkBBXtwSpKc9hUfufBa28Mz7/WNBeb
Z0FUJKafWTnaifasLmnSiuzQdRwpFDV1idG5Uo+k0U/3Js7nx7iqi+w45kijnSATWLtMf0fI3biQ
T0czLs2k/s3VY+pJ+rvt1lv08qrlIfudrMvE3QInbKJ8dDLrepqk+2CrIv4IaO6DUarhO4Utqa5k
UfjTE3Om6qNrO+RAcyWN13ryIPIMrXMHFqb9Chxm3MhUzvueiuXRR77yVUleZ9bKadv0pjgtwCCj
jNCho2lb8gtdOMYgOeS4Xa8GroTUCsRLmvjiu2jtYkekonjxhJkdcihx5RE1YLHLZl1+gZOAzNhD
wbhxYdsSY4uYAHWMqTlRodsI1VzXiXIKriPReEhaaCFv2ZUG3a5g31QdqhbEZthniXomMzNZtr6T
GX4YJGOcRY1uiyCqGA0i5krL9RrUxhNit5TkyrTE7NUN5k5yOLXnOsAoG0GkDNIrcvz4qG6hnpU5
DeNNEsfJXeajQAOTtNw0ve9f26nNq0KJ2dt65j6o3nSWkEqECMw2Te/yUbavtO7MLY0z5y7puFW3
dVMtQLqnYkdKs13t8eIld2XZKi9qHSRk3ESCm4qzSxNenArIAnc4XttvHcHnZ3vpjEcJ0PNLRnzH
HqvkvPdTDirkoPlK49I8t07XfnPWHSZ52wvo64IYnD1HNjsgDeJltWG6NzpbnFqCwq8XJdtv/dx2
Lzgcze3ieeI71uVuxUqkHFZRV/EpoRuxH4JevoNEdu5s8vAI626C5G7K8LtR7yJnf1+w2cN/ac2R
UEHIhEY8Xxs8ltsNpjCUbKkvRAhsC0OFPwxE4yL9Mx5bY4b95DTxU+um0HacoXl1oRFuEEwuaWhq
S2yEOOvluzNY5jbpfQHbS483iTaoq1UVcMDzMj35Ws66mMTZwWr57VbXkrshgC9ELrpDBV7rPhML
S5THDrNqHPYBTZwNFoP4lFY9PxCrYJVejZhD86VthnDhPqeNVcsvaLzmD99T8h1/oBPF8Vweja5f
r/IBdTczF9N5yHDcP9tNP3gRoS3iVDp6cfH7rn2zcCQ+QDJHikf0WXo3u1WN5cGuu5cSbPa978rh
WYfKdMnW073iw6+d3Igvwla8UaHNu8DzdBMzOwomW3LU/BzHoZ5o84e+NKBaJ9shga/z44tZ5fZR
6Gl97Vojr9gsxYWSfXrC+C/fl1HBwl46WuJbXJHzhweMqI5ioM1NSL9FAuYgS7eOXK2B8QWeq0LX
q7nxhUAjru52kGI+VkqR6pAOXEmLJjqWXtfmSmPNSu8A7zRGVBlLc69ZOU1cRWgnrVTpp+roWo1f
R2hkPxpiuFBs6eQIiGoUH6iYjWc7aceNGqXxw1U5UaLceuLMarF8NGbedhHUIqhRXe4MP0x/WEgX
UB7XfttyWFye5HKvj4XRhWt+yuOC5+4S9DqrmedCw2p9cSaOlMa/MNvbXs3t1wm92tno/eQudkW2
7wP0epn0rSPrGDTtGZffsca38UWQnKafO82XrPEA3BFszg0HD+/sDXvieNeCZWERQypD37S3BgbC
lv8K47a/jas22auyVAebxMij4LF5bXV2gTHBS7J7HOhr8qYtn7pWxSHG1o8em/KulW0LL1211jcn
SJyd3QKqRXVLjrw1IepTlrs3OF4hE01yKHGUkRlnVfPFqLrpniKETHbMPM9mmdioB5uHPrBvUIpl
zCL1jL1M123GIchvBf0ffUjVKa/ajrct3Dt9rIzb1INH5VqwqidonzdELLd3WMfjB9jszTGYMgih
PegBNGMMGwUQwKOT9Sc1zyWRqYO60ZOxu0a5XJ+StJ5DSn1KwIDxHy3UtwBDxpH83+lSoGx9J7v7
JDLdYEnz+cOSYlsj8oym3r6aptz+Qr2th7M+Nd+CcZ0zNXiA6CwfRdx4TMtSClJF0tIXn0y8i16n
486b2oPblGITjOiWwkw0B39c3uj/VV+LilRTnjkcJFB/CQs9O5zIm2c7jfKikMdC061QxZp+V1R2
u5PD4FxVMVJsG8XQmf/waMrH2uMgNJelLkgug+RNBif27gc9wMHOPiZkU2q/IUV3n13Zl4cs856n
XK/2tEtT6kBKubDKZmCI2ZjeZETG4xk2j7G1GN9SPR53yteI0DUNQFYZBLhRcTNKAhOBptMqTObZ
vaK4sL/ktrOvnanZcTuxADc5u9PEFcE+wKPyocjV/TK1BBwGFYCXTVLZjy2aS0LeA3tHzv361WT5
bDied54VZ8lRchI7j7ow7PoOnDHS6h8LoyaT0FTAiSLnMkCYmGQhsYOI9dsWIb1d5WSZt3kH/Qs9
8tKbRCa6FPRwFt8wcBWnZKwPPYpkUGC2dj0sk3Wfxz5JcFq141bcZUjLV8+fQ0HmDbeV7cRPxCxS
ZtgKxZin4xTy++zi692yKSrLv5JzxupF3ksKTD4srM65Iwy4aaJ0DAyGFuVynOdGAbrUeOxUCPK4
4SBBtsmU35W5lTahyJeS+44wMSS64AzblZ+tbgBO5C/YYQEvGDTgaa2hxhNLS0tjyDQCPWJLXM80
s9nVeQp7Nfw3LA8o0y8Aik4dettDrIBW+LJYsx+bK1mPHqt+Aw6PAU9ICGZ/Td+XAGiZH4xJC14C
Zqbsc946sAQRTOolEtjUIoJyU1SeqjdeptnujiRFfzMW9we8BvFKxVq+lrJqWLQQCXqlo+0I+IRx
7w3VeXapWMq5Mxh6B/1CCDZQDMqh6QCbRWUnzWpGe6M8XXoHj7h2njG229xp44oyhxnf3NG+AThn
+jm+xKEsWYSIdclfqyqvzyb0+DNyy6IkAp0FlNwiIODShM0p8/RdxGCzIlPjBQUqgJNDPvXDbJv+
+NJR8XDeMjY5VeqWPCWwfxzL1ueJEkztV56W9M6WEvsETX/+VxNn5iP1MTvTokrtU1JM8r0qmv5d
kgvLxnSGv1nYaxaCXPr4FSKAAYwSV1fY2PN0L8UUv6KuZhNux5kWRC04kHfAeyQbmLjDve1SOPVD
CSaEkwSpo9l5SU+MhB2MdDSGKeXySMl0R0hYl81DCtnQocYkjIAcGH4naCeQ6B7ETGdj10TYh7U1
98VGST7lNneQS8EqMflWtjnxpnlm1/IqW5yefaNeKwPEZjuCwqN45ZUXDc3w0Sa/3d+kdjBre21e
S4CeCWkcspkKrvNUJ3DA7bCIRORic5a0hUddVE5D/Ko6RTRJQlAZ4vbEAY03DLzrIKzZwJ9iEa/x
eTAdpSWkXTCezKJF6ijTPGNBrcx+otlbgUPeqSDBOqIXxKHHb1k/OOjH6n2ZkWCwKgsyNpjFhJfU
oAt0ZwpnIs/ZWYgF6vrmwRlRVHAKmbcCGhUr6s9z6Id0rV7kVxIVg9pXKwDpJlC9+lAuvdFwMImF
vXE1I32Em27itKnrL7gsvXPhBSKOcO3pjyPhZPNhog0f39kDX/pgKp3PSFXOp87qmJPnzlOtMf9r
HBgKOnlpIb1/IiLoy3AUlUZiHIuEKd8zdi9ZyIddrUZK/shymZf7YCDRkcK3yvI9BAw8ryUAN+pd
TudyqOn/nUZSuLHYND0VnZPabX4ErEsTpWO2gqFGZA6JMRgOyWKGNanjrSXPA0cvcU9VZC7ErN+l
ytIjsZaQkLZNslDQBj4ZOU5mUTb6iZk0eBOSaM5V4k/XaJmy52VJx6fRBBX32Q/8j73+X9jrEd/Q
Zf2zM7x569/+66d49fatwpcfNWhQ397/F0r+5+/86a838dczNKfD6jI+/IsEleYqJHmeKqTeMolD
nvqnkdBGgkrCCi1etoG0s//qr3d/WzWrAbEZNLkp0IN/R4L6qST4S5sX7acPZ5ouL1GUDB5/ncax
1W0pVxbtCqusgA+FnsSfh5dOBexCTtQkHgJ/KlPitPZYc9zMubaCshq3CTsSx+tDp5lpFJ7sIPYL
66bWTEJB51Dr8TOj1vOBgHKjFHk/xfsC2lCWXYOJUkj8F/6VNK9YsMjaT7qDPWzBQT4wsUp5/P0E
wY8rFT6l5RppCt11dWKuxqpGT44n5yquVPpX8xMv37jsqOaHXGA1RuhiJ6N3poEzwKTPsh4Dd2Cv
802ffMTIGWqyV8qB+GN6pTNUWMgKjfB/Vxf+5675V3cN2qO/v2uIePneZ9+H/q8OXBiN/NrvNw4w
T3I8EeYxK11nmOvY8Xfttmf9hjTH03XLI8EZRDpDwN+12zZ3GyNl0jhx3/602f6BALX13zDfovOz
HLQ961D037pxPsWof7lzbJ8BdmCuKmrDQwX8q8bKMWdMwjThDk2dGDC8MhwRBKwTt9y/zG7xzSco
jJJ76bc1GK0I7KxEWTgXJ9/gwaf3/qOv/OIEy6S4mYbyWvk2km/NxVDYWWGpa9hmcmz182BjZMc5
trOtSt/gc7G4I0Swa5kfRoE7EGYbmOfPFh5JEAAdbL/YGsKbwsTgPbE7UCkS+hbpOIM2YP5eVBlg
3cl4CrUNgcdO/o09nL4pK368MHCyEFTRHVvVvRg+VeHCnjLM6exuq9h7JtzxklvGN8VMgN9tX8om
+8D8gKqv8TKGNubZAGRD5Dnfx22nfqt34sWlpxT2Ha2DUePr1QmhalNV6xuleceu849JTVZ5LDk0
Kojp5lQEPObFBzmqU+iy6w9JtJcbXfCiJXtfbK7JE1+Bw6D7xyqTchN3/JTS+QyEIOLSi5mKDTAM
DrkN3b0psb64gpGKKuzz6A/9dv3N3AZ3nAUDEGpztUDOHIK2tPqt0xvLOWnKczCXaltK3rIkA/vK
sQUff6TjNAg+0GdPiVibp0KuBZW3Gvua+mOu2VUKqzMjB8AhsqCZERSxON/jUjM4DsEjZMR+a9Ul
wB0Qb6RugFyyaR5CKFEYjpGcPMZ+XMCxx8dK4O6yaxdqi9Hn6FmSRtboeEff0B4/L5JMzLT8bSE3
rUcr15gpChRChk4PHkc8zJFZrCND3TmrjA+V5IV9xOPJep8PctMk1XTygt4kaoHfJhhaRQS83CJ/
Ja+gkebWU+SdubE7cZi4sMhCYbPgOLdczx8wBvCNkQlDkz/7xliec7/wtzwm8UwZWr0Zex9oIXiJ
qKo4StLAzmp6dEt1IYOok93L5/mmjGGMhaEx6ke+L+ijICS8kFMveF4Mrl+edCP54CbnquZpQMYj
V6fvcak0672QiH5+KlP+CkHiGzNNzv9E7w5HWHY7cLiIEHmcF878KLhPPI8W30h61w3jpxa2onzx
oL/CQOMM+wMXk8/d+HkwGCwrBvP8aFtU36pmNLexTjsX/qKztWMu2rKQ8WnGBnypJDs/spByBv+I
sKy+bXdAn0wqv0bfVDR4NkJXfIYklVe+1FBmuCaYIkEHRvSLuS08bkpMvtfZyKYXMzlXGSxsJkV1
ceOb3KiWzkLgKzxYuMlKBizFh16q7KxS5/bz9rLARR10YzC3k038y0DgStgMlJ2ElsmNDbmB1ote
08BBYAUchtuwIMns89wSZLZyEmgTqnhdQrgE6pZWuUVdHX1e5YtXLDtYIcEew2exnWGy7MhlKVH6
cjl/XgDrFc4tfs7spd5bM8sYVXy/tZdgOXye5n4YV3QXlxGpAP1W0dV8g32qHZyUrwqWAIPfYGiH
OLBYvZzsG5Y7ToFRfOBcJgvV4u7RAfdGldUHkVkb8Unvhvray/Tp1pmcvT/m38BVUYp4Y30dF2ax
xdpGGNWiawcEwPTryWy5nj2ke57LRVZXVn2tyYB3Z4rG2lsRIcHiYCxYmSd7Ty4+3UraGtexMarI
lpYbeb1ubbrOoQFgyu44uuTdejVWnSmr9IPeoBDTaIZEXmKwuI2cuk+gTzyYZ8YgPuQL+vRtz2IC
/0RFDu2qiHZzFsGa5C4CmMQ0lRWs8mgAfK5NZkAz/vOmVRkdAC3RHnnt9N7puCQ6xz6bcz7T1df8
0MFZzWNn5GISE60qnH5R0ZT6htzC+pr90XQ7eMUHZRyHZuYO+DzWeJ6YrlW85GBwXu2a/Bx76uVG
Q23DFsQBdFNq8T3NJ9JkGlHu/Vh8CI9/roYcZCLBM0nGemJrZbYzuu47ca4OqXqk2DTCe64au9kW
WnqvjcOtt6aeWqOfnOZsYh+tlbI0NgSh6FvSq9m41pMGln0pl9fCKSsVulQE7hapl9RChqD5NzNv
pg2W3MABsmM+OklRbsjjbvObOZHDCcwNp9Cioxaz2zXsYZvrRLekTdbfp/QPYtIujJIQBbgwxCLN
BaIhYl06ucXo3BqRK4R2auPhTWMi+C4D9d3OdEYAiTUVH76wNBDdcE0Whs/BNB565Hu7oCrgqAGJ
FVZE04t7PreVtkl4FG2wv8Q3UJAWbVdaNHpuCzP1PSJrbFkd4Fv12gt4QRWlQ6JKtnSBhV2jK9kj
i7kQ2a2jwLduE7OOtQtSBJIXPPfxL6XYP5G2rPq7X+oa+ia+5bqE0GHA/0XCVAaauSAcGA5eNuMf
pe2cFTxcrNp/hCgIkpJNQGTTDd/8/fv+Io5b6ymbPTnuH6L7vX+I+g7o/8xM24aDsY7nJowEoZUV
7/VIVhww7o+/f7dftDQ/342gO1JcDHjlv4bwLmOi2cRtDYdy5gJZK4GgIMICX47+83v9ZxPwLzYB
Pqqhv5yTf9g6b36Ub+Nb9+OvO4Cfv/PHDsBh58xklfkbCrWfZf4fOwCHzQFuCsRQf2yP/zBvBr9x
6bI7QEPLFgEj2Z/mTcv/DRkv4wbGwtgIGP3/OxsALIW/3Chr7D9OAeJtkcSTEPSLmrPIqYmMJRCH
2Z3TF0LQ6nbjttY4hNNCLAWD86rftWK+LxtzGaMSuSkGyQCXmU5SqMpqak46+i9xNlRInurCjYhK
HX9MvautT/ecBAZ0C2XS39cMxdBclK+21nErEpO1qxNEyTPqM3QbATtuDmJ2iKnJHvKeB95EBsVt
mTsYsP2ButGDsmuvRIbu5Bo6dqyGh7vmlfDQUma6GFS7qwlOINBEi3AV2tf7kQ9nMjt026O3ZPER
+mx/QUlDD1tmr7kntJesrHj+iBodq5hqGmJmsm3XDUrry/ZumVgkqkmelZ+8O1rBlwT1GAIrPHOv
F7sgKNLN/CkPoPrfA+b7aMmDYXIV9HDiyHrfOmg1dqbo4YguvHuqzLNrTRizvP6mJ0GVjiBFhuE/
xmq4McAhhulUP9BJMK4nHgJEa9SKHvW4/gFRfK6ubb99gTQD9dLopxP10ysF9nFNbAjXmJliLl4F
lhZmQM3DlGvL16KkPGrJJd+Q1z7sBp2ijqlfxCX4OFkxAwmi3IrYXT8CaGaHlw7EZO0ZJOl3VqFp
6B6K5iGRQfncsJl7NiaLmmit/EUSWwhOKM7Y/Igw1asPubT3umsvQJm1Uw8E6a3BNPvYktpHhjNa
h8hqkdFSBt6XI0xYf/GZi/TibobU9WIX/qMrs2bfTBhtDTnjio8LWtgkfR6YeSPyKf2ncmk1wTxh
fErsmNZNRTwUJYqszmYQD981nUDUyBO6de7N0rqtmN7SGoZSzeYkFcu2TOsHSzOmLUyELt2YjXWR
ZU9Imh/XGxLcgZFx59DIVtkmBQ8Cn3ti5tQJiwAIZMgGBQLDrRz7S9j7ym1u6YIOV3AVegieneY8
eXCtruzK1V8ZTqiNnHsKvSw3sw043abZGX4Xd6EFt/EKAK3THxkCOqQo5v38odXOou39rmnijznw
xpvS7IhwTqBgUQFmVoeXNCHmJDcePpev/yz0/2KhN0w80H+30u9/NF2SobD92Tk9vv/Pf//+O//f
p78uo/AtdJNeKO3SP3s9vvMbiVLItwg0//R087/+WOp5pstm6NP/+W9L/w1TmE1tio2Ty8b8d1Z2
skp/XdnXhw0vpiOzReHrrsXDX5xCgdnUftz45QFo09exSKewl8xqKJheCPN86EjBqFdtnF8ZL8T+
GbvBm3cUkKd+1dGhfDCPFulhR7mq7GqDsMpgVd51s06M5arG61XQfcwxTvEmRasHygdTy6rf45Gj
X7RPTd+q7rPgyeI/zbIdYEpSuxLvwoPDvx+XjNWor67Avoy8GvxLaxRiKzWTyJhVUYjwbyXp3UE+
ItJyVR3myA+7VYfoyNjZNN7oRcY8Do9mFtD+XJWL6aphtBEzjquqUfbJF9euCFpcFY/eqn3sVxVk
vuoh9VUZSXcJQdqqlkTusLWRTw7IKIdVTzmvysoKiWUzEK6v0AdvulV/ma1KzGLVZFqrOrMtBWPU
VbHZrdrNcVVxjjZKMpbidxCz1s5etZ7Zqvqkt/JmKnSgSBlPTNOqHQvTiCQHHd/SQ0dHyQyTGCVp
haS0/0ya1u7iVWs6aGI6tBa6xclrjEuwalJ7hTqVhX5XBeOZZ0F1KXAGkgrtd0OY4/opEL+UN11r
JePW9BWTmFoULwOqmjNmJtonEmaMZcHaC9tEdQ9sBuIHqk3nyi5m5n5a5YAg6l1BGd9mt11Tji8E
tiOVctzgeaos0I8E8SFua1AGpiqotnKkLSPwVJ29EdBLXVoMW0tTOYfe8tuvXpYzxcs9VT7XRU0r
qkQNrZulcWvXn1NRo0REnOhtd42gzt8QBm9w8AJzAHs1oLGSZlvz8I5jKo9Gr09CW3hkCehfgrSu
gjhWo6kyWh5NczVT3u3M0ctfPZMZ7GaK4Vmhq4+fc5Mxp2/FEAarrHkgeM64tdypubLXKRmSgPy1
hW9HWorhMdbLisXYVTmhc2yWp/vZUTRj+iKpwyGxp63MSMFdRnBNVj/SoXewyG864dtvPIDK5xkp
4Ldu8KyjZllDHiVEJB8wjfMzqZrg/8KjRLy7ht5i43pET4cRuucl8ZWR9w0+dL43Ey5NZ6ARd3Ck
4suLOZkvJB/yGStwyBcyNpjCN45bRNbMeSBdkBekPkgFocFZvZ1VNW+mvmq/ptx/+wxKz2oTp4kQ
T5l0Qy/ty+fWqLPbmQble8ZMY28MVvvDmdDcxAN0gc9PlpNg4O/UYPDyJcH+52RJkVE5nQMDNU79
sz2t8kGtrz7KdZhdO/XwKHN7jBp3xjmSrV/8U8yDz6V/8qaKHyzXcFdH/eSBNfNWDySW6tHOXz+v
NGpA3m3BEjyExoymI4OXwoAkaO7GdsVUMMBGB4oI7ZmRtvllrFetd1/Z3pk8JvvYFPF0MZh70+ig
tjGTwQNprjipw2DXJ5pinDWT5sauHKv+vffSjPy0xr3zDXe+ErFhXmI99y+jgD6YckUSChU48Wtg
UneSLZUiwYsnXkj5vKM3w5opk1R7gB5PnKWLMoBQqWDfUGFsP89WNVbNAxQ36UeyiOs+MnCqR03O
kZs927k2hLRjWoAU3AiQeflhpWd65cRVv/AHOvmvPrLIyBRNFsl8uZV1eqso1CEKPyqBnkE5zWud
+WFCaHwU+DdmP6B9Su5TpVOQ9+kBqvOHMwZXMNlQmKIaqE3vMkkLhUW6793lOemku3H0yb92EUEj
sHW2BT0Ls50BBph1c+l5jg2haZE9YWSGe2FC/CSh5d26ijW8MPxk43qtFRkeDvGsmm9hYmzGCdR6
3Jys2ovvjV6b7ozJzHd+k6BoH3033btNQd8yUPZ2plUZenhvDkpRa/Z+IdKN1hnvdTJFSpg/RA2J
UqRZe5UvK8DWrKAEmM73zugPte+cUU+WUaEGi9l9En/VEvNFav536HIEydWy2oFM6HEM1oQlVBZ4
BQnhIzQ7U0Wt6zYPg2Xb4Dzz5b1SDiNtPAqrN2vX9tNDnQ/tKfCKPV7ZFPb0wgnOXGM3iSEO83Eu
yL0xntwZYQOD/WMxzdVRZ4R5GFmEN7o/tNupLoC6BQR5JQsBXE3zVegDrgoQXNdzoXunjgsfhber
UzTGX3WjEhG9zXAw5g9rbi9t5ns/MpNdkz0K/dVD2LgxiuKxx/T9RmgatO9cyTCzhB+R9YRIGzHw
Oue04R8vC+uBpcpDQi4kA35ft6OF9k4QP4hKvqdzHxMB7c+3GE5Ggm4S5OrQikziHgEFD9tFmfV1
Y7i3JWv+mcuKuEU3Nu6BnNjb0YSYiB5Ayw9FXbQbWxJkKg2z/SFBkmxpJh/nqilCq23fBjaXG+HD
ic8N9aKDy430hqd9gN4Cs/zwnfiaryK19vos4qfRaMkfsQoVOmhACSnGfdPZxFeREBG53IYU7XXy
AmdZRrW0Nj2WrmtmJcmWIsF/JxBXXTx0KE8FVTc1BLtwXBfufBoh7aHaNGN/wu2XP+Ue8Y62tKsf
kv3RDzSF5YkcbG8d/MSbRmnItlx73BWS300qa0vrS7/14rw5k6uLFTMVVFbW6p5rO/+2Ve34WkN5
fx1Nw7p1SeSMHCqssCMzfVNyF7GS9xkK27R2RBTjSQhCUBnJtZqIqDxJMzamEKQD07VADDs/EZXO
LZE89+6k3blG5zNTRlTKSST5MO4SbasglV3jR7W5Ymr6hI1wWqLrlpHH4DQ0tw1zwZONF2obC6di
dCXi5wA/+wUNXpZvF6iPddgHtXbbJ75zpFIo9obeiG02kUPO5q2xt2k3fdTMBu4MWHJPY5eNBzLs
xBdX9FhXWAs3SGfQ/3gj/Ve7JQTWW45FRRWG0lY76Q0LWGuY4tDg5Y3ars/Rw88x3gDD52OVWMXs
8psnSz+UXTzeFa6m33Rx3dF9bLq9MOlJDGMRR9QMNxPOJUz++8RM0Ar5y9e865p2k4NVph0nOnbM
hRFmQL92la33UdMV9n5plpsJzs2+Q/YfmgMbWqeU6n4pqPEK1UieXMq/m0ccUSKX48FnS/yVnv0t
E0n5Y1zlBcKd+13QusluKOMWJgo5xV2XZRsG9NziBI+sOu8LT9DmDvgzsupgmEOpj86z1U77aZyS
jbSWh9m1vNspMxmw+X6+x0W+JxCWSE+j2zaqSX7ABNpbPY88BRt6q7J82E76NJ0yZUgwADI+Mhi6
zhJxsWPH2ZBamB/nxZ2u4hyHP/Jv4O/GFunrJShYXY0rb2AEsWYhrdjPfVGBiT4DeRTslgc5Jtge
RptY/EDTEh4JidBRBAV6MiOmGv8fe+e1W7mVbutXOQ+waUxmEjjYF4srB4UlqSTVDSGVqpjDZOZ8
+vNR9u6u8ulto+/7ogG7YUkrkJN/GOMb+TwdJupfdbYpVbIgjYrM3sxtOhCVXRtIIQkWTPMVz21C
ywonwSEK7JjM6xje52CtHDOsjD1Pw2f0Rvfg0odtUfqLLK4fH0JXqY0+q/YmSu2KcZNtXRBfvUhl
JhtVO9fErzT4uB1DFZwd6xwQ5q10a/u9nao5SI1Sveut3l3GwtW2iT58b6IZw4JtDBdvGMw18znr
CMhxXORN7R1iOOOMKE1eI0qVDTltOKw19ys4sCUhvk/fxi6aUYw3FutTsH2FljirKCVpPJNtGZCk
MAUhGiwelfB5kfcmO+GxJtXAwYKuPimTQhvp1IdrMM2xZAEbWSdQqrK+xazh0C0n/nGOlFNuUn0p
+iNkZu8CQeUHWa/peRzLljq+JUgKEcuBBeuDADwk2IEPSsNP1GUHpUKmzkpZ89nCoXRf54V6zgkU
uLRx8Y0GlFTtyoBCvRq7RcdWhtU6KeNvsih46muy+HAHZzmzyN3eErs1bBtdNK+UL87GQJ197UJQ
qdRAVzNJ7Vu2dFG70pmxHBmEgr6dFXcawTxfHPCXJ0DU5Vnlg8egaO7y26yUro2rz4zfMc2JaBWm
CXlqesyjQPjLap3WsKIOyH3vw4sEB8cQ2foVPbb3zOq9flVmUb6rGKMKEmbT0jjyXb8MejGWj+Vi
ebIX81O42KCQ+kwbT1eHZLFI1YtZCkR1dpNEGKj0xUrlfLqq7DJmywyVv2LCVnEJRRQl6acDq1zM
WIxhF2MWs7pPnxbV82LbIt1+MXHBESZJQbbDj3gxebmL3atZjF8TDrBssYK1iykM5fE5a/qCPgvD
mFOI4S5aTGRAX1H7LsYytVjM7MVs1iy2s3QxoPHCnmj8wrXrx9UWqrh3yD8da/+Z+pRd0s1/N/Ux
EcT/1dRnz3Q/SX4Z+vz+I38MfXSbeBnBiJ7YPhMprPNPgY/uiN8QUBPXxHj9c4r/j6GPYfxmsLk3
GM7AElzQ/P8YAuneb2xyKLWQmP37Ah/71z0YiXW4jsH/QnnEtg628E9DIHhHuUrtyHho23qx8qii
nZEzMJwKVI7KtrbwXaH6ab4BuiW9Jc60K8UFWXSWRjRlnnh2kLcTohJB8Olac4C++xqg42moX1sh
+D1cjshCtKFK7tKGHRdQcxtFc4wJrCfXb/NpxDI0UiI5o8f1p7WrYnJ+xVGl9n6EwCHWtf57qTTV
rPBmW7caD+PbqczBSMdtN775UT2/uWY8J9RUfGxBHA20vU3WqC0dsDzas1a/kzeSvpG+Pt9pGTJg
RN3z69yoJvCB5bo0xar7PjSRTv+SW8C+hX4fxQ4OGS1JVhXC7qdl6pP9zUbwc9X4z1Xk51ewMAr4
VgUrOn3RTv48hytI6k21EMOiakz/YJu9vamNqcHlWE1sBU0WA8S4GIV/Rw6JcYZ5z1urHa9iGZwJ
useYRDXXtXGlqH64qNCObwxc1x8EsGnPpbTba7xEvtlJml5oqGGdeEsnT0vt7aIY1VDfmtWt5zVP
HYkqe7sez/i1jUcjNnYIBz5SCYn/p5vkX6xf/V/RArxpa9l+Qq/0GKtaiNl+fdM1CIWIDRERglUR
vurLtx8RgPOiG9Z0pxELfyCrszkQrY2eIqZ6XBVap7YtTxN0ZJN4rzN9Gb7Y43S7DL2PY2XaD+HM
P0mYaN+NutJPEejf27h30J3Axr6zvfALwxgDlCWjkoyQscDJcrFPyhFYhtZouwxb0XqucI4rUXBN
m50YTkKZH6XTn8fG0PddH9r7GZEWSmvwKgnSoM1ko5QRTBkQr7/mtZ8eLasavyUxe+S8M8dvNef1
wZ3zZt8gOlqFMQVpPfTbLhmnKzdlduMOGjdTC2MrMz8ESwBcXGTHtusMRdoJnWdBvIQ39eskaSWu
TdzqQiFxMhKmM26Jj2gq+ZZWJKunlyJevBlebjzPbOu+ezllBGIuenWWB2zy0Pjr25Isoz1eg+RE
9rm4hLi677xSHy42lUpHy476aSNjle5nEAR+AIrYuGpJN922nc4HaixDL+Wh1bKXe1PLFFqssX22
YlIyfPwTZ8tq/EAwKfubZO4/nVmoEElGYH1nmrrJ4p7U0F+vHQP8SBgNrnaNAZLfY1srdxoZRV9m
1unrxkUqCHuIa6ep1Dc8xLj7O4IDApBO8UdaV9NN7RjhUXZCPrvSAkof52KHLvZlwtS+lr1TPBHC
gapkaGxs6gOLrJzv/lyFGHtEh8W2hX+OIqgyrpOgP0Bdy1ude22+QLpJAo6reTvATVkO1CqjR687
fWN3mrFJmKjzO6dhukEppe4/L9s6RXmUJM58aSRqHb1mqVPlnnjxtKJ99oGLPJeakijVEnaXBZ7n
mA1UmbyXItvJqkHsiwSsjyFj9RABZsUyLPNi79YTklHZX9+6n5LPf55Xy8fPvhmmCqnCxrKJWG7t
n/YGo0SWEqkGr2VTs8PtIK+s5kZqD6nyeQd6atBly1Z7TOeEiEh7qv36MjVlPO08EpppzbkHGQrl
Mjx62VC/ZYMDzcGnJGJjpTfhK2Mr3swy8z3IpNe2//4bsJbHK7IInss4s399A6XK2kYHmnPNHZav
RE1ON7KOoq10Qqw4bck5E8qR88JwOGKA6WsbdHg1hHZhn/QRNDr3HvpEY67ezMnVCeTA3RUbuCC3
MvfCx9yV+CviMqIj/evX/vk8/tOHbyHgw4pkoHe1/vzamSAnjbJG+1r1Np7XsW3DH1zNobdvsI1/
0VWiLunUTrc5+W+7DssXq42ydA5enQxHQBiorphJHnJ7xEnFdvuxcwqccqPF8rGRfXmrvDY5035M
d2Ph51hu2rH9wdqVmYqfWO9tOPYHoZQHu2Fx7/YwAkqAYW6DDAiL7LQMPDsMzs8G1v49eSvesQWG
tQmROmzz1oy2dR5Pr3jv1a4Zh5DaO242qnRLL+gMY/pOWjbnFZl27FTb2tA3yqzJPqiyd535eRub
JZv8rK4PucXEq3S51akJprvPWy/0teijCbWYaLWM/7NnfnZUU2NcaZ8YlRcpAjvGRvGHqFu1TdES
v3LlDd+J/FhOkOWjSd3wCI5aXSyx+HssEtGYowGem0lgfhS1gYLfQmP74hbpN7PCeyajeDpko9EG
zTIY1LBJnjFRtWubgewN+gmeJX99IVAkcpX+ciWg/aBmAHplf5aDfyobOKtROWaDvNKVd8DtcX0i
Ol3O5nycGIkAnglcAlKSFUbyaEspVr854CFYA3Em4WxoDzEh0Oyu0xzzKSM6WAgiyYIBF2CBFbzc
dpLJFa4nV7zPpN4+cfx37wbN/vc+cS1tjQ69cAEleHiwiQPOL0PZ2RsCXGeuA6tEYpGbeZhvc53Q
ACyRRb/36JzWs6rdA/b/J+btOgQcSAt5oBnJjuW9ds8kZAa/0Iv+A+ABR2RWLvm1SI0nXcE15K7d
uzm5hiuxfK+4xrpn0hP3aC9YqkxGoja+OT/rdc2eviLtgdcTF4T7cEOg6+BiTY3WChwsI98wWhTr
ZhiyY4XlaK/8fNYYOSi5U4yNqosxhRZmuT6Lv/AcSL60Wgo0TtWjiUogKdLnlhUDW45MOtE+pm7B
4WRyGuChq+MPzXf1qzaMS4GDgfIoPOQjWls464bGMFqZMSpd9i+IGiHxcOTl1eI2bMeGfw67fjFs
xVCYAizylrXOEVI+RlHXHkLAENZK6an5HpshBEo08HV20mCAU/748z021UrbKGYx70Veca52skA6
zckuAq1ENxLZY3acuRAY/5M8eNKsOWbaCJTxRa8U+M2ZZJB7kDIh+xQ3na4NteWehEGfdLtWqR+G
k3kHXOjahiCXDH0gg11SFBo1bhB5kgaDEjMGn0Rni9iBqzCRVJmrCeRch/iSRrYOxRrLa/4DifKV
1jlPsKxYID2hE5eMDrPixnWL+M4o3DHgYcAUo/Vndf95I/1Hz/B3nS0PER58/7vp6/DxFv/i+AJv
tvzE/zS2Ou4tuP6Q/RGvObSx/1Az6LpL+2rS+lKneUs8HO3iImCwsILR42AjcTi1AN1S9f+hbcAL
hnnMd2hrl/OMhvnfEjdYv/YXNgBiYQpeFg0uRyfhT78+4zM9lGjhQ+cGV6J2iIhakidSVBjuaR7I
DTfiQVVkJmtU4Tv5g0pq23+HEf89RjD9YLmZSe5lRVaco0/PmaslJ2xqE+5EkoJCOBaOV3CgtX5F
AKeauyvm8AhtUzSO8kmUMtRW5ZDkZnHKfKxh7KbS9MYl9IBlICXCFgBFeSCCmMMv7WVQzHq0Lovc
WiPFs7dwuuiLU7+/z5BENatUjOE5ZxFybnuj283OII+G34wfSkcsV3TsLPxWvOZj5e5EndRfmyIT
AVN7B+RE+2Y2KbcmoB/WZ65BOKea42kv6sra8kVpNyXtJxALd9jGoLqbMGhQuA0NKJheL4atjeyJ
cg2d/q0Wx8bzQBgp0Q31GpY0vo4kFtcZcPC16yVZsZ14zu3Ef5rsaaZFRyJWG/7zNHnOZhBzEJpD
cU+/K/dW3xg3TVHQ6bFmD0SKaa4YqvFgO3Fy8bX8ze8ky0N4dwjknOwki8zf5ZU2vLeZGx7m0Da3
Wann30lJooBIPf37UrhKjp6m2vtG8r3vjWaDJ316sXVvxPeSpBGTUC8KZJF7Xw2jB7zqpjGfTfVc
JMWz1PjTpayh28XjALcTTTeFdrWBfuwGdr0EfiG0Z2GGTNvWke76BIWpCZwoLvz6sFyRT3JonS00
A7zYaCuyPTt6yUPYdYlrwHJEYg2T5Z2g1ZyBxE0oKZ1Mj65Wpmd389yq23CMRRArS55jk6ysFWJ/
m79iVog/XGtHdjrlMgGjyQNS/Pxsg1I7x6wFLiC5ITnH4Xg3NrLZlm07fesIMytXdFNEAGda/cMH
dYaye7T0XUEY1JnlQ7Kf7LI9d8jsOKCdMfqIgYcEeV3be4IKymg197V70ulwq1XSueIGCQsh7Y1P
clZTGqIMpDP4q8gD5IJcDV4yPmsDPlEmmYLiVVobUTxsh9iAaaQVGl6XwvBPQ0Fk4KqrLRAs7Cqa
rT9O50TyogjVq4+tmtuniIlvsRoQkP+oUKVsPC/30WxnzrmxtQ9H2eCA4zhFVE/64spsNBIBJ0W7
bEIm2rqp8J+RWmSroXFPdYicp8DkyerdFu8DmvitwVb6WyZDRZFYDDywhtjZLeq8FQvi8cWvLJNp
UejCSSV1qsdsEBF0Os6natSsLvBQUB09JxvrdUHRuZmB9N25NuJ/JZk5Ow7c4m4yYY9hvr/mwEp2
Xj72X2AdVdDUyhiQccjD0PWj5KTVQDPswveKwPN5S07FXoE+ySeY3B1BEjXDvMG4lrI4IGYtGT31
NEwS+xE92Ta2BV55fFxAK6zwEntlc+c4cq0TZPvIJMi5+ma/b0pT3Y7MwoNqco92z22NZsqYDklY
sLYaneoO2KIGgE1vMeTV3vxAvl99IRWagZAh06+JIM5Ec1hL92MzHrw5icNDiZEKIalEFcoyzJxq
cWGjwnK4Gu8jSzbnOa3TgMNT3LQ9XzcCFjKni4TYWyH9dWSO4qCk/oGKzLmpLVkegD8ah6LtnVWi
t0UAZ8NgchhGu4aUgHWY1I+aW8/wBg2ze2B9OH8vRI2LT3Pn/ZyyKiK5rmAESGAUvbIRB3piZzu3
n+p1EnKQC0N1J2Kop6cyF9ZW1mVESTg4F4FnHskSB5EPp3sdYgt+NSsR72cYhYE25QDJLULfUALY
zisPQbW3fF/7rqdSW01jbAakOvQ/0lCrbiy8e9eWvD7QNcWKGke8RaqINpIQJxSlw0B6RavROVGs
v9JWdOemyK8teh9yjsmWM5uGOMtFG61K9lvj5Kk7oSf+bRs32dJmhWpjRU6zKyx2pOxevDVRwcO6
d2PrO3Fbw2Z0p28EXdGscWYSK5qNcdCAAznHGhv+qrbH5xoYYmDptbqSbuEjvKmcVwC63BumU4O6
84AwJdl0KeNe48AiYGu0E+trlg9401zsGnpYljslKv1tLCILBZF6YjEWBsY4G3u8HHWBoyi0H5JE
n9ZkCeJk9POrEvqB6oG+oDF1Z5OJmS+4NGx/7SbD/Vhn0TMCbTi6fdGuZqeM79K8ncuVJqPxi4gc
efRN6R4jvJseJ2jo7zk3AcR04ty6mnlVqr/rowQ2Tw4nDppXFthce0wljGIB0q24JWhbfB0PmIri
g+9p1wxdFFvgpsJNY4ZRACLS2yeT028jr8s3IOCKQHjhGahDtquctqcSTz3EDiCFxhq8ETdUvO0L
+qGow21pTDmwQyIGqbcbju8xHN/iRNQ7bRDOSQ2t+00n5vO9IaX2xm6b+9Ys7AeQlk9itrDN+CGB
4aOJd7TT1M7r3X4jbXd4aou4P9pO8ZaqtDvEKfxfmSGIHlix7nuVg8ibtKg9JmwokSxG1rWNyupO
LQA5oHv2AD79HnyS8QrsajwDc2FQg2hpeNaTRNvnarDPRZ2kRyOxt5WZSupvWECO9WXSyPcUMCI3
SWmGKxcDz6PvRfWuh0x2C55GJ7qtBhYow+8e8rcAbVK8Q7nBNpGd+r4lxOMcW9Z4IuMyehn8FoBG
O1TrWsEqgiKgfoAVfYyLssTNmboP5Izb207PUCFCVFs5qXkZOFU3BJp+DVsWYlitgM3VFW0v87fJ
mc5zqFtPucyQ/sFk2+AmGHakivjbZMrCr00/TztrSpqv7N9Yzvq9z97cGA7umPbb3Gm/jjrnii8K
fYuHn3AR9qF5H79pvY0eDzPCyvVSdfR9XPVZlJ+m7uRWxFMAwy2GGyuHcg3pHQaPcPOnVHPKB4qq
7FRKj0e9rdMQJWPmpbdV1ek7IkDqGxhV28Ix653HOPECPw7c6mRruzi1iq2Ijejs0oltGiPt9xH7
UDQoYBLvkGpMh9jKERR5fbOe09RGVzp+xXmaBpD97HrH4lrd1ugbg8xu9GOlmnJre+P01nuhl69a
CWMuzFqH6DvilMuVg7JvbVdq+lZiEv3q4AIQlLlvReSHa17Ij6Iv5DZlA18Fc6k1h7kVXlCkGW5D
1eDtICeuSFc68byXejJQGmY42cahYBgBaeoD7pYBH0aNPNIc0CC2vwgTs/SWujfoEkGSLFCVrQhr
nqBjqB8V5wAKHqrNmFXCPjQ18QPag73qMCyv+g7BHkyEaAMDt1lRejQb+PL3NmRKE+3EjKghbBdR
qwGZhK/665LHuaerDzdu2dcEDM4t89m2bwPUeO1ajjnqKumG7ouMxeIc7t2FYiru3ZoH0gqNXQqY
stO/TbWb4/2YOBAGI0fXmBnbsFSAdh+8KexTYmgGL66+YXsZ0PUWZe4Xj+4UZ5l1DElQz07d5PnV
4zgPfGqAfCYNTINfUimv0gY+p4koVneHoAS3sgaImbnrOY7KtUbMfUfIwDx9rwEtfow+r5AawX7h
Z6qvGtzH7WwM9QGJDPnU+kAShWi95NgPnrzImv+6ap3q1eTOM7O52fIXoRP7rOZ7xA+7hHwcclzr
qWSOJvRLlUzeAe+u4g6mmbtxe+dRYUleSfScH1Zet+GKjOT6RELOuEHj1lybxVybOrhwtKIu7sWI
rQT23Yy8KB77vZV33nIakIAo0XVVuGqQX7fLzCnJ9k6TWxs4TsZJlC0uHMEmLLEFtAvGhmvbmXE+
uxp/T2R1RTzQYD1j4MaE3SY10qtW18iEFnkWCD65K4Ma1mR5N7+OdngbpUQYrUTuTw/IQ6P1kEZJ
GHS4ZS9zHRlB2uGwb8ycRNAWW1aPm7Jmis5TGHk3qj0gUwzPVm0No2Mq0vQx8vLutaP0pGciGnYu
VfRQ2KrdQj2QF3xA6U7zO7ovmzDpGy0cxgaA0sRwsq/FYU5b+RCGhejWScV/2iMZPTCcLq9d5AOd
lbr80sQNWzHofS9lFX0JGa6dLXzXCeJELL6msWxtSx+tQz+Ik+sX9QMky7Zch2FduhcoI9Z9Gcs3
VzXIFms1RYD4Y6ECwnR57CcqsnAiwU+6zfI5f04FAk0vHcMdOxi8rHOvGztaoe4JacL4McCBDWqI
ZqCLonrNKyq3aYMsYs18X6FT62zUahIWYLdkt6/JcxrfFVUfFb+Gf7ippvlOuh6OqNLPk2sTwc4T
mJ4QG6b4uFtPIyTaBaeNRjw5xEqlZ7IEkkNhYtSH7UUDOzlcTEJ7z71KPeFuDe0VBkjeHHLHaiPs
bCYpmPU5V/4oApW66labK/RzhJvsOmPIr+VSJ5mK64pRerfSpSBmxMgQmVH5sofxq32ZhjooPJj/
9J9LIavbzdk2Ka6TUiyEK4USf5ajG3PZpYV8qbrRK271LG1NbMYOzZiEDyHAhDIeDfrYQcgF9s1R
HxoqxPFOJ1F878SITJNy0Obnrpzq6VGNGpJmuDI0vN1dL1rWF5u+dw23xgzeTOOJj6TxwOJGEgOS
2eoVCsT/KqyhjS2Esjcqmnah5srHPC+mLz+Nf/7Fzlb/VStA+yBY/thkLlGVMd1ZhBE/L35qOY1p
burjDf5Re635Bi43Y+AbWWLVEYlHX43C3A2pcTQze6tZzdaO9Y3nhpe6Z2dWwQgZtJ2vUqCsye6v
X9yiU/h5Gv752tjn6AR9kNH05xyxQh9kKUJjvKnr5satqRXDfTL83ebxX/wRvDJELqBUEu6fPwCM
VxNN7zDeJAbmPP7naPm2dKvfF1T/GUn+zUjSNImF+elr///MtI/fIeq07ffvP+tt/vipP8aSnv6b
Y7uuvvirXH7ZH1ZaH+uUzoQOKY3umpBzmFb+MZQ0nd8cT8cEbhnC0rmRuaz/GEqaFjAdglDx1BCY
BarA+neGkpa7LBZ/ukgh9pBThgGMhB3sXoB7fr2B2BKbWjza5UEbMoq0HTzSKB02oTYytegKhm8r
LMLGeO6MeQ6KVs5runBMllHo7mVhQem1w7bYYAzWb1ppOY9TJrIN8VNIaCOHWKCxMTdF5EwvxTRJ
uZ4RJSGOKfWDUYs86JFLBJIzc0OB89GXdXdAdRbtbOTQawfpfIBvgQx6RTjlPCDjXPzHFUaGCShm
LIsgLz1gh+lcvVi19N7Kpi0O/RRRsCUOKhKXMUmHh2hIk+iWQaK3L+ckR0diDmSAtFbHysNwqpdY
7+UOv406tkB64nVkOM47+8GaSVyBW2pVNFF0qZqZx07aeecpVeLKtMFYl7l7j7HEv4jUlLQyUfQ1
j1twm6i998rt4T0nEghCSjhJ44blfkxInmvM+b6qK9qo0ii3DuofuFyDjszWP0ZlRsE7ZXeax9DW
5TmAf2T0NnnUQnzMpP3QCBMevLREIJDqnH3Wq4e+VVA7iFE7WlmsHfOWIWVmSGSPWqrWbSqqi3Ri
N95IPM2IFXGg6UltbQzdds8RBuadVesFnl/GzEK16r4ejPbiJlq4Alf66EzF9G3OemdDfDYVupu1
94qEJupPJ9/i45nWWj3NVwuv1HsfTkFdzl+RjbQ7vTbTPYBVY2ci0/8CHQdZbBo6H17iZPOln430
Ag8Rf4dXT3GAgbrY0M0N64T6et86TcMaHAfqLAB3M8Q3mOp1jJQQOLx7TTn+iMbZ3ypRToRcQmzf
cN9Y99Y8MohkxvMU44R7gt04vyEFE4hgmdBdtCobTsBcSaNhSBNDIiIWt2ZcuGJ1zdBKZWQwCae8
BWheXfJRf4onre7QSFtyT2hEdj9VECq80hxujaLxT5ZMgPSg0oK2muha4e57jbhy+BaZGlY+IZcZ
IUDTeEQ4v01Lg+EkO2BzC6HQCwyddS30baPYz72XBiVVV7QyrJ45Jij7Yo31bzAI4I7YberMkCZD
FXeaZu99W2Z4zEp5aRzjDbiuG54l1WJ8qvX82Uka91pUNg9gT9cObdJbobFDAJRmqDv9sfS/obmV
ySYKZ3Wrhqm9Y5zvFUQkmqE6WyWFnNf1T3R15l3jMbHoN3nmPhLIl278ptc3UV76CJ1cg90DyFrG
x7GDxQOeZjoGCfkW+5rNRfNkkAeRUSuLrOyotBy3co8lBW2rrQuAtxi2XWKL1sVQo3Rw0hLifoUa
61XFcuxQyWvRjZzdwn2mGjAkLZU96/ck8fXhB5xaEsQThfFA+OjyLM3aiB6nEgOeDEtOwfDXbyw0
y9OQQwEVnZ++u1o4a3uvHER1sHEIMl/z+h44aN+wBSUCvrcu+CP8L8Vc228Zyg2uFMFO5KAj8RlW
pUSNUHau9TFbZpftjBB14Z4Bn8vCQcO0ser0MPQ3pZ3xJ1UeUdoVE0Y5klmqApzPkrkiRkj1nH38
xS4LFzeXzxhlXbAUgHUM8r+6db3ZqByKXqwk3SnDvSDWFTaOVeRObrSBKu7cTkwftrY18q/QiNJV
Y/MZBw6zicccw/qpcbS2gYjZSIpPXJe71DKdC+gT/D0JGSzkt4RrO8sZHhu96e4osOMdMR3ermJE
dVca+RkXm+4yubSr8xTb8Smsa3dbjZ3FgnhBfiyrpZpuDXTQqksd4+i5zc7WIC1wr6acX5GTbJqI
YOYts3fx4OZ1unGMVumBiVqLqqUsb9y4r67e4Do3nSOHV5uEgRnVl3+aTVbmuWz0dTZZ0a5rOrWo
xftcrApG8t/kLN95RiFMh3SyHd2QknlIhLcyAK89EKYTbieGYk+2FbX3lqWFPBzK/AB+pr0lNwAk
DCDQ40C19g0YmX3HtGbduk6EGiEN91B5xUvm6sm6ZRD+OugSGmsXGvU+teV0AjeALMM22FrLCcz9
OKdfY8PUjzZogxsrmrasqLFHIQxLg86M9XrRb1kbIjDUHVFh6SZmidTmZf1EtmFHAO+AM43eZWfD
YpS49ccRECzKkzGHqu4inU3XzWR4p8TkiPfZXq5r4kxXI3//Ab2YvTKWKJ+IofRdPUdjMKgYlFDq
Rzt0Nd4CFB/ylT5aMUejsl5MUzY8C22/fhs8o7vortK/D71RbW1ydjfsLfW900qT2Sd/z/CraF0z
stgCZq43TdnlN5kY5RfmC/LSN11zZ9u6f/ZcvQywnqVnbNzJTpoxCZQVAGXbyJ1lnPcVq2lyhu8d
P4dVL27CUCf/Nm0dKoGCLU7vYQiqCpPxPHKEDsqQ7d3ZqTvtyEFu3jwW8nLBsaF/7e6b1ibNxCo8
h0Fu699nTqxOeppV72MbyVU9FWKTzZU4xCJ6DpvSCfQSI1JeuviFtdncJCxDvJXQtZcJTMhmjCt5
mUp/Pplai6SXp79cTxozH0uPrXQ16d2TZjBgXPdt1LYry502voYWvx0mxw8kIupAAfREqxUZHbs9
z2AAKjJHxxLLfe8pEz1D3wzdGo6y/WZMmCgnC88e0pCUk6BpCKXnroJw4j6wLfUiHnlRkUTxY+vM
dfIfycHvzIO/qe91h33VX9X3J35N/y2bfy7v//ihf5b3FOM6WwC4OMgP/1Hge/5vFL0kHSOLY/z3
WcX/T4Hv/6ajRNCRHoB7MhaW7D8KfOc3pMg+IGdEAs5n7f/f//eXCPL2T//+f8q+uKuSsmvBO8CD
+FN9D8mTbF0fZibp4J/KyZ+UkRA+48YjNO046CEPBSQS7v0IF3prjpBfEkm5OYj3VBunQy2Zga+w
kPg4voZu37jFsDMZ+OwEY1AR/PQx/ovW3TZ4j396aXwkSwtvLCwoYfyp9Zh4hNsZQNGDCxGguvX9
TNx6CgfOiuU/T259eYZ/Ps2ThnSQyPSR6Q9MaT+f+l5Z6vctSAqKgfqzMgCuEt3Mn/UCil/9tYjj
jjICaCX5LtiDwK5/VhrF72WH5XSat8eDp9bW71WJ/nuNUn0WLPFSu6B2X+oY387l1fssb4AsmsVK
y6h64BXouJLmdDMB3ZO/V0f+6Jl3oLX7J78Cw8/SG3gamsWcKIIxle8FgjZMboQnkLnFDI9kN8oK
opAWSDcZhnF+ZNuVk8RDSgd9DV7ee0xHuG2icQtv9ws4AG3XJKo5yijVd31vtt8SETe3Prl0aydt
T0yIjjWboEe3TAiW8fHeuW3fMXYmUmLSIKIRBy4bBrSpcyMJBiQSIt5qmBwI0ur16qpZ/qswU1iP
CXu/tcry+AU9Z+2uRG+PFy2qtHsgwv6ETG5uN2MyTOfIVQ9kOeW3zUymMLmpJXPPkeNu62WaxTaJ
ETzZcJBYUeEQ60X6lXMVXlZf4TGZwMy94s4elMta0ISNfwHT05pPadTQf6Gqv1VKbqw5NLZEMo+P
sxCge5BdHiantndMlspt7XaEOOqN0wct6qBFvqnvJ5NccYZ32spUgr2XqEG4q24MKLidez51eWJV
3mxTLBnHCHH30dcd7xjrIiddsBT5CzLp9rFyq/SHHHVsYFmv1Q+yTdSNWRrT2YR7+hG5sbO1wk5u
EGmz4DVIGSBlqtkYSdWhw4gHa0t2DSPcOqvjt4zLnq6zmYKO0nil2mi8CpcZDjOk4WSPLUW2lfg7
SwKaZMtWMopmLU3gs4m+vCA3UiiaoIb+aJ3j7Q23I837HCja7xebX7KshLVV6Pn9hgH4/2PvzJbb
RrJo+0WowJRI4JUExUGkRku2/IKQXDbmKRPz198FdXWHrbrXdfu9Xyqi2zZBYkicPGfvta1XO84S
JiLz/H01lF9aCAehP03q4DbuAMYky7wXbc/YTiKZsDEfvEyFxJbPbLw7CSlxqG18kVJoTU3VlhK6
agAKHYtoMIfwXeNl42nCN8SkV5w+aF3iSJR1HZD8IDCMm8VxoN2rN6VVJOeYLCQCAVFWOC7j4q07
gC/UAxoIKAnwIP3I/VYyNaLJXoyKDmRTndfcDE7f0uYXaEMR2tuAaa6frk8XUF53ExduNOwHD3ln
aHegRSR4ebGXee0dyWJ5CpJxeZPDQpDFqN1jAN9gg7w9KClmGIuzEo4veDx9tcEIgpSkjJeKejPl
PbyNmUjOjCiU/FqRlteHolXIRGomRMONUzbuERkoL3+qK8mkaeiS8jzXkqjTYB6GYw25n0gBFhFG
x8y4bonD8AhYSGP7VhfueO8pfLB0zwFrbOZKF7f4LxiU2bC/NyMGWoNdpEWcT6MW78ZjObguE3rV
mz4qymcyMFushk5HcBqG7As68fZs4GPWoXRak4isrP4E2dQoQqtP3dCs+XOPe5TpnTUnp2ERDPjs
JLlL7TF/akoUnYCtLNA0bDzLZkSQ1NQsvkLn+bcspprdpG5aIX0AUXan07kwvgBrgbRGfyd4sMFK
pjtpMndnZKM8deWaZfBdLYRnzaU1vjAeL7bDbA0P8COwfmB1XgzPYLjQ18nBtLPBpFefuNdJACVG
jiBeCHdcsk1kecm9JWz7cz2U6YOcp9I6aKXjOxqkDdZK0h2KrY1292uN9ph6EKuzgP6DKTUiHeI1
aYMW16w1DZeOmTMjJcQdyYbtBS2kfO4SXFydQfNl0BwOjcPwg/U9eAhokV21kjkscdgcIg5MNses
zVfZ7JCckNvTrh1Fu2NtmI4ZwdVfSFGw+A83Hes8D3mO+X8zmyRVbPoVPcIs167gq7bybMUCBauc
bXIWTG0hIphGqG9D1/bXHY6H98uGaj25Lk1lwON1+JGDJXc68b5ljjmGo+9CGG0n5zm1uuaYNVLe
Bew0OGr5zQb1y40ocueWDsaZKp0lRxTnePajb5PGoiVxeKK/ACBglQDwTKr8pnGzm1kg3nNro+Ef
LJN9i3mAazqm/niDqMDcIlazQyKrbJJW+E/qm8bXbMzbe4Xs49oVrVuglk+qF1fA7xycQl+jYZSh
Kutpv9Ylb4WR19+4S4WzdWeZsnRkbDt3M9nMZ40WJYGt4ahrx28nDTkhkWA59CJdkjON2Q2xHgTO
1azgpoTT0pvPXtZ11a712vzN7WQMIpdGxrSJMQpFiGMMROBd0ZWoiBI5Qpn1i2UPo3gwtoyq1AsS
yPyZEo7LxWzdzYZbA1Xzw2x6j/kUiX2WlQzeHYhJC5SGxLnodPSY1lB43UY5wXuUWPXXuY66q45s
j7DuTK4Xegyga0RvVV8d0ZZ8Zjr8aVtVvpIn3PUlqsqL32rrrFnOeIr0TCwM/Z6BNCfTbuiLMc6D
mmznryRuvGjDgnAyW467hfvTnDK6hHLDU2e4DJyIk9ni5geWYNRt+YBur7ups2y+J9w2fZyKAXAu
iarMHBWBfnRI9UMcjLysmbJckIAl4VTziJ1T27NESJtVr2QotprIwFwmTCvcJcpm+W3MpvbND9pm
YGZlBCfpaoQ8jiMQOJZZHexma+ncjRrVcvQzGj6YB3vvTE95cTdNWvSo4oxFtgB/s+HcWgv82pF1
JNsqEm+wcAaZ+mxnpATcs10u3X3PSx9DV70wHeQeiHZBXXinIVO8CVyEa+0B0Zw7hdMYJUxQpUv9
VReO/zhNlhvWrUS36IIlufZVzkIL4hV1Q+0V2UUlcz6Bh5TlTVb507PCTvpgOaP82kIiQFVDUuAm
R7D2jWgTmn6YVKp9qxWTdiMuaSkm1sIrgxTpfp+WjXWHEy0pT/hbgtu4lygcK9NNiSqJzWPjZ4W5
rdYWDtodGCnTv1o73r8aPe9F9v/GNv+wrcOF5DFO+X8ryW/V97iuft7U/fVP/iMlZxvGlGU1PEs2
Sevm5K+5DXbPP4Tn+P7qUmbq9nMIgvcHexkAdoFc/dXsCf+zrXsXk8PZY9Lj4ZaiE/nfzG0cex1s
/jS3IWvBEZ4UtljV6WyhPorJdb/kYx/gX84D7PhbXBSUl4rS6jaIGpf+twclH3iTCXOERiRZy5sR
cvU2jxA04y4jNKVBLET3WHdpvlaWfkGU6GfhDwZKbYpibP9DlSOiWYfDXdGaf9IpH5kZSw2iaYuM
cZWCsmGgdV0nNiK/fR2wRJRJm50Io7J+OGRL8tjr1n8z1mH2hMP2JPNV5VfHC1FysnhA+hPt6Yku
IfEmCLrQjCEwcbyexD4b0Ti900aRvgQ14UkyY/fXYXu5jt2rdQDvraP4dB3KT+t4nq1k/xXRlL1z
cb8yTa+85EG9T/f1Ougf+iUKQgIxCRl2oI0ZQFqXzt/ptmjCwEwSuFmQ3CjNtriyvbd01RloshWz
G0FIVIigQ97iu2KjDDgbAkPhzYK1JoFtEgVTAC6IzfL8KAmjqEKuxPwlmmsUgkBCiNBl8/YoXScK
NrqeCT+Z+frH1IvQv4/T9IVVzBJ7+OAmqQzOsAu8HEKHaWXovmRHGOcGjGbzeVaT2gI1IdyNoLPy
ZGiwX2RFQkllI7WgDslHSYQUwdy0D5d0Ld0nGDxhRgGvQg++zUvXQwq845es7/EcTmjIyj6FeEGd
nV71LUiikx9yFb4kqwRGpy6I0BgvssD/CMU2kfft4k5kkiV5HNpzV9N0Q14z1zDAzLK17o1VfFMN
pXeKXFZxWlqIcyCfWSFVB6Kdd/1OMtcldU88Y0O/aisKFJf8mvliVr0pm5OduyMYjgAxuO/vOBEU
Omiiq+bOhapVH2EQWoj/HOK7IdAyUCILrtTueeR1bKFwr3B7ozHBL+KG5cLZu6dfx7VarEE+lk2V
jqE0gIY/F2rgVSRqKNQzOlfi50yUEMiGJ6lDz2bydsrqSAVnr4mTP8tWQhrICskYpfDn0jgPIo31
Fj90fQOrKz1jO0uuvagaX1HZkOmd67GHDFYBp5ziORFbXduVgrvurTJe5M7YA0x0c4wNZmrvcYHJ
ejDZ3MEbTtM7TN0Wk7wWqtemVlHJk81wMto4zZx2ISlu/YhitxmG87KkfRuSoehs64SrGTZDOVgo
jwxFHvdqlrrz2BlhC0Q3Jy8Qk0dYWMLcq1z2YRI7wGKQNNBuziRpEYUh0xsYXwVaeSYUeGeZW6sQ
r8L4xaY9sO+CqQVla+qHZeqy5T7ojW8G23+eKcOrp60vslncdLWDtZGqHjJz3DOsnbDfuRsfU+0n
jJt2vXejRlV7/k/8EIEBlvfASjQ/um1A6potvK5FM1XY3r5AfTgeZYZ/3akb9QPR+5PoPf/spEIv
j0OO0Iy2TmLVRxUR2+43hnXtaG2CIcjse7caeR6x0GXlLotXBQxDNor/Ntsvk+OfMsMnN8QfjWk6
T9ZYX0tHV0vIkfI90nq9K6x4nS9wreqruEE5Yi+uc280szlcOT1hDPT07evaQx3p+JkR7AxEYAnZ
D5P1qVncNISuuJKSEHFmb6qVJDGanfHkqGJ40eZE10DVrsuz5k5DyOiW6bnlGd2R+TOxoaAY9c5L
dKyu+QsuTjiDjBK0XB6t/o3nL2VyAluGtms7u8jmTEbjmFKpMrxka2sPeo3wVLwObJrhQFQsFo6o
K8e429SiZOhVV03vb/wqKj5Zc+w8k3X92eUWJj0dRyPXpjLtA6psee/BIwtjZP9hZyftEaCNNHfV
0tm7whAolcnynB4qBLE3RWn3Az10WVoXlMz1ZengC+79tna+tN30BUM+41Dw9tBtrDQq/O0wmB0h
IkM29Rf0etbNMlv6gbKS6So6+Cm+ZxMXKZvMnWJe5kPpyE6KbMtsJ8ZHr1k1bthEW/+Twfz/tckD
uO2/q6fOdY/T/7V6/bmksv71r/7dJ/f/8GlFB4DlQaKvrfL/lFSBi28PBRMyLu89qo0/+nen3PmD
zrCN4833Vnv5Su34Swpj84HkpmHjsO2ARnrwX+VKOR865ZbFhsnGOigknXcqq/XPf+qUp7Mae/Bt
6ijYCPhhlhnWg5m0C9QtqO91m/logxt8x9qQ0ScgJCiNyyo6GSqNTnr1WMsC432NaGCfu+AA2aOT
bs77x/jkNyXdmKQR6a5m/Ly1kgyCZAWlIlNQHIiyhAEKVGXXrG549g7RhZWQ9zF0yyFUraO2Vmyq
Efe8sRzY13mPjFqnf9CSfagpOQMr2AfyCTNVwr8+askyml80/nGx07qb7jywi3t6QIS8dN36u/je
P90i/7cRwK817PvxAseERonUiUC9DwMA26BmjfO8Ob5H50xx8UYTCcZ7xDn4/ZE+WC/XI0nHtiQo
G8GoZo0W/PnaLvBWFrolxZHASx3abIfpzKFmx+WXPqKVdvdzkkUPvz8oxf7PJfr7QUF1Mn/hZoIp
s/75TzdUZtp6LOnmHVl6sXsZxNFSHdpShP0ksMv990cTTIwIZiOJhXDBX48WB/6YVmWGMcYcRX6p
FKn2SAOt8bYndOz3x7LW3cVPu4/1pyHhXhMMHRjhKNt+PRjvAdKecjM9tslUQMZPmI2EbVvWoa8s
8t0xc972jEfOI7PmA+aPrtmB69X/9W9e0R8YDE0mbCAoPlzWwtJyJoYzO7Y9EbSUlTO1WhxFnwKv
wbT++x/993tImIRY2AzTVizVxx2XYvDgdMrLjo21LPfvoWidwRPcJE2eYDpIGcvLClrnPxz377cR
w2LyLhg8eIwYV+L7z7dRHmdk0HrEmFZjO9Dk5GqOTj8SJp5i5/n9b/xwrJW6hYx0nUtyeS3zPXrv
p1vWTY3RGpKAHRXzkRBqo6R4NtV8HcMEffr9sT6st+/HEphfgQlJ0xXWh4uXlaRtKHphx2VeRosx
uCxPReoMVvj743wcM66/iQhQP1iJVtyu9q/nr/cKrShEU3xRUMfpDtGf3bhzZZNVD58pSdOy20wk
46JfZyAHPraMk8vvv8OHe2f9rRayTZfnU4I1+3jv0OxGAwgV9xgNelVPQAHexIsRXyJnLk917DMe
8Jz5H9bz91P402O6HtZGD4K0G6aaTZzLrz99iD26ZZFEtU6gyWeF/eGEQma+abIq2Sunga3bGfWE
dGSeYrkFozIPZGlV05+o11v4arDRT5Ceo0NsGjjUMGSeoiUz/iU++GVo/cuQ+sOLZ/2egguziloD
VMx/C3QRTjQu0jAOsHG8t5msDoX7tqBtHRXe6B0qg5b2Zs4MKelqjvnFHGx074SzRcc+r93roAui
45T6zk1geFpeYZmtMxD/gRz2v7+Sf79rfZOzie5VUJF4H78qQfIMVojbQ2Ziwg7NCQDO6QXrbvf7
4/z9SaS1xCWjq+vz34/vxtSwOSlIT441mVX3QbpSXyr0M9eFdsXj74/1cTnn/PumJIj2HdxCps6H
ZtLsa6HdKWM5By0bxn40hGZBMwHsTH6F0AkG0oS/2Oon+WKUVbynRdz9w4m1TLE+ib/erj7KaQlK
kKKAr/PhrVKoxrB5MqKDRFg7H2VBT2nD/tJpjnHfLPcGEua395i6FAvTmhydZORKp6tyBziluIbS
Gp2Cvp/vyHmA56TbrCGNAVYATtScEEGEudEpwQbysBRO9GMg/vPZn4vlshQ4GeA9Ke9RouI62aUv
rgdlsuDqcrQfRJ97j17SmIcOWt45qcBBhXANDCy/43I/kyfTbwoGeLelMrvXIgKev5ALftFsDEHk
Iyr6AfhINKeqbEuyKYYmOizacjWj5wS0iiPVWiPUuUv2Wmu7r0kQWd9QfjhPo+M07WaKhhIrKfCX
H8XQuWNYYuJOsKdkyYW2TAkRmaXFUkP61ics3rWOxQ8m9b6NqZmycU0/gjIwpkHcY+Dz3P3omhRD
cH31n76kY1ZlrXzx21H5D5BnuN94+uP8Kq8DDo+Hwbj3bc3aaepeviyYXMIpD+KLXP+tZnBwiYkU
cndtOsLtkWlhfApqZ77wnime23Yeb99Pb+SBz7OrxLxvnDYBcrOQhXQE1OI5J5tU5Eseo9jc4QLM
mNy/r1aAw6+R/LFC+dZkfK3qnDuyNifAMUVhLQdSmTh3Mw42uhqmmXzCSul+7pUJMcCOzerOyW1k
mZnL54xJSo551wAubmX6pkxEsJtIqTnGBQJ4cgPfSjxmseM8IQ5lg2nYnNsSttxbEZf2lcXm/JWx
HXtuHhrYXFFaLveCdkG37XIyB8yhnW7T2R2SULpW+rXwOpYmqBjP1kyDZ+es92E51oDG+mzEzpT4
XRouk0UBY5X1cgX1mXtJlt1yQdgM2SNi6zXDvBrA2QkDIc5SUuf0yQqQy/gBTNWzESKP5gbbmVB+
XpMxNtGu+Ny9EHynOxUlU33ocZbfeKI2PnlJzgkzY3e+xEaRnXK/2AULg89JudMtPOn2qstQT8Qj
eAPyq8R2NmoFwSdJgcGr6hoxysrGL1JaYzRWLKdaTn1regdHiuhT3Mld7TJvbT2CM+lxkugRCXlL
A26fpwtUXYDnexOR64vv89hhRN+b9Yy4OqdfZRrTwhDXtreWR++a9k+5dVWFe46zaj8H6XCbxtV8
yqzgKkla52rskxrjtYN6xYAQDAw62ADTyE5F7qst7sYinIcVF7KmE3TCfVFoeC5o6W7VhOsP8sUU
DrNPcwUt5RXtzSfyVkuA0I19XRBTb/a52DZdNe6R5EFNXqBVJovphUEDahvh+INO5jeyTV6b3tC7
DCZ/iN8e1QYzvKNh+l9axBFAgp2m2M6Tz1utb+yvpeOeUAFawNvTm8SjE4kv9dMwRNd1JeMvXWMv
u8Sdp1NSlCzA7lojlfZ846WOc0EA295baaFPxoCBelm8cy6JoiVGpsykDrCttzQtv7c4Eg+zVcPX
qKIhaje0dLKTRRSktYmMWJ57UfCF6gKgDvNze3kSdLOuprHApd0NEDGgd7W3FEpuEo7eKkSSULcg
r8VPjIDHx7kW1A+1hmDCuGCZLzlUkF1UevLKzaHAZGWqoG17uILboOSgVNEXFZsPvhjHBznO885Z
+n63vn8EQcYNwAuUxOWd7hiySp604oigm1LAzmswMDO1SO4j/skrT289xMQsRdXIiDfijSDjQB6a
jK1Pz/0XlpR5V8FiMjuE291sVWOXtzTon2WxQKFAuHTjtgt6+7io/SzswLNlV2jESrgXOr+qslzc
mT1OE0/28ecui8drp5/CLo3GUwaxAiYleIKvDvaLaCMqW68JyMo4VoFKTk5L3Y5yx9eHZSi5MTNq
B7YIhXFfzEruylnhnwStY5bd8EKih/+jcyd8IF5lwbUohfw8jcS27k2RGmhFx2mDTpZ6DG7QoVmW
4GYyWu9eQSDYOjURv0bXSqY1YwBD07I7ut69+t7Y9M3JxJ1PbedcZOmalyBSUCPcwDozl68oYSok
37II7ouohSYZOZHD5j9LXNoUyvpkgA4n6aMITlzU4HES/RLyEiaBAmqM+21aTH0vO4OuQVvp0K/x
WPoetwAi/mYzR7HYjxJPmud3oB/81H3KZ13fgQxzNmVkZccIRMfKB0xDpxyIToqs/SAEN3ZQXTza
B9uoDOy7uC3AwLbSOQcx7G7VgESKRGuFpT/W9IRJoigW7b/2gP+3LDTtdtCIprZ+VyNuzrE375MB
JTvQUaQ2ZCHEz5U5OTe96de35oL52iRSxNs04NSIncmN2t2k2VDsCbKTLwJ+/yd+Wnw9MWapcbK6
xXE2gvl7x3b83JE9eN+5Bj5puIBIFNEH8k4n1UWtk15xw459pdRLyQbAqk8FPX6erq65jFlZ3DVk
1936epoOTqsTsJuBfyinhVhbH+4Hwk3/um6n6JL1lb9346F8W4nk8CmaoP3sxqK98jySiANR4hxu
yK49Gn1FLwkoz7PUzdeSj96ptkaOEYgFZ7gmreLVROIxsghoWFTNysHHkYZSmRyH0CWX5Br7ALEH
NepG0ae7vLS/jUYAqQTPar5Bb0pwSRzPF+RQ9Rta7+FExAvqkYB3IF6FZT+LOQrpwXZ3ljnot0zl
rNkQ1UqQHwEmi247uFjzxVNn9pXU38AV+Ixy3GpKfiTG3OK918wbYrer2CZ1xg/cS9VlEo19k46i
fzLiaHhzVeq/xH2gyGuuADSFEywPhASCbGQJoLYqq4PhufMJ/VrAaNIbANBaJC3lJcQYf2DgkrWr
EmzMcSJ4JQJSe5Yh0066GnYbrd6QyeFbddPBrTLzQj5eEZLYxDsDaRB5AkXfkw/E4pTQi8+Iu7Ki
sTtZBCz3YefaNcvZjAPbdzIb8BD81aMIUKNvLbpD3JeoHIhWWoxPKTC5qyDHkdrwUtg7ZtOdGmY5
3xr2RqvapIDSVHIWlJ9+jez1VqajZF4S2dgQoFATHjzTiZ5nYTuvht0Y4PD68Rz5c/xJVFgPLHIz
9pM7BU/EJRHL2Av1lUlxSjlpoljX6ROFMcD4yDM3Sd4+eA7BCWgP54XlNSoibqry2RSVCWvDeJAD
RMFMViSSSf/KRcDFrLWDaJub5WaiOAklQ9GNVakYsQ2w6grb3jaY0re8sJNqa7BPJiSeuMkZTCGj
Vfuq98bvGA6CPXt5d9siwrjKLV9ucyaIti6Bn6WDtSnFmiIC8ggfkEFSBLezmU3W9SxKzOrW69Lw
wUnd+3t7ZrhdlnOxByQ6PbYexB279+MLwRo/jAbZRrsAz/KGwT4x1jUZAidEUqi5YBRHe8CeBkiT
jer3TdKZb3lnBRv2+Lx1KIRObl+7O0Kr26ty7PTZ7CacDta0z6GLbIiUmrZsqr2wAwY9IvMGEj55
B6GATpjlQCpIC+QXpA0viDq6myyN5q3Imiu/04S2GPWuMeplb3kpqsI2+Kpmo7xSc+Nddw29gwUh
STbq+94xXlPPvaphJVOnBDdVqU+l0b6M5XLbgxntau8J1POFJZeGUZF2155afuAje7aC4EHa1b6h
mt5WGWgzMx33S06TUnZw54Spt4uK+zAwLPFUrzwzs7bfpsCisAKfHvqJDddfdWFgm1dZ36DolCPR
Yt63cgCtYpd0tTcCv9wuHvv+M4mr3yZm9R7DebR0BfF5czDHn81Gox5Vys9P6KGHzTzPm7ROnb21
7IY2/QKWWB/IIjyL9sn0hx6hdRvsEp0+SidODnIMciCxQ//FsJW/m5jXHwb2MOe+V8YBleb6mGPu
EU4qv3ga1GZaEscJIRTYbNp6tEfHbN1OEFYw7evRooRG87mSLAkIIavOUFdJOT0wYAv+ND3m2Cej
KWjokCeifRPLqD0616gJYZhtWgScd6Rerp9ntzlpRjSdUQqQsd4dY7JPA+SMOXI6upouxAwzA5SC
lQaRRE49dJBOL0mt6TvwZNqos3ZjBDRNPT2y5YTat1WE8r34cR790JHHA8hRGTEINKWKUoSNFAT5
mm1RzG3fhwSIAcuN15nGXPfRC3EUBs7elj1GTRxZli7oQHjHPfttNF8MyFDAuyELdEgDzJvMECSs
dCvesuwly9KoM2cL3I7dCZi94Xu22ONt5s3W2bTIpbdiBXE4hywalwZN7tiV1oOlRbfzhGIngqLN
fGN254lLlwzrlpew2XmbiEZ/JhGL0qEwPHPfWMBzqe35aDg1xi6p2aAjd8OyIC3J/grF3VePiWKY
Ksq/DWnhZLAv29waqmPVIB9beOUf7VzzItVOdHISQVNAs8kHVkSPYJ3UvB9vaFxjN6PEPUYePG32
CcPeBL765f2vgDyzH0yPbf872lwKsRxsGL+vuuzYg03KpkvgO+PtSCRXaLDZZNazVN5jkHMyYfsI
gH1de/XeKIapxxhlqrEL5UqHRZkymE1TUgSNgK9YJpBPAT9XGLSE/kxGOj8gzfhE1pHlXtN4uRNp
YX0pe5OrXuWw6KNxUkecftNdPlHvLhA0Dkveg6Jv5rkDccfvckt64Y1g24dwoIGlOmftnlKNvX3f
F1KFQx6NOSwZuiI0L1kMsP6hV1QBBJRBYA+MzLLk/gc6fMb31bzS/Ev3Zp7RUfSX60ApDdSiCAA1
8+7oEtxOS33V5ePongto5jcCge11nS1MyBZB8ypa8tP7fWcAM74aMq6As6zgf1Us90mnIegOUGf4
fkkTkShLdw3Th7vcF/16ToqeKZvF/+RaTTe1BJLr0aTcrqiwi11ZCAjWVpzuISXLORpvFwyQ+CWx
3Houd0DnrtGDwbB+YJF5j7EdGLsgGYhshHMbdqviYWKM/QXq8ALJ0VVHWa1/WnecLYusxXlrOXK+
DHwQ0VkqEPB5DBP7uHBhSHQ4+VLNfZ8YlNcWiCSeyHXDDwEm+rFYLk2lDFC+s/Ch2WTUr7QSKyfk
dT48dfZknQNC2E9DEtWvUUIAwYx3gGCmhEfYdXpmk+R9naLGql9zqRHZt3jSNjOWdRMVZhFZD2wO
+IUVMrWVFBPnVMBoQfdBldpn9i3qM1EY/IUSGs2przlNA0KUhzHvcGquD6ytc+QtS9m8tn7Koade
DydYNdERAAA3ZO8b+nUh1i826ch1Lf8uUJCDWHzfeqGHbWLBN2u65ltFitA2YJi314OKTmbH1em6
iId94gmM+jmgY1EF+04N3S6uvfni0AK/NCUEbTXiDdou3mJdF7GNK97xopMoHL55x85HhIiOiBtw
BM0PxqJ+KNa7YGxozYlG0FIQrgtfzscssRmDnrtELuYbwiKI6eBFazS3TbCXtcL4WrM7xVHB+hi4
nKnYiw0kKVH0Q5KHhKu5W+9BtYZPI6eIToj2Aan7JHMcDLkmHfiSbZ+PkOu777FPBo5kTV80iKKv
04CFcaMpyBWt1CbeJZQVvBlh658tPVQ3ydj1n1LcgH82gxv9SOsJN5ZIihkYJm8mNx3bK8CwCDuC
ijtgCNroJfNWyLpWjiJgp6bBHRZN+m+i/v+Eo/8gHGVK4/7WD3h5Tavvv4oc3v/FXyIHz/sjIGzH
RTHKfID7j/nBX7pRaf2B12215wIjpm6l4/+XxsGVf7jCp9FP4AqvDNtEavGXxsFF/iAISqErbqH/
WuUPH9x/v3MDfhwqME1gw8znMIvCDeh9mAfNoDMcMJEoCCKU8TsxX2C+/X6W8PdDIPIggoHyka+M
kuLXkRMjpLU4DJYDOVebfPE3sIUAcXNK/yPW/WflABPDX4+yfouf5pQKqeUkEo4iq6/a+FpP3zvx
D5KBf/ohH8aTMq1dtu4col/upXlPjE+7vP3+VwCX+Dj58n08QqiCMWbSDUZa/OsP0YXRZPFAVChe
efWtZvw7ksdBdgt17XIQUV48OGbJ6ln0vKK12V+RdTrtPHY8+3kaxn3aKPVsJ4tjAc7SGMM7eW8L
eIohteh4DshpZHegzNDppuHKQsP3iKeA6ksSDfdpXltpMpPZtfYG2us1zQKf5EHfR+dWW8OhR2+F
1SsxqURxHeSGTC5AeOdN3vb1BrxEzYaipxwwC3lt4t5kPiQrdjtiTi5ma3is3wXONJPGaGKI4bqL
y37a5FNXhFgI+3MflMsTDP8ihE4P7Uy23zy7lMwayab0jZYMermUe9fWZze3u6epmt37MeqtvUHP
aldjjabMWcNhe8u9gjSKn2BqrIvPDn+XOe4EKmMaHpCH8SG8EM5yIZqoRnJIptSsrUsUkehU0xzY
xnWf3EfZMH4LunK+HxYHBJ8XTXIrB5yWRrp8Hysv+pI0KDlCeKHLE8NJ4YQjfnmlJqPYMkbrfhit
u2JMsqJ7hvgM2nfyOvceRRsftJ5gVByXmm06Ea5d2Wy9WXjYrKLuXHj0OfBW4TGJRCWbLd8vp2VD
lEJfZMZNFrvfO43LY5y7/s9smZ7cxf4eVIF4mWwBGrQ30i9dPsEVnGn8blTSWvtqdL+vFTFkDALb
DlmLczJjuEe4X7R0z73J55UT3yObZH4qA6GfU2OWW4Bz8rr0+4Q38hjtHFiN+x6Hxz15g9m7PDkM
VKOAI7ILwh640BQicXcbwPjb+dNsUogXyL0FTfsDmykOYC/etm2zbj+Wfg48IRseyZvpH7sm4i9D
q+PG8FNxX8T4ZQDA5SfG2u7GNep+NzA5vvUDTuemhboZlvRyQ5u186YbYSgcM8Y0pHiAeNtMbWpF
215RDWEvjBnOpeZjVhHquAFSJ27twsqgbsTm3nJV9BZJgbltso3oxh4Desx5wkhr9Y4RR06j75Ys
ELLd49nbQnF2T3Oj2nNrrJubchmOHvmZd5HhGHusTs6dJFD0PLoCLF5LfYQXDUOPGEymLzQgjq3C
xt/3UzFtcyDFbx0TSHyxY91tHKM39jXjoB9ulvs/aG91W23o8VpJK3hLAhPYSt+61gaIk7kzdBfQ
Dw7W8xHBFQitZfqzYFaTbUEQFIi2mVVa2kIa6Qf2uUA8+om9w7KLZp+8JwJerT0IBSAdGC2/+HY0
YG0UyT3KbfMwpDAaQrefKOtlOtCopcv5zcp1dyJRsrzpnWl8VVDIL1UfB7eYH51PbAKYKWEQNXZT
Sxb7aMfznTOwMcQE6N9lqape0T2P92om1mnKku5mAkN8tibKad0G4jondnFvtYIgqrnzHhtseSGZ
hcuBCptoF5wQHKC11sWrsCOYD0SvV5vFjBBhV54nQub/NSrl0fzhpl5XbhJ4GY+tGrI/xeLpgzWw
CMH61ntuDYaXXiCumrnR+66G9BLqJtUhbxXMZabbXhejhwcwqVsEylR88QasLJ8posQj5lBiPqX5
deLbxv+HvTNpjpRJt/Rfaes91wBnXPQmRiKk1DykcoMpJ2ZwZpxf3w/66rZlhsIk++66F1VmVZaZ
BOD48L7nPOfBJJ7iqJAQX9A7UOvcDpN6naKyJkq0SP0DPC+QtZhs6QhGxKmB6N91nCW2Ul+83HGW
QHpwgPasqRJyzPX1bqurpjn8c6qMa0/tsDRpgDH6EFMxsMj1QBYH1miwqGTpeKBo8qb+PtZdxzQ2
ZLekc1LwTqHbd8wC3wAIzhBlXTfosFf+cnUOXyaqk4u3M9NYJaQCeYgsXlsy5b9j+aXhmLN3/936
dMhVO9G8NXQOvMsRyywd+x4LMVWFiZYoZkJ3OQWjaGw96tqDl7EdZQzPPF0AGZYRLZ2Z5ZL0/qis
UIUh/FbBusGisBTWsq59Jsig3bD35Y9ajdC2b9FTb8d5syXrhqowW18rrp6GpCgQnROwxYk83CIZ
RuKs6cV6rClj6tOy2a/6VwgL3cFzHQ9vQQ+t1AszPcCcmDF5NsOVT9GZ02pMjlJj+MkXJ8MTamgw
Lld0y6agorZvwho3xAEzI0mylJ6KI6hNzgIudNd+qZHPAVlm/GB9Iv4FGqpzb+B//vrWqU2spTLz
Jue0pUfAy7gEN82y57IJRZLjNMOaMhoOtG+RRzJxkHRpE6/eE4ShVC5lkD4X8c+3E2G2nFaLxrEv
QqNClukABcXLjUGSXAdvz260OQipZU+jj3G8JHjt3ie4ZmtbpIB5HZWF6K1+tCx2rU8HRAOkcjM6
VHsAXPnryqcdE1NTuhGNsl6J7M63pWSA41DMjjMjeo2Iq9vSPyp/EZjbH+j7tg9tRuI6AwlPQaxF
113a+ySM08ZxLMSjSSPLvdcI52vHhrRb9bCfQSKXOAzeTn5mqE035MOQ/6Ppw6+hDLXHwpUhFZwu
NTae5vznPWXdFP5WOj92ssS40y1pXFEP0R6iMGOSARl7xEHRbzV7Sl7KvvVu/WqYdhq4gmfRK+t5
aDTrObWlumKlcnZxHWsbBVYaZJlFDTEMkaRHWnNXAXnemk1ZbLVMTFdvT72z6cxX2E+uzUzf6WVZ
sfC16QX0bANkFxE1ZY/3uWIg7ia7gnhKD2Vb+lCwC9WJrawLANSNbvERu7469pyjr0NvIUnhnc3W
b2N59gxUPprlsa/wyNz1kukKm1W4pY0RrQ0Lo/SKc192rddpcXCoLH/1Q/zuXYi0buUlLIbYKnn9
M4LlrCUb2sD2i3HdF9CAFWd6ezaWsgSSh0wR9BbXCgBfWF67zTyDerX7iDqCVE862h4bRtpIknav
WopumX+Z++R09JmbXgvYcrteUPyy+oIa4kjeluGO1BUbOV3XbsvS7cagRdy6ojSBvcTNNibgvWTl
GbG/ZW0aDn5DmxIPRksDrANPvCZpq3oAIVfueiYc9kA0hC4gqHTE2qKkbnpnQBVNAUeNhjzWaEh2
yH2BE0PU1h7+yfTE0M2O2RIEYQxUAfW3yK7OBpM7v2kzvaGm4o+lbU8lIn/SKbVuC0llSviJ8f1N
DGEVNLitcSRbyvcooExJJVaatWiG6BpvMWeZdLnQ++CVcY/OaKmt16mGwAE8J3hvB4Qyhe9gLu0G
lDyrknDsW92hHYL9N6d2BFFuerDAxZMTT2Xnsu+0dB3yR29SgSF4Vc11GLRGau0TXcwHnL0kPwAm
Xe7o2o0nE6gQUZpEqpHr1SfFvTllgNI8WpazjLV9Z1dkswhbmd9UqTxo72V9L4YFEpsl2gUds5se
WMoKvjHh5qn2y6s7d2dY5VeyFY1VDpPqktvINrleMXPaUdvsPK8ZtxVlmH0Y0jcq2ZdcIP5pkIfV
urtlhxjTqIKK38XqxqQWAdzMKX64pfaDmt/1ZLZiZ05jsezb6gPGa3PlzsnDWMXzuvG0KGC22vMg
hjWCVKCR9PHpg3lftRLVe5fS2sZ5QpqwN0YRhnYaDrrX0WO3YRfmruR+Mflb7KpMmNaepEUoobuW
cbTOhqiERJmj7KwEUC1cgvG3qB/sIJsMpD6qh3pMfkF1L9HFE5kVIYhaFWZ8EaeOvCnLTH7Voqxc
saoX2K4lzTjoZPeugUxmA60wO/SDmiHS+xkZYHEfEFNu0xiMauvG8pr5JiUI4V7in9uiAHDp/01N
sXFmx9lOLqE2YQOIPoc+uxvqjCO5nidHoC6KAntHYmUzFxdAeQV13dz2m81YRWKkRdRPWXbRlt/Z
3hsv5Nx6Xwy/7/R1Y5LgMdRpo63Mqh9vwllVhw4725789HbXeUgizAITJ70LjeYMhrym32Bs/27F
Vg0nLJ7VtWV06W1pk0QNvbB5cRr2VyBYYvNKeX73AgvGPeK0LJ9D5S4J42UvnvRlhXSMArZe7MXB
VJb9RZx41pe4aLtnsCV2MHX1eMztaLgAiZ/96KwUqQEerWpV9V14M7iy+Fm0LqBOx7BeaaZUMAtA
zhyNzLQuiXICqYxfgGLnUFqcdVsLO53WWY+idIst/X2DOjbAgKtKU7+ywfW+mpVb0tSfPayS+bxE
BqXrdCgUBJp4ppVCYmW/6rVp3DiqYSZL8zRIJWQ06bg6r5fV9qg4VSAjFfNqNLxN1EpAmknxoOX0
pcquhtRPF4fCjQc7mr5VZsjnRqRikznUdekauzWsEHbGGGOd4qHKiuqym3Pz0DR0cNnPF+gjQB9k
0usBZ7ejBv/RMh3tF7HjKEbGxj4YWNueiDjH3ogxa88pZlyZWhI+Ug3tLlkU8xu2iunrZIjqMa2z
+qvs5eTupQYiYJWEdZKBb7FBUmcZWxpL68pbC2JyiQORGmXWOHAG+mZMj4PZ/4pGjx4e5Z3LyffK
C8HO9kcpdQCE4eKD1LKruRoAv7RCy/cdkqM1XaHqksjMEeJpLbsruvjRVcpmaLFm4VXDRg2bMnLQ
pzWpecf3/7MrdSgWrGn+qgdqQLe0I7ugavubDDPFxsJc8DQ1rWDhco0toLbwtpWi+i40+c1K2/Eb
qqj7uUfPtXOpu240Sq77tJ6Z2aUm1nxq+b3nu3Aj0Yc1d7aek9YSOsh44l7fzQNOXORMFkiNytrH
seNemplDkRWeuHuIC5+zaWpG3ylBt/RMsdbaQoNjFE3uA0cd1hMUit8W7PlGRv4zLrzxQpdAyflX
TETzdXdvJdZPN/ea66HqFK6WEPdkhviF56bSL74/j3vSf3hileft4TgBxddwH/Mk3Gd3iK2HZCB7
KO0TPtjGh4JRsqdSsePvbM3eAxE0bziDPDEhZ9eTnJ1jjcRs1Y2ds5V5Gb5WfjavcwrjOPxEeuVM
IY18G2/cyoR3HoDeqtfRMJZ3JfAhdrjabVEU3aHDynobJppz4wIgByblmFeE1YjfRkT2RZWO8P76
BDI5uSvXpT3Fl7md2feWRNqEknEOtf4lLSEPxVm7L5hut4MEmTd3k34bhj3YvxFVcdVlFSxfkd93
zLirfqEK+v6AAzXvHyIM2qvJ1Z2jiCq178bmGxHcbpDi2l3TppiOTKQafj9/uGQr5x5HsjCvYPxl
7H+r8nffkXS/yTv5XSD+fWmhl6ICAE2efa/0NNUvDNmHF3jO0w3VkpHB1poPvalNag093PavkryB
ul+VNQkAoqmkvavLaeZoFje011WTP5SFXyJDUP4+ThY1PyWsB2SQvwDX9pAp2Ko0tWiO+jz+cG1O
DXaOGZNNFYekGkXBDJH9UCS+AfPICDSEKUe+f/urWzhPwIORUIRVFLArzDeUO3605ClvKl0tcWSs
r2ocg35yXl2OIDCIL+1Gv2UP5VA5o0yk9Z7xw/Lz8cKqbLF1auINYZs11xEMx8HXwt+xI+wbW9fM
23byf9eTpT1FfHqPpuk28cZuK3LBkPCEm9YzQCMS8bPX/amHZEWSmtNFA9ZQKgAfF0LfV0Ex8Lm2
g5uP8FBIiH9XQR24RWDYvSYYLep3g0YxLpEVY7Lecx4vPlGav6vswrzGMGQg4seF6JyaXFxi4Ngn
uU2gqogmLTrpVVLAb8wjmW8+vrFzl8JutrC6ySVm6vv7xvTWIXFkMrix2IseptRiyUgH4wtI6uwT
686pxcTjrggDxMGIgYcrnjxD4iZ0BQm/Ccqm7C+zvFtiK1K2nAzeVR1Nxb4ioOPfFsm5qGkIQ1CH
A/B3elE7CQ1Tq5I2UBlPkRAGVumGkh1nUuuT+zu18Sz3xwdNC8PFLmg5J48yY/KfpdSaoFAxKT95
SFiBVnvpITOpaOaUP26kMqgg5nP8pc+n6ZPrL5X4P80Jb9cXgv4NGZH0aE4q9SqyZKxnURt4BcH1
bLooZNTj48fjZbmJ04sIk4G5+NqwZJh/j5fJYLnoyEIOuo7SrTvG7CIiV4RXuanPwaxMgtV6f9pW
DZvkjy99bvyAGbGx2tK8MZYu2J8tFd+2JiMyRbMUSRQaNBsyeroUgl1NB3+O1sYm+bULtx9f9tyn
LyydvTlvFqQQra8/Lyta36nAMjSBW6f50SiGRwfFSRA5jFrfZfx+fLlzHyRGYbw10Pg9vMZ/Xy4C
gWygB+JybWc/1Ga95/APvCt09U9mmXemmmXACB/rJydwJhr99IGCrP/nXTpzP/5o38amCvufU8fY
1NrcwC+B3gXLvv4ah0sxCZLB/2DQkhHguI4l8KC++2hc0c14ARp0+ZF1a0Pt+ALjvP7kKuceKq9w
aV/pND5P3bUWnpTeKph63maBIV1Synw1EbmUyk/e37mv0EI44IG/EbQYl5/yR+Mvm/oSLubIhEpm
6Qbt3DfHq759PEY+u8bJTJrYnQl+mjGCiPrLTJKd5RWfOd6Wl3/6oTP+AEoyFG333eDwU29szK4J
JHvXL1Gvm0ezKmmUDWPyNdaYYZAo6ddRI6D+CdR+GPg+m9Hef3rE0cLCR7NIZjcD9e9nadkS+WDl
10FkNDlJgJ2zHo2svsy1FOWP9MvNv32uXM/1fKJQbLzYp99ezbHKU5h+gqIkNcZy1C2wSfeTrcT7
sUhixwLbpbRrIpQ9+cD9yOjmJsvrIOkiQKCSDEI8BZduSi/j49s5c6Ult8MG5mTga3JPhonfJsms
lFcFTG2olrT2Qij3QTbp08fXOfOaDNcydQxzy+7oLVb4jyHvSDKB/catgjnRt03+qnk5MUDlIrg6
fnyl90ReD/zvH5c6WWOpUTmLcwOr0OBTuC+taFWMboc9FnrRth7K+VHZ7MdAIYfNprao7usNmhSH
I+u2m81um9L93ZstZbSCzKqCxhGCL9tLJVTbCaH5GM9fwpxzIHmaArEo3SLOVd02N7u0O7oD0fRj
1VPBVvh215TZAGCCBfnkRi1YYCefHys4fT2dD8DAu3IyN+f5rAm/7Hmmbdw9+0WpXxmDd0dIUvJa
zL177HPSmxBUvTR43XdupqiZTEQX4wtKbDqzRi0zxMSPBTmTa8hMyPyLOzl6MGYoLBVVVm9bROKr
OhEu9rJUoMMcKzRag+ketVTr15NVWQG97XHTdXj0uE5KdoLmXmYWWgaoXuF6Yr7e+ADcZzeaNhZ3
6PO0TJCC5N/p391F2PXxCDgz1kz8/Cg4WLPY8i+bhD/GWlgMNbsPxXNJtfZyMHxx4K1PQUSiFjm8
oRiDjy/4fsND0KlrWTYOHggepxsePAnDQEol8COvg6KaVMW2BrZ36QjZ7UOg55cxpdcHaLjRxcdX
PvP5spvTF/o2apJ3Z44mUoMW906Je1Cpr4MzGgDppfGAUT399fGlztwkAg9mI2od/Od060hflPOm
6sugGBq6Ihg6yIaWParRtGwOTptBU2tpsKvVaFK0//jiZ+6TfZUghwrNGzvok6FOHCRshKosg5aA
0X09lg/R4vX2UtX8620AKUJ8Txh4OV69y+KiBtRGGEfzAMvRs1LluDG9qecrEuJfD1O2GwimEEZx
+njnF5dQqfto6HN0Bf24mR0KryK9Hkfb2VF4+vlvH6ClC27MNCwIDPbpsgWvX5ZWXnNbdiEC7Lxl
RQ+Rnk6bi+wzosX7D5CLsbVha2DT0D5dvmq0IbHTF9yZZj3EQnvGnvYzncQDgsBP9iDLt/z3FoRL
cSx1uDXm/Dc39h/feiHihLhMhBjYEreCWqlf2fnKzYcZEjFuntz8bDd6/orwf5CxLR/d6fJiSdfD
kJwFtTEcM+ImKmU8iCU1mDC6HPa4efnvXx0bbzzl7Dq44vK0/7hFG9oK7ls3C7S+PxLOGVhWdp04
+ieXeb9htHTSHgH3LYAJ87SgMHj6lCT808GgmYshHBCsnFgRP76Z97MIVwGuBtLe1J13Jn0cMlOZ
pkYWNIKKFpUeNKX9b7d0btO6o6HuzWuhqk9mSfP9SslVmTjQtxN8+o53QBIHDoCYYoJv42MficZi
rZMZMnOfLv1c0sRuFXz7FYY5crpArUvaXrq778DCHXL6yLuRbdGs7PoOIS50ASnZHCzbAuKO7Atk
cc6jbwJ5wBFof/Lrz74YwB+MOAPP0OmLQZIQ53Q28oDqdEngip8etYk658cv5v0MyyNCV0lJiaiH
d1vOwqpZRqIqD4gDgjhbDYGeGQ+e2322aznzwdq+w96WecjhDHsymt1clLIumYgmSSyLFsaHydGn
3cd3c24GctgCgF/gUM6z+/sqM9iiKeq1DPEQjpbBZZnCAIimvs2/o9f/97tozozIRFkyFkbS6QkV
77sDJZtPVGXhz+XZNYlzWzTh88d3de7jWYImXCS5HAxOsR1TCw5yrvh48oQUmUwZtNhCm+wmUm6a
yPZ+jAQSHagWtp8sVefmPLSqFvtqKmXvDj2UTvVYWAMYVWDvXanhoIh2Mn2S6XzPdP3J1c4NeI49
JoN9iQY8fZrAEJCQYl0OZEQaeEEs4e1o4sr8+GG+48rAP9J5iK7JciSQOZ/Mq35vTr1NyZ0gtFF/
SmK92mkojsm4E0NOb84dH1PDq9Z91Q3XtSqzKzt3xT720HTOmNhoLKdyY9R4zPFnoMfo+/Sz061x
9sm7nLD5MmGZnW58GkKW7bEoWG0mizZBV78a3RIRLbz2kLjecz9RnSDfjyZGKZKnbBzaQ+hX32IU
HbOzuC/HwjpQRSJXTGmEncbcx8cP8sy3Rk+bLShYYNgCpwti7vIbIHtWwVjOP+VsdDtdIqYMc/Qr
6vXja515HMabxpiAPArEp9sYE/qEbuGGDubQ+KlTcACiq7+2Ki8D1y8J47Kd7pMdxpmPzjDo2LGj
YcV6t8UemlxNZH5xe6n9NU4iaByoduhjQCIVuDMf62asN6gxhuDf3yuMMn+pSLFBPJ0pLc1Hbui1
VcBZ7QqPX0NVOr+lGh/hbI2elEe43sdXPPcm2bJRBjANTr+nQDS+FUygVl0Fmh7Va7INUCWUorsd
gR4EhcNB+uPrnVlzuEH2UIKFjc3iyRdYhI0VJxWPdhoiOhdWM270uqo3AkXs/+RSPu53wNWgj04X
UelaSVeUHNEMvypvCLHArQmM+CLpDeOT6evcGBV8UIsPYan0m3+vPQOSuHKmMhC0Rf8A1eOXbRMb
3PL+kqi+9TC1/+vDERMYpgsTEBntk9MP0JjotRFCVwazOaPxc8e7htR6SR3gkwudmZgpqcMhE1Se
sXEs7/OPnaiccevpIUfAPLKfwZ3uvbl++GRICP6Nkw39X9c4GROkN2epZXENBP3GCpa0PIKose/M
HpxxmI8tT1HHGjU2EtpYGj1WY0NugE2vtgeJT/GvRw1ZJnR6rQkFnDAMgA24oRPRNUdyRuNb04/g
5CscWqHUyz3he7SlM0+tkcGGh9j2aFLoE2ZFY6EZkRJg3M1+gdiqNOBpVEXb7PWhBn+NNzq6BoTP
7rBazOHkrFzHkxvvjaZVhxzD6NUg4uLLoDVD4GX+Q1Jl7ZonnO0KakXNKkYoGCBOLFbVOMtt2Mc2
YuFsvKwskUA5Svvdx4/33NhkFSfnkc7hQin9+w2CPqk75TA2kQm/1lP36sXy2iLPUBQQdJfot4+v
d+4LZ8/NZo/yPQ2hk+vZsSprWMxlADR5qTldjWZ2GLvyk83r+7baQjw1BYU/agSOf3IZgCOxaCa/
DBCR30qZABYfvR919kgT+guClHVvm9+ipvzkyCTOX5cqLU+Uw/XphsyXYLAkucNBUan5azzBYPYa
S7vF6KLnWzQznHFqu4BHkA31Jifsi+Y2wGynNoeDjcrfTkftIPRe2xmdVa5DhKEMOLmn30kH20+/
2wS3rsYJKSBImmhD5L1D7cWdN5ER3sMVB54+2/UK56NFWOeMPS/l94B+kL/wfBg36Vs4yIQFD0cX
/38x2+u47dKtC7vgiZTcz17FuTfuAKCFckuZQRjLI/tjjkj01i7KbCgDAGKK7tJKjfo+M7rhk5F1
bi764zqnGyO4z0Vegb0KPHtJoqDesCYqbfvx8D23IDrQ+ugr0G+DSvr3zei1KasabFNA04mkw8Wy
qJPbk8Evj1v1iens7MWoV3Jm8XG3nW57nYbJqMz5VrTYIZwNcAK0nx0KULTUXfLJ4zs3ETiU/Vkt
sOy92/zmSgknRUUVNGlzCxCNKMlQPVd586tL0CzEzidP0jg3LpaeNwdYJATuaZ9mbmXO82Wflk45
NJHZNI7e3IwHk1r8phJaHJB8jeNb+uIu0UNw8hGmhojEwC9e5GU7v7LUo4slCHtGGIGs+vhNn/15
TIiUkajf+qcT4ziFrZbFbHPGWv4SfvQUm8N9LtCR/A+u43qcFDn+Lpa5v0dUO2gqlujxAk6ikmpO
91oqbdxUffPJQnpu27qgbSmxLP/lnnyHYvRxcKC9DDo8I3GLxHUsb5vKJmjHuM6r+qHI/U8KFecG
8B+XPN2wprOVo9HTi4Acxj0xWL98K0fc7hybavjkzCHOjd8FxE0tGtw2taS/n2M3epacJ7dgmjHV
ty6Wv2ECOmtQON6a8m20XvgAhCzq5TapF6+BZizKzAbRH2ijZ4uiynNYQ7XqTRwLuNrwGcVdQ8yu
D/63zHMyKFpvN7mj9+TZzJoArVoEU1o7ESW4lDYr87c+mthZ4CFMUv+WkgaBFEduSU/6lXjDuCqU
SLZ9ocx7ieiaxd60PxlN556Cvzh1KXEwbk8bsHku27bEnxDMcj6AowfIr1vPmMcvqJk+E+ExfnLB
c694cWYhlHEptp4+dpkakarZDAVJDXNgkH0jd290AhEB11m1iyb94w/mTTtxsiFEMUMejcnnwjHz
5E1HmsrpkuZF4BSzv47H3rm3YmNJV1H2RVzl+RM8NDgEFsrJN7uAF4NiKPoZOBWSvr02gtb75DGc
ee5sNhYLNHB4jhPLx/fHIuc7yoODIvIAdCTRIo0iiDpm26jSqn1OgUcTOxp//+RBnCliokqg6rPM
2u67s2802bMMB77odg6RsorI2iFIFbs2JCIH5rJYMVJQTtpgEEmcJJalzXBeWJ+hiMWZuXLxhSPH
gJlNo838++5J9o2coksKfMspGJU3X0MiQF+grS7tC56Me+hS1MhYrKCU5RSRiZKnjwpPZLgZxajv
lArBTbzx5btZ/8q2uNzHI0MKx1S2Q9Rn75Hk/1KIsZmyh63lpPEWrbC1aUjVCGKndrekm7sbL7ow
q0zcZ6KcrvlsMaEpPoTn2Ov9Y667LzpQsE8O5ufunw4YHnR36dCfFo4ot6V52wnuP8+mezClaFGd
KXlODC3effzSz10K4TVaA9zoLBsnGxCaTvDIl2UJCGm8kbW3uPkmmR39OI+eP77W23s7/dKW6q/g
9MoyeHr8LzUn78ci4XAwAONZEetJ8vM8W8Y+lNUAYzU3LoxKD2+6yRyvTFOLbs1Og1sicrmXJTiX
tx/0//ENn+AbkOV5zDj/DyWwee1e/9c/CRdXr8Wv//O/v7yC73otf/5JcPjPX/oPwcG1lyyKpTGs
c5ykOMBE/t8EB59oZs7w9DbpKL2le/13SoX/X3R4Gdm+tWzd/yQ4CPe/2EtwvKLYarmshuLfEBxO
VxFyLhzK5IRe6Mho3mlXSx1DPnlJgA8iw54hmFvlJf1c9ViQh4LRwf4Mg7B8Jn+ObC7owmJmxeKX
v68og32MSaB1VDBNbHd1bcDb54zJ/o+XcPPPv/cnAfz0NMhVEOQv2lWbqfHd4tjRqRtqO54C1eF2
Gs2pvs2qhigI15JbXRuJq28pcVl1qt21ozs9fnx5MiDe3SZlShMXouWZvOPTYzDIaGg3yu0CIgXz
Cf5pPO9yN8YKjVDicjLj5jih0m/3+CCgmEogmQuEMmGn1NJlvYfjaUQrMpnwMoMYhnZlYEny5jHb
KTPjz+L+KoiTyrV5WE0SczBO4naJDvOU+k1lIbsTqQfIFTtSEFt4oEPXqSFu2vVX3MRqv9Cfk5WM
DEXFo2ZuW1FwnQO9nowHNHnyqoFg+ADqAEelgBUxOq189Yoi0fF5DOp33HJHQ5kPT3lPoG+bTuVl
aIAswJnnkTdFGtVlHOqUvxMlXwgb4S+OU+JftuB6tuzIwzt/AEq8GVqpVwceVVmQF6rzd0MmX7E3
YW8D43Fb2BXY0x5UpYDjTFV8bePMoCzjIzLDRYa/xk2aWwKliKAcFpNG2rnw8ByUQbOYEgoRxbgh
l6M5Zr1Z34LbCo9Icqa9Uxv5oUZmtDVENzylcPSe6nR27nk75hZFDAhrE15v70z1D1WRJBK57HaS
sVSPCFerF2KTeTM1823gLHgNd4RLJLrSv3SImA7qOla/R/xxj3rDX1F60z47GDQuwymyDnj2jIce
xuhz2o3l5VRV/mVRsJnZ+GltpSurwL2zcvpZR4Kcy20rw3w9loO5hYia3Uknxu0C5RoMQtX8sEL+
Z5QhEFxHcBGiAHYoZhOrr4lk5XP2tE7tnaTPD5XHy1WuHIlwSgG8tQKBN8mh5IpITKlULuD/urBH
95oRZncREj5Yq3F9RWjGEqIZDb8ynXBKErWW2pmuM2kY1bdkqocn2h3zF78e+KdErPaSFO6VMXHH
/qjJqzBbPnattq+1SB+QdHIvjpUS1OTHxXrATlSsiGIbfhFuoPYqMa3ryOJNhIjHVlYp1aaA/lfA
J+p5rhn0MDf37TXxnCms3QkCGNaqMLxz9LD+QfN5/lKOsXokmy/ZA8bFhNjU2Q6UavdTTx3jgdDh
kYAyvFyGxrNtI95j2i+PehmieQmSThEdvpvxOUWwHXkTloOHxDIY/0R+ypc8csNj3mYvo9b2cOCb
4jryfsNNhJ6VaIUTc0AuzEPc2t+ADdRL6Hn/FJmMTSxXWbI3cUVuLCv/ZoXuAPrVlUQp2AzKhWg1
xbwoDNXdLqwteS3hO1/73Whf9yo0HsqklS+97VTfMK0xWl3s8Y0ZVt8ETpKLFB7D/eQt/GYtBZvl
EVL2GkGWQuYniM7zGz/bvN2cF/MRtFWr3U2kyXWbKUnnL1Rp22fJMfxOVZ0B0pojBcheA5d5nhZr
Z9SToKtMFx9yOCV7XNJkO5A8x2sqst5dGOT1VyPB6AsxwMU3Yor6qiP1zjOfKb4amfMyVOXY/Uia
3npJcGRlUTCIubSQWc5auUVoN/ZfVD2G9pGQwN66w5ONO9ea1KMBFGBdOX1crgx7QjZYz86OcWhD
vKQoDzx66pia+vKqr8A84wz0j5aW3XR6q91Wen6n2f2VVchih3fMvp1h3q1sF3RvY0cggMMreJdQ
w6nxBZE5x4fCzB5bGpdbUnD7bW+p74kHUN4a+p9ZbBYHrYx+kDARH+KZflBp9PKyKoZxm9vDBBk3
6n4a+E23UdJeTF0d7lAbG7j1M39jqAYuimtHiBii5Mqa4aeDxB3UusFG7KTeUctkvUnyupxX0g/r
A7obVMraBM5UxxtRJBk1ySLPfxMcB3qcGiLo5dZSa98q71TpJluz0PyLFHrHF0r0I441Plgs38ZF
otCp974XkZfCizSNQT8Q6jcEhYuxWHbC21ajZq6hx/JZlgviREeoaGqFfjHaiR/0kXEvitDfUVxp
L43SF/nW5Nn/aOU4OmubYynKRWLqQw4e3RBg5SVIwxjh7YfgNFtAq6Wp92g4SXBkX+DgDw6deqPC
9oeoxn4f2RFrHgu4t8NJOqxiE2FnWjr1He1ZA0tr1pKs2cdE72bEd/re9M0jkWU1imy6KKfFWpRn
2QsupcpdO5Oj9rDewYTS0fY2RFigLhkswQ5R0AsyTKizvS3cA3VGk9BGJhFgCJk025Xku/pi5a28
AIsP98LUzQOaiXYj4pivqt3CxatXJQWXFTBg+yidZnqcR0Hy8MIuoAkVjPlGDFoFx9eZX2Wu21Tb
ivlBprLCjt/6wTTb/qHoQ3WTZGLeDGFfH7NCWmvHzHF7OdmwykcCqFtLWLduS4m5ChfVQdTghNal
t6u1gR7Lkjgw2kJtLFJcv7pOhE1eV+POChWuTH/QdjUUE4SyxW1uaKzlwKEOSSJgEqOc3ERa5D9B
2TH2ecKId0QVH7xhIhp5DInyo/IH+3rU7siK8K6MelbHJeMrJ+TAh3NSO03xy4rqK+wH7qU/oXtf
W+MIsTdHN4ZIJ86+yHY2DpJuC/GLsdNc5HMoXvrUVdbKtUfkueZIrHesgLKvUyPVf0mchPnGQpc0
bfRUHw5zXftrWWjNvjdy+2XM+4S8gyxJL60uan8UInVIEGitYenAeVlqv5gL2WvEQ4iFtipRoWhT
me3c2B6+V6lRrbt8XPYFsr7FckfeIhLVagufI7nQpkW3izM5dRl+RXxAP99c+nVbWShsKRyuxspO
MCgT5LhOk8q+VmaYBDOBot9NCdoQRLzKlncDt2/ZIqWpYB1aQibITi0vfZMsBK+U3U8PBrykV8IR
eqdnLQsO6l/1m3M0tEilhXeSrgPfAOkZl26oy3AT2QstME4KGNvSvp7BT9xplZQv/pCIeNeTL43F
mE7QumCTF28sZ5LfJ9nT3YoRW2D6Z3VGFl0f/9l81YlpPGAWb39KAF7exrRj7s8olmrSpJS5ZRvq
3E9kYrdY7+sasMVgZZs0NvMDhfvyMof8EFh6S5RINTIZN2mUrgoJ9XoT2y2Lu19U2l0Z+f1TYoro
OirYaZS2I6+i+e1X+PVXoS1Yk7Cul0mZXIrfHewwMhFctid+XRs3TIPlTyEdTsEacUSs2kS0OBET
EXmQ/JyFObGPDa1/ihOYlCuj1jwib4tG7aPCURf6QAxI3A/jJlr8oBWbrRd0psW6Vcv2F/fQi9tN
OTgSboHCDsKrYlK/MRok+2kOK1JNEh9e7QjRRtmhTtaBFDmmMb/+RO1gnDtDLPlOnJfoy7/TgTUm
9O5oiW2NNLM+hpRwl+2wW67rtG4g8izbe1F7m//L3pks121s6fpVbtw5HOibwZ0Au+dmK4qkOEHQ
kogm0TeJBJ6+PtDHVRLpa5XP+EzssCUSewPIzLX+9TeSB/Pczx2i8aniZo+D86uGxniPYa8g+fpJ
yNvAj/SDGnCsrbrEZnI42BmVf4QEybn2XKI5kwHvmdmmIEwD7uyQ6OrGS6Bd572D0cBQPydxxYtZ
We2pt+R8UU1N+zSOtn2NK5T6PFFx/wKp+YBTrh921WIx84ed9UFFCHojPKlZ/UHL1hSKHhPduWGh
EXycXmsjbx1HES+YIXnjMQtCdcA5tQYh1C95Q93sYcbzi8SuNzz258bXYi5qM99h1kMu4jugMkE2
bAZk+h7K0sIMHs7Cqokd2/MyaXLfdWO6YWtetjNAE6EJIxVU3tC8eum6TGF83eWT3Z6QVGAhGDv1
NyLvvVvfTRA7DxixxVpXt2E7OL9iZ4Glfmhm4Zn5K+8Vl6N1ePwzyuiMGpTeGZGUQvwdzV7W5Nu2
DOZdTfoI9xJmdpBa3ishWvKAaVay0wzzBZHGI948FsNmyiXNmZLNCDP/Unam/UU2GGtkiyUudL20
nk24ngopWVPJCzwsfByUDbEh4x6PJ/yH9yVbySEJMFvTjRTRuCqpV4syOFNA4j6trPkC/spEsiX8
7XrdYUzM6+5k0rmfNAxPyUpKdASllW1rodWzx6IIpe6datIURzYwDHKp2WmW6UsSwV9aiPSsyD8v
2YnfanVVLe1tBW+bPQWZ/cbGn+spwF45tPUMIBwr562p4uZKQLE55yOu2JL0JGTxqXxIyGZDZeGY
xXNnEf10GorFk+c2nhJuUkauh6b6QW2dRKR6NDZWXODfYOUjliUY+2m9veELVeZDHWPY1rcWViGe
uxTJUVDSbOJl/R8xBX280XuGNVGcQfiU8OJ884IJZ497gKUaTmNqepKo84rIiZRvnFRBvVVswnig
KUp5T2F/pc0U+bTTOqpGGpHet/tHHeuRCI8JgqYdsnuiMsAhWXU0bn5qN7/P+Sh2XTZk+1FSXeli
4o3EgHrYpJU7PgxZ8ex19I/kEjVf/Kmwsk03r3Ep670LViuD07Jw8zl0tDt8HayjwcFxKyyZ7WP4
nBW5z0NxHAjLeFGEB73Ys0FtaBamGbJsxc4a/O6GTtQ/z62OectE0+8WVf9IQnb/qHCzOOqK3WhY
e7sqDYooJSZliuylUJjEF9O4M5akPOLERNdSeVZI7eTdllY3PugGiVRYKtcvTt9hV23TYTUG3fOm
qxZOgKE2+kczB1BqiX2/wm0dK4bYZjcZ4srfWP5AZxTbNoL62llYIz0JFQYmKPzhoC/t17pS3JVy
IQOK7jB0Mns5MEdvT23TgsqZDNRCFaxHaFqyXTqzBwBUmu0TVGj/bEzALJgFBufEaLpTNnvV2SVy
fs/Mcd4Tr+xEtV/JB0ahtPfTnO39FQFiUtlclQJ8yMtokxlKLq8+q3TZZv7SfCF8/UYqr/kd+3ja
bd1JCJi1sbOZUibUNr+00tbCef3Uyl6jeHwIZKQpM/c7z9ZEcOi6VNW6v+tCTBvCJ5pnp1VYjnZl
jp0HM7vtKDOQkbV5zZROA58qu73Vq44nU+eUIm9ncVMlFQrtxJwvBKwyMjy6CVzHwqICYJVvRwD9
xZLg+Kwk6Nrba4hKnkIiqXAfVKM2X9oJiIfVz+3tG+JTWbw+aNGKyMVFingnumCMo7JDYVNQFcw5
z2PsQtBY4QEt0bgN0LK9CMCRW78CeUuGi55oAISmNH3tfKKKFpZbFak5oRiZVvtOPwG90hsl7toG
ChTe8iJY7RYdmKzYpbUjDlN4W/GIk0kvSPXiGzG3NwFxFpYgpAoguJiYOKAdncyokRyHIOcVxMjO
mLYVfpERSnwsKAUWehQ8egfwxVCVmQ+IIAZe7dNi2QBlzjC1X7EKIFlNH+bPFdY3YWx2xVFbwRUU
bWxrdPQY269IzZpwEPqUGsTNLBm/qTQBe9qFLc4yuPwbfvN2SCoBdlvVqU0ulfZd15e1XPY0Hl9R
Uiy1PQSrP15NElF2jQ00VNVGfKcbRXVualNskKj4Z3/o26faoEwnvQBMDfpudZ6QlFxLm04Lc/CB
zV0z+29o1upnlVDsdHobnCePfbaeUm5h6pAwqVcWD0SI0UAvVwLlECp+GLBIP6/vc9ut2zDCpZ7Y
wwJEMsg8al7R8eMcovNFBp3mPl1Rb+qS9RSgQXs2fF4Jexn7b2OLj3pqxMm1R37gzujW9wfzItyI
wCELl68Tr+jXW3nrByCkuD2Ju3KSoEikSm1c6GD3b2eDMQABj36SXnts+eBOgKhSc+xrL9Ecjoop
8M9tQBnSzsK8nzrswoMSn0OXtMijTTscpW5u3Dcu/mTZyINEgk+EUKFXZ3xmq7NjUsSW6zNIKQ+/
9JAem1231BTnk8FuRuzPwzxRJjcCfE6vC/OeJEY2W/axJ9zpmi9IaHDZZ8AYvUGCcgC09LF4OyVV
OmE2T/nZs5s0EW2O2K25lbu2VhQnA81OycLGV8YCBa0LFsWsy/q5MDUA6gnM2MpiWoWBwtnC9GBj
Ai5vOex5ed62WeVxN0COiOmr7eSRrn4m+sks136CxMKT6ix10wHafG48qnZtmYAsZC+5mTrbWypZ
R4JEoUfdlQ09nsW7punxnZrAy8xCldmxsp32NDUFIOK6VSLYMredsMQ1Tr6Y/7qZA+qFv6fVBpwP
KZAJa7IDnUaUsYYUGSiNWm/87q3RcwMfnYA0wcLNApoQzP+b3/uyo+Ro+6U45hWLLGuy9BqTz2cp
He4a+aTW0fRTlooU3IOh0OmG5NQ+UZXkdjgqvPpD3IIC6pbRya6IBWCTncgEeajrmApylvNGjjzw
2Uc/I0wg9bf/fFuYc5lzxGhEdn11Js7UhkPlWC2DusGZdt6VaZ6RTlKzoDOqysRz2GSYNSbXiKqg
WCxOtlw27kJHNnkzJtHidbSX2iUohQb2DSj2SIKycbm9m9YqYFYtLRkZc+MeIIFvPJG3meMt49tf
iH1JMe2hmB0AVLajg1t+KIjUOQ3x8C+e439Glb8cVeJF+MOY6i9GlX3/8jUdyfsZ+p/nlW8/+afj
fPAbTAryoVFoWXApf3Sct35zMGSA8O8zViO4kkbhT8t5820qiQUB3vI2ZEJ6hD8t543fTGvl0dHE
uqsRiPtPBpYfx/CrHhQBhsG5wKd7x3gIrBnTsEZrDn5WvKaU+ntct+Iw82Ei/3B3/mKG+FdXMtEw
IPdg4PWBoFtU6NXXcvXgm5hL4nL33FS1Cqc4HX9B5v6rK3ENhCXQ/TESWf/8Bw5LMmjx0jUEKw6T
GEmy0K97WeZQU5eHf/yVABJw1Vi5EjrX+vlCEtpAUHcLCY6sZ1GI11jLXnP+/e9cxiE5Hg7wx+En
8nVk8I5q6EmnYBv4DBfJLSoiobJ/49bxrkKQQCDMCP29biFp9NLG+LEhHqDszopoTUysTWrAKv/F
l3LfNcE46/su8wPopxb6q/cEVE+ShjoEU3NIJyJu3HG+mxP1gGfoQyMJX/n7O/gebnm7mIUqDyU5
AIazfpgf3ggSsmrWZt0cgBoB+ThKDjmhSmGtZS+6D1qVYWocGjOW3n9/4b94FZFlrF4obwyv98vL
7Wq6YdDLA9BD/WnEeCx0AmyAsfCwfrG+3jMB3r4jkAi7AnQ5VvXP33EZ83FGn98gpiWvgEDLeZub
evzp3/hCP1xlxTZ+uJMrw0JqDPUOWqCwp+7Ugyyn6lR1/96t++FK73amSZRpzUCcF6QY542r8peF
5Nvof7G89I9PCTGe7/NmeIGNrcK716OOS8cv66aEHmTWm0aXGnHFDWf7YpfzNmDsvjGCztjhgu4c
9E7Vm7ywAmoZuzrBi0CNMtF/4KqPpUnHIO7rG4zs5bF1XFM4dqMnXmcsc47JYsjLxiONlIDM3g3N
AIypbvgrcxqXW9p8k/E4dpyeasvbuQvMR+GZ9dGJ8/hZlhQoU6mcQ+zh5l/PhPNMOe+z8BTG/v08
MuAGdAPBbKkthwFN7SiKagtrrfqEk619wm5z+trG7PLG4PLZ8QS9nXO7viAFVeZR6vlpvZ3tQv89
x0cYpSCfR4NP9VLGfGlBIuauDpLmmkFevRkwqYCXasVxHhpjEWBjZg2kA+I0vGt1pmF5C6KukRoe
lTrfbinZuEi/HSLICSYECjaXNMmwgMX3EYthZexgu9bkTqLwONklZSRKtPrC0Ekh9EvKHT8gJ9sr
IKonqXQuVGLkz4lfFw/uxPS37a3mS+uW5mPMd29CbwIbaUp7XPhMMkbA7jXBEFnWzFpXrk0/q9HL
PfQTRusU3eUtyUvDc8ytwWC2ba7dMX/VDZ7piNHiY+lnr6qf4k+Du9THad0a076vL+ZinTF0lJvE
6QVBkeKl76o7DG3sIzv6EEENyfYyKayQMiBbzfHHipgifH9Ce2ROmVhNQE5bUr26hHhcEQbMTRwL
tA6mNoHWv732RU+0AV76/pko4morMm4CohpyGWyiBcu2Se79Bd9R7Mgy8Rzggkwu4UQSqpPmjPjx
O16wwO7cYp8xJWwuDXClYOOmsXxK40YLtgwsex+bFAKgQxfE4Ixv3PLo4zB4z3SnfDU9Upz5jvMW
Y9U4hDDUHmxy4B5qXMPuLbJY8gizQzLqOugxAjlmKvGoVYCKHXpoJB8mj2CIlSBG2GySOsS6V0Ns
6AYPfdux7GxSzCJpc8Qt2DvT7TSrESiWlOkDwtxE7ke/yl8CmMm7oGIdYYQDpycLZEGCVayomwP5
tHSL2OOcNKBc0joz2+WN5SzbBfJOG3Z9Mo0hwXzG7+jg+2/mwtqyNQZ/m2Jy+s/SG5ovSU4KmDcX
7KEAYQ4kUM06QUbLGAJOJP0agifhpIl4bhOzOqkYE2NmV2ZENOMrDUgAb4esdD4I2YE4yG60uacf
SaEvXGHyzpA4KVbHX57QaHH0YfIEeObTgZOYE3/KZYcNcNqo9HvVBM6hEi54mpuSdmgb41PTz3KP
pAlb+2DkRVgmv8JjMyNwENFNq2Ez3BvFHgfv78PYeZu0V5+ImoZeIH8f0zk7lZULTBSTVMlR6N2m
I4uSYbPaAiHISzl0wTYRrHO0qHFoNp549Alvu8Bkckdsb0HXppohKifRCzyr8yy0hoKXml1R3aQF
pJJqzINri6KSMR2rXowFbZVsYnBikl2Wjt2NRE65N9Zzt7H53maZv2S95l/7CFFfCoU/vCUHA875
BJpgx9ZJjbxRmA3Fz2MAdUIv5nojUcJtnX5hGZVETiLeHrFx0zqiFjEC1qKUOJlbw+1aAOXixXHY
KLuO/QMnfO92yQgKMLtu3sQeaec4yI7+LUbfHegfBn4YJPIaElvbEl1cjpt8ztnEzLHeuBOX7gDm
DhnepYz5jelritSoqYoKu+Eeg2S8UbZdVlxbDSbN6WT5PISyue7bta6uzfqiMBpeJjrPkaA3w0b/
xN3J4gAswQVoedt1Ial9GYRvfNcndiu5viOOvhhXIh6yq9xRyU7OaHVwdl9TKLXBIX3G2fUMWiKs
ac3IsRZ2xKFWkVzc+jN0ouB68eJqo3Svi2xyS3CkGNi5C73r8HZwq3vZJDFBaVV1ipexvO1H9h4t
YfeYAha9kCX3PKjHnZUjy0oqmV1Zsan/HhjjcAHUQj1aj9e+6ItD7+pyn6eIE8og0S6HLru2Mks+
aXneX88qHS7jfHnEQn2CvgINzZ+xvrEXwzksQbYAJ7flNVaS8U0hvngtltwMYF/rZPWtG7LPrOeH
Tuqk0uJWQpBKSRSxbiH2m+FAcCwmezb33zWnJlLe49BbmexHLUuLB8ywq1NXsePopQ9hSTcIXVx4
pM0fmyypCJD+eQY7ei/Sf12yhTi3qwhPOzUeUDnY3R6wOzSBYqdw6IOc/N2iYDPLafJaXpE8KCPY
eeJYTa1OHi1kOtST2EGScd8uXVg0VlYyCG0HHXrG1K4ZFObnvjTL09Ra5an2Br0BX4auYBX9uBkN
VBYFMJjCOeBinkzCJDl8io79r/Sm+K4FzUZcLHLs5e1MlulpygMLi3tCUaR/glZTV2HsjpZnRdTi
UNrDBbuy137OU0JFpCi/Nw5EGyNLvKMCw4ZsOAfditQ4OoCjYl+f/ZUwTVTJMNxUroczeW4TBMAk
I8mRIqSdzeR0NCRTX6N/9oUuYBSp4tOUWwo+oeECNFFcQ3ZovFmeqiIXGxI2f7f9kTT4HALBbIHm
OpDMTZf1xcYhbx0n1y4Nq9Igo3klloy2Oe9Zp6YV1jnT4rHwh4PZYn2h2vhFpI4glMsUxK8wTSKz
gzTOwVRXI2c0s4GEiK3KNkctIuB+uWK5Jl+TwoPxIYxeA4JWAaWlph0z5ej+zktK9jfbZfu2E6oT
uiV7Ciese51Nwxc+CCYizGpmR/6CavuRq76SbX1K+MBh5Iqp0c8Vdr8QYjT2enEAmWK/MSd5iVUe
Sap+R51AYlF2NSMqg/K2UFeIgIgvFrxzAW0fdooR/KpRg5/d/Dho9f8g/67Oc/gefXDP8RKCgvCb
KA5daTyMOhiiYE+dvOylKsa7eOaY+/sW40NnGKyCU5MrGdTjaATe3QBbOmUClEhOMEVYRaYOBxTH
cVWl9YVm45n/99f7KOBbL+g5q/oH44UPdgRVR4FjuwLjFp8oo9Uyv95kfSUJWuvKlwEPxq3oURO7
jj/dvB07E2ki7j41J2MH30+LyIFzXgiHkHtFFs8vGruPqhQ+HwJ4WFgr7/1DU95gu4Zf7ygOaVna
p1H25Wtt4UoeTsPUE+ed2BTbBYGpKChyY7iSLrWmIfjEjUGhDY3yhVKmOvkm7IbZpPPsswZ6cDGP
zoVNOsK56vIORL8PSL1vmRcMTMQPyWpIZpHWVW9tr4w/YVNpv1gu0pYw4B97XzO8W7iTHMDxrBCR
Z1n+/HYqVhUmttG0CPNX8iRj7WLfvY1IVvHEQgDgQCp793IkI+xUTi9xGFDIY5ne1yHJ3kk0WfZT
SzgyTmMNRDVYNDuH9NcIs7p/avODayyyPAivPBJe03efAJH55KJ6yw4B/fbe0ZL6orGnX20DHxAL
rgJQgTMcho9osN+1pGM2ytit6uzg2hTPLo4/2Dq5Q9TCYiHLQRB8Muc0D0zA5NPfrwfz4z2mRIFd
4a8OHR+dM2dD2LIrJnSr/ZTEjPDgSGlxHDyXI6UxSeXOfB1oTvBQ2fODCOb2VWucaTvMkpC7oa7S
bN1vuyFsSVC3oLQ0lJO26A7U3wyDoYx9a+M1cluLsfz4A3H5D179K7za8HxkG38jrakrJLcvPyHV
f/zMv5BqrG5+47m7aLJWAInj57+VNew5qG44CCx33SrBSP4HqQ5+w6WTP8L7Gwt1zLf/B6m2f2M7
wG4FwQ12gyhH/glSTcjFz2tfd1x2v9XbwcJiDcDmHdzaLLWA8T0zlWqawIgKrYSmOqWMzp3WFfPB
Qy5HQpFIGMaEmdVcombQoiJL0m99TIxMyKluMl/T01bBLm5LuM29535doIZtGdZhGQ6PeT7XreiK
xwynk3PdL/q33EoUHLURd+NQx19xJc5Lae0JYqg/e8Pgmce+DaQ8KSvrpsuucastlmyK2tAkK1jM
LjxNQNfIGOMhdGbtjHSvycCAfMiqebWYm3bunuVoEh5npswjpSIZbkbP/B3j6hFj71USGfhxCnt/
qpw0st00u0STPJFBNnoHDVuUo6zLvAm7rFK3stX2Zj6am9oMIA0pvJ000vGiMiHDKZznJX9UTt9E
1kj8wzircxoYGZjoYnSGsUGpEg+bsS5yBXfL6hwyVKqVt4OIvo8WLRbIcXny3GV9GY2bzMycE51H
fwNVOXcvJoYaX7kj0AuokOPuHrum5Th0NtmYF16XKLFFSRqya0Kh3Hd+k8J0VuZ0yZwOnmyB+nA2
DL3auQuhUdSjdpoO1gErJuL+4IALgAHvYiGYoguWyOixGVJb+KhjnnI0JR1sf7K7hBFIUgKxGnIx
yDVw7BPHxNc8r2Gs5kCZYkhx1/eEHRZQq9W3oPKa/DXIjf4VCac5WVdmheOD8Ymzz9i5Q+bVUJe9
2Htq4MjacByIuIBCTJ5dNTbcqE7ESFML0lYzO6gsvIDFrWHU3VbP6NbJ3Jiue0wOw/Wc5LVUot7M
jUDPTRN58nNRw3vWSYrPSIQR6HKMrFF3gzvaEJK0wtxkQZdWhDoNycn3B8+ObIu7HZmkUB30Siel
u0A4fEQZ3u0WHGhfarMpvpo41VsENjG5D7t2ScPBj/0iTKA0WDgBBgY0wmEKbSspTnmZ5cbBrsbn
NLflEC217dysZk0OiVRNgs+IrV+Aj5Q7UEhtLy3yoDwud1ngB7s3FkPdVggc0LsKgottI/YAoXwg
FzIAiCA3kpYa2uzlxhdudZSQYK4yelAzhCZsn10/X05VvOghJnfzRozpC58x3/nMaXdjkVy5aQ80
MtruWfe8/ilVIn5OuzTAuIZypMkteysIHDuNhtd8zvvlCvq+c7u+2dex0esbT7cAG1vjcoEfHTLG
Hwh0JEDEJ56NWEOr0V9rbLiua0ckT0mTLRdda+NYIykN+8JlZJ65yT7PpdjHGRhu3K4YEkjIHoZ6
8CmxNbT0lNBn+JIPi6kTi563+PPH7lks0jk3WasRXdNPj04LxyLMyQo6q8wyv6AxwXR+nJc6wcNR
t+5c6Glbo+qtVw1Mluwu7sZOLGTWgWx9xW4iiLosBtLQxrkNQiFd+1NjTeTamp6sv9r+nNw7uU18
C5iG8/tQUspVQd/zOxrtWPiFCQ7aUOuO0Csm3a1PAsQZ19k8Rx+Uq51VJf5BOTgTTZAI/RDRVr4b
nIRoQm8csgsjSMd7OBciKrg/9z2KQF7r+s43Z9RJYMeOiIODxmSaJpPJ/snvNFhXkG79b0RipTdB
4WdMmerqm5fpAYFm6PDohan7tnNtw/zXDViL+d1Qdv5xpqHdCN7uTwaU7DI0ptmk/rLiaBqWz75O
GuGsnMQLPa8FHikkO/uoW8/EooGDpqO2UZNh54AfrvOFKj7YWIBad+S5Z5HtddOjSLFAcKy8vjSL
BtdY6amvsNrlVprW8JrA0Y8EOjly1tJ+r2zTejKrpbxejCy4ltAcb2aSWHZGkQw3Ztc1F+BH+ifP
AIyMADdFu6vrPtmS3qK/+FgLbGy8o+8oZEG75ym1ojQftZBor+SVDFv9UMnK+2KZaHc2GNwDiLLl
RCkFlhtCcZk2Vc3O708EiXm+dC/NdklIsdWsnZ0Y5uekDRoidJz0VBMBfNMaZDANrS65s0E6fyc2
bPiEIVSbU03GKNYIJmnJ+lpDmFTrhgY83uNCDOwY2Wb7HY2itTVUHYQ4L9SXuPLlEUy17rxU9XRb
kNKHDj24bCXmcaE3k5oLCUUTl6lutBvDbPPnopewdHAFufQaf/6kTwZJwhqCuzsbUcNB+oM61irO
bDQY9hpzlunXnWzEY8l45BEOWHdTIRaCWhNnF6Mi+Ced/OUzKW/zFm/DfE9i6Exw7tDC9qp6qPl8
2zqCRKQPx6pYJHwvb/xsoyeeiW/uq42WOVWE+QSMKj3Vb9reg1fr+XF9qgh5AN4U00xY7FwKuieY
LD6uVdzHYXqyleeEjkxd4r1LmUZ5Gy8nIzPcr/SzuhbVcZXdJEM6RW6uB4/z4vQH3V446H3EwSsh
sc92Li7IZ2i/zT06NeQcmtOh1kliP7OJ0VPnsSVdqm9gqP6nOP5DPf6r4tjS1676/18cX32XL99+
ro3/+JE/a2OD2hj5M3pzxoRvpIs/VefG2j/9D21DX/XYHvuzA+Vj9Yj6F23DQrdOBesD7lA+Izf+
R7QNWs13xbCL1xmXwdCHdtQknIk//2EQmw62khikWJde3HtQz2yHXdLQOmQeBXKrlGEb5i31iWl/
a4S10cqtvuC4NOE4siebrT2jthjNJ8L2xFXtFV160SpO9MhsWuVsRhbXgyVt+TQIwMshwV04bWZT
RYH0JWoa8gA2ykVeuh+n2bgbYYF/qWQsr5cuiInjIvSNc3/pvIUI3G7aZSUGzB4CLpK/BYMdj/Dh
vRvwEcMmzZVAHF+zQ4MEqht7nj1cRxWRkgdcOhaitETOTHIs1tzjWYhvrae111lCfFc4MRK9JiG2
R1OKrlLfIEVcze1UJrxjPXc2JZUxUmj2VOM6nFWnMVem4HzTQnGcjwkjLuLiy1lpJ58PWJOeuTBJ
rVuUBbemT9BVYOfJ3ZILzFKLKUTOUwybKYUDH8WIt/f51HkH8uYrUqXtGp1jppgdd8Q5stPYnRqa
S0uYn2mDB29pNhPz5KE9kHGdjfsyNhPL2/tkx5Jj0GX6opMbVnaVHglyo68sbynxVmPr1452b9RM
HZukhTKcw6kgARNycaEV6rFvCru37iT8yLCjh2oYNmaxJCO3lXaw5tRmRMyjjuuIYfdpPJg7YfKY
RICueUx9NGtEc0O8niIHBxCqfUoDbzj3WAqkm6TV19gJtEhGzNA/LWLSJXq5vjjwBReVO7B6FclE
oShdCImnYRjHhtAGaHOD1TF46+W0MJ2ezKk3nhIaGXP5ojI8wbpvUGmHkuRusSxFfPu2iv+DBvx6
wwv+1mjj6vv0fw4vZdOjov7+Eyawmr/wP1764f/9X83TfwNwXA2SQWTZQf902jB/c6BmIGLBLAbc
YTXh+HMLdH7D8R+TVdp+41+ktj+Za+ZvZLbz15E9GatL+j+y2vjAd0E2ZYFWrLbUILfvBUC25qqk
9Xn9xNoQWwulqukmDz+cAv8b0tp6EQKaIHbwPT/YLzI11ZoggNM/CrMl97BfNqknvYic9GH795d6
77GBnyp7GV44xJ14Otj/zxt6DcWizRPyv5XMSFguMjomkyQ1aEslZP1sOBDhpCGac2w473P9i8t/
uJ2rYQqmR56x+uQa788Ts1gQK7hme4Bqem+W3qOf9Zu//4brkfQTdrtewgFdCsCRIGK9Yyh1nTaP
emy0B8eY7pVjPdB9YkKNLTc4Qstb+t/n9188Obz9P14O/bYPJmX/YUv38w1lxoZEk57nYE+I5RJR
GgzWAq08CScuT4W0P9tvAzgUtuswzqpzMpBJ++3C8m1g19eEYntmYgTA6oAH4+Qx3JO1DNoIHStD
v/5tAGi2BsNAvIwYiwUomfPS+t3Mp30i++G1sn1IGd2gmw9zHzSRNgdjuRHo967SdqQPSYW1Yaqi
HmaQkjMN5pRgvuwR9mjjTXzvOrghIUGpUXt21m2coIl1BkjwrgP4Je2uRHw8JFcjkvIwKYN4s84O
0XE47U6Oy3IUfnI55prcWWX5anvFXZ3ZXwFWboeuLoFW/PLU6Oo5gXjBJXIXZRm/E9XvshHN0u5F
u1I6KoPsyXz6TrfdHj1kf3jwaiASoBu2iRxtqif3SilLRIHmxifOtAcPv4tTnmZg1r3XhJmU3+kL
AtgkfbaZjTy/WoI2uR9cG0sQX0R6IJONx5Q3xIFCogcp4m2uq/QSFCYaUygnuLdMF06iu2JL6zPM
yHvnJCAVNR/VLqu94L71oA6mFF+R6WfeuXlLFK0aAwCnUl3nfrYrT3tMheyukU3we3ylzHt850GK
umw8UEVC/we6LkMTv5uLuGy7yxp5OXIlvC7KKeAVKdv8pq1hyOcTGcFyHs2dzAr9wa4RCDPlVZGW
Zub4Zcz01kgIyTXOGglB91lKA1llTCNjt7Q3KZGwIpwyIzguzLrPCMi622ah2Sm7/hwHs/WFcJHh
3h4tPNK11Lg0lOUSzsW7gEVDthuHSu2r0vqS0uIDM2Zjsss9SwHbZ8GtztB1zzCku1wSrb5ZWRhm
P86XiaqbNgrQzO8IFW6/1K5DbnfmNoyAlZPtu8AeLxBPQ/xcUvcm8/pdHKNWDePBM8LASJ6RpqVH
fuxRyQSaVrzWmdMtumxM5SnCNJkziS5RHg49XU2WStrpMZlutZgYYNPK8CPUme7NJYlCTtO3FzPO
W2hxE6e+LmfODd5owOaQOFz91orb+aXXaj0qWDRncta1iyFxTQZTQYoiTYMmlWPLuhNx621aveVq
iVhDyQONrOEaCeEubtL5pDQ//uKLAStaH/5bEsfThQLuiDyiuCOXwG1YRARml6IkntvWk9CORxWh
qabxJS76tJjpmrps+bt45Sxh7p3TJ6Kxcr30xYqtx8BYZoYdg36HZ7x+MKWFRi8+kweWfBK1boeG
x522SMsa7HqMZCw6JEXasInRs2xa31h1wPml1rfNLW1lsana5VuGH4Ifkmw5h36cyGOsJQBDmn6r
5nE3KJJoCavKwzpopv0CASPClbL93BmaV7I9TRrOah00LLO2XnqJHqROG3fbqx2EMevecZogqgzR
VcfKk/3NqDXWC/u2f8zKydqjDS0iJQGd03TkCTkYU17FhRhMgpCx4akNvzizIS1HQwXUxabzpaux
scbHSQsnuumoaGITfCE908TvUw6AsJQAlWGySrqK0qiu+tI/FtL8DNtTD83YqKLE706wgkA+QJo3
sdD8yyQWeP4GkN3afuuNpv0y6ogkkXPK68buywCaGGuPLcG9zuZcnQMX/RlMQIIVfTKasaCenmo1
WYB+HVfWg3yeo8JlARGhq1bUVyseDRgbNOSLfWstubuxCmYMRlHmfUjwjrX3inTYuhXvl6Fc9Y2G
QbsWbUVLjwuM6Lz8wYEIdJiDrC6ilqzkyLAxFslhj28Lv6XpWjz7jFJzakOrWeR12fvagRgRN2pb
7ytJCckQSuhNmzZ28qOf+x7e6srYV05WbjsTFxJPztkBa+TV8ClIScaqmf0T9XBwBse5djPyM1It
SbDt2MIFmPfFnHL7Zao+G+xcSF4Df8dNKu4tLCngExlNEWqDMP+LvTNbjtvYuvSr9AvAgXno6OgL
ADVyFElx0A2CsiTMU2JK5NP3B8r+j0SdtsP3vnA4ZItEFQqVuXPvtb51b/fuzkXQ8AToyv4kZ6Rq
LmSNp6GxYhSBSx4WnRDXk9GN+7KG3T2CcDjaJVqryuUhY/P81kBZoCUq8AKnyXBif1xOc2GxZnzX
rozflSzmpmp52+r/LfL/tsinxfBDVfSLRWUr8s9fxfB1/bnCf/uxPyt86zcA+y61p81cjWTiH6p8
hyqfBc0zNywetdt/inyDyR4NiG0MvoVjbPTGP/scPn6XTYHO/9HtLV7inwz9OBm8q+IA+qHNYBSN
Ccazf0nVMXvBFjc54ghsJbeiRljjbk1bUV6gXUUDTMDhfJ86Q3Ju9TybTnPejB+yDnrLoYS+UUYC
oApG35JWr5dMaBUmARWlkykdByRJH4Dm6gevJO4wDWiJKqkt6DSNzIqRLCUP0mycZ772r5VBwcGv
egCQ79yTka4+DCJ4aDsI5hWRS3QvcfhhoTVwEzO3UFcTTRmw6Yzx7gaXgf3YjfpzUBqYdVEam3dN
s5TnQTC4aREXR27HDy4QqnYgauU1ko0hNjTDuEsQ9u7qQQu+DcTD65ziLUQmc63EKZ3pFYRQ4rtX
azZG5KAE1CkbJsvbjSoVio8N2Mrnn0caagk9XAi/ODmlUP6Bep3ElaKeTopogsizJn5wcJbBjE34
YFhm6qAOnuZC9WnUVL7+DGFOXbndHGCjx11a6xgUEaEwfNQQYinDBzncEEu8H/IxAPPfWlOYjYFw
trwDGvzLwAFHFD41MBpg7WWagPP5Y8H5H4macUkqSKAfFseoHtey8pCyp5PxLPCKAMqROr+tqjN5
43eV9k2BVY2kRcwmsIPsi8Zied2hGDm8vb5he1U82aT2YYMQJ7Ma+TDeLL6e6zXLXhdTc5gmjKCt
j/kUZaa2G2Bh7RoFBCn0xtxk2zIm/NHTiOH60qVZnh2TygDv6A6jsPaZ46E7t9RWbhQ0jcJGa0uS
GNrTLGx2SbLuWSrz1HzGLkmOjtGtvn7gUdlcnTXPgg/vtEChFnP1POKs4uRobRx4hdjAHwWBn/dZ
J9bnvsuGS7+xgodCzf4+s0zhxhSi1rlxpvQCoFn2BFzfCqsAdDBH1hwhZ1G60POp3ueWN1koR9s5
ygRH62BSCxlnMPZzg9ENaemrF9Us6wEyQXCoKtP6trgW/JxE1HUbGpaS9IDMIi/3QaGP2XVZtfyu
AB/I3m2RqJnMImc+4XAWrYckMC2HuwSiBUiKpYwsthD8inpyVbt1jiI1XXwMCIGBaj6zAB76ZCH5
UmtRXEISiOWY1/6hNPThfmztZ0AF02Xt6E/0w1bEiHO/zc4mpakdk7mrOgWMgPDQJVzQVwnzHGb8
k84ckIa6beLm9cUNraX2dnAVslbNcvfLuta3ODiN8wSxIWRKke5qqMBHBYRlh+FBnTO7LysGl4sV
LZVjfWSCzCGxXn3EwQI/7CLpb9oD89vGbPI5QotZ7ptxlkC7xg0tg8Q1mpZBO/SdNVxNVlDcSB9A
R6Mtzi2TNHMHyWJ8Y9DocKfqCjGurwWUCEGfT/GCUPd5Vlp+lRgGRDRRFLTC25NY+ehVB2+ugd9L
poLRogNeC8sFy8PPvKo+4EuvFajajoBj+vs+0AGMLLOR7aZstnA9lATFSmfVkcX3GUEeUA6U3rWP
muusB7P3EDBDtWtHeB2dru0aNH64WasRakbWoAydGgfnLAuFgQpz0ePZhQS0gNL9kEk1PAW8f+tE
F1UWJwgl3hC7KsWdnRQZ518QjPQBqcTDmsqG999PU6QyxPyR13QiEpWZPSAy1RWnbOaLJnSDi3ks
SizJYlOaF6aL6tztgEEFswSjljZIVmv0d3qP8Ho1Ty1ngesWP8xDCeuRE7KJdTxYZGFxiWrELOwr
QYOW2b3HcJP6kMXcdGdWpcGdkpe3laUvx+RbIOvyXLV8Q03G2/r3b1GHQ+deKtYoYGF+7Go6yyrO
oZlVY2WHEa3bHCT25k0Vbtp8HRbzznC2CzExlXFjDrySasZlvOgL06ls0YLm2jKM9XoQZbvGbQvj
e5gadYVF+o/UvX/Lpb8vl1wkRf/TRPqv5dILlcO7Ymn7oT+LJeM3mgdEm25eTFSAPxZLIIZB1NrM
Yr4Loejv/aclioDTd5hdU8UTF0Nr78+WqA6yOKDuMoABfa++/u//+V3+7/Rr+0ePa3j35x8xvRRk
PzfYHHJDPADHtHdoWr5vsBkzqDVdT9l+fHCYDBBS58YSS3f9BrL/4db8l/7aL808rkXeNREMWP5o
Eb+TQVI0aRQXRnPyrMW4VvNqXHMeCx5X7sAlDMlg99fX+0UQiUVa38x5m/yMovR981CjKdb5Oter
ceCEiw4NlSEPlohR4qxrxsS1dpZE1r+44G3/+uLvi1CMWVShxC1iEkQW+Z4f3mv6QDXGMVkhgf8C
8B3vXmXMgFkMJe9kooJHrBB/95b/yy2GDgbz2N0Up78kaowDGp3F94Do1Ia8LTl/fpmbGn9WkAt5
m+rrP74gfXudfBauSIsWyd7PHdNC12RnUtRyikzaC48xEYPEEW2cb2mfrGR2X/76tv6aAYi7fWsF
My3g5qLp+/mC62Awk0zkfJxaSfzJ5CaDyV6NViH0FxuJ8jrlxrWPd/zkraVx189O89h0nbeA6ygV
jhtv8O7G1TSB9c/ONIeI84FnykA+r6b/N0+B85av/VMH22Oqa/Ldp7HMqek9tL6p4XsW9TgdHQ9F
HoQP00kuhrTS+33asuvWPRyZMzvyWqXhMDrg0Jp0vQMjKY6mnrnuGX20darXznlNrUG4IT5unqUh
wRZUK9+4lnmGhWPWzarege0xrmtT5z70paOMmLEtqm9N5GaIAEb5+86RxrUmPE3sJk9HiKyt8s4Y
XXmb5HQSQiWILfnss8PjoBVKzjtscGZxISxH3rqsEm5MnkcZHAFBak/giwMMJYId9yQSHMpN6A0r
AmesBplhfOUplaC1DIQ+8mqEN2x/kM26XDZ6VnF8IfGJ/oVNyfW2EAjUE2ko50Heagvz0KDshQ/g
toezW5gdFAvdOhEuOtJNxx8Gr8mab3XcGnUUgMbJI6kXwa4whPPqC13etaIyTPpHSfdiZaO803rN
eHBGLKa5yp1XxOImbaw1kC9uO5pThBwVwd6QOPJusgXvlLqbNj35BrQ/mzx5NIuyFPGEUOa1mriP
wMq4bwJizRTwoSlMZY9Lr5xXl1HTHai5YNdbi2PtcSuNfhRIDZPpm/Pw+7OaMb2ZoowGz3SVl3L4
UhX4y0Pb4c1CciPzZ1jmSkUa2WvZOfCSvD6VvdbXI6zwwJ92o21mTwBMgkcfaC0QV9i/clevNs/J
3Lj2a/vGkUk7vvyoDy8DDMKPHR0qepVNzpPBMVCDtybbC6GvfPxW18pbjjigmmZgOnnEt7t7gRSP
dSVtORwyIhB8SEEGzgszKcr/pdve62Z0QWmEy+3t/tuSyHsL9MguKz0vpr2XDVHfBPr1298Zk6SJ
6lUvWDdUdtR4rx8yb5zjJQ2C/dQPPMAoN6mUxhLDP7m1SXJh0G3tgMwsU1z20g/uACwYSBJHn9Cw
cOSwWVyPtMg7J/Tr0pT3qGp1tDIJSqF5X6EQDBNL2zSMVW7op8UYPUxPaa012XkYxlw7rMD4QYil
2grts2sIz85aOp5hk01jcmmqYH1h4Ld8mVetB3KEYDC/XVbNXBimY647DA3ihoGKdwmVXuJX9Wf0
PXpJAe3MDvd5eAAsl+1kvoIna+D3geyN+k1czMDJZsxeWNcA1mj1zsuRhr6kc93KB7ee2ijrGC65
oGOubad0o8HLjOdBN/uYXrUbjqs0blBIjXdL1tNTH2l1fBrtEg1xZg0cSWD3yYsZMNTR9tuUCldH
nBvqrbr2xZR+6QeWTc5a3rmBCntN/FaQhJOyV7jCS80HLjfjBFG3G/pKjV8CZhNLPGjYkWMe7uBs
J6NsYrz+A6cjz0serWYYG9oR9scxIyg0F/1rY3gFWjvdsY/9YrFkGx6cvVDoM4/UWjrDl8zgDyHr
srxjm+NZNhPMAUdXA7i9KMBX6zB2Lw5Hwcd6zWhje6lfb/KqWd5x5EweZUZt0dn4uCFsYCWby+VV
tn76WEDqvqjhXT0Uml484RPni8XZ1zol+pAfcs+yTn4X6JCfAJzGbKMtozQ86DmovoG3ke4Nq/ad
s1MpZFpq6IxPtdA0soYye/JPVi2UtURGR6vcEoZA5Gta1meVzo5LBiNngqBLLmF7pbcQ7jKExcGD
l2X9YzWK17WW2+qfG4+0pjGPTtwnutes805n5Oeg7cxPk5YwdqiyRb/qgsW7Z+BRenE+Lycsbtoc
W0tvRHwvPdQorfBxPJvNjZwI9oV8ZT7Wmd/FrRxIC8PyR/ICth4v1Cqs18zukuaaOZf9uTIs/n7H
jiU+Yi42k8+Bv+QixFeVtHvltxy/zLScsKAOpXaJRmTi1tUJdkgOqM8rcfDH3G78Gy+z9LjgLR08
kHhlBJV3eGmlTy3SwRC8tDZjdGnMfKx9EIhdXg02i4VdpeKals6KNKnwrzW5Bo+iZs4aa5U7fNEr
OGJOgviNg7/ioeEkKO+GVIezK0HIY72GjRWnWWtcW2bAWtq7Jmt6EfB7ZpNX447YrYEUWBynqoB1
sJ4KXpPHoBA+FKod+n4oo0NpYTxxqy6vaWOUrPdiFsc1m1kH8awMhAyh3LpkKKZFBfibarNzsmgh
CZC3ncXlXWehg//mCm8FF7YSZb8qTt0TUDqWSY8BiSB5MN0efeyZ2S0hBH4TTt1iXy7TRIexcjBO
iVEbvjQW3iy6KoInwlS9A3ef/XHIHdbpmiMxXlEoXxmufbgz8Afhpxy+vyyjcUR16LOCSiLRNLYv
DxrFRV/h4WUQKW9HILAPNQLXnaGqZj3TmkERibK4tuUVPkyIWroI2pfFpKV0YzozrzqvO97rMisu
2XB+9u7svqsGdguXQRXag4woacjMvj57Hnw82z1P5YCyOe+d9T7RWufFzQwW1lVoxeXSCUmvDhn8
wJZhpA+Lp5iVAop3L21FuDPromfcV62mn7sp076Nog8O2bTguuY1U+Xkmhc8mnLhsfArwU7eB6Px
YInNmJZuXr298OxS8Ury7Y72cAoAYqP+jKbOd9gwBUsV5Hk+UfDQfExTvSEQsIFea0bPqWE0lY4d
FAOEljOaQQe3cWdsdBVsld5y71q5Nt3PrkTzTTxFlmb+HfOlwGWr6gLYoGyN/Zrv1zLXUuNj4VMt
YzpeRidE9yLvgIw5u1y3kzJKqjqPQbQho3ZX8wA8nhrEMzP9XNoiu7ZgZka5lq07/mGOipnmXBWq
Y+ac9XctNrZTOWfas9SC/KyNzMZnSECRTUgXMH2g7av0tD3ZRm8jJjduiBcEahxc4IVOoh79Wuqz
pFsiBcepp0YMlKAOhZT9qQVAhwugMu6AuCaMlFkkQuADWEhLKpLRrctvWm6jjp/b5Biots7DsceR
yjdwgZfTfGsExq8KK5i0lxPPNYXB1OtkKnT6DY2yOZ51sg2gbEKMdPodtXFyLwH97As20ZjO07KT
YIttfbSvJEyMD3za7MuNrM7sfDUz5BJ9s2ah0q/dXRpUVxOpoCHe1/VGX7v0Y6e5ExNH07pu4Tu1
EYRVCkiJZx8tXuzOt1Zt3FH5QdZGjv0NMbtztr73KWuTRibtYG+xE/+oFeorFiI+ECi3ablHDLRk
cU3SKQmlqzYj22AHHqB7z9sKkm3javYrVsMRueDUm9rJtdaeTICy4iGtM1ab3BU8kQruCEYBgiGH
27VcCpqxlN3xXx+jtlPST6cS7MIcOLCHmjQhf9HVqBnXOTsekCHnrejHPWSGYit8//o6v5yCCVDC
EEgvg2M/WdPvjodBko1T0Y7dsWpcFuMJ2+JDPwgNXr002gvX3o4ub8vhX1/3l6M/190GSq7LyZQ8
wHenRI7kFcp8+FeyqFz8uNCb6kESA7QAcxYMT5r1DoYMazEidKrcv776L7osrr6NsvDFubwI5lk/
CW3XoaB7YrikpDsJBxDlC/PB31bdwqP7G44pHh4SAwTHkq3yBlnN4v72Ev7t2P1txw4d9Q+f1q8d
Ozbb7H/Fr2U7vhNvv/3gH127wP2N/g3pgnBX8Ombmyr7DyHjm+dx+2ih9m6drB+FjG/GRhohNt+p
bQj5g7HR+Q1omW4hZAO3ZTIb/SczTtv7+RHbRHe2tUHxtnB6OovvpX+0nboB1oR5qSimU3XIiRga
UXKZgD/X4UrjrL3raqqEcPYdeB+gpNSLZlYuOqfcOA5zp12iRJ52a6/Ve3IsW1Qtarhq0+aYAcg+
42v3YptMkIt2arT7vsH71zYpUhrCpcLOrt372e8kW1kwUrS0KHiMricKZdvmXUxyIb/P2Jt9nzdh
MCfWoeiDJOJ148Vw0mOZZ1cuNfOZ0Qnt7D75sKj+Rg5tjEiUmJ+6M479wHwKEHAJwck9GzbajonQ
FoqLLxOCwHgq6OjXsyDlw2rWq0Sk6W4ZUUPP+u+ZRsu/rwZtRzYRsCxdqYPT9sTDpOYB/XbzBL2z
2A3dNmiq7F0lxY0oV3vHaj6+CnO0SAur/ahzOiQhNdWTUeNk4k7Z8dj4AQC/Kb/zqDTj2iBMooMt
D9Nr3dxP3QwepbgRa6CjZCsVG1nO3INYT8AynYUDxbHiNMf7tdSTDOe2Gs5l7l1lBmcuDhl3AYFZ
uzHxDkEN7sLelFWViQsT8Rxjs1SPzUQ/aDjvIkLFH52RvBrmQryJrhzjEZNTjFE/jYSjuVQr0+d6
QDYoJbo9AMsXHRVbZGGAbJW313Imco7qmxgouhbmdLjC3nGPQRKcR2RWkV+aSPFUoj2S4NqGHLUd
XEl4tKxJyj0U2wD9Vr2eTIZKDx5zwdNg+HPsecRso0Vx9uagrfEgdTtuqJlDx6fwmVzckPhBdwE8
rk529gUhEae1SerIdKw+ngaxhFaVHliiPeQgZPBUlbYri/6hHdxHX6rLwly8MMXFtteaXN/RFswO
Xle/Kqf4REyCfSgIueGMvhCthVjn3JvBV1ttaJA5cGKeiU0qE7oLj4Qv0g9BWyB6ShkZmVvUUpkC
FfMNFdlDpRN045xoghmfVpAzKHfIEdLKz2q1JcGbfrcr8mI9Og10IqUaZGgVz0LeFH3spZ19zBTO
PJhbMuL40selIZ61YUTS6ckkptaG796u/QFplL1rrcDeu0zo94lVfBTIk6/oldV7y/+8oYLOMiW2
xelc7YEs03qImDXbsVfl+V09k9fSwNHBJJiR/IX380Hf0G6MJco7xXwiHgZ1xRS62mMdXThZZy7J
WkywHNQcu0aCxhpNTb+lDlE4P8p6ZwxE9JDWYMa4aZGMeYV7MkyRRHnqz0fTTMHBz+bFoOlTrJlZ
95H4Hu6in1ixaRdE/qQQipyl7kPdacnVcwr9I1AXkkk0CPk1eJuN3+ZFwYQ9GOdbc19q1nqbdJN+
NsZhccKAXTqPYOZnO7fzSUwbazeaKlwMFuf7PS91uvSQxvIXtUvgB9WhLd1rzS4/50iSoqLxq9Pc
w5+ZaMXEnuJ+gtGDlpdVBYZv/ZtMMiKLyZA5d7OiD+mO97qfn6Zmds++AsVjC+fOpbW5W3QLlHMg
+1AtlUtomByRfAa/Y6+8y/EEJ8Z0SxLfyLgxNwhP077Wtlr3ZLJciNG7zBf+/uA1B8r6NQRt2oCM
0cD4i6EjcYlaMfMswtrs/LUHYxWmvrofECMeva05UpXeJpCbxohCa92ZTP9B3yMc1VNXXK2mt59q
8zUglgAIPKPCuR6c+8TM0qj2wFIROKbzVcOH2H+dBxwpnlqTa0cUSPYqvMT4e8t9UZnzrlw7qtax
xHQS1P6RU/wNZOpPrjtcFqldnAZHPvrLgG8SkzQ8EMs9TWDjH4Jgfqpw7cC68b66EDpRKyLkXdLq
wTSmC88exXXnm+e8RSvstG11RZJxSH/utspotyRW5keEznwTYtJRCdsAttTUHmx7wsvsrMRdLGN1
SUqAONhS+IivMYtWwJQGK/sUELb7QATKsYUgf6Fc5GYkYfT70a/mWPpcsVHqAVtLfjvgoysMNiHa
BZKpMoq90kirvZgcJ9Rr575DV0jbsc8v1n44paJnjj1bGgefyeRgy/aCUcp9Ie32eUmm6eit3heQ
nRCq04rMH3NcDrKR2h5gvhN59QyAp6JLnRJI0Nv29sKXq67nrDXS5Y3q5K4tVIvHKt/DTaEdjrj5
ZGTa0xR0BXQ2+cXCa8xaOE0nf1aCtSYXO2RG7pH1Nz9nqLAJ9GaVW3zY3pMgKwyvLqgBZTn71Fus
Pf5UK5J2ZxxSr3ha5txBPuw/rONwMdBhDzst/WZpnXeumirZax4BVnbnGnun9fydYdf62e84HpA8
BdCeVXUvgJTGZCMpq/lMV6YZP9qYspEmY5bvg+YoF46BHW7K3m+XR85BtbfZHt2hqKBxV0zAb2jh
QHINvcwsty8ZDR5nsI692eYzQ/0O4cxHa1oaCznwugqoUTtnaFm9S4TM3ZKXYUNu0x1ZhJ4rXtqZ
aBAwXdY8eDCZCHjEcdkUFcdkoOCdUEJ8z5L5t7z+u/IanzJj1P//QPwmy9ufhuHff+CPstrXf3OM
DQrChuJsuBDm5H+U1b79G+RqjCT/YVT/zzDc+C3w4NpQQGNfxFiDsfE/0kE4ubpB+Urvwttmyu+G
3381DP8F6wQ7ymC06Gwzd4Z274eLyQIzMmsc58R5mHwvs1DlHYTC5Ezo/BxhJkepYpGmQQVF9sAC
B99HG/LCxiw/Og3EfqK5hyeYAcNTyon6H86zeXWmztvnBZqQid9HjQeokhJUufapmG2CUDJb3uJF
bi4bR26NTqxxh6Aj1nPoWqSFP3yK/2V2D0fsfctgY6gY9nYqwtZkW++m9/jvqs6d8v6UpMlz3YO/
n5YpD65KcGJu7HaOd4m1pnG5Ta53QR5J/tEgKOOTVI364k1DD5terdY5rbCUltBKD2MFt3JHN879
4FFFrZGcPOeULPV4aXQWACC9s5lHAvMqYIIaEaOF+iYzV4ZApMAaETzRfkWcyHxpmghaCX2agyil
GWaGM/zVFyTkyNdptodq8JlO0/veiRYEGZKkhugku5kRM1s+2Qn0oLOIdkURQePXnzSE5ww+vYdJ
KlERPdGzB3tu11wLW6a03rSFPmJrzcdVq5Oo1JQVFmqc1lB5ywzrkMiQqMuaDL6fXJ+bYhtSaJiX
Lp2loOgT6/jkLwnqTSLSiDlDN0/GAR+Ae0Twte6XrHIPMkDhB8Nu2SJJzP4umLTiA7OK3IiLtNdf
qlZ347bxdBH7mQx2y2SJfD+jaMCzzlcJlYGfoj3re5e5rp2ND8bUZsBYvWU6BX5QpeiKmvEOJjhl
nmEtACpy19D3yCVIvGqSsaSccNzOQF+aKotER6FTmKS5CekwC6aQIYrNx1po9pE60ASKZ7siXBzn
2StWf5c5bnNbAkvbD2kPL2PCOUw9NbJrE1Jm7PHaiL0YEbdBxNUOyvSZQ2XmvC/1fB+MpCHyTQ1O
6GfqO8U8lFFfOxVnyKxFTBiR98rIsDuqWle7oOrG45qLlorSHFMa+oW5IpOfqdKimdPrAcmoAWTB
l+fAN5hOFeZ09JeMTYj8z+yrvejzjdFiaAnzxqu/oixmgEev3eI4lDdE58EiycN1Vg5wLU+4Rcx3
757JFiM7kv4mutlFgpX13hAoFgkl9gDcRqRKI4QtZILXyu/G8ktTZMQzh0TzHUy9Xb6UUDINplQZ
aICwa7pZvxr6QOSvGIQgWQcN8Ss3w0CssZqUdYL0UczP21A9uFyBK7wqup0Q64NJCr4V0Fx/B3+3
5SIFY487BDVkvhsn0Wi7tyhrhsTNGg26N5KmOmsqv1+tdl2PSCRpm2tJQ7O7bUSdxsShpcRLBAvZ
NfhoUMIyLCOOJl1Kond6YlMwajWXIlvyLu6pjV+H1iM0irR2HnW5JUozIroD7LMthhnvv1R5c1Oo
ybsGi0qCJJhoria29wbL2rkXiSJSp0eYTS0828PTmLvEcIh85tVz8FHHt3STvF1IUyF/7WWZzWAg
02vu5jhb+CLvBn2SGqNNOX3WCyrJqyIXjn4dJAutvs7s2lcxkFgcdxqhQm9LOV0A7pMN+WhH0CHr
aKmNM5oKUz1Wg6XlbVQulgLYIhNoxCpmJzDWV2eahN6d/TnX+VfJ0JomBggiKmSM82qZn5tUVvmA
attpXqd1pBW+CjXAXVTudT8YvGJsga22X0CjEDUN8/rQ+2Z1szYZQ2m3zU2UCEYhP0yIgW/stuWL
lVOm3winArvSpG7rQEEl6APM52iGeGSy+pJMTg/AFa+AZ5fs0lODDmu+tnshi5CCMJniZhDeJ21G
uxtyc8ogqlKFV6/1XRKH4P36gm6Mt7y0cFOuM3fFBYIwuA0TX7dPqUl2V7kM7efBGD+iKXdPcxAU
zqbNXT5MUASrWCvtBNQfAcT4lwjumaFA0fmxnSLZG6hsrzJrTjYC7Uo+OfX8g1lO0qUUnJzfHUQL
eBQtIyNSCOaT2WoqqpiQXNpIIy6SbM4uJ0+JgcECJzvZ+52DI08YF+Bux1NgmsoLeYCQcbLPKN5y
sAWx9nTlmeN4JpKTAXPU1JomCthxC7lpFmtl9ZvdQmCyhIripI69lwkL/lBbw9O/fdlmzMf17wpH
h2n3DyXHL33Z269Ns7GsXpv8577s9x/8U01p4wc3KRQRt232Dv+HAnKrLaEPYiV5qxG38uhPNaX5
G/9pA2lAR8UB7tBN/bOARIO50SEpHQ3ESFvJ9w8KyO+Dk58GK95mivEMlF4Us+77CrLiiVF1p9MN
8ppyhcXbsls71YYGg4dPFAddJCsCkANUYRldQEyo58QJSQb7rurxV0ZZpWsBfcMRcGxGx0wLGRpM
LOi/d/OY3Cwuyul6NfTYztEghQpNghHW2jCgfFrB6roVDTvNQrKw45Tf0aTImELsRJGpA6mQ7aMY
VnFeNx03dbXOCFqpj4mpIfO2yVXbiWATf2ebDjwtN0k4KV8ocYw3pfibaLx8E5C3b2JyfdOV08Uk
9DRrjrmn8q8YUNLfl02HLvmZZ2dtiykONp169iZZx+2CXsezAsJtp03V3m76dnRy1cW8ad7zFtzz
vOngjU0Rn+gJ4vh208lTMtGm8EhRAzmBjl5uinpt09ZXdc00GIUFsupNe+8LbjOWRqbQSLn1cwMP
c9dsen1zU+6TFRvgL0HNv6igvh03hT+Q/voD8WntbUGlfUPoJ7q0eXMFwDXomPLjFCiXzNublOlj
xEH7qvEAN+8gj2AvEHifi6jBdEBBOl5Orf08OOl4b2D28w+U7tgUTK1IGfZt7oVGTNajrEpzj/TN
P9R4gjbwdpJcYQrG7WzpZVS3yLkdZx7uPJfJ7s59G0dug8lhG1HazCq9+XbDiMQDyaQH4F239oTH
j4YiI05DG6YXYxt7itqSN/NQOCSYYdfeMOTO26h0G5pa2/gUuWGCmqFoPjjbcBXD4BOSLjfGhUqi
7zaCbbZhLPjXfudqTn1cmNTqrTFGZVkUd2Rl6zfTNtBNttEumxNWKvbjmvDpKJtIw0jexsHBNhku
gsTZT9u0OFiW340k0Pbt20A522bLPOSsvNu8mZzqOlRVAEsK0AAwL9OmXep8aHnaIrqaF5iAs43k
7saoy55VDXRObdPtbJtzO9vEe9lm3+nEFNyY0NFU22Tc9rz01G3Tcqfquium+MHZ84c+LrapujDk
HFVvk/a557l5G7/LbRLfUaSEE2qkuHgb1HMaYu/ZpvfrNsef09xmpu+S/8GE308qme8p+JethDaU
jRKg+K4LAGG4qQRWDQHfvYm2ZLl3aNuiJXD6MjMeDbh5xU53ivzCFbr3YfSzJHuStmLGPhnEiOxJ
DKVQISFt5fpA1WE7mBxMOzwFFeq7ORK007DZG63mPOM/borT0tKeDatWobiUhU4U3kG0mpjv5zy3
F7xpbwUsWcdUsyXKrOKlLEehmljBh/G2aD/iCtbODQhGHzjScOLK0/SlhgFOwEpGGjObZ1szLWcG
ou8k/o80Q/cpt4YkGZlpTK/O9wmttcYyPa6jb7+AGV/G370yMEoXSRfmIBLWp7E9U1eiNuUAUo4W
cU95rR3TIM2ZPmQ6QryHppzcNdJ7egKROQqTk7pmyO+n7X9bPH+zU4Ng2RDK//8Wz307MUGNXjkp
5z/DYf/40T/3av83h1/lMYNn/v8jC8a3fkN64Oib9YB+gokp4Y+d2nJ+Y3DKSBP9lUuC6Q8TVMuE
J+vrjofInB2bsf4/2amxlr7rZ9BS0h3ivvidroVE4Z07YMJbCMM6b49y9jh2BFA1lqhpcpRFTY9J
rYGnSJld+B+C3EI1ZOYNCYAuoTZzlfl4JJEqPRRJbj25Q7be4mlr7ufBTT7hfUAChhawO3qLco6d
sDjmwIZ2LnINNQzGUTIWFkkcZjyCQOKwY4GUuYTKhE2O7yzhh7ZjnSfVV/2uJ7FahaD1FhrVTHsk
38ii+TbUE7IRL1jtfUk28U3GUeG2zBI70lo5azu9J4JEJCsHVz6CBkqWlZkZfa2Bdna7AgAEINFF
o0ng0FRbFvsgKvNA5nqzk1U/v5AJ7QUx2qfxK1cx6HbYDT2YZIIwyUm2x1bluRVRRysKSo63rohK
TpvQpdjMjzk51t7OUnr9LecDPyLZQz3ekG2LyixPvijXIUSkNJbhqVOax+/llT3ZHWfFZtHLu6Ak
xDxB2X6zTEnz0NG+uRnxva4XspepE9sT2ngAqazbbP2VkZAs3rP8qazzP8iS19W7HTeyMJKkDnXC
LmVoF3JL8VDEiaa+f5tUeLhC2ju6ESeM29GuVsv/Y++8ttxG0qz7Kv8LoBe8uSUI+mRmMo2UusFS
ycDbCJjA088Gq6tHVT1/z/R915VUSkcQGfjMOfs0xDhUGHIXgg1aEjgKowueHIhI6SW3iVYRXL/d
SPN64fTt9kuaTpd0CMzdfFcGwghsXgyj85815NVXFnEo05XvwOFhN1jFvfFKYoh9zBTvjlYS98PI
q3ks+m7UXpY1Ocr1cuNkC56axFwP9jZjGigOwMUkrxkqq1Vn3W9wsbqPnibmE5WmTQ7lwsZ27VvE
d0Or/AgFBB5Njt3geW45hpWygxezz5Ln2VoYXwVzT4XpQJugKBWCfYHmmFvJUOurv7BFLIQRXNrW
8pLdoHSIHXNek/brdXIhq1uZap/Fg3Yx4zVldmI6E1n67NfkulK+ySO5Cg5joqkdboxvnOKSQt54
aoG/w5jvXfetpk59SNkaTklolbam43jOm8UJXfCX1j6BhcEinOiPqVUbjQuB8tLJGv8DMdk6sQum
DjW0a8W8P+sgzg6soZsi1Br+LumNhckOClhNnqTLJvFYMibMPpmtCOTJ4b9+U3P7fPbiRHshU12E
ZhE/eFU1nrNRik9pV13jwEou5VBlwbccas5obkyramztlFS6B8EWLNybYzGlyhaU3PoilyhGo7/T
Xf4qLZKE4WtO75k0s60WpM0DQ8gOsYG85YORbtm5m3S8uWn4DNLS6Z3KLmGh46baK3nt8b7pWVpQ
HFtVy5jTaLdZjtDbLQhx0SSWju9Ozc9wUHoGYHoczGGr5DyfNSTwRzCmzlYF9a1Z/IvMRcy82BAo
L5r5NGX5EHlQ1CJbkgfBPGUPvVL7jgAg6ljfhbAp9ziiAGRmJlpB8HNXeMcvchGQdpJpnaI570a/
WqSHYdgsamgekXneIHBTLPcLb5uAspLYrNXHElmw37rJLq5FSPVZn/W6FT9y5V31xYw/ID9MLIu6
8qVG4vaYj40IoUkwI4T/+QT62iLPFq3YRDr23naXa9b5ICqQ/4VpKsod2HlyOjQ+yyiw7UPhadot
cdofTUwmtSq9x6XtH4h0jJn9pGMI5KXfd3Hd73IcmA99H0+PrigJhmWgwZCg29eZ4UdZrOIdMiKq
+dgRYYPX97A07K/LcdRW4rFBgpcaUbMlX9Y5zTYx2FEXniJ+KxiaTSmb/hOgnOmgV4l8y4decmNM
2h4p6s9hDdQih0dFsieraDTM+ItVONAD2UTbRwZe5E5qvqkfB5cRCNITAPo1QtYdKmmqPmKwsn2L
rPHkg3gOZ41oooHkcfZ9a8hchZRdOnbFXeEu3pUcqbpmuoiIPfK7TN4C0cXvQYeu3XKqGCHHkAJV
8rvfiPFqCsrnrPjcemXFpGaEQJ2Z/q4SRLQ1IFE/WjiEn8iJ0sh8ADTakFd+rX18SKqbENihjn+2
+IcHlEnaIzu7dw/TiR4aQTfsEsHgi1LNAFo8y8I4OWQwXIKi8gOSgZwuLGU2eGFhWs0q2s6WrT0x
0nfQE4ejaVgkB1HsL1j5+43WEpPsMc9E8OEVJ61PmHe2ycC6dNDeEZOKT9xxdbfNhqk961a/LvCb
5xlD+dXKQSz6cITYQHAb2Lj6Z1OEs5GurWG/ymVtDS+Tl/+whF39GCrChFAKVqQkyRhFQm+76lR7
PLHDXHXOlnhr461Jh/GWBgWkYn9IopaG+dLF5hctGH5mWZ18ZmYBOEbBaBS280b0MRlHi8CqbBXY
HXD586vUxW9Jb+9nK/9C+s43sjecPTxtuVliwqatTH0mbzggppjdv+f1X7sKOs9o6UdgBuxRDLP9
kUCH3RS5hubWt/LDiEa2CU2EKhGwO+MJ41hPMMlUPNeGe60T5rcgIYaokibmGJMYZjb2aT+R2m1U
y3WVlKEiI3U7T18J2aGUor5gsYyV2xqBrhsgv9BCw7kL1sMVQMBazHR+KG1GdDNPuSit4+yrWRSv
muk2q0dB/5KaXnZoMt/7gU3iNozGT6BZiHAyXFaa91GXzDY6B8n8XOjeKVDxApZrsJkYwJ5KFvKW
guE01UXM2dm20Qhna+snI7j3WVVHa2yPGNVXKYfxlk2quJTc85uazcbO6EWwN3PJbkbP9/1YtqdG
zi/2koqdsaT1psSlg6tp+S6pP0NpDc1L7NMQZmRII8KqLIWyCsYzXhK5UbWodlCZkUdr/rcYZoNB
j/yhd471yNayDJnMPHcGkUOm8424JuOYLYOIWjDiZwjZdxnwD6+aYCYY3wU2u3QLW7sNgXhPB7/F
3C/s1o4yxPuo+Nx0T8Xi3dCdJ1vmpvlOp3p8NGsvfurBEPe86dD291mqX1Ml7NDxWPvnZKbhyJxR
ixg5nog2f8Py5d7iOR32LNIdBjFm3dyGFIdRTqyRB/OZcKcGpdrsX7ROuBjcl3dJWPVabHZG/ci8
mVitKTgzT//pZAlr+wqnlKY/xpN4XEpa01RitUckkrfVl74M0A2I+XUSw1NryEep1Q9Ua+iB3AWm
EgF/IeRolO8jmjWYdikasRIAtWNlDmg3QoYuLND8i1t1NSbOfmMqlgowCarlycRZc/7PiPb/MqJd
uzeWuv9b4/fP0tm/f+J/S2eRsRiuA7Tzj3SPX6WzzFgtRiq2Z9L6/aPxs9HHssMPfAt2JtJWWsK/
T2ht82/kMTOhxdKMVp1O8t/p++5yhV+l75hw6R51neEso2J6zVWy/gsFOdDRq8Rxp51Z5IzPsCCx
eKHxOlblQhxYO4itjjz+ZpUuS4yGjbHBoXv0DZ+qpmimV0XfdraESWhbJ310rProbNCY1iRhGrDh
INVHhUxuSWuBu5LjJiYxNLTt+n0aiqfJ5DwvpsQPtTXqyHCZ+sXCBnNfrVwwu4Ai19ml+SLrjn1g
a3rhYiXV1Z5G8QrNhRrbA6qhhr78rmvDRvnWW97kP0kO7DbAip5VoCgyYe3tu8mx642VD9UtY+t2
QrMJOM+DILKZu6rYj+T9kUpbzxcFQuhYJXMV5SyxTzazyp0UA6cHyCIX/5OuX3tXM5nF2CrejjO9
0Ya8WYvWQq/VYcEbE7Gsp8xyOuei9/4BIsyt1cF0WjIwHkjWONfxXG3zma1x4kuWSCl8uq7z453E
lx9ywzSRXxs4zUDnbyCehTD5+pA3qzov+Bh3nqN5pyonviImfXcz2F67m82E+fRcAydlIExnU5TL
S+fw5J9U+k7bar5NleMeZ9sbP2qjMclf7YKtzs4zvra9MvWobAC8MW6Hlqifxzq2lpe6t4piiLKp
8bVvRTkbzL9QDWgLQ0uRU5bXZLyEKBptmhHA8VhfAL/fMD/71yAJwJ9Mfsfgqme1OO0rBvwHaNzz
3qtqirHMsL3HuWLvrnlS5ymSaVUqN/4irBFrQOZcvKIHG2JQikVasdDFoljlgM0Hu7hqKiOEYatV
M7SQffO7tqn5u9Sp+F35xBcS6KDa31VRJDjKVSO16qUIHl+1U4FoslVK1VOo5tMze/5qX3eN7yWP
wKOxnu5QQuiE4NrUz2vNSMvnvpFfK/QXbVQuaiwiPsoqQCvL6N/c6TCUaCrw5DWOPj9MWa3abofI
rQZpV+rGJ3hJ8/M0dwCdVV535g4ROvabQkvmbQYZOA61QeCWztSovaeFA4GPTR71H6ai+QGuj44e
IejoU5Ju2TadGd/qMtWIo/EcBHp5QeJrDBC7umq5Mo2QTB79cRknF9+vBmcnHLqUUENDElWpciM9
NDVy4mzBkx+iqlTsnlNEoriD509FVgYFs1jX+tKltrktkyp57DBbPbpd5lP6ti2JoLhiSchp9YdF
Fys7r2PoSXDAIVN1++QCfnhHKUpz5nXG2tAowgxI2jOgSuV5fEx9N8Zt6mnTBna2h3JOQlAH3SUX
tCC1x1uO/hZPoSXVxrjzFHUhqZW8+omdZ7L3WK6mxug8BvmYvMZlO59bmkqHEjhZPv7zQPw/PRBt
qvJ/9UB8k1/TX8VuQDDWT/j7g9DQsYM4Ol4g/Y+B5R9iN2PNBsAjEji4SQKqZh5C/72r5NnEOvKX
R6DlrYFZurU+rRiJrli9f2NJed9B/rKjxIjFDpRognX+iufgr6ashtIrbZSvHoIaIlYR+oxZ1A7p
Cp7qCjBKMc94Jcckac/CsZkpKVLrZhKqn1RXE8lGSPRa+s3syQZIH5kx31KlnCcsG0InapPNR+wX
G4sDYwT4VrlAkzns1AztfiALILDfUtic5M6jWYYYl6CYYohSxtpjUNkjiaZkCwKlM4lC8nmykRAy
HCbmyfN4TDz2OPEx9mYtB4jgQ/JrRy7yi1Y3nhm1dgo9KQGvv5y5lrZFuizlpc63TTdJq7vY/c0E
fRbKbHnrK5tsganMrnFVpfvOMxfQXbXLhqGCKLXIxjrwopptuQzab+D7s1c/t/subKs0f54bB5BM
3x0XauBd2sTD18DQITeLitI9K3oAFzpS7KAhCxaN+7xQaZ9ymiyHo2YpJqQUE6qj7mx6d2I/C5L5
Sko03H4E6RN5RpyP6kVTxgDiX0+KnEkKM1LT25sEWw378fdYAGyascHpWxVjV8w3t9Sz/qHFSlPz
LlSOaVbj8T8nwv/pRHDYSvyrE+E964mf/7OCwfr9k/7YirDhsF3+14pOXwUM7CX+kMBafyOuk40E
qwnYTxCL/nEqWMHfbIppnnN4KF2To+Uf9bGFVc0CrMSiBbimabr/Vn2M0vUvexFOB484Er4kP8Ua
PfLn+tgfXTjFrDAPvq9qnAJj44c9ybPhUqsOF4PFcy7+omofOgaZGOmbPrS0gwjAzlmaDFerwXgV
9KO1czwiG6MeVOdTqjhMercuX5salw8uB//YxfI1JoXdB9nTfdWtlt+Ybc8FfsMgWr+byDif2mrC
ODuyrPjuxDXo2tUnaxPc9LXWO/gNjG6cr1br8kEmuKB36Tbaj2L25jdmfdX8Y02L9XIQOvZ0TRsv
6rHMoInMzzolA9jHkeXCZNm4tTaJNtjXQXLogKxrtFfNdtBOMBQYI7AcqD+ZVqIIyvB/eaY1X41+
LrdTx8HgkpM3noUcfS4LyqKDMU/JJW+NIcRTtR5tDLWi2J8mZ2d0UJ2Ryv9mV0t9TtDO0ewu9tbp
7eJznwvyyY3Y3mosbcIytqZ3hErqVjWOkRxtHGeUfFX7FAeL7qFIY2DIoah9SFFmeKbm+S3VCTMi
ZL3EX7VgfHlvBUNtuhL84CSpsx9h/RsDH4qDBAIP6GJpPnYsuLqdxt7tte98UMkco8sGgjWC5sSm
8UZ28woLeb3KsEhBJDSB8RoUDlMWZTLFJGoAyELZOnx5aZX6qo0ljV0wFB5CTwosJRZguyryHQae
GxLvwQdofYcxfyI692xA8FtPXv5YsuFG89G6vQvcoebjCKbhcxxLFd6lrWfIOMEChcGRVfye2z7u
XWfAuC9He12Kpwk8gGQmatQn25ENnoyDd2PACb/p8aWT9rfiekzDuaMfxmw/QfNm5i0D6wgkyPna
sv4Se1syj8L2LpZzUNNHbFSFXxmyP0/GnLKYTLP1osCatfOzLAAhnDRf8QNMBguqCIkKV/dOHsLu
wPoviYnN3joKyuvWn72S1CaPleE1Hssp3gkZ63ip2hEuQdLk8jvrEIgpjG0pHRmjZVxx+NB78npl
FzYaSOlxwwibfyDShS8/u+uL9xeZo3kz6YLCflpF4UuHJJNMahZNc8rbsgjk6vdoWFtreRExi5An
H6sU3AO+o+uRWLkbNdc6TiVhgpvf3dE5ma7vU1+AMKK1T/CFTua47PvesL/qSgn/d4KQq+No7qAe
jpvOmYmIz3LHfk5yioTCov4+ZlZGSviaLG6FnZnx9ROr5GWpiulOGpfuJ1vmSnu//5Q+D93kUCpc
JyH9HT8stjfuMg2N1zXosYBhihIAp4S7ijuL1U32wqy/KXZNub6ldK3rNcmVLq4S6+Q5cAWjanC4
4hqoFX7kBwk8Da0h975okObQhHcMlqeSE8rLu/6A98VQuwy2xc9lcbgj2Rus95RhIihMHM2v9s0w
Ug55RjUDcmqLOZy9Qk5bGZjLgZH3dNMniCAjqNUPizsNmEYzsPUp0xrZb2AH7UX6Q9i0DqJtxwQr
tBEmjdBQsQcKcb54V/T48fkOMOHNdNPtKj+75amiVSBcs/2Q9iDiHcuk+WXkLiZbyK92zGjNUB8T
B/2oFN9yjRX4BnBF8A7pYH7xXa0KPZOZ8cbsp54XwwW4uLqt8eqqNSp4aRyWNhL1r7V1glp0IZeM
cm4OHO8wEcP9rSPVCGlO3RDYS4XHnsYU7DYT0h6PrCm5vmoF8vSexwlCPhnAU7OaHifDsSN7JCM8
Qns/bUyCfYNN1dvt0SLZcN+UfpqGPU8MhtRtfSOy1F1XGOg/N16Rmm/B3bY69eoHGdPWKQaucsjx
an4vHW9595Nh9nYgl/JL17vZD6ubp1e8XQquaF1FKi/jkO73rc+1/p1iUcDMLyRLm8AHLmSQkGHO
WgkPDoZTGcz1TvdZy9awRUnBS1iOWlMpzuiR0NmOuafsTbXE1ocqcnGWKPqZYZuecRyWvnig9nKw
P04rg4poOTfM4sW7OEnHNKWvfkDSThnM+8yhmZV3bBXk7F/LSbsZFcMWJEAAX8LCH4VxKYmD7J4X
22KHrwd7ObrzbhmtcSu6on2YGEkgXB7ip3okBg7UOvNujf2rUdefrWQiU0IGYkn245BZlxbAjfkW
Q6l5x2fQv5ST/ZQ6Y3cjTxFMYiLgR9OivNSeTBHkzNJ/7Bj9I+4r20iHZfE5Maf5DAbjdUlM99PA
fGDfzA7LNWeqmzUfgF70MPZ4EhBVHOaWEJShNZ+EYK7sVm0Ke4QQvQsM1TJUcSf1Z5E2TTSDcozK
NegV2mmPTxxNcxvhj6gx3cXp9CVu56oMDXtwmH5Xw1AdVFeCzdcMu4xGCxO7P+vy1awL/yMzGfXx
KMTAOOT2sKl0rT2OLt6ccGLDAjilPZPKOlzZfXyZer97aAVNAUGRc+sCfY1JsiJcYTtCIXxRATm0
as6N58Jw5U9cBf0XFQDw+zpLvRyf8aHGyRnBFIGxZVGHRCh8NtUSP6epEW8Ll10FpeB8GSWyxJJR
wOi54G2FpT32vXQjYVqJ2ih8B6Wc5ku37utwPZrPeSbHDz9z421Ska0RtIED02kit7Ko8SHiq/Xa
K3mhxYMed2a9RWunPeNccLaePUBLqUqPyBd3PrWiqr9kg2Qv0LRv8dDCk9H7d8kjMUpz7lOR6x8G
jt4crNlFU479eZoSizlfofrQiIURxVqankViMyUCUfYweP3BHybGmZ4pUWaxr8Xz3872ZUqlzSv0
YQ2kNorwpDUHycNPu7pQp/ZA1y8VeK2DWRqfyGbHxl26LFHMxg5RhBVbBHLl1qCv4yxkAZLOLjtC
K4iXda+MadTlEb5jnKzPG9NsrWc/sd0nP+jlS9PbAw96liu8nhRx4jJjaJTjAwxXZ9MOyZurd8wi
2aRuIV21YVIrB6tJVb0QRUoGaE75sTNxyW9ns8xZ1uirn0AiV9kokaZP1QzEG4GcetWhxJ+VsFaz
EJ84sjN54AQaiXIT5CDJKni2pE7IbD2k/NW02zNLxO6WOlU5huyOpggBHDKadGqM04ADgThUV9/2
sXtky+5fmiJRb7ooYzzz1fCeDulnDCZx6DiGT0FBlMrbyKJx44mZKXMnrJPbVvNh1hMTRUTq79wB
GtPqNJncTVXpBB/73uD2QIhSHG5uJYuwnQn9QUfM0xGSI6NnrypZC9n+ewvwbTO2c//C6tTDyd/F
ecTjkM1UThoPqUeoa8C6zaD6bmm8IqNQGCM/VgkuBxtZykZP1XCee7vZTaY5s8vnPEVngWM+9Dhv
vufd4P5k0zNFWeE6yyENCKptPa87BAQCRuVaWrF9JDBiVJiu8bsTD7LmDWVah+e+HkGWD/7wMLWG
uY1VSTDqiMusAIt6LvJqvOL6aq03nm/Fg6xLCwUAIuHqKZekAojCYesFds29lYFmLaTaBf0GaDRl
QT3ZvxWEOCa7wK0Zxo06tWDhGsUj/ocXiP7zhegKEbG0Cma2Zn78LCgD1iDYlpNXWQnU+7FutouF
uiu2g48EIfhtiSfStqsk3XXFoC6OcJxrV6c4cIOu00jPdoaT1ZTyPBsdYPU6m58MR4rXdKpO3dSd
W3+Zt11gduSANOIbtih9P8quPzEHjPd94r9TqE07T/Tb0evt55y5AxEsY1Egmp4r0ppFukzGLguW
Bd+c3RPLimG6yTeV6S63wdLb3+aigkPKkUfqNIwvgJD1wAUBXnYphl6rvimEWgQ8q+VRS+HxRYQe
O8Nvvmxf20HVhYddZ7DjlVvF4XaMZxf2mOXdGqP81FrlnJ7rsvPii1XrX+UUtA8zU9tN5nMvHIsp
wxey5IqQpSJPvVtg2sips4o/gYPoizp+alrR7VYGOAwhOAjTJ+B7DUyM3k+8p4QgyieefkdZ8QSd
Dr908v+DBXKl9vwyNsO2iv+OHZRFtJ1hQ4D5c2MMygDpU0Jd6/W9Da+RTtTJUvN1UZ74HvRGtv/X
389h5/WXb2hbKJtN1mG6TamwKhh/2VSxAlUMvURzqKs+uKDpwvbEwfwVhxIWdbMZvmEVsO1rMvqD
dex7BFFYuwwtrR5yJwd2pPGLHbldbfePVb+CYTV3aU89tJv3MQXSOxZoWzb2UseUbdWK10t0K6Ch
t+XyYsJc7KNuRnyVkcz4Idvc+do44yRfkIc5YrdIA/1eWK8Ipi8L/QQbXH+mYUtiJIGZldCLFJwY
r5VntR9TqcR3bpn6J9DU+sUKEip6eQd9uqbeoje055n0BPTb69mp02AZWvy8oGEXRAjQOOzvnCjF
B/b4oVoId31quDNSBb/5uPfCFUnd13/9JqzTjj+/6eSkss/0WQQSEf5XjHNBhRy7Qm8Ojlr7ZQcY
JCJwdhrJ7yO1P4G5fwVxr3fPP30jDCiUASxIzb/eXX5PB9eBgTuUaclb3PpVFbED5P25gwNFtjKi
kmamCVl4yv4+4v83vruvw+bGI2PrpBeui9lfbzUgwIZHolxD0EZrvrrTBCK3yxT1IxjiZsZisXGl
RxOgTRVt27++xgamnb+8dkbgmIMD08D18U+vfUJix06vbw744vjq45QM9oNXdOZrnQvaZttwefGj
rRpwqHd2Vl8PNH514pWHBJLY6/0H+o/0+3+TfvObxn35/1cAfPoh5P/7H2ecv3/mHzNO729s993V
sH9Xaq+DzD9mnAR6Oqz5bbbvxt8TQv/YfOh/cyHF4S6Hk/9n5j0LENJ8YKl5K1yLnUXw7yxAgOv/
5YbzrdXwZcMyYhPDT/mX2z1RNj1+nqRHUXnDufFrPL01AtGzBfVyW9rrNCvIl+pmeVqoeHJuEFpm
JM5T/hQpzMoojgcP63LQv+Am1jZgfIP3zJflPg20NbFtrahoiTpWxmudNa8ll6D763dDPsRrtWFT
lQUMUcm5KRx3Owaq2DprAdfF9onJ/cAQTSU9Cws/eUMShCJ2dEDvBG7+Gd/Mu3GvDO1YqLeFbWHI
S2JUMWr6Vq61ZLJWlfJeYBKfuNKkNMpO8tGwvaguY1xGQscWfwkVaqM9Z3Gbi21KIO+hp496WCZV
b+a1ugWeMZ7zteIlwA2SdS/SJzMQLpqvZX3lDGJEZFZuxiKX2tn18HBS06rqJUkd6E9rlQ3INtt6
a+UdGNkbSkNnFQGMD76tgEVSuGmkr28TehGsP5ktXwpmC09xYxBfeS/zcb9S8pPPAUGr9LUFbmQc
bHxvtCNz7RNc+sAtP3OxtQQtjt2QumhqoKzi2fo0FEV7MGg6vLX7MIb0EbbOKLeQBOxy67FdxZw6
2WChk8W+SMr5mLPFZSfvLhLRlzwE08o4EYrisM0WI9JGExBXrmiPekHYUzA5w2XxzYOkiUKqSxj2
2lcVsXyPa6WfMFG/KeBiiMH1+gsmP3UyUkpFsmHSrVOQAWhIB4dMktyEXVs19RuAHD+vumt5b/MC
Moy8Dcko7mMyCPepsAi601JUDXEfm8/g2/LISVykHEv7Q96bSSJY3CjusuRpoaM7zQE1U+5aIeSL
GfU6HWlp0FYCd4ufDUt+TtgXMVT1iiMSK5rZ6d7YzvcmF7Ca+KIz7P6Z5aPxTAvvnEEQWC+FuwZw
O/VANSs6N5RETMnN1Fb9A5PFL9NsD1etJSbJnPQf0Pm/eNOEXLdCokHSG115ufbnrMcMsa165X+w
UBheF20Vo8HBpHiJae+Xe6uv39v+2GV1T3rWNH1h1NvoWwPgP3pFlGrgfNbZAcxqM3I8WUUZbC39
eVynDMU6b2g7Vh9IPVX8PDKOmBzjYxHBh94TBUDhw6pCZykZuBkZh7ZHYb4f19EGDZX7yWHakcTt
D90cYsTP6yikX4ciDqJg/zEt8X/XjJDwQrkmbiXLuPEV2BpYIr0KYEIkBU/H2ahxFzRgL+dwSMRk
Poj7WMaP5z4Jh779qO5jm36d4PS62JHUGD8hqW02/TrnAYHAxGed/QwMgeixgL3eB0Mm7ITqMMQG
mgzkDPmZFjXHiyGYum/w4jsPAmBS5FlNekyr2Ii6VhLl5GkafbbrfyIUVjkbuZxr3cNsJUW6Lwih
JHbU1HZOjNg50NW0q+08o/Msi88z8/hthcb5TGrqzkals2ljFpUbHw3Tpuhz5xkHaRG1LvpW7JFV
SGgA0YYkUJ3ywkLDQU25x+QP3tSokodpxBsSDvmKaYIPfnSYvz8wy9HeJ9SOQ3nGOJ5sQfGTP5gl
jR/NmlXt8vbsqvkzLgZAGL0wjzNS2cjho86lozcPRmnBbHBsDdFwh2oEgi+aeu9YIDfnpOq7Zyvo
rVffgX/hwhfbpo6RTvjcFrWPqUnY2pZF8bHkqJbs2SNK1jbWNIXxC3DfnPnUkM4bxwv6ncnyBDPJ
eC2XRP0cUmbg6eh55H0lmFe9rB1Y14hvNlGbW9I/aZ5Td3Xdm/pwjCtVhg0F0CUrhy88WEibghl1
qJdu4rc0xgO/ke00QUyrMvnNrHnaRJ7tiQtRqsFuTIyXBMP0wdIq/ZzpXhv2tZ/vSw9ROT3aQRCC
ssE47UcEwSrkpTDg0U3qR12tzpuAbFZ3AmXHflE/uxIcCU9sfyeAPmG2N4LzXHsZw7nyFq+CTU8k
3n5qA3z0cZ/9HDI8AIyufCahLWfvZIzlNrDM7tgFiIgZEhTdVp+tp57kZsxJpgodfkUf0jbJrhki
07AoySBQC2RHB1nQCSxzDBahO89V1cGhIxaB0eIcJlU7RTlQjIu0LBbog50e+yX4zWd8c0yc/nsX
4PEdiuk3VAxDpBsKxMXA48bo06Pfi+TAqt/aVrF/HY34JkmqhKYMVtEfRud5srNq12sC0XN+G3Sh
PU9p/jRzXU/x7ADH1ctr4lXLbnYL9KwAOBx942L4Ap5Iww1oP6nptQG09Wxs3uwCyNs0cF1v3ZAl
LtASqYYHJcjaiVhgIXRjh485UuqWwqJj322Tbu0vepTGQbu8VJkeaJ8J1sNsmTFDX/AC4cEElb/6
MefCKMEFevRg6kBm8EtRQOfDG7ZQysAUtq8jnEFuK2bIGyRHDM91wCQ/1J1wgrarezSJr0uBt/TL
J6sd5k9Vo88n8MQGeGJ4KZ0igwOOnDe7IaGI40l3i4mjv6y5BrSPpPHCXTEqTky/0NyvaqWyoOnM
iSIJBotlBtQWfxmyU6VXgq2FEyGan3bqTnkxB20vJLZvofxuh17O2Fl3MExVc7wWncUFwtMx78jq
St5RHbZbDyj9pm8LRMpBZdmH7A6f0RckzBM7FXLNXGuZwJS11rlvhyqNpNkjSUEuPAR4PPJR3zkI
4OONr1I/J0BhYEFGRs6JUJk62S6+GIfjfWhVpoV21LqVm6PH+lDgILODRwOcpgwbuXTZDql7EDU+
0d9bEJX4pBGAfcA3TI0t9tr82U/77pYH+UQh6aoME0ng7AU2tF2PXOiw3Hk/qDVG2D+q9+h2VyRQ
GQTBNhZggqo7Majkzf+8QCTaucLZWxKbNSjOFTPEjAowTZHFWL2hEAETxQelQYGNrFlDLqpc1llU
QB0qdNf0j3jd9U84KPIQFUyc4olesUftHYEkCqljnpHyM4f3gjFEuGcWvL/ZXgF9DRslDjrqrY59
Gz0iC1RgjBNcZ7XpB8cMJcb5NrTdtHqsO8HQ1y1Skkmc9KF1JmwrK89pGiA7uXfIU235zrO4o5+E
U5d7m3FuBD7FOvl3SBTJPeo75CKoftTcbygPvXNsp4ClEAd6F4F+193GiZEED5XuWKGpvM9yBXWo
FdnhJsA7yhXjYc6OfuwZwiMiRTX6YbU2bjUmgswzLI9zAEjnQ0mq7w+T2OgQ4J/xlfM0O2WTZoDF
td3P41gIBe6z8sDi4Xj0txLfElo98JyqltaNqZ4VOe5UbxrlFVFh4x5lwjhEzjyO58UbJxw4yXQT
SDo3eT0xLASmuWmQK37FMwNK0mwae2dkDX691miZt5ijxPcPD9+KZRcR6OHuzFH3vpu1OV9Y5hPX
AQHvpQV75YSc5/lPNu3iNaj18nNi6DCdgCUGJxQc8YmFjX4CZNbtPO7Xs94lLkHFEs+e3jZHkPZ8
g8XRSOGw20gBM6D215H/g4kJEfmnBUdzVe8m4F77vNTq46wzcm/xSb4SrWPtNL2PZNtBbEh68hXX
kWu+Dl85JMYtv4D8snjjGifMyWeteijwXG1EGrAbqfs0t1gHu8064i3uw96MGqWs9I4CilFwep8K
E6L8X+yd227bOBCGXyXofQydbEsXLbBI2jRJk03b7Bbbm0CxVZu2LNmS5UOffj9KVmLKhzih0AaL
5V0ie0SOhzPkz5mfAMQSKp5N4UsiHxT8eCyh5FmOKs8lwPz//v+g9Ca4VchE3LP/X8LZH/WUnMfi
Ow85jyQ2NqGlbhkgAhwSPmY3mabJI1hbHjP8y41/s8G232LL77Rhzs7znsrkf6OBy2vL/F4qtGXq
43M2/hUwz6B63DAd4C3Tchz2/RIWWANUuT7FpKJkMr/ORt1eGlJFc7+mjZsCrlsH8VDWOpC18YIK
rpAs7HA0XvAClwt7+zBxZp4vZtfCO+mPuvtflaO/a4AhVZ9gkpzi24SeJjh4pX59aaZm2IQEGKw3
5CIlDhbIjKD+FFDBGk6a39PBoud2SEt0p8aZMYaF+Sdof3MpogsyTSe9UZdEUJeUb8C2vuG1z6DP
Ns6WbpQFwoUCd/QpS5yUY0+jBadzmHqDu4T0R2MJa/9xfHe7nEw/DCzRvODOOfNmwA4UiqvB3SSa
nuCrIFW2kybcM7PWMTFwPrM9TgDD0aQ//MoRRm+WnLSg32vHp3SCuC5aSyuVdbkXCRjgX8tFmF2G
dxMqAn9yijH/MIIOzR5dtsm0P20uKAV1TYqMvx/HpHSSJTki0YNofwLtJDmfznF7/PNyMPX6x1/n
JIE40Xt71oNnhIL34WC6uDtrh4lIC7z+P4MargYimZfg+IOy6XMWJMsvQZqF0weWTPn0JubC69v4
ZR8qE5O3CzoKDvFDFpVIOA7FD+Wdynu8T0boM7CsG7x947QaTAw526F9kg3QOYSgfvUY2hYJKZIG
bRVvWtPOrvHvH1qhyP2f2df1QjPn3bdvgCTdqht+9vBhy8CZcneBUwyfNE9l+HYDl0FiurF6jqtC
379eC504i6bSDHsijtYDCy76MBOoSHg0AZJmm5zZtbkGpDJ4EvNNqtBMg1skZSu0/esH73cJp6cC
znXRma4PnjMgV3cGMHzPZGyeUQzSI2d43QTcVoPDJnYbnrQEWqHvV6QFywIVO8wIKpp8NALHbLDT
NMlo5vhANtS6rgXPg3fYaFte6SdYFPyWiVAZwbo7INzqasFosOYxySFfGQMC17Xgeg1MrsUB92pG
FGp/RbZAuaaFC9eKCbZLKSmFp167XdhCNSa4DfLomRIwBObt1fkFC5iu8NTF0e5DlH1OZIRpG3SQ
4hi8g2xVW2g22jYLPriwi+e/KzTsnBEWR4BVMsnnBkiYpsjmII1j5fw21gdtgke+6UAReXttfsGm
7rpwVi+3BdtsOJy1Uq8tS0to1RnhNWyS9JkwOEjZCkf0ivwC5TCyREXLLziwitoevPJsPou24R3b
KIF8XDahshXGd5AWDvjQw+L7pC/C7nu5QhZBum11vusD5apz8/lqxSmXlXJBpXxQZgMU7y6Cjfz7
nTLp8vXg2sNyfZi/Z/X11QA3X628qxxV+c+PIkj8pAOhYr4hWHXz2h+xdP8j9O/9ka+sh3KdP/bk
7Ruln2u//xOC02FFrsO+WVsudP+xSoVnenJu6gse+lHqp6WkfHcAfFH+vTWf42Eq7FPFiR+KH3FS
KVXDwgn8ur0GRogTv6vcAwF7A2FEX3IUBZ2p6GTKaplzA/ySrvDTIPTnfhKUkqSyXdeuQdnlCv8o
/nGEcrLRvVohSE5hDVb4Aa2LrmreJvvbcjwvN5azIKasUZVM9QxuV1fnH9G4EKWc3LztnBZEV/B5
1+8rBgirgix11JYbQnoZC3VGcs5fg/2dR13hV7xIsQ3U7nQ8V3+8AmDQFXu56ZuKRbq2YARkneGy
/Llyu2ih5fIfLzflT3Em0g01e7Bh6cu+8kWkeA8ApjrCy5XPnQl+1C17KNVhwYXK7kRX01d+mvqd
fpYG06li0zDjOHWoRHT6ouerwE6xh9HuuiAWpNVbPAvkUF92So1GKsZjxTdRFSrhgzqkx1lSFS0h
T23RcTSt+BByal1PX/J1cJ/4ldXTCp/R7fR1MPPVuMVBhTyc0Rc8P/roj8YpFD7KxES+xPzqkH8R
JGmgeCrqTyWpVB3Cr4KF6ChhDOF1RPTrYH70DzVPZTdzl0IebA2Lnev8gt1t9NBcWiVTv7UV88QN
vrtPGA5aGe+6wUxX7DBkRaLualY4hq5C/kyCXhU7J91MX9M3T9zJoamSL/24GxydpxuxDcrwGtaW
X5/kKdfsf/GC3Xx4muJv0X6QpoHiuWzbsGrwjLfBQt1VrsAkXVPcxYikqYq/g4S7LpQ9n00oriFg
bi1mAAiqwf6++cQdOFTVqQnE7tQwNZ+sxNDU+DeRduIoFcrKbYW16RrJt91ZJHt7vQ1pejiy3MSf
ygPZbV9TwTX5iU4Y+Mm7fwEAAP//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33CD9538-3B9A-4A27-BF34-0603A739AE47}">
          <cx:tx>
            <cx:txData>
              <cx:f>_xlchart.v5.9</cx:f>
              <cx:v>Sales</cx:v>
            </cx:txData>
          </cx:tx>
          <cx:dataId val="0"/>
          <cx:layoutPr>
            <cx:geography cultureLanguage="en-US" cultureRegion="US" attribution="Powered by Bing">
              <cx:geoCache provider="{E9337A44-BEBE-4D9F-B70C-5C5E7DAFC167}">
                <cx:binary>7Hxtc9u2tu5fyeTzZUq8A3t2z8wlJVmWbcVx3TTNF47qJCRIECDBN5C//iw5SevI3k57b++Z6cx1
O4ksigKwXp/1rMX8+y786858PPgXoTa2+9dd+PFl0ffNv374obsrPtaH7lWt77zr3Kf+1Z2rf3Cf
Pum7jz988IdJ2/wHHCP6w11x8P3H8PK//g3fln90l+7u0Gtn3wwf/XzzsRtM3z1z7clLLw4fam1X
uuu9vuvRjy+v9F2h84N9+eKj7XU/387Nxx9ffvOply9+OP2uR+u+MLC1fvgA91L6SgoqlJBI3f/I
ly+Ms/mXy5FkrwSJlVDqy3X+de39oYb7/8yO7vdz+PDBf+w6ONL93w/v/Gb/cOH85Ys7N9j+KLcc
RPjjy5+t7j9+ePFTf+g/di9f6M6lnz+QuuMhfv7p/tQ/fCv5//r3yRsgh5N3HijnVGjfu/RIN+fG
aOs0bO9v0038CmGKKGPx07pRrxCVnDDJPl9XX9f+rJs/s6OndfPHnSe6Ob/8Z+rGftAHe/gqnv97
tyHq1dEhhPqiGQWi/8Zt+CsskYy5YvH9D/269hfVfH9D/0EzX288Vcz+n6kYN/2NWqH4VSwoZ4LS
z1In32pFkVdHdXAUf7l+EszOv7Ob/6CS+7tO9fG//5H62H/8zR+66u/UCXrFsEBECP5ZJ/hEJ+qV
RLHASsnP19m3nvJndvS0Xv6480Q3+/U/UjcXB9sd/sb0QuQrKilIXojPkkcnmpGviIwhiJEv6UV8
q5nv7+dpvXy970QrF5DE/4Fp/0pb+7Fz/d/pMvwVoQpR8tUlThVDXyElSUww+NJnsPEVjP2JvTyt
lAfHONHL1T8zs7yuzKFw9d+oFsJeMUko5JfP7hKfqkVAdgG1xALQ8v3Pt9r5Mzt6Wjl/3Hmim9cX
/0ifuf0Y/tZAhl5RTiSVCD0dyNQrQsgxzkGWOf5AjfPQbb67nae18uW2E5XcvvtHquQX3d052+m/
t7TkRClG+FeQ/G1+kQpKS6wYU+Azxx9Aaw/V8qe29LRqHtx6op5f/pnF5Zk/2A8vbiHNmK9C+k9F
zP/DEjf+H1z7eSjwsMT+5pN/kf6AOo4BvhExg1LgYQGn1CuAPoSi+Gnwc8JI/Of9PG2gJ7d/c4T/
IbrjP9vJ73zR6tAf1vdE0wM25Pmr98cF+uvk1i+O/aTNfpbd+YcfX2LBORTKvxNYxy/5JiTcFMD3
vDjvDHjDV1t8cOPHQ9f/+DISCHiTGCNOuOJYqhh0O338ekkqqA4VEopLAbWGdb4vgAeD0hGjI50i
Eacxx3Cpc8P9Jfg6ymIEkQzB219PeO3MnEPIPPn9hR3qa6dt3/34EuLayxfN588dt8mohB8SA7Kj
FPZFBAC45u5wAywifBz9r9bng6+VcttIdDYp58L9pCrc63UuVb3WmL2b6nG8MlGjk3Jo3pmcRefx
JPbYDaZK66WoVk1H6zdqrO21GeK3LItznTSmLTeOTnK1DBE590iYlM6R2JRzmBLZiX1jxirBAV2X
YfIHReorPpkrEk1nWd9kq94zlQ5TzRIzDjIZvf40xIPe1yDHtBWNTQbr2iSO5JIEhqdEx8uFU/E1
Rx1JlJ8OLkwhYZVfz3SuEt/rT50pq1VN8nktnNwLEs4mLZq0ye0nVdmrCY03WWBFQvWwobi6Gubl
mpbzRZzDp3wZJaHQh7np3cq1yx3rq50Z0Z0T/F07dxtnMpP6uiC/ZC3dai95MsWdWrsuWxIbyT3q
ybtqNAcRL2gT59NN7KurowT6epArWplPZWOjtMv7ckPM7FaknqpkyEWRjNN4m5PpRtrAU4l5fu6N
upuySp2hgm7zfL6oBuzOF+AE02jqQDBxnFKmd7gYcBqqcMuL+WZq6LuCVLs8mINvy4Nb2F4UxPOE
025N4UAT1Z9cP19TA7qaSb9pVdMmEa12Cx2yJPRFnViclwl2IChc+CzJmO8TheNirSvVp0M0uou+
0fM6j46yLOrDgOYpieelSvrJzelxrYbCB6J2uZ66+LrH09lQLBdI5nUajfFFI1yUjlXxiRj4GEP6
qqrCBQblbKVTPCk1nNDR+e2S9Vliem5WWpFoVXWw0KhluSoUXS49K3duXt562mZJwcJtHbNVmO2U
2sL3q8wBRzdOam1wuJNuuRhxrtOy8HpfteKdDvFvsiWv1aRRyie0mXG/Xdjgt20Yb5eWbbVuejBU
ss1r0FEUS5NW/dgnw7BccDcX62kCfSqCyE4JsISw9H3S4pokTRe/tTm6U2Tqkzp4m/S52SEx3rZ+
uKXBfKrjck5j7vrVUIdbkqEiqXTfbAx2ar3wqEgR0jq9lzuyfK8UfedaW244ZfuGUbHpj/fBOZMi
CDBFwt9p4ectD2COEQr7BkfN+zKLVCrKYl75KBvfEA5mZ0KepXNLWTqrfty2Yh53rWPjeVdzeR7G
KHpdFbNZt0tTv7ZRM2/iwoy7umi7FEeGQOegez+Pnl8iWTU5WI3TLV35qmjKlapbshLVMh0y4XyU
5A02/KykrX1b2extHSI+rBbaKZ3UWKehyPbUVu89mce0CmYdCj6nC9Grpp/9uqWhQCvPOS8THXy+
k64vEy7avYmKa+uoW08RfesilKfdwNh6HNgh2NnfWYsH8MqyWBveJlLMZdIsim9qXQ8rPLvsGvWs
T3IL5r+U+M4h1yRdWzdJMcYpDxhtiHCgtxlcYFjADNsMxauAqXxNYzGcBQxGN1finYj4fsDtdJ6N
/lM0+QvKq92DpPMlrj+M45A/TqK4wkJJTsH1BRPoeP1BFNclp0M5VW5Lx6hKyND2aSbDXrP2askQ
T55fDTLPo9UUJDTCaEyR5Mec8mA1RafB8lnYbQ6uvrKo2mFDioQTCOjPrwR10OlKBLoJAhaLoVy6
z14PVpqECKTMGrfFfXVQGUTDYzgu0TSnpEs6dw6v4s3zawJR/nhNCZmfQAfq+Pe3p8uJVYXsMrud
e1asWTfeugCOHRG6nSJm0uN5jVkufAfR7fmlCRQYj9dWUM8LgRgS9CiPB+dtqnxaylnabVd7sipd
La/njBfHcHFRurLaxircTV0YN9U0jrty7MBvlSWJL+a7gmdgrsvFkI+QdQnbKlVHaTn4NZbTxcQh
fEuOm7SiYKuuvLLcb2o23oQ6fxuzol7xQPeDNFEanFNnjLnm15wxnlIJ4eH5kz5hQkcoixkC7pth
fGJC2GhVO0zttsDdhrr4OlbLdb349jsSZU9JlCJyhFaSgimdSFRNSAa4CLaqDD3vQriekabr2EAQ
tlyVq05WV32O6jdmnK9FH9dvihxyKF3yT+0IcfkIVcoKAATC4SKPuixR03AbKb4nfjwrJIR71ug6
zfOCn7UBh3c5w/NZneNmHfSsL4bYdze2Cm+Dh7Q/YE13vZb1euK9u6BWf8o044mtDGgxSHcWovJT
5pa3Mh82S99B8m7ItpjZtiisTvN6yRLShItKRCbFw3It5pYkGMN3Kxm996yaU4EAYz2vsCciDKFC
KoFiKTCTJwpbRORaGhG7XSZ0DycCRDbWYJ5EE9k+vxYg7EdewGLIU1ICc8Xw8foDL/B41sLQ2W5Z
Nd7QTu9q972Aee9J3+JeJTg0M+nxT4XlyRq6aKvexLHdOjU2m04HnNJsuTtGer2Q+az32a7CdKsi
vJ8yVayFNbsoZL90Zfmb5KNNcD36RJqSbMcSknihIDo1c32FUP5p4RNZi0xXW0P4kpSMTMkQL92l
0Xw9yuZn2cPbvJP5OZ31nBoGuAUh0qetapsN9rhIiGrx2RCaPomx/sQsmGCrq6sxVLuK5XMqeQkA
FU2AflGTWlvodIz7G2dxsaZkAaLu97Lm+rNkHmYY+oTHgi4UldB7jyll+FulWNz0wc213SIDhcJY
1DqFlj0g+KiCMxcgAQ1wa2Vmua8Zb9Ks83GyoPp1X4ItZ5VdR9wOmylbpqTnyK2GIn43lQ1ZyVgs
STXyfTYIng4Z2xcKlyvmIRI1bnIrUc5vYzzdLV2caKF/CgTQoWrhwD4KZ1URv50BiCVNVjRnxExn
qplucsaHpPRgn7SBwNfxcUpURMtVnRl1htnyVjV+vHpeSE84yZepBUQUVG8nMpryVph+Gu12knYF
ECckYoLt0HhIsib/jkYQAnr31E8kZGEIawhh+cgnW0pmgulgtx53do1451YyK3cZZCqFQD+LA5Nc
ZiiQRgxhqiwBAebmilcAAAeX8cRZ1aS6Htu14kudaNP1iZ3lb12FLqNRvjaq7tJCAdoP1pEVabq7
ulxugpkvanFMxmBmOakO2XREqRNOyyW+age7KoPDKcDV9diXctODSu/Ly4UGstIMPqh8teNRD3c0
07hpsqFPzNIX50GG6/siKLPBraa+cjs7TLe6h0JSVvmQLi2UemyZbn2fx8lMVaLIeIsrdN1GekcI
oDUkhpW21bw6vohqeCcbjwbZDOMGUd+tj27UBbZ3Yrrl+bGAYFUE/tREqWkBLcVZeRXaSq5EA5/2
EXvXlgxcrM/aS8XCne/71TSAgEujrzSBmkUFgOLU0HdlMd5MhPKUOLYdbb2LxnK31G2b+BwcuO/N
DoriszqDzKLzEQwTvINP/ZVB7H3RTXZXIbYfu3FFsJ/TY2EUFq/Ppta7CwnI3vT0Hfb6e/mYP+He
gHWA+gTiCSwqPsmTZiZliymrt52Y72w33nQx5L0RyqyMgVsf8dd9qe16hTa9AqR37/O26Dfz1E1J
W8JtbU1WVW/LtarUSo6eiJXp8zbFWNq1CsO8NaiLoECr6jbJqV631uR3bWTUVeNVsVpyyIv9UqhL
CxErXQTZ4whiTNnPb0cCcCv2pEl5rIc05H2VGAnIOofCEPJhQRwoJAeYLcrhth8hgnrc33gJJaka
zNU4DDeUDfrMGR7W2ldk1U7LRV1Mt2VWy1WNoiVhbr7j3dJsfNPfCKgOtpXm+xGSCBSZwy3h4fqI
5nvxNb9+4bS+BNjP1Myda2av8+LL+NXvv/7Xravh//uRoD/ePE5v/fEbTDd9Hvt69lNnH92x/9ad
fui4m9+/CzbzZXdHVuubXx5RbF8ppRMS7fMU2X+4+CcZNoQUhNHfU9Ejhu10nuueXft80xd2TeJX
FHK4gJKEQVJnHMLuF3ZNxa9oDCGZUcV4zCgHsP+VX5OvEDBeWHEF/QAIobCLP/i145gMEZJ+ZeW+
nvEbRQKr+ETmRNCVfhimsYT6HlxKQHUGiTMmx6zxAM60IQp9azp0YRs69m065rUOW89GfZYVseV1
4oq5dpdlhaLpZx0sPQ/NXDQ+6VTDDkKPFqPVHJdkBD6r5MvsEwvBprzIMfhOojJb5UlrO9+dPZD0
E1s/yWeAimDD8lh4ScwYPt257IbJZH7xFySPww0qgMxgU6ku51HE+ymaM/MdlEnkMUU+wGWwJI0R
VD4MqEkO2jzBZZE2pIkGl19wri5dL6IyBY4NHRkCmrdxUrVRu0U+bn5VE2ClkA50FJDv+DBmG5YX
yJ1nQkc6WUYBUrE8G5Yz3IPjSqsFWTs7hOsCapNbg1G/nNHMuouyQ5lf59ouY4KqDOiw1rf1krIw
2GqTTxZkHfEx3JillSuMFnbobeO6pGwlLKWKbMzXXmRlvZpYhnAy8aiTKQeNtGndd8Owybpovpq5
xrceYF6bTsSwgye1PptppPx66Ru099JVOhW5nvP1pNWUr9Fx53FBjV+1RY5vEYr0AiCog7N1vmx/
jYo5XOd8gm0ErGVYE4abX/E4VUvKHW6L16GoYUdqZuR8XlARfvYtKxadtBFGt7gsUHeBHUxl7Jdq
EtGGi5k37zAZbLHrocY9iLwzSxpB8hhvFm/xbUSAL/ulkShE7wnuQXK6C7CfuXfBnftG1nU6+gpu
yngES5tmhKvNUMHucAlJMQ1LG4/Al5VlcZ2NqAMk4m1drOhE4PxlZdmhnPLs7TBz9XYcPNwOhZyv
V63mbwo+wFfHXQtC0jMFLXDa9927YrJjs6VLXNdrkCMZUqYJiEVHpp1WgfXt8tO8OFDriBlGF/mi
TLFbjioRR+EogAWgv4a4C9VGM1pp00ciXcZxuiqgLn8TybgISRnAeUkOvMiqbTXq152fwQmNQrBL
z8UkVm7EZk0zka8MaxFQpVOYb3mP+33EVBBpXWa0S4BJdIe87NnVPOf8bTQKtJ/GxlwTUuUHDETs
1kWGylRjKw42r8ZfGhKXYYMWMNliisM1sMK9TItyAonXJqvmHQ6chTVzQr2NeNv1b7BeIr5iowCz
Gb0A8U665v513AdGNh3LI2vSemgJWgBNyWIB2gEsEt9NdQDdadLQ6dNczkPzK7ysy08NsOo3uo7R
bcmPZLPLwUY6DGxaWjiFbmd81LypohZKw2wC3VbTYur1IoBOAMmAc4nSglNWgO2zTRdHTfeuy1i4
geITHCFaBAhYYygtzyoTuwuGl6JJstD5bT6WrtqUGQ7XAIrbLXDGc7gkdgDRC+hH1GseqnJJEHgb
sK2hBLkI6CwAQccAP9miwv62WpYoehsNYmkve+wjfz0HBTsBCAThd6mnWf2saVxXN9lY+m2oI9+m
2UjI+TJSCBDLXIMsAQOCLEM86SZR6sgYNHHtt5mRJmwoRJVi17QCk/TekCso6sPGRQr8mI9Hp+g9
hW8JE4EYaqnDt3qIEElhhLPg74KRA35dZgoChcxR5e4EmdC+4LLMoeSsYc2oysuwFVnuy/ce+Slv
Ejbk/QeSyb76xUOEQEUKTC/zr11tLZdJyKNMrYXJIyCEKgTfFIM57bpWgM5749G+7BcSfpFD1lYf
mbAYtwmd2zxb1/GI8esa8s/SJngoc36eWSxrnDgHQ3bnBSaLT4DQAoY/0nn8XoelS7TO5d7CLPc7
Ng5Z6hb0kxjzMKWodsPPs5ujddV3xQoMo0vJkBfnxKhsRTKom5NaQ8GGCJrZqhA120bdxKdLR0uA
+b/kBR2ANmoYt2UCaCuzEGTcedPI+G0HpERK6vh9ZEed9NZUSTVbqE6LKcgtqnD+m+ky8THkJEss
8vZ1b/jlMPl2XlfGhzfcifw9I6Nd15CkVtBwIzeyzex7BK2MDbYxkONigb5U3At/rQDWp6KpjhzM
Upkr3eTmZ1x2IlFx12+WqA9JNIaQWp8v67GemtejWepLRsdhPUzCAN2EgYZXQ/HTSM31JOJQnvm2
o5t2bkMSl86ejdrpn/KOm5+nmnb5xvfWXipIYCtTtcvORKraQOtYJ2M72S4xQkDYG4m7haTTvLOs
bopVuXR2I3Xsfik4P4q21gr4QDbYlIsBugE8kCTXY73KM9F90l74lRko3eKlzDeTwXjP8k7QVRED
F5GEGeDAqvN4vGi72p1J084GCiLizkUR8CZn6E2ZueYsDsWw8nDGd2XlG2Ar8MjP7ZyhcT3XYti3
Pc1+Ug2QZ1G3VBsGzFoaldEiN/PM+T4q+hb6MmzextbO51OE1PnSV9N67ryH+ogOaTvM5bawHb8d
9bh8iGNTXiipgKG1XpnV85DoEZijQhD4Dx2fQIB5uJM6qXU1kaVpsl3oG7+FjoVJ44lAEqKRl6sy
ht5XBl7+1xgxQEUCajMG7D4gXUHVCbEAzFQhiompXWsgimqqITA0PQaM8fzpTqrA+3W4gFWAdSPA
uZ+gr7FwfOhUnu1odUQYIvYQs21ofmUhg4Dx1xcDSh8mcQEgQxP8RJQIfDjKAQTupIEenHMF8LMF
B6ZdD2r9/FKPgSzQVhLkBr1uBFTwKQTPlWiiEPMd9LfQ3g4AvdmkTNpJ4GA7aAZ/x0qeWA9BHYLA
TO55zBO2FEkHbmtqtlugf/X2cwqyRQwZg9kO0EinZxDv82c8iutb5AyHk0d2llBQ3ilYn+uc9sr3
dOe5BXQlohjADwRUyMA2YMiBMLIG+SiqR3gdRyWkj+c3cDSOkw0waF3AjCjMtWGYSfy2znGWtnEw
Fd8Ng/bbaYK2f0CT+w7t9eQq0B1RnCOY435EVGR4spnu+C7vC7+dtdVnQgJ7+tfPAgWlhPYGDIw9
ahvwnuCWRXAW1XZyxYGPTnFo/g/MBBhVmJuVUO1AuXkisaqtW91ox3Y4A45H+wKMYpwnEdZz1qN9
34Rx+U5J9zh+QUyHaALHogRenTid1WM2T4bTXQQE4Ds0yHy3xCNAkcFAX9nKOcbASy9gIs8L9HFk
kQpDpxvBadXj/oHCE8xnNAzvqgG8O3PHGQF+7FOVXMIjPr/zA09UrU8cEYwD+neAweHhi9NgKczk
Yaka74Iv6nSukbtYur751VAwmOpYwYWj1Ty/6FPn48eJTwoEGmcEf2v8Y6wtKRRHO+gm+62tKTk3
sSzOoND5rqfft3O/9bTjqA6j0L2A5+Qee1ohvYwhnuwW3ymZlKhmQIqK2Nw04+L3rjSFTbIZYDKM
1kBVAVir24/tGLINjToKxYVjB5Pj7gMqOgKoc7GmuJYVb8x3xPI4ECoYLoIxV4hIHAiak4RigezV
c5SBhdcwEZvqTDe/liGCfDmWFEytVADrn9cEehwhFDx0A7gSZj0lkY8auAb4kgxy3C6SEWDdIAnU
D30I/QfpEaTMosmO9l5qtG8H0/46jmxBK6JVuGk73JqzNh+WdgMoSZ/1MzLF6vkNPiUTyYANAmcA
3Z32PuO2K5ZRgtfXiwTQHbPyPcojsusMsTqZ2vh7NM4j24Sp16M3HKcDgF85XbDV3RH0z8tupBk9
dHEJhP7cWjDT0EA1/vzpnloMeCMSA0EDoeY0C8gFqzhv1bwLOTRbS1upy7iTUOWwuIEq6fnFHqka
TgYDbNBJhnFqCGcnXldXEWq6LJ53HIaQOMDXHiwLHBGqxOcXwie9FgyzFYQfwQO0kSGlnyIjmG/Q
gTdiAgThi+46hhpuSCPZ9dXPWeSW7qIpR2BCaE7lZTEVdYCKRBCftOaYBl0bbgpdAU8QTVAspR1a
ml8X4f02jjhQWcB6kU1sjuzH1FZQHE84n69765Sr/2og5gwBvAPCVDESP4JCGvo7jai7boehM7Sa
7OAu6qnQZ3k8/2XUBUsdh1IEhUFGAY/ufBsToUGD+zEUfudjTs4lLuH8rWvVOsLh2PoO3+UPTzAQ
8PAQD/Hx8WCJGDxTdxpulpqg1jO6422gHznH487TTL29J0S46IDVaRfDfnYh4O9EOnxqItAdxzDg
yQmsjAkgoeMowgOel5qs13TS5Q4Gs6p6WcWl5FV3NvNlIDidQiZ/46iq6Gp0Her2KnfggcTnGqZb
ZptBD7+cb+KhBhZxqY58TevFsbAYPLyGBjxMUda8K88G+H6YVJgjC980aZjziPKqBOJSEveGlR3M
ux3NC0Y2AT3MvUfNbvRz0yWYd+GaTQGosS6rgPergDjKEt2OuVjJfIKJRxZHlV/FqKrfTMA27D3v
o7NANb92MzRIzpyw0PYbe7sksWhxfAm0dGzTTrBBJQX1zWVfUYFSYZplWrm5XaCAXvRukjBDR0fD
BpMMqGgVjG+2mvXAfcfj5A5kKa0Dn0ElkEdDgwz6MHlZASkeleAvKjRHMnTOq+J6hAHSfC1gdtCd
w3gckN7Kq6zY8rGCqsi2C1xdWvEFfI5VBsyLMkdc0zbga4WFZvsnYMv1lFYo91C4zz6o6jyXUbhp
wlIX16R2xl1WeTv2bzrSgUJwI8C7Haqb6sYtML+58kOP2g2KebipYiwvc85ddSMa1H0IXQynmEjJ
lo8Emt70yrfoSEVNBtQcYg03wtHZgU2w3Z8apKhaV7iklyNIcwRGYwBuTld9FTa8mWF54EGAuYLO
GBDhsp45WY8kg28ceJGh35aJ2PM2lEP0E0zawdJttUDWUrGlQOEUhnT4tZ1G1t8gHRXdqgJzKa6h
XnU+RbOYmjSKND0fR9+JajX0Y5QujW2mFccQwtmSgwVZO0IhgQUMzF7SMUPTeREik0FeRaPeO2+A
05LN0C1nwUANm2CtgGXMhzj4W2Shl38mNQMDswXMIO0j7SE33OMA4OzB+pacA9VQcAe8GeKCzBcZ
ECESRu9mFz6pfsmu5TKG688UHDMDbIYUAd3SErODzooiW3dDNzXbz27FMcSW+OgzkyClPFimgXqb
2IxuUUCF3gLbC9w87imEcc8ZWFErOVRmhWEgV9wdOXNSdsNvs3bQoQ4aePjPrRkk6SFj5AgkcgrY
TjpBDzUqj0ysB3o+aUoofwKKgYG/T3+CD0AyFsBdiUsmoB+RVLEOMB0tq7i7qFUOblo3EXQazExB
sDQbKdmUCoZR33S2hY2gGLiTTWMwDBItqA3vhyBINALRw6rqRjporV6xYNAtL0tL08Fnev4oI+hk
rEsJbd03M2qABS5mwMYE/G8SNeRjaAMULimArgBbodDNqcCDeyJ+AWBe9XkCY72uIYnRYxOVSZYt
x453ZGCm1vgO2PrZACm5AQZtkUBJlDTb1XEcgGoDhryXQJAtA0zGfM74/79P+p0nEWB0jQIm+b0O
etQn/eXQFTC137vfH5g6dkq/3PalUwp9MvhXAiA3cSYVAfYSSqcvnVKA5vDwEzAA8vhIwe9NUnjo
JIYhKSg3ALBSeN7gjyYpPHxIGcy5wDMI8Hg7gt39hSbpt6iRwr8XAY85wBOmx0fhgTc5LUsXt7RD
1A38TT0a6NBYHYY3HsZROFDkbff+gWCeKBD/m73zWo4bydb1q+wXwA54IG+BMix6ihRH0g2CIiXY
RCa8efrzodiW07s75lxPTISmuyWqUEDmyrV+hz93CecP29JDwJ6Ei/rrY9eYerNbBVnvPmTAo1/P
6PvSj+IZwQpNpG9DLqZMGC9iw///Pz56c5eF4TahfgSicqO05l5Z7sPKkfa1Fi08xfvEHwy+9eSE
G+nSme3WIyYrxeTvP/7Po8f2zQObZswMwT95cB8/3nbytBaAtA+VNOg1Q2Pjo81+WPVlrraPm2X4
T+P4h77olw9lqUCmo/bEYffnvqjWdTKkWtgPHizRU+2EzsmWPhPW5o581r0XXrtnpm6wBupw1g/9
m6+7/FgZPveh8VV+1MFGd3RGCxuxrqv74oc29TvxRtO6GnWy0XUrdFnUaYvSNFc10+bf3zv2xh/g
rfev4TN1g+t5zBvuh242nEKHspvZD9ZgsFYG5KRzNXBEhx3nED4FdTWXXvf295/6ZzXyL5+K7s4H
HeKDN63EH5tK3zCDYvZawHRrtJ5qY82PTVBnPyECG8r6On/yXJhjLxAZBF6GvuXvP//fNybo7HmK
xqJkhh/3yihEXTblbD34Bp1Ovm2YRUChp2Nj4dP+rV79xba0/jxjnb+rA2CK7BlEDL3utm//0EAn
S9DXpjlYD+42ixs640gcc4uTPHEc2qrSdV9Gkx4uNSF5Y6YxNotRBLQSZWb8w+P+qy+OMYpqaQUe
EPWHVWu7hhKNmZgPQ9+wSdwgoSW0e6iwCHGZ+AfM6q82SUDZY1/yv+DfNK+WLszccEb7oe36cFcv
GW2cmzImDQEcqGwL9+SMnbqCc2aVi2q1buUo5jReClQjkVWs6l2ikDbenO7PLWlfjuJdQZBlI71N
vRRscQ8P0XQpMnOo/mFI/oBLnR9gYPP8iJ/yHGawD1ukqNJkCBdhPSRJYTaH84B7XjdzL/XXtkWO
XoUTdW/hBsoQ1D/NV0CBbhHNBdpZuqm8dEFgVijjdmclZgdmg/Tk7xfaX1TBANv8pm7hYv8NojBm
exj9xLUePKaqPDrfZktDdVhmYj01GxX69x+4naB/qh1oj1jVnLkmwyHpIh9ujOxTuzDLpXs4ywvO
vX8iZu8lEQ60ymA6833r+PS0SZ7QtJljAYA3wUQ/5kMJ2+vUC9SuogEuTCrAGTTIHaAGd1sT51vU
cWr4kZUjnuvGQF0tcC7X577eDvhC68Kg//ff6t2O8DsOiUCHb8Jzhg1zbWbvjyLqNSxF0CBWeVD8
VCz0sra7AsnOXYN9rb+ox2yc4iIYi35ne0blx9CLSXYQWZoXEeprx4yXWYvYLuxxb8o+OIxravTM
Ad1gYbRIFwcNgZcwSzurgLDOJuOzNmTa78xAqTaa0iXzYlcETDUAbeyMopuGPUeAr6OyqFTkhppE
tLrPrsJOFte2DNXtWCRBs2P6QZeL+8j4whBU3llqqV7NsoNUpQ/A27asq+b6xuxtQRfoX/YLjGfe
c35fmsKTTtQ4hb5vTEIfsCkJ3BeIUcydF2TMLWMQGPp5qKtigtEOgkeBYNlEJpmWPsJEwNhIemm7
RujTljZGHRJ+R8zVhnEtAZUuVrxiTKzD4LYnu1ly45SAPV/b6QCYqcfkkqQn8bhMozXEgTum7QM6
fMtFat7XXgyOWWaxzFKt74NUVm08CzdLdmExiec0Gzh2S9ZIsGzKCZxqYt8ghEz3tAZIBNBFcXXK
Q9chXNqEOqTa0AJSiEdo4k/v7NUSdAwOiYMoDLtM5UYzw3twHZZBOXAyW5kV6nitBzPQl+jHiuXG
d1RzbcwitA7pomSGXj6fw5Ob5tntiHXwNaxLX0WpnZlHMy/aHdKN9La13fbQYgdTDdznZJrrF1Bc
jI1jOO9wz9rfER4pxD5NdwyEnRzs1VHfpOi8L8oxvKjxdfbGQpl/pENS9NGapfXOHHg8cZb09bFN
tYf6MxihxlJpOmmE9ngOo8UwFoa7/g1ay49nL0/1k+GFeXk11mFXuozE6KOfgjFRpmABYNgMdjKQ
zF2YwkCLfJAST4BEb96RyUZBXLq5gY8PRHzxJXpmS+gvRjb6DpdbFnW7W5pFhgfD3JqfFUmMKkse
UL05Ks0U4Itqb7gvTchQu++qSS+RTJPq8wx1PkZnzkguC/DOGAjqilDUineJVBZaHKZu3WxgihUA
ObYdT9a3Vh5qXigjNk3460lMLC+8wTz6cqRk5276MATh2sfr4m9z7zSBspowVH21SbXlhJ0uWcXz
ZMMmdCscrj/A6BgudShwpdjLFltg1LBDw1jKDYpfGu8sPvHUFW0dKq+NBypRQF6VdWk/NXiR+EOq
Etc9UEQeUc4SNNqukOnOsnr+S7rOG4OQ0/hAYvMf1qAE8g09bk5rc1JHPUKEDleUVdwOdUOJQR8K
RtNIcS0CNX+yPZ9DPUeZcX+ukfRw4XXicYgGBfxNosLuDRCbWylatIJdN/CP56uVwwB87mA8vFe0
nTbSony5b869SAmx1t7VskSqlI7WLbZAC/UwneFiT9bTaK1if0b5hpxxw6kKG+0xLE3Wg2/tlq17
XGzuvSUXvhRbkk8qs7F7gyOcP6Et797ekby0oPs0y9F7OXPnYmuPdAWc3Ii0+VqUkC3xnHfLp3Oj
sJZNDR5fVP6LPdPfF13Fo224mNkOizfXqQLuRYDCSTWGeWtuOk9fJeZt11ZAcCwjnp29XS2Oa+QH
HcDlWbEFWkUTrjZI17NK/TUZNkXYUtrQLokt6NLPTOKocJWemq4Fg/wF4VITwq3GQPUXnxucYWtV
yrXo396HH2drfZZCgH0B17l4x42yKaJA+6BpwDiA7NJzXzIg9urIscMFantG+hUa9VTstbSS7zhA
QTfr8xayEg8YcJzbrQ3i5Ol37fQQulP3VomOZ6STkOaOfxXpJgWtXY/aprZRpczQaFqLRWOwodg+
T/oWSVBw4uuoK2c0/E/5MixLZGQVVzu+c9+cuP22PL26sm7NdEO+S/zT4DEj7aobIqi7AdI0sguZ
4cDFvIGSJELPFjp7CA8uJvFYwL1bcs96hMzP85gHT0UZNtW+b8z8SJAJa6QCr3rJ5ERXOmu8Ge9F
AC/Z/AlqnLtSlbm49jd9Y4Pj7kr728fLCbCq2HZ91VsQcpZC87jB0bT7zUWTODzVHHXJruIg5z5M
tKCizpPns9p0Rq740m7KiRIbndy/SwxTjx3fth1Xcl6J7lyAMCM23NYGPfreaiuKDyLetLsXMzT+
KVTbAyoa/L0HWyXNhWwt8Zz36yyinnG0w+fcb6hjONAD2VMqH4GbvRenKFCuGpvOVBSMIe4cWk+T
03KTHXuxxog6L6poyYX+6qeajd5Y04xUi294VjIjpaICtQrS/TzwrpMBHYPa7GlMGVFzSrcZTYy0
T5sw8gk1JY+l37q0NZx4TueO8XxsLqvJitIbyeOEGd999TTuBTs0SEuwJSjxwCSzaXRbPc5iV0xW
te7a7XIyn29R5jByeujZr3WWiuuqrOdP5ro4yS5wVucwdJUVRl6XUo7yks2FvZjqmHWt50QZSx4P
c5ls5FICKDyNQYMkwkMI6eF58D7N7VS3cT25YJFGa3ov7rxVFv60eK5nNJwVEq9T2ShD7SFTp+pS
jj4/XQ2Z3Tzi35xYIknJjcZob93mxbn2zTA5R5VaFHlakXQbyd2eeSWTrInzDXivRdvgPhY2dWEr
rG26qU/PazdJN73wWUE1B/nyHb4ieTivT+DY5FgABBzHunHLm2AIWSKhienexQ14maVLG/6yIOQk
w586GMsxlu3YXhhFjZV/QTIPFg8yvK2Kdz1oaSfWrY/X8mg1NZSrt+mCy87IVezXtYWJ26upRAQU
GDGsBiAEVjZIl3z7Qsa06S0xtxHu4E783kIjBJZs2dat5SICY8lZTx7Y9bSzqpSdFSQNJww6HecA
gDrfD4Wi2ju5decF9vrApM6ifmcQ+4mifa6ALnC/3Kkk4Gb3ibEd333BXXKCiW2zHUB1tKTOMsV6
7CkKKm1RvDdGiGa2hszGZTjgS9k7zcLnpnqZP8nFZSTQjGrPYl5o/FD75tGwjCGr23Z7Y1e47WxF
Lb3Q+jhaIcLbfhjr7M7qClOdasrobXsWMHhhzyeQjctqN61khYzwBpqQ1CjFsznp/Fjrefu+gZju
3cEOHodwlnfwZK+ZkRhxKYruwqsQ8ActlX1CvfozdToVBZtL3vEZqeNROWzgGRKsyDUn0pJPa9wD
eQo6lMV/LgvQey/XVDnlTet8NIYC1hTNyhiljcKCOc7ylGtd3DhuZ1kxp6Y8MdnPF7Wla1yWWtc3
iXLUTzFX9AtnesM964Pbzu5DFMNdb14SfIAwvEiw2sYiyxi0B5cYBruqq5OhEM3XoGzIDqtkMh7T
wubxtFLzayMsbpLjrUj2TZOUE2ei4JAbAu050uPIraVrshDGKO3p8ObGiIcGhdR5UD6LnSdHsFVF
1kAUmS3sS7Ii5S5tRX/gJhN7YT4fJklG3V69XJU/FD0mp4vQYl9sZ7hlFMlzghEQamKbnVOTDAMc
64Wm5PXUNOXPQXIFntZeBEi2r3ORuqdJC+s2nT3xbBl993Ymh32ndE/MYDzX2rc5P9uN2RhkSrU6
6+ZHPjk+101RlBRHwYG5PysL7GrrN3UiwmvZhrncJRr4appd/bWsME+pnrrXNmyhvmLx5IlRokjy
Dn66VeZ1VZxAzHbZhe1l+Q939GFKPD2w43oDJs8rG3FtvHcYDRiJwcksyzp0T0GwmsGJgW3uNyvb
EIXD0B4VHoxD5dp2yKzSey9wM9ZTGKIM4htTlcB5uCVBgUAbosNmkpA+B4s/Lv5TBmK9OxOK2pvZ
D2u6lYNzy+yZ8qef2jMK8Fqah7SUQbj3l94+8MnZU9YO82fyKtbrDJfvZz2k5a5jh1CdmXbWAwfi
EESBL007Xlxt3LeGr+aYdroO907rzBc2aTuvg3a8NwTC64+KrvKnquaOdnuq0oi+yr5CAWFeWzRl
xwpw5QtaCb/dDUlSZVFDHkizb9TcXHrOnN/mARK2tPDzf0ndp48+PT4GGlktBKd45nEJveVWODr5
nBlB+aqahb/Jq828o1OuRXq/1gYTa0V0DQxvb7ZF1IrR/3qGFf7L8PwDwwM2vqGCvyGm/8bw/BpT
+ns81S8/8gu7I1ziIAVCYWBaKBvbAkv+ld0xSZPyUP68S9RA536neMCifvG9ObBDAngqRL8AHYPW
+D+hdCz3zzgbSlDIITPA/oYWAm3Ex5yQJumxx6ezfyVtHVqx7QcWnDKRHVMTo/2lMaP8r8kwRQws
KrlV9WJ5cYsGoRW7tUfR9FipxjTkZdf5TjvjDZmRc1yEyWBhFHdGr4uCplr1bZm5hDwcaAOkO932
CG1x6iyw1W7sdobfp4e+q6R/PbpN90rIxkPv5kESWzYGHzfzA2qDEMuha9KdpvQ9Eiq1WtcYknO9
VfXaxPaAJx0nmUWHe13PVuXFBaOKwXnW5d1F1YRDc18YSfnYNon4imXKyWLsX+BYbTsW+sqvWzhq
oJYvhuO7io9AGLKfUfFv7EZg1pGz1HKPizW8Y17zvzZBMO0MoaZv+egW96sHPKaGxYvRiRLqU4z2
3EfKyYyQZtnQx3KV1akYquyb33nNF7tzbBVZKhevSoSv1bzchuxYPAKlXE78kmCJ9Z273MtNkkIC
a98XDjiGY0r+DOEDD0NRZ1NsLou566cUM4WrqV2RGgDeKjfxl2iyvPECTkLe07F1zzjNkhO25em4
rsHyIDp7uTTo0FtacXs2qKxGfsGUlL+xHryHohxHhAzKNu4yWYfH2fOZK9VsXU/gMk8ZRqDjGg54
MFc3iMc5zRRRJL1943qj/S9DVZ0b+QAad8pNh53QlYplEAQnKIP1quq9ZdzlgwsaaNfDHpgFW56R
zAdnctYL3JOzipekWb8Zi9QYIyrj2OTNenIze301pR2css7Sj6u5JLeD0fB6BSMd5NFdjeVuHlYf
U+JhHt1+g3d+/f+exIgxuzE8W+shzk0Z5A1Hv3Dr9rLQHUbCS5l0U0WkAV7yQhD0YHwKDSucTBK+
qm5a9yaCDvP1vxX1/37bxO/lEaqb4vZ/F9Rf32PxP+rn/8SqGuT3/OWPIX7vP/9LdQ0ojiZgLBrf
31jyXzP8gv9F30bpRYWIyBUS+7fqSqQ1QmtGJ9hWdIqBz2/9Wm3D/8WUwJi+ySQRzPNb/wGBfs6W
+B2Lx+Bsmije4HRtqrvvbN/8j+TZQr9lMWeaFyULW6Y/kXzezUtyKkLopKm+kLl52ZnJXiTDF6tk
PHW6f9C1nrnIj5eAAA63M9/ZRj3/50tQ6A50GKbmhWoXkyShx9wCtl2HjuG9MaddYZjMzlVyo3Va
HGGq6/1kf3VHO16zXa2N9MZcjShXJEYIsGH8kM2WacR2j+DHdsaYkgCgX92ZqAqVkf9H5lr5rejs
/faPi+sS3Ld87lZ1zCXpUMZ+8cQFrXuTRaDu10ixMS6tZq+GyGg7x9mZ5RAvTv28hOQDshouiAqK
yAeMMFhcpbiz6PPWB7fnC4RVGOWhcUMYQhg5vdPtu/LaNYaHhPNnTzIFQSiif/DFV8sx9l0avKwd
VyALC4Qf2MPH9tkIGIxsP6hqx6QSt0P5aTaSp6KZ2n3ZScIy9LeBQLdjXg33eK0Iuqq/r4ReMAhC
g0/V0V+5jIkUCRih+lXOrnksi3CJFnN6rd10l2Lfua67idBEk1xDv+PDVpRkzl0qi/SdIf1vo/be
qL3+8Y0vfywL6GH+rqp8SFL9vRydf+6XauJTTRjG2PjhbyXjvZpYgf2/HupcNBqbQsffWPBfIguI
ESVy7Q8qnV8qiUWRcWy0tgjscRwFdvCfVJIPIWTbJxK3hlXBIfuMic3+sI3RYLa1NZXej9BKeswa
tmY2weamsYk8e96gyxfMbl53qEm9XNxdb5OZOccYSszvad26oMfKJh4Kjtlbhl0pjLq5mISsuhvE
dRpWRZWzp797Zc8hvDN8nxClOA0C1/oRkDE0fKpILKxewtDTyasjnca/Tf28QYsmmXO4FJyfrbxj
MOunepdWXlvqSE0I964t0rC45FRKa7nCc1AXP41uRBjyD+qAD2IQn6PA3jIlXJwm3PWPQuPAkvmQ
+Vn4I5kUM9ZFLwlkoKsYuza4WEnwRF265gjef1ZmkkNK/WFF/ZVUYlMf/F5qMbWcXYi2y0DNk+Ji
/lxq18IJO9/087fCKjfVeK8cjwg+IWyD3NUWhSz5lm3Wp0B0hmsg57yfiAsiTcxyt3Cqy97HMVni
320csGrhhVCG/3CPPug5aLW4O9j67E3vRKjdx1TC2uwzxLdavJqINP1vrtOOxiP9kucZEdEHqX0x
TuGWB2BKF9qGVrpCgEoQkGl1ce/Uc/C5mExUrf90886P5/fbx+uLbGxyKKBsbDTw8v6HJW6aTa2C
PAPnW8kt7fa2N4+mvRtM8Ef1s1tr2LtYdameOhFJ3JekAvVe2lvyioXMtkxjVRKI5Vzb7lwX5r1M
vDRVF0szNZ66TeYcndcSw+109teuwedFPkTBgdfsZTWsdh+byvQ7OECmnby6dmZLOf69WII0aA6l
H46Gc5fUEq3nTZlmo2AboVngPMUQzOO7aFY/AFWpjEK39a6qRk+0cWDwY8SESuhBjrxKhch/fSIo
/W+2aLPhVJ7vJu4Eu/BiYYAFE0M32oY0LpQdhtUtLn5ut8WOG4Jbp6s8/gIE2I1jEo65mjw3k0mO
8Iiy6yWJAWSOwAvsMEZUxRCpHLkgXHbT+3y+Oc88bnhIfmWrTtxfvFdNmxyCZnSaU4DU3Lf3OlR8
pCxn4k0uzclO8jSuZgwKZ4CsKqrPjhoK4dyCqwhXnwrfNJD1k8sIZgdG6JCzRTrE0jnNLisHKQhg
KpDH1jIqsj5USbzFiUymhK6notj3ohEoh/ZpQwBd8+QtYlzVk2kukhuZWAhn/Fvgokn5T7nGCZLu
WOfUgkOGiNsqYmmFXftzAbfswkvPnyf7m+XNSx/eQqsk+qEWYGH2vqi7rdvRvPxn7mMSn9Hh7mu1
8Gx302yv7QICPGs1xg3L3QsBgJZkui5F13ekCyAbyC9rQ4StAZGXYQlyTaLFvvvkEiyw7m6i6zqS
QS3bL3VDCglAF7pp7v4q2+2pNbUWqX8dyjygINRZ5QNZJt5g8eQl+QQ8IFzxWKMYbLelUeWcRd/q
AP+meWxFkQ+avAjTl8DDXaoCLsMuS0ao0hgF4VutCh91LYyKwFQv9aIsTadHD+6h2IHbJsfcHZ2L
HNnGSbbzeDG0qfoUtD5phsLLboOc8L24ccf2KWFRX7jpxnax+7LvRaurL6mZEyw6mEzFSda6B6Sj
QTzZtXcVavObKtmO9aT9ayxaehe4GaHE4ATtAZ7J3RcqH+7WourNPSu33+NpBFguO1++Znp4RH2q
r1rXSK/k2PUEfLpgYJ2bXoxqEDti/MKHQGdNjO4mf0MknuyqDOh0cet65yWiucTiJA9kDiTE8GjP
5a8Olzp2izo4kJXdnUJjyb6Dcg9He8kSaOSyOqKgqyDnROEdMqD1R+36NkhaihksMhyVfp7mNXyp
jNojz2yQT1No53vsM+Yl0eEZ2gfDcK7d3gM07Dte/1IEyYNpeDmgd++INwvzL5ZfS1ufRiJd8oNe
amNvdbL/1DGjnrZSsOuWebh0iCspI09OYZwE2CbCL/loi+XEWTe8drZbWHs16L6N01xmC0CAF/4I
ey+QO2D89lIKT3k71+qLh3l0ytjzIBW9DisEgbOZejGLTl/PKMSuOt/aVmgCYA9fNk6XM2jojRmU
4ymUyrikKc1ssv/y6s2aMDAA+oZoI3p6ja+TbqYfjWHMsc0s/9J1hSLBJtG0FOvasXKzSmOlslQ7
7PCZlPOlP8ArRqal89vFCijEUs/xSMiOc4nasNKX7dy0B1sP9hXsGCkujvfsTcurCVB661psn7Eb
euQbUKtROssx2HmLcvYuksRbjbHl64IZ91CY9tCnXTQQR12S+5CnHlEcg4MucWgU7GNVH4kdJwsC
NdPDzEz20GVLXxIL3aefm2xpvrTwtAh75gGg12p1ERVcnxMRs5uUbLw5Q/c3h9O9sLuMsNl1LF4K
qUlsTk35zOv+mkgDpT8I5YYnbaMXGloTv35e4+wL/fm6WK0WClYRjFD2SR8lgBfxkg7ptR8aCsbY
KsVLayCO3oWNhlPHMdTc+5NPsIrd+H4s8jW46C2V3Wslm70zZe1nW9X6OA6zdSz0CPnrJJ+nYi0+
r6QkhcdGuws0rkx/LNwQBLzBMOyVZy6PfSu8JGrdZrkiHocky2wcT74oNSJWPGpRGnTis6h78d0h
5fSpaBP1fVzH9cfAAt8hYwPsSQrnaHJS7Jq56R8BCo0I38x4zQhXfltN4jGcykqWmEwZ9zZbTJez
bKYimQXzGqd26V8QaJnEuquLY+kN7edusR2uf7QvLbPGaeE73VciHZp7QSz4hbVU4lHKlmjDDvR8
Dii5UVHL/LZ2zf6yHdzpvu6S9qll4H91kMmkjLfLeOtiNd7TT013JDwNV3MbTKcct5UCMgvrY+JL
wjMaQPeIQHFSLIw2uU4obw+rHWafQ+r212YN+ycO/PSCzRbcrHAx9xz1+QEfv3edTxURMb0k1CJc
F1J/TcwXBxRz6r4sw+wezYRukOFV5qGdyIbS/eCiZvJWktCFO1zlW4ByakhFlPwKkpelEr4wKIlF
UShJR726d+GYOsdsaI03I7Hhj64Xz11zgY0aZTqJiIPeFOKl54xBvzcVMU8kNwqdXEOhp/disKpb
g+jW56pvX/gZUqr63HruJB1MMQTF7QwR6EeetvJLobT9bTDAf+Mqm8wbUsWGz7k9js0xI1DahQaz
gis3UW14EKasBQnjod6puXPJMkKvtiPkQwZRsZJHyNie1LfK6NCDL0YTcK99c+rb60aArB2sGc79
REKBvHNm13gIagG06+MQV/tM6PZTsUWf7NuK1PYrmZcq3yFO8ZbjkiSWcQzGrls/EczcDtlxaz3M
nWhmTGKwlsQYpVska+i3VWxt1srYk0My3pTVUGzBNlb6NAUruffKJGmm7qfEgj2mRcQBjwzp2cuR
fbTUkVb3HmHP8HVGmlyMvR9cevZs1sXT6iyJjcJrbkwxXNoUO/MUutm4HJtqQTeGMsgbHt99gFhH
K9FGxLmnvKDBcMX8iLqe0HybGLGHdxvf5DtLEb87+CZRzHVst40Z3Hy07RW8CQKRWFBe9sYyd8Vd
tRi+WB1uf23OcodCQJZkQS7a9kh67d0i7HeLTzKUHdVDp9gP4QqVN+Bfk3vXAp2+3lLg/UjCF6/x
2s8NwLdc1kdCaMi3rnPXU/t08qabMmd0Jkn0t7gtn/ytgCTXorVOZdpqIKLBCxaEIX8VrxW4pdPG
52gtzE/t2yhoTZxWL/ZRqcSCuh4zm1cj0MJlhor7zsBTNkVB5n9aDFchB2zQMudVTCXt+QMKndmc
v1KEMIrtM10RuJQ21oxsSQZWkO0RYyCZvLGM0R8+F2Etk4uiwSuWjuO3FdHh5zTT31IS/Tbz9SQf
pyko9vC07dHk8DApEn77CIsBdr3Y1W3r8BKKMWtFrBu9amhCx9SRlJ58bOvK37UtAPwQ5oR5t2Mv
X/s0WQ+BquCa0xmIDVzIjK25m5rdymHj3osucx4Dr23bXT6GyfbyBhYMfHI+vZFtXz5oTJHhvguC
9LpTtXocyA9L98NMTOnJr2UaRIacxUmqotnZdVMdyibxHuvStPaiz1ADJZ5xY5eze2Vrf9yCwUx4
f8ainW0n40s9EIq/zra9GfM4hHemGBteBGH56rYrw6k/6XYiXbubzBkHY1oAmnUj6VqWRECgpFEP
p87ny+0X4vwf16TN3xK7q5pjAbi/a9mUU7QuZXvLKc/hn/slb4Uo6C+4hOQTp05+GLaXhwy1zp6L
PLW+YV+fD3NpiSMSTnkIdFDcG4XZxqP0sy9mLT9XhckkxeCGWSUpvqrJ7lXkOUp9dcykvRxsJ5mj
pJ0LYtqQ0lwm2uZLpyZBC/k8xiFA4l3BWHI5Tlb+WmZO8K1MUutLaTnT9WjVzs7TjTo5S7o8q6Cy
y62mzQi+0c/f+Eni0LdSHLdF6L660GRk3tZyO7Vnu/uuRuIHeX9BTmAWUkxFsJJXI2rpWhx4ZHqt
vCAFvVphxU5FHYl8Iy+8m0p39vcsywhQtclW5K0vuKHCuOTvjWvfZ01kiGhO0kfGsWOEH6uWXqtM
L6VW/b80U1sWlxoE+hsH79QSqxxO44XRl/6u14VxkTee/dkv3OxgrWM5bHJXfed5c/F9IPqa44HJ
EyYrsetIYaS87rywvUI7blURWly7vZ67QX8v7X7GGeC2NLb5WM2vfb+wV9iUzGkDohb3bZwEvymK
cdzXxehcTg1hZRyu80ozT1zhD9cRaGR4N0d/5S7Mb5FBO9LvqqQxPF4+skGi5jp6z5CD1dcAgVZc
dsDilWk04NdTYD32THnikPT0cJHfT1l1nGiqLql+9bSfmywraOUErWe7doa6dbLJQtOROAT+Lrxs
RO+RfdWEc3aaRQTVKLPCLcdDOvoavVNJ1iFNGm+oYYwd42Rpcpue2qmT9UvdkT15Zytr6nZMFUkJ
1yl8hSS9tYa0Wo7oIDB73vkDkW9RaTW581KRzGPU8WiEc5EcyFQsZ/OmJNRJiZhpG/UFb6rIZIdk
nAPXW3aZxbmF7rDnlF929bgksrxawgRIh9dlzMLS99UIjOlEc5cOYji0g27yL2lauirdTWyVYKR8
O07dRuPcKL8/pPRq9WnIBkP+7BpeVeDts7LMZb33msUqHxMT0nU8YinN+3rXkjVoFv+PuTNbjhvJ
tuyv9A+gDKMDMGvrh0BEkEGKFAeJkvgCEyUlHPPoABxf38tJVlWKWVfqvPel09IkExkkAIeP5+y9
zk1BUJH3gOdmzFWxU6pZVhSNA4//o7ZIvNCOY9FosnxyDT4HHHHlfb/SWx+tDnvt/VTFhBkgWqZr
d0nBPZuTcMA8zkmYcbiF3zM/tVdxFtbWxnjrnTHOv6hukZbcNdGiyTssOMUXwRLBdDw9KElAIXo3
saFcr+0itjW+2mxUfXm25bbL22LJoyTDkxepBmhaAB9YN5ee4vEQjkFhd8dEBCPwwXtvokKAOIgW
ZLl3YSvVU14E4AgZbrLYKCKPkOvAREqLykJlUGVXruTUADM8ZsbU5FDwBPln+RSi7u6OkoyJ1yPL
ZzdSLf4hazDoV4duWfw2JnbQtBGpa+VHhxTPRTrvpjmNO7Vz/D72D6HePP9scIf6oYtU9dFCazNR
zYeA9M5XjJ2DI2T93W5KdlkqsOVQHloxQmeeB0CU625z++mWIKLSh4LMyEUMx/omsMkEe73K37V2
6iWlK9RV4WhdHzqvnk7THNtnHlHk+yJelxAtsL+F5DA6jW2gWUpU+BMimGmNugW4PJKz791mY0hO
Bx/Nk2AdVfvJ2zTeA2tZ2SBY1YEdKCfEtOiC4GwQ/oTIqI7WJ2tLV93tnGzpnbuozMtgv1Ay9dsA
NQKkbjFzNGg2nI8IrApHHthODCMoSeSF3zNrNREXdtRuk2ylzI7EbufUOtYKDe5H5QIuSFLbb9uD
r+3x3EHO86WacbyPqP7crE0IKOaAqnUIcaemdAq1ZOxATZ/HbQEAuBu6tJY4W+J+ZoPkuJc+hVvi
64yTd73ze/bhV2un/JVyPWV4CEtB0YEMmdy4KZQRXTRfd7XGt67VuI+aIEZBYU3yjCw1LyYE8YiA
LkLCa8pvJYqA2dNWzAN9I41vlWW3BpnZHYXTUQeDl7334zRCN6ba5YdVmE1BiUzsncU0PD5yuFzk
bVjUg9l1eW5+zg5GXAx+GORPTJFUSfBQJty1QCyvwGRm37PBoeUjtHnnU4oYfAdrM19xedjLx2gN
1M0yVJJHwG7X7zCht8ymYS13+CbjO6QKTriPi3Y5OQQt8v3iZfmnxfPJLQTl6J9D4S0ScmXBfZ9m
7XECxfhZDCMJtnDd9nKotnvfGze9w6imr8mzuPneVeNMzaWqQTEZI7qfT5kYWqb5ZlvHXZaC6MeG
hlQK2kRPxqwJtXvEhumF0DFJNuyzmao2xGjwLUGThAKhdl42moxio8crT3XqXeY6iPvsIOuoboac
DZlbOFEtamp4yroU4aM/yCijnJH03/eW2fGOZJlRnVpa5ztw/PGCirfPUVrPOHQIC83LzVYTAdht
ouvEoZypCrP3UGZAtlj5GcqyjKdstetuP3vdH8som4ObjmuyTIH+EjJbzJfr1AwdCu45uhux8isu
FwQ9B4KcKFDttldelbqXkazK8Cm2Ul3vBieNLy1L4qip8vJihcx649VjkTh55H7tm0k1h2YMY53k
wVgQb4ZRq/dq0QXMSQTh6UHJPKqYfwevInnp6uA4iSV4sKjMsF4TuSqpceK3tQaOUztf8rjJcLB0
DsiqNB7tQ4iyn0NB7A4smakd1Ae4CvJDGaBjTlg32dWxP99Lb+gj027i/eIthKFRuqTXcFG9z70e
HBhqqvriQaX8POAMQu3cEHucGDYRrAW6fDV8yazFzthbrVZisfO4GtRWJ3hAlscmU9ZpKBjU+yEv
w/e4kduLKegpTAY+FzUj0RErtaMHIsZ5SDfIxBOaIe9AMna8mwftnsqxNZUNZiPr0I1dn4K4IcQT
jmN0PnqyQU4YUwcKxmm8njWBO1d3ZNDy/UBwiypZo+8nvRcoqnjEQMN1K481uvHPMtXr5xgd9q4b
lb3PtqA81FGV/kFKzN77gT99jNjunzk+TJA2m8vPiEl0sLNWGs71rM9D7UcUNrAQHM0Toy5SX9u6
nW46hchlh6DfdhgHG0J56LL0Br8+Yz2gUoGKRsp0hMElUTTr3YJC+lNBsGMfrRxUemoPQrKVTvtg
RZV/X0DXrhOfqD5A1sYJ2l2xVKXnfdOK6D+Z7o540PDEAlXW8x5lPb7fz5xo27q7G/yx9QNKhsie
WX7EUdmTxurJiUoIwJBQenINBYjm977WY6zPFgglJBa81qYy3clWEg/ECe2rnj6m+boE3wLs/eV5
0Ub15CepP9ionqM5QMjN5FXG4hG9tTWdCqS7wt7PU+9sbBsjW1NcpBToZ09Kr0QxwQKswdH3myV6
RDM+mUJuHVLWinkskJSVY5/X1ERJtciyQ9/7WTufgBHbRN9XTX6UQQOjyw92epZd+8MGMR2Oe0FY
P8wOY7foUsrdlmcliTtqpjkkN+iDPWmQrMg2u7+dPci++TH3VjEMDy1GhLnYL1sQce5zhQdR5BpL
x6jaPahcrJsHu/PU2D+pcpsdveO3UJMvWVqfLdlu6yQzw3lKjrOI4QBo8yS+yOy4OpPZio/gk7Ky
zQ12eRpRdm1HqdJQrJdogzkwXxYaxx+mOGCQ4fyb3ObPXlmyhrDbBHQ08FSGZfnWBZ4H6PaCLA+/
ly16syGpeU28/rqMK1641ZKW2v06IfhzMtdckRQqyUpSgVjdbZPe/7N0huBcNNm4An/UL1ec86Dj
oOUFzTD6HIglCKZkmu3VchOZU7Fk/M0jIwL6czbX6IYw65pCBKC5TAL/5xugqqTlysGzvgtrMHnI
bHvOA1YROBZ71wwT+9wysNPp9Hce3DfX9WPQ7m5guwy0t9ftFJbF1vKi75kmOy/YeHUVIHWfo1m2
W8gB5e+bVJq+DikGBdNv2v0N24DLmxY3BQZ80LaoDX5+7CyYcws8sPfdCnGgedQWsAVkfRUzILEu
htU1dsnWufLKXqv7csT6KXdQUCoa5dcN8XOfoyECeIDAPiNTPcL9C71xEjn+VGC+39J4A1Z0hs2t
TvXBSmszyehoMJPMry/514ePSCL7grI9MSbqtzgJeL5pVWh7+O6LBT3EUTtic+AfDwvJqEMepaTj
BkWr92y+6MGPrU1JRWgheWt3y286guO97YEUfvG9Z0mDh/DkrXM/i7ciiLvJepKAn0kHM5sa6UC9
tnJsKcNa+JtPpSAi591uNbDHfoduVKr7uhPUqWwsItH3cS1rDudkwAf3rp7xnz39us1MWv7faXs/
NPRQH9e+QTI4jJa3A3VJiUj32/q0koCkE9gKghLF3Mi4kJpeB48zYOeWJl1NmLU1f8HjVn+3sRwy
qT7hNiMG9HxEID/3WzK546RH0T6BErNQuxToPEhCz9rmHH3ppQEKGY7LQ/m1LoIG7cnQ4WwLziO4
1gRLe4kuxWhktOSnGggI86W/gsP/HYrRCL7ftBeNBM45pLSPwZK+kTms3kIWuNm8pxEXMrl+c15D
WtZveBObZAEwzs1ZYT3zPVhtdasxJW/aul+6Lj2NMWnojBK/nC6ok8P+DzclvON0SjgXWtWdgF3F
tsn14pXVyrXw5zQXNmUV+K0Y2wjH/GaYvlGUMFMJjlnUULYd0DkBOcmfW56e2fQzZR4eQ9KQZLI7
m4w+JYpSxZ4zccA5mI3Ci4rCWNv4HrhZppPOSU2ue10mT/RHtXi/H9Bv5O7m5hBzUp3bcVi1mEje
dAsygiOnhLZ77AZGEZkzopr+letIaGbeqDTNERNM2x5qdgM6xO05LL2kaJu7iLus31LrnB1aAb7P
hKKvoxzHGml3f66pWFaqwLyediSkRbzdhLfuuqEot4etEiV5HbuqjLwnp/V5QS1FLPmiRyEiqq/V
68q78wK2RVSc2uwMxEhHbGKk2ocy764kCowUq3++fBxlFkDlqF0pKUptGsfmzjGAGBXV1AV1+XUd
BabqYzwPzsyZq90mnJ/QxnZVVQ8uO+UsrdfzzEeG9KWJmtR/4Ejv0MnCKEORNaO+Qcz167nh7RRO
64eEt1jAUdkCqnrTNdhFUk+X3Nfj5tQj54fVBTww7hZI3NXJw2bFRPHrK76djQz2ynZJzCL5Ze1+
e8VxsEe51N7yxeNwTmdclG+mPxcNEyIeMfdonkheEi/BbaemMbsKXyQav74N9+2TU1lIsCWCDkSN
cTjSb55880gfkN+pH2q/qScPN4AKrB8Em3pmI8lR1zkM1NrNb2bqDTLjdDJoM+p7T+7cUvgWKiEh
IjfrL6s0EvcrjmoUpePiiPluiiw7T3ocbTBo2GnLXUEq1WT0U+GYwc7Od75rZ8nu4pQW5WRG/oxA
+b3Leg+ewCsHb51/wyR6O69FHgsU2w2emqf1EFz/PA2UIpUNWLDw46waG7kfSQ0Xud+MNn9hF+sY
lKCzkKkhshCbWGw2PWsAYa2aLu1RK9dN79NVmC7t9jmamfO844jEFNlvpBCPfTUbAtUW6JJRly61
UR86OqoZnaHTM4x+8xLfso/YASGUQwYX8AYdSEs/P1KPXmlri8alMqT0GFtTl5kbmCxPmaH7PI5h
HWjuLYW8yBBnrjRTytD1LDSWdBA8OmtgvtT20Pu/VnFBYSRyxqYdek124BpfKp/KpWceUWfQRI+l
FQ7esYuG2RsTzXrB4/7m0X7eXoPZYUoESe8wVPAgsd/7+dEmEixhpVr90eNMSvNPQ0/X2qotb79N
dlSSB4Dg0W8PoQvpgtIfFpxNCIqirjJ92Grh4N+JPUstH9mlDjQHmTOP3ufNG7NJk1sxXcxfqs7M
bopp05SPWZjWJnYkXDCfAAmxdYf+SFMglaEppikk3JpAkiwYEqbgJP96aR8zFZYYBf5lLLh52aP8
uXzmmzEasV1gdxUCPkega/9lq+ssmy+06K0Pcx22zA4v21sXL+hcJmhwOX38Rn3pmmH/p82SuaQP
X9q1WZb+A7GYwiFsIbs1/DAqhx5CCmOiQ7H20z5+0fltcMDASjZ9JyoP9dt5NVNI7CviMDPfL8Na
TTehAN1ckP/wIyYDBuR8R4qcTxHuY+BPK1U3rl9fW0btEZqS2jUNY4VRZF5HVq7mRRDsNwfaGKLD
fGcTdOBOQFeyNpWCzOvv1Ll4dP/y8GYRYJJwwM799UTFdnBEMENemEC6MJhSVVI5MF0o7XiN8sof
9KGXg+iiXey6cUGtwAH3z4VdKW8Ndh27HQvDem35V8RrQ6y9CwqJb4iV7PMlVb7YlyElCr/74GqH
u7oV9fB1IYG1vPdnxyYaGeFFB/jSs3/EebosAZHboZfp2u6we9bOO88enHhPCD92kmKdFEXEKTPd
b8VONvOAJA2L/MxggOe+6Gq3WkHhF0dMf8q/FxV8GVJXq6MWddbBbHGMsyzNCLRLZJUV9WmqZYMz
IOmKHWEITdiSHFQhjnMcZiQda2vdPiyidfMH5YPt2ns4mZxEcz5t9Y6imGO8j3N3KZOMfMQ55/Rp
37c2BRPTGEbbmbM4kiIvVDmT9qEr29r/qIM5K62PMaGY9cOKNna6ssapse5YMUL1PRiEGD5uVABq
WuRJLeT523jdqvIszdGBHzcETXW7i8vWc2USkk/royenJpH+XbroJNc9XUX3P2I1LQs51moZnYIw
c9MH0Z5zQEAV+RSqobhGK2iV5RkpNrLD8oeMGo+ilcnqeNHgXwEHmunSqKTGTlLv3p6EfWgav+vC
k4rTXFbvmmAtEewWczYt8zsqumV5frSoJZ+Lu2AaBrjDhS+z6EhfwSMNA2Ez+aYKKtESI7DxBVEr
SeG8Qp+WbLSgay95zWpDOpwcjd7PXa6gE1mKBNGJzoEvLVmItKLEVh27LvAXGhSkeF+5YchfFIIw
X7TynEopO0xFPpcjb+P3T5vqY5dK4GIgw3hOSTYrDKEEBaUKz1AmOzWgV3826yLq3ZzHybyARQVo
jxZgiwqoHUH2Xi/d0oU3BdwBxDJh6VludyqVjqP5vUArR6mgnipXTFzhMAWyfIDbk1ob2YsKz+TB
0j1T9hWzdi+DS8tLh7DCkkx5tOqmKBYSCwc0ucuYHf4pEfZcc0t6JnLpHuxM6rzf22gWYBA1E8LG
5rObkW3qiXxWMYmXLOp7OL1hSMsaHAgrSEKeyvwS7p8tC17n2OzpfTny9Eknya2LYyEX02JeRcWg
eNeOcrLumzo0U74/T1kUJvEyUcLqsJGvE2dTPNR8rnt5VInckubrCxNBYi0ZqZwBcMXhkNkQEee9
OB1uweCTU62mnRs/LgjeWdB+eRXwfCPp/0AtEnPiGPKcnVayRKDGYKtEMlBAlsnq9+phohxa3tBe
lsS6JJGxOetVVITmlnPeNGwGQc/iCh7f6p9SazUdTMAO5c2T5eRrkKhM08yzw0dZYqN+4R5mKNc8
4+vzDIPn9U9YEyRfC9Aei/sygI6OO2mJCQDhuELnbh9ee0+6jSb6iinePBwp8OfGUPSaIXnd48bB
ZnTnrjcG5ZVn54N1/9rU1svH/9nIL58jUgABOnSRkIWJ06DaeKK8apcPZxTP0Dx0724r18pcMj/2
PQfwrI13wcuLajeCs0RKJ42W+EQGTROUdaAjafE+rlVrCBZuXfERF5QBd0WYI51jWMvabHqzOkDo
nBBstXvSHc8tSN0xnyfsX55JujlnNCpON2JxzglWm9O5/fJqX7oHCs2K9hFkUPgrCCvz8KvQkn6a
OaT32EjgJuaLGttyKD9uYLXVhI5beqZ5XzrSprTiLnlI81ucfCA1yNksBO1BnleaW39pUAsKIv9o
QVn54cGi7FZZnAjJhmsHrZ+Ilk2RSDJ387sXkX03LrzffEaa/uSIrKH7IK2ozcODCqG7jsbfyC+k
Ahd/AY2DHZJUjW2GA2wKc/+NEplcPqoqq7L82GQYEe4lDJzMOy9HHTrTpffSV/JijKfw7LXJ0WAM
3M76osZnBWi5eNHlJev87KBgtD+ycyuied/11kQZe3vMUi4eFBKVAkqVjthmRcCAkM2LHj1sSW/h
yGB95WulVoJC0iWbxVVfePFYre355LcGA1rFflXPu3SEHHhCKK74PEXDRv5i0xhU13Wv+FPjihCP
gY1n2dr1uJ4qmHOT0cEvQ8HVHUnE/gEM08opINWb6fvoS4SJ33tkPCpoGrJS0aGqWWLrw2o15KxI
7bBUrV9Q+RfMN3guQLadvxpvSAbKoTgqWXHe/ab90fe8866QNMeZ9zxm+jaqaPURYWa6PXgyapfp
IwpSuYhz5Dvm0dc4G2kiD7lcyRNhXh+Dg9hsI+SfSKbxPWcFIT8kxKtMF3+Jn0KoW/hpR7nmeac8
B8C4G+jgfL7PCYVitKw24so4OcsmBpWWa1FfeSTj+ARVsswZdg6w6d+/Blk2J6gwb4BTG1L3lGGd
5ndsL6G3lGM5UcM+8EvipbgoOPrWNWenJpkqAhPBJXlQM54mCiRgV8rKaGKq9ERKvu56JJVDM3PW
M42ncs+EClwVlbiWioocIYknXfGUXxa2Z6l1saTjMOSgKgoTpMQewvQTlqknECYQxtLpYU0LVPhH
sXRBNe4JXTjCRx/PAffRzyBaIwVireblb5a/8VTo28yyUQepaXPUEQ6d76Uliwlh1rWX2zkGFfIt
dRrelpuC/QJCbSKqsCHlEY/Mt/Qva+k2WqAAkWq6UddYTP4cL02UqkI3YmIBcLiW7hHso+ydJ3+t
RHUtRN9pNGMuWgzrD+TBxZqSRIopErujLEwJKCaqnHB4ICK5lNMHKqwUWYafQwPBv1tC9jb995jy
dz12oxSDCh4ODEN1TN3WbSwfNpA8fgv5XXDggCdmWJc7SBLodRW9vAY2n8x8EWXOLlzw8K371yd5
eZc90B2aJwg8YxkCLcO08Go6iqGB0evY/ZvBm4+g6+oDJR9os7R4dg5BU6bCLRp0bT6YekQn8LrC
5DSfr9KOoZyxW0yvN6rtdAeEbCbdx12Z77x22VczURCab73Ew810amXJsOqBbL3jDnZ0o2SYLe1u
ofIBL1pvaeyeFlg6/FBmbSYcOOKo4y+fbdl0wnpD//Zt8g/XxC3NnZfPPpj45ULBELOkkTDlZb+c
2BoMwaGRgyPSuC1fJix0vuY395FjgtFUmzVByHEQg+/vIUr2bbpD9o1ISb3klaYFv+N8kbuZ2cZJ
f+Ua4VyZ21LPA85q4VkQx3xx63SuMWTi4V5NnwzTzS2B+MqRbONBFpUxVL00CHFgM+mVkTAuLAhI
VnEpXeB+0W8CX28O9MRymB/oweggyJz9JawsJ8HmtOzce0n5T+46zLKV0UBRKbLBlm9GUPWStJvz
3tz7r8/SJo76p4OtuTz5QbSZFGaDgPI2zoqNpLWWMSRU9TI1FsSATfuT3al+A+59E0BnNNkYIbgW
ISv+FOZY/yci9RKVPaIYp/lnH7Ex17dJ36W+/57SXKbHx0KaZKGCjUYnQa7IOHmdHH/92D+HEAIb
MAv/kxQVoefRz92f7yWdYdtNDL17k8cUj3ngmP04mgIwXFvL1vl37fzXC2KRJAEtqNz2H9DjpRxs
p6rt9O5FaJeVrPin8NlO+Dqyf/2Ajgnb/fvFmickdgspGSMBjHqywD8/4VoVftZQjfXudcZYDA4R
LRVi9SA4rv4Y4cDpgI/dqgX9+r5WjZnPn22lEFB91qPf3NHPPZ074igVATLwcKOQm3+bFtOxbS2h
9vq76mVQLezrGOOrQnvSH/MIJmOPHk9pRmbssTiwtbCkuRFECr2i1HTPyf4ILBg7zG7FYqexR3Y9
HycwCZQu1x5avmR5yWeBLjPT7K8f4u1rhBnv254dkDFxHCrivWlV1t1+gr4yX8uxNDMTFY5ZqLox
aNSttiLl/wZl/p+uF9i8SPOf+Av1J1zZjbgQ+65flz24LeiVbSqbIwUBlpP9rdBaYBPyB63B85G6
t/2/TAcedgqHUr8Fy41Zltgkm7cRlhXjgmKbZsH4dYP+PP8Qn41JP1FC0cA+fCKab+KZiEXXfEB8
cx6CwyqDBAVJ6D2KgQHzuyH410vx6lBBgG3ipB++nerq1K21ykR2/rIVmQOiI/QjtzdC8Oen+ls0
h7Mf7fXX+sf4v81PfaNw8pBncnqmkvz7Xx/amv9/+ZGr/NvQju0f09tP/fR7x//z/O3sR2tQVz/9
4/CMd7lVPwZ992NU1cs9vH7y//Wb/+sFvfAb7Bb7X8NS+Vcw9y/Yrat8xNA95D8hIF5+6BXmEFEl
JaaQJ+/JZGH+Rd2Kg3+EEKcpbRLyxVeIg2//w4xDQeSNnQYiQi7O758kxVoE1VZ88lJ8gLmQ1efv
cBwYAG/mUyABLskRZA1MYISC33TUwRFFz1GTIvf4HNh/VplA9eqDHNa7TvjzFzurQ2rSB+1djmH0
elticzSitnvSxKo4OCGn8GIiI3wY3LV8LyNAJJgIKLrNqedsjVEzT6hYd+T6u34fRJRaRNIPaXyX
lkt41DKQl3O1tO/sjKDcrnWrdx164psQsu5ZjbH1LA3T8MwvK39KiLam+1GVAoG1HE4l68OVGnW6
N5ZPCx+VnpDMYYy91JUrPuXKbdGxY2VPwBlmiSfVjBPEnYh6YPdoe99fyFouCLjsp7Lc2q9MCdHV
VnqYKoY1mg58IMP+LtYjBFWkhOkaUWNMxDiTJUzvk6NT/7wcXOvb0g79H2GXx++9oolObVoPP7LV
TXuQp51zk8tOnYFwHe444i0XRYnyZaeZh+rEK9wf+H1tAm1gKzENIQm12DFfZ3aTXY7dZn1rRAbO
y+la9xptenMiFPaZyg79HUkqcVbKaP4ou2kCID8BvqmsbXgioJp9HghyxmTi8V4KkWG/3xrU34iZ
KDxK+TgsqPlwkuANw4Qw+fC11+uiEtdfPgmWe1q6qZ4g3U/n8ZZPR8fP828bNSHe5fbw3tqy4AIl
Gr7ZdNsuu7SakyYIx2O4RqO7H0Su8alp5Q681Kz8HOfQ7Xe0kuK31dZ4dEcUoNqBsTa0teBB8f3t
RidVhLkC67xAV3629mn1garB8lNJTKpMSD55Lh43xNW1CAoHx3GA5YktLAJcAGLlqR98daX8eBsT
1dpEXrWDv0MSZkEzix47WcZG7kGvoQENEJr/kRcu0i3IpBTWbCqKk3H6bm5yEaw7v9fhu2xot31A
bYQdYuf6CgEMJQIsz9EJEAXf2rW+xmAWtF32kIYbAqhYZf5Tvy44KUrKz5+FFQi4trPr863bqGM2
hwAD2gjILBXi49ss1ZKgn3XoZD0nEiKZGILrHLPCtyb0ypMNIS5ZCjS3e/zH+sxv5Hq5kaIZqf81
NQTTi/SzVYvMukh7ty8OcRM63/vFHtVO2ou6m7elTQ+zLp0vU1ylTZI1vbp1OKQ/wmAi49Itzldy
sMOczHpCPk/F+ejc98oFOnoUt2TKNMro2lt9QnwSjbPCG/fgzba8pLKB/6REj3HI8em0JihfnXdZ
Ez0WpOKvkOVq+0TpvPgDPp/WIuwcpqjYpdHOdqjWj5Fs6q8UeIs/ApJ/suyl24tu8K4cJfSPoBs0
5zHOoo2xwTWfi0yNTlINxRTysprhyxT6iE91WHRIOiGw1tas6t0UBPE7Cfxuj0391hmpLL4jojEd
4BvjdCbGf4ioPpiAcBO7bUYoj+8lJzAcq8O2TP1F2ToYK+0xTGD0QXMaIr84a/GcgLP0dJhYcWef
oenP79zZCs7anF0/ID6IpdjBB/sLpRViiMfMqLNrd9S9wBsMzmrqKgNL7a9L30jf49ab7kCfQqWC
6Vt8KvOi17vembyFGS1VJyDIDThSztmPc6jhCPuUEz3H4ImHCe/0+N4fB+tbG4Q1rgWnmG90r+kG
WZwRWkOJgvHK9+ejFcn+UcBU/NFjFPsCpgDB3Jin9WFaRhL5XqCHNImxJL2XOk4xmBF/3TtQcS5U
OMV4BO3unr19h/QnXi45tuZJXZUIbZvwwu80QWUKHQAtHqFWZTlAsZJpkxJW/Rn68w9ZE6iz0Rj3
cs93Zs69CMjAckFEiKdZHHqyYd+RKKwc+R3Rw1RXNb5hCY2P+sjFeyDU1awu/aoXzZT4AyjhT5uV
Vc25DuGC258jkBlwJ5BHOtP0WSmNCzUlCEScsCACXywpuZxqQIxU2XdYVTO80MiqQ4RMpzlbHgK4
DXc9VWTvlIMMakdhifRhGUTz2bOGCHx22CwXksqSD5GB3CJ8YFhF6KNubLXWN3iPOGQRPU4mStNQ
tLMek3beAHwEA4Z2hyUvWWudXysXe1QfQdvYIz2vr7EMcbuitI4OWSgahnqcDPXY9XeknqCROdz+
tk4uSDH8XhjIpvTejwZxKvJy+ZApiyoick7lD88gB7EEQx+cDIhQo9a+xjwNnJA+fqK8h/2tM+jC
RQ/B2Tr16rgSnXssfcM43HprO8+cSh8LX7u71ZnUAf2COpRYBea9MrBEd9rAHebwFeuluOkrNeyC
Hudi+sxYJBaY3i1bempF4V4BtsDm0mwgGbWBM6JVJb1Fe34YDLoxLjYs9L4VnsF9tN6Xz4xH112C
2yre5Hcyyfl5vloLwch+7bgOmrkLvYX61i2H5SzWcXyaDUwSFEB9MxvAJOMJqyuFaoed14X41sdn
GuX2DKZ8ZlQqD1wl4U7IlWMBxBJUn3OQBmxZ9JX/XhnY5RbG62lkYaRAo7tcNzAxbQPHdEbDyQwM
MjM38Ex7ScvTaICa1BGGrQkeA86mHCSLtF95QcIpJDzmc1HepAbO2RlMZzk54otr0J0u9szDJM2k
ia8EtudGfm87IFBx2/sG+meOtpYZW4Jxv+xHwweFYE3Gcybz9CU3AFGkj2N/g7MFrigH054oqwCa
lMCS6+13roDETdL3GUqqnwmlLPy0fOsCLh0gmK7oO/XRk2BNO+qKJbJpRJoU2XK7OW5bXE5glupz
TM3ycwBaOP/qCoZ4Qm7GDg7Dsg2Z2JViJWp/5TjrOk+w3svcVhd0WXcoL8K5Edb4tU+3L+x9109l
aTXfinl1H+JJhR+cPusuKFP1ocdMc4DeBYOb3HMSEo9MQmpviGr7wgT4h5/Lr8UkvoRksZ88iM9y
5w9BRtJCfQljqzhH11jd9E51WPzaesfLocQotu9TQ6HXP7wtmLHQdH0JT6H3onyHXLk6H1o93XrB
UuqE2jkSWsaABflDJNRwqDd3u5Ub+x00Ugs58P/GEep/cjr66dD1X53F/j88QiHpMWeL//oIdaLs
B2iS8c9HqNcf+ucRKvwH+nt0kw5iIXysRvX/SteMnX/gHhRE/aBokt2KkE798ywFKo+shh1x7Cfo
RdDhz2cp+nYI2ysWLid24f6dsxQRk5/PUujU3dCLTUQIexujzkSK/hQJzAUVTitnlBdrz7Fot3Rt
ADlFi8uuD62RXavj742V774r+576M2mQp4k9R8G6z0bUTecDNvY0idpKXGxb6KeHam5NQsS211uF
Y8Y/o0qGtm4h5Q+feuLXQTJ3Hi54jdMCFpM7zu+qpWZRqAgMU3amtje2Fq0SzLkixCK4DNtpc7bJ
3zUUHDhsBEAGFt1ilYnHLvFiHIGwY46zSIAWOvwWsSztJzxRB/wlAHhgGkxowIimBnvck777LnYn
uR/jWlwtBEo55qm7sXKtYzg6QDJ1NdtISYST33dFoW9XaU/XpL7ru7qw1uYAy8+SSREZGEsTUL9o
J4rurgq6+cyYMw8OTIzzbBHxhdsN+aUjQQDnLvtp2ebtMWgCQZ5ZljQmlamd/Rqk/dGfQvdTFbMh
yEn63zvuKg6x9B+zWeMxh668R+7s3Si3GE5zC5xQOi6VNvBVBY0giapzKop2VnXjhRZJnWa5IyMI
sKOqSPAhlpLfROp2Zz4n1GSg1vUldZuhCDAb3s2kGWh2mWdXIxL960U2YKWonane2cuhd1u4b91Q
/1GQXT3OpQ9OOsijJBvC8c4V8bcgTVtK2jlpIizmJTHyhwy2T7FvmRIMdZN0VQAnABl4iDPuvhhG
785b4/WSVW+5yUe7v+1KAFmuJ78GrWAbma2XlY2NG6hNsaPksb9D0mTdzu1a31dDWSdNWY3XnJ9k
MtEiSRqXt2i6p2trhXyaM2I/lusGYXV012tN7mbfrYF7cALu1EK8u7fnNPuwRaHFwTPqIYhRpTvm
1xYFReq6/8vemTRHbp1Z+7/0HgoAF+OiNzlnkjmRLA61QbDIKgwX83Ax/PrvQUqypXJHOfxtuyMc
YctSKZlMJPDe857znNK4EzzpDqPefab889Q9Qxjh8UBnzDgE/oPLwuPqmYT02bElwaIMp+lkaaLF
Mq+0rWRPvJ20Ln8Aq2QuXKdr701pWfMBn/u2gPvFZX8sBjG9qZrU6Vpr2+hgJZGxKhENqoUQylrx
BOi3HX0NG63q7lh+NPhSnaNSiH88OnMsHIWXLD36pnciZzPBE6ZUq4EAH6cdbH/O1D5rkMwiGC9e
POqbAOwMR/BFU+WvY98ll0hwJm7TZ2OETO6n1gNP4nSde+VHw/N/nyXFM5u4fJESm83AGG5kbLbj
MovBTWFMXObzJzV+4osGVGm05WLq9Ber8wk0MpPvyl5px57K1nXQleEKj+0bN8PmzKQ+bLSGwGoq
Q3s/Vo31bDlavxwSsmNZUOvAw0y+VtrBDSKb9kDzjbKsat1xaNiSqTH3SXPA7X/fZi11AC0IshyO
UdAA83YwFNVWtsqGBAogc/dGYtIhZpk0D14g0mvp2eFesWFaUIwi9uwKhms2pNM2h3O9Ksuy3k5y
cI5WrQ7s4Po9YX7OF73R9Nfeap+Bvmg7DRPyqbeMKOcLhmOp1x9zOsxSf1UZtZlcgN6J7J7V0Smr
vW9UvLHcdib/KREk3S2TtvnIi4MLdqj4zNLrHaOWtSeNSTN4bLw7pbLn4UxvvzY1b1nPonIFQM68
4wSRbXSoNKtSD1OmKyulGyZKLyO33UWEIkCkrWaZ4+bj16kjY68C7s+q4xqMx2H86o9DTGY31qvH
qh4ec93BRgzV5VxkkeUvlJ925SW0A2MvwAg02xL7Z7lIKaTFYZ8Ue4AGQUFVaJuuCkB5D23i/ihx
0C3pizA2feSlHVWcmKQWmtN66HF5BqvQijOAK0sc3Ag6QAM4PUzRtPEoHkVOqwa+4nmJpbd7pm+u
MazdqPIbjiLqeLZo1YfUEgx8kZV02DEiFKSzrCEsLhLchTvZecl0P1i1cx14YD+KOuArInsuvX3d
Kvu1wY5yiKYMTaCdhP2t5eqPl8YsIi4NLXCtRQ/r8aFKNXhygMrrQ2Hq3qEaici3fpLDrapaFCwR
nvFKpI8kXtjNgv10t5EMuHD9qY/eSs9q1sq0sp2B/gznlYjUIvNq4t3h2FpY1GojXrjg5jnA912w
VyXk5V4oBWximLRrya39B4ACgC8Yj/tjq5rmMiKL6yvXGYd6MRk5VK7Exi6wsIapewFKUL1XtR6/
8UwOmc2z7tiIKTsHyvZ/EELrSJCngXjAgKxeNJlOp4weEQz76Xda65xPGz8nI2bEVoctrUrXoW/F
e5uQZ8bddtkwP4yrkRR0RsiD3+IiSSLvuVOjfZ86TfoJViahIL0zTfy2Zdxfg8pynnmO+GucHeGm
G0eTTJDrltQSQPIO9zBchg8Zx77FzYiaPF/m6jIAqOOqHCPtEidOA1hbZPVbQnf7SaRlSPSZExaC
n59Nex9YxafVVvIBqMJjZ08AgSIuy4M0aBrCOsWXFaJLdZ4qUQXL5iYXmDfpYCTocixnPcGelQXQ
ftVXb1Yb4pvwEFDF5y+GWY+oZ2UCaRCRQsx6hTUrF2PNGWchZj2ju0kb7qxy+DfBg6V8RxxnlkGS
myTiz+pIdRNKvFkzSW7yiYbp5uTMmgrfOeSV7ia1jLPqwk/ur8WsxAQ3USa/CTTY8uxtN6s2wC70
LXQCFyTcLOoAj0i23J6RemyDM4iQpns/zkqQwSobRcrSV+OsE+G2dBYzAmsJBcJCukBP4sgLIzLK
EZmMpkRZa9pVMytQ6U2McmddapgVquYmVmWzbiVvElZ8k7OI1xSvkthcvm4tH8GrJGHw3WGAOgaz
HiZM55s1K2TurJXBTCo4uc0CGrd4xLTxJqz1s8aW3OS2eFbefE7fX5Vdo8ZFJcIcNTETQpkYxTe3
r6O7dtbwYDIh53k3aa+qVbPICxOnBQaQBi5DB/UtEdEIISOoFHDPyHgHj2Auy9wGU2UF7dX2W2gX
CUGat+4mM4az4ljexEdv1iH9myQZ3ORJb1Yq41mzHG/ypZiVzG7WNNVN3pxmpZM9mdzTgHrRpy5+
5Xx4CpEgaIFDnUQk7b0ONgaY16uFMHXqZi01xNgYr8gmmmdn1lo9tt7bymGwWNi1sr75N1nWmhXa
/CbWYh9BuDVuIq7RxPrWpzXn1LTmtO4pG9mbRPu37Irb1VSKdNPpOpq0Fq05IGbfo5tejL3P/e7Q
dRRBhURQxnhcfwltN/hGcUewUTfpmU8TGZose3dEjJR7/HzI1MFNso7rMLHwvlvJZ6n7HFOpyckX
JQ2B3FpEf6TrLnpJgyF9imchXJ8lceAL3X1908kN6Xh3ssa9g1lxQbtfCHN0VtXzWWD3blp7Psvu
7P6NehEFvYqgHNgAGMrSRHObNXupGeWhp+PlnneYwilG3w9mpT+bNf+srKAQ+SLfVyl+cFNOLzSG
sR8gxVG/h6JyL+RmtO/GvET4zxeN/xtPyXMW45eLxufvdVbk7V8PyX/8mT8rKIzfIB0A/BZ4bxzy
8ZyE/6ygEL8RJeC7zwdKOpI15D8PyfZv/B9UW5kuZ25LuOwi/1g4WuZvYLANFo3sCA1W2f8ROP6n
ZbU523EoiuEn5EVIicx//y9HZM9QHZEej5wrHVuLLIq8RRJW/y7n99NSE2sLy3e2/NiAONWLn5ea
QYfHDWBusKOeJjeIrPvewhuC4mveUuaaYZ7Zp1Ml6xWpxPLtL6rF/5DimT+vvzpUbi9uOzrzCL+2
f93HR06aDkJ6PtlGnwI5un/6lRoMXtfW5UOCvPbODavEeJvHYtVMY/x9wO+ar53aESuKxRnA6erb
tspLl6LSqkMni+jcEBchRszBftmOdUl9RDix+3SDh8xJ+9X/x5sAWe0jtejsvn9OBeu1NTOZJn9H
ktoEW0JDRKZl1j52+xHzqQ6IDPenWGvZiMlen22XfuetCA1SPtTCLLk4OaW1ReN5C11RMezTaLhR
nkxZBilqeFVvPMHHbzdjPrUJ7ByKF3/9Hn7ymNw+B5wsOHNgrLqO+VMAECMtiwC393cxw/eq1icS
MqBXtm6R/Pj1K/09RYW5g8uN+ZPeBc/2bNYEf7+obWU0rHh5JSUoNhnbig/P8apD3YrqCvPn32W2
f/oS3V7PpzTLAkjARfazy8s0GjAiWsrrhXF95Y4CA6ijGPTX7+p/+P3h3yMehgfBM8XPAUofNZri
YM3b1WYfb3l2/yiFH2Px9p5+/UK3soi/eLrm92Nj5uLGNN8X/uWmkIRUXXAK8XYmW5r95FLWEiHA
bgGZ0XiczckNI3Kosyxa+TAq27svyTOv4FAHD1GXT3cZ0KJrPYIuXDiKwq/SiHW1UAYlTiG28UOR
5uM25tr8okLOcksx6Tz/wwQdG5cnLzKUFpIGPO1dYzrNS+9M8e7Xb/J3PMLf3qWn68AJqPGB6eD7
9k/qYGAGNKZO9bDrE4EdIoRhRUKm2WtkMzeFbDij0zo5MMCsbAlOkYs32aVZAuHTKNuNLGuolTLu
EaZBQrIK018MbJ4n2x+tr26fZS925axrozcfDT9DX6xBAS9rhwW6qUvY9FOMi15FwxeChOYqD+Nx
K8MNs3n4lduZ3DlsTZFnTHsHP6K44+lC83AZmGsROjFZFZhOhR1jKDUtY9uIwnuqaUzeJxqVxrlR
RdBuwuAj4sGzzBoZ7q1yUucS/CNLUNTMe3TJdKsCx16XHOyWjkX/ldM5BYlxg14EWRfyGXD5Mq2Q
Y/Baa2dGuvFzhOJDtU7UrkPZiq0dWEmzSJyIRiBZOivNnayrHQn9qeya7MUNI/mjNKJiINXhj2xe
64iezJ55bFEwb766Xi5XWELqne37lKGNyXA/Yc5mdJQeUmeM0V1kcX/u2rz6lid0J+sgSKmkT7B8
yO+a1Lyjlqfaik56Yk0uwPPM4ad2jGotTX9PowGQ4aAMFibYupZgBSOp5uZbvUzu59/nqqBnc4m1
R1s0BTt2IxNvVMMSN0Id3VMQmd2D7h+/aKlsTf6uPp0MEMiUFUOjXes8X5YMsGILj8/bkwQS73Xg
NJeE31O+b8k6LytMvk/SAukPGKxWqVx0lRDvRVUXGxmZ2pwU4BAKwK7+AqKso6hi6PloBlabrO52
/dhtokhczSDr1tzb1L4Fekzb/YAKUUfmJ4Wl9BY7Rnkd6/QYB3a01HolWf6mHb2SkoEza7tlreuH
0qSsUw9ZcYP1CxF2wmMQOl/BG+g7sDH6Q2DgHUpq5wV+5ruZQdCnQDchDur4z60dkKCra+PeHbr+
kNOJuWCzOiwzHXG5S9h7wdwJoF5qEbcoKNFGlgOFRcm407wQJEIDtxgHY/CmldHIDzPgBUE/XEYS
QOui1itOOjyMXDThVm7i0HNyCpjjeIWlztzW9DPdUUxc3IP31fGR2+N70jf6tYsb11vko+2xLTaT
8jzBNOQ21RjV3UhCch/lQ7ozSATs3IKvi6ONhS4XnIYm2a3N3mQYdxF3J9ipIJIS0IPKCl+TwOg+
sWiPr0LV/SHzPLWXym8XKiyt+1pn41i1Mljaga72ncH3SxvptenSkdpfaOaI7vs85rxTrYzKAY2G
e2sxUIn4xVJ6viEMCwBLhuXaSgtrScE4LF3RUXnsVPk9kWYOgEDpMbPwlyTOZHmTtQ8cluXKoVhw
qzleQ0pUl5sgUeMP1eLoPpGeSilvZSiY4JvQmQ2itjQzbxWHPDnobaaNWe/Kta56c807rg+u05rr
npaBlRkBDplavXmZyD2eTb6oqMx6RZlJQP/MQifW+R1ze4+kqk+7EVX5IwJiuKE42n2O4IMSxXSN
J01nvkiLMmKd3DOdKEa+ogCu5oR+wk93S7h3uOPXg+7IhzS0qtckEXIl9alfxRpzoWaX4zaFurvv
rYpi2tDvnmn5SPcVKLvPSYv0He5j7j24ZgB7MX45KSuTybf4uUZRQnadgoOLu2E79sI1lo6w5SoB
i7/2a8U7p3HyDKS8R4sXJgt2HAIQ2cLzhKDDeRvcJQWYftq8hA6bna6mqLeXHVRMpVrekuZgWWqF
O4XLVib2WtCddEZxo16XDN+25Pi6o/klXfpuB+0ff/6yDFBwmSPrg2JRujA4zP9gBlbPMaDOtSjM
6pCwoiE1aFvm1tCzahvkms36t9AeRl4gWoEHZbwIXEqdbcx6X/sAU8MicKL2AXgG/4tes4daN6tV
TTTwVffsu0YaeF1UVWybxGR/xbwo7uxB37YVNwWj7sRJicra0KAxUMlrOkuVJtGmEEG0LvLuyQiA
aPVtS4RB9vYah+GlDnL47cA21bYu1Rht+fVTP1tbXhXd102GPJGMyLykzbtx0WbA12thAs/3gwwZ
gErzJgTialrRaYAHh/J1e7z/R87Y/40HVk6L3i8PrPv8M37PsWv/brTdf/73f/3xZ/7c6lq/YZzH
fAonZT4UMob+cV71vN909hkcZYV7287yt/5c6hq/ETzCPk7+yLAcjqz/OK8KF0MtK1j+2B+74P9k
qWvN6+G/H+cMYfBTzEdpRlBm3r8P9x3rxXiCprEPxDSsRJWm73YSBDx9Yh3QVTSpGbrfwKRsOk31
gL1N496J6uw4OQEZfYznch3osfp0OyM7A57Nv/qQxIpFSFAPM0qnZauhCBBd8in/SrpM7HVqgM91
3DtzhSteOMZib1rKhKTQuvEJsceO9+jSq/BQD5066+o9K2qeuWxCn3ke1m8Y6RXZYZXmExu0cnhv
0pZGk7gBZMk6KDQDHCA5wrdo3VCuS6eS3yJkJ6rk6ywEPs9XZw18Kt7LoYL+EKR+dwzZ1wnEsGCy
VnZtetaayhi4B7XwE4OKEjo4Kk55EJSiILoXiatoqB5dAJiMS/QbSk0WH2VTlm9Fy0yDb1dfdiJt
7kK/6T+8TOVvVhvbLGK8EAJJL6vrWCbhuxmZrHITHDikNDfY+yhlQOql88jrT9SlFxdbjISAe2+o
qJElurBNaU44ETccrthxJppuaBxoij02nA5qKHtNleNfcqwZDhm7F6NqfBPDXPYxNKnB/iDzLnSV
lfugTdpHQrfNCgN4s7b6UeyCqYRCnmsyP9gtds5knLo7b+ixvU08/g9qSiNQS6Hth4vYrtx7j6bY
fFnDT3wWWdk9ArVE+u/gfdARo4zXmFjia6uVw77s7QrOgA8/c8JmRgjWWRQTVOl+CKb7KTS6l1SO
ZbW0/aymAbeu7iJGhB9+DZttwV5Eozw8taKzsnJgz4CIEzJhPjBZw3DVkf1rPVdNdvK9GhPWE81Q
2VtKfIpsYTLWfE0SgpjLPqgqrKuVCC+55+fGjlNO/MBWQLyYYRZf/cnm1Wh1rh8NprtNV0XWnWEm
bLWiroh27G6pvxmLcmW2qmKYNNRDGGXp0smS4U3Lw/qADcv/3te9W29oqwrRzUXvxWuycv4DToWp
X1IrUGjYPYVziSiuAXLhBVoO+X+SH1ZZCJ8tuynXoT5lK99ujWWVGfkTn6P80mPBuLhD0hwbY4wO
bm0qf20UfXUfBblFlyBUmxWXa/HkiUo/46wumpVGNvHeKELrWCmro/AD1OiJuib23yyC+Ja/DrmR
WAkmYopN+fUM5FcAW6tY57+K3AghICJtjInz0BRgBkBEYNvIwWaTIpx2WU+FdQAEIngYeyXGA773
ZFf1zsXwEsYly52WQrBNHK3afyTm5Kp1M8CoDQJ/XBgpULCVi625WcrSxFuXNfZjRxSwpDfZaJct
mVZMXLF+stgH37d0hGytKiEZWjTgluQYUuqq5NoTHZci35cHSMDYNWKl0i/Dbb/KZh3Kuhs3E4tX
zm6d/mhNTZ9x+nad3D6ZRqXt+q5+ttj5XDUULrkCp9fvMQ4fIHY4R+yG9TabF7+QQvGfddl4Za1u
7rt5QYzqF+69sUmvPV7jh/SPRXK8CYSfrt2SD5IwDW1QLJ45TZ6gtGJgYSWts5tWyaHsY/5NQqu2
3by+hjzyBuNpdthohyTBdQF7ZEEOqOFfM6+/KxbhEYLoniBwsTTmNbk7L8xjNuf+vELvJ+Gvi3mt
nkxGsAvnu/XIzj2fl+/BvIaX42fdqLt24ncYtPpdctvYG77UN3C9vgy3dT57fc8dWfCz6bf5xEi4
mw/6bAIIcAOwpzw7fZJcWnwCVoCp3Bzv3NlAkOnFo4pFBkDRbZf97DTQe6mozZjtB91QejsGKrkc
Z3dC97tRAcsCwIzmUIvmrp3dDDN9Y2vODgejGSWZVSB/K9eX0aEOXSvm7ZXTWzQ0zRGru0XW2ViY
XEZ3zuyj0MOa08vNWwGXfwtRQ9sSiOVqGovphCUYO0ZTYNj1Zo9GNY7+g5iIMK1CqtmucnZzkNb9
dItIP0i6Mu7gUVdrrem9bFnakGe4zVbYQjwuvydXr8OVbdgQ5Gb/yDQ7SUgtjad0dpeMygD8wii5
1GwLO4ofX+2aUiox+1JqbBqs/vGq1FmaPao0CK727GSxZk+LDfQSO62681mWreTsfEmH4D2avTDm
7IoxZ38MCAXx4MyemW52z7TCOTSzn2bouHQSTX+xZ6+NPbtuIoLVS9/hJzWl+0HJAF4H+gWWUzdg
mST1DxvQTX84DWVCU79uZndP31oYferZ88M9RrtP2hgjEBTH6sFOo3RVzT4hMTuG7Nk7BAwx+rBu
hiK/oAzIld0DF2GKZVcHh2LPLOHZixTPriTD0C8uqZHV7M/ZZ7N3KUX4BiIy+5l646utahY6hiYf
s9n1RAm8+dIWFp7kmymK2+FskFK6szQsN9+MNwMVBdFbY/ZU0UXjU5XYj7vci4e90/KIHOTk7LWU
ZO3vwvL/zcn/PkGm/3JOnhNk83/K8ucQ2fzn/pyVvd/IvBqWYQqimr9vcP7pgHRInwoC1/+YkgX/
88/YmP4blkmX3Qv8VkLetvefTMWgoH+aitnj0CRM6JXhfA44zkuQv+xxYkrrbVk2crY1TUdmyGmj
mQ3mrykrWQO0nJXbivTxwgTMlnA/H6W1UAhO9yCSxi/s9+GHsck2Q4p+KcVa+MZY1EsZsDQgB4JC
RyHM21TKejLxa8cdUKnYHTvSmiUHV6OdjkCq9JuGx92DgLw8KahY392ER9yyimNaECNsXovEEs7D
DNJegvAYtl7fDxeOjgyFHIY5pVrIw/YwK8f5kN/zY9r0SRIzehdQUTdseSQlk5rYj93IlOtElpaX
u3QEGcv4E0yddvDw0BiIY7rnfqoQsXTT+65mPs/GuHiddeHAXUpGmv0WoUhSr+f37N3vipYtkWC4
qMr+UnFXjgjJe314AvweeSjCoxE+9KHubPRUZpW1iMNM9zZ4PFt9hRgh7L1hzf9kaES++zpQcJxv
SeI4YAzI0S5gztSSNU3jhiuj9ybhYRpBQojTReYEiPH0f4bfsmkMz2RLinXBhoTjCOXIczFG5b1y
v2u1NTXPw7rPK3fbOdOq5a8Wha7qDzup1Mn1EhJVUgf9woRvXKfYLFZ9EKjXmjiIByg8qzP9SAAn
3dKRU9YKk51KneoOiNKmsqryUkXMCzatCTo+SXqJNMxuV4VD5wvhqRlPTxWlm+b4U+2OCi6qOr5r
+ZA8sD8cAE4N1Yp5GXUb3NIeo6p4S+y5PQ8Y9Sp263zPLb89WEG6Mw0jfYjSRF4VtQc5pRgh7o++
2mpGz8OgyNlMjU9uXiuqjHy/+WYX7BcyGbmrgclsL0MENb1vsztXT6l2LyHYo6mnXwrl5ES6jWhL
uZ7/4YRyFt+DOrkoyB50exEUXQ7lqJ/80eN41CaGdsgjhz816rl+BTLGOaQCbkg35FOilQw2Tlhi
2bDkR2w6xrPj8aWyesyOQRpYs0Ss6DsZsj3j1/cgaLz3CYDi2sc7Rh1nFLbvoNHWyRQTs4h6ayHL
/k5ZqEUpTVEbkIhMHU4YQM4ILbkvfMM5BoVrvA0AVSjFyEnqmHRtUVKb0oc3kiC0iuapoSP3LHob
qV5k4q6PxuGUwqbZZWFpX0twWqdOlQmejSh54xNNt8PQiTva5dNdl+flSU5W+lGGLUmDgPHkENdi
ulR2q+6ztvJWWVwyawSl5z6MSQsMiT5TbitiiI8e3kHOHbqTLHq+Ert0qEn3lF5MAa4TinPn0WnP
STl+GRodeglHNrxJUsXHNpLVUye7/jEGI3UQMszR8mP/jdhe8lwrp71r7cLX1gPNg4CJsYpsDBjV
F9ASwb6EXbNtgeGu9MT3NnWl7B88bSvMv874MiQInaGvETYosz1a9TGlanIVdJG+6H17WBt5uDf9
8m4kq4WxVixKaXWfFBeZCyHzdKeHw4DtucTzazQoWzH1sAiiA21sTvWtxMN9p1c9zY4WVQNObvXX
pLCrU0SZ7I5eU3GFNja+dkU84Rw2FG7MODgPRdm9EJYxlsrqaY9u2nZVYODc9Skep9JKMCnCwpJf
gGqlWz52vi1aX218V5afAqPhdgIG3CyGQKewwiH0V2V1e3ENlQOAyUZnmZh4SbzGNn9Mcz/cAtxz
x6U8FivfNJ5KoITHKMguFEj4J5Ps5+vcG72daKIBkzRqakFzgn50Yqkf/Vb6J63IzOs4KFqdmGL9
e8B/KZac4ZxWHR2uBl/UQ0eocjVZPjCnoG+HPeXZ4aGEhrpCsqeHoRP5sataQseCWw3RwDuNfOjB
rCzj0RkBey31FoJeUznjR5T0+P9YbdZEGZsk2QEXqr5RwoI2nMgDzxJMtlVhfk06Fe/Txk63FdaY
J6PG9hq6rXsyW7p0tK5ip9wxdn9p8s4/DbY7HVVTau9l0QH9MIz+IY2LKlzw7XHv875nmaUVoNBl
WNm7PLf7gxZmahs0hjohpYuDmZr5xour6rm37ebCuiFYjZaatlQ3RFeebOWb43fFN6/N3R9jLNt0
ARszpNM9/KTiNllb8eQT0iw3feF1d+PQ2CvX0Nulhngvlz7Ey71nyARoWZOqdyBrBnKLSQcuBmct
OaSRVT0HXd6uC7cs9p6dkVCwnUT+yKHKbRra+F6wRjrOmm6v7JsIQ2+b4zg9dmCT7pSXawvGeSLF
vrfzO2myszJ5vi3Ibqen1tL9c+JlzVEaY7umMKQ4VIXWHoNWo8TRkpiAU+BCGuLMC3YU2ihLXzXL
xqJxadGIvruSGKW3SvPH77roMMf64HIQBfgd36V9q0HytJ23Ki649UhgjJiJtSSfb9olLtEpCNaw
ZIuzK3NxivUg57akxpX00hH9KrA9AprF7ZroY4ESz/kjY5O4HArXe2dPUG7gO71bdFYeNTKNj16I
zoH5QTD++xa3wdEkgDnpsF3y4/wBHqpUGNsJ0Vvhqaa3qDKPndcmGMEKAuZRXlwKPGFfXK9VlMhi
L68wN7NkgR2ETiPWHrHGVSrpGKLTotyPk95cKb6wPliiUKrKQXWiW0f5j4adlJu8aswNZVzGkx0k
kbXMtNK6YN2bexzV4F/TMHe3fcRDttfFPa2SuM6dzNKPlW4cW8sZDn5reuDmtOp71HHWJYaOqyFo
K3fn0iK/bNIGjn8wNpdySsvLLEXtEtS53SBsurDsWFv28Ogm6F61+8IsYD4NiIN0UNrC/eFlWveW
IQNsAlm+2lVK1iLxr8j0TcL70zl1M6c0O5NbHsZcCl4OfVlr9EpiOF1C24d/6mrV9BEToSAVDD2e
mtMB0wmPt1F6IZem1UCDlPYlYDbdGDEPa+KVQFF7r3YJXdKdCwqAm/BJhF21aqr6Odfr7Kx6ZYF+
xRaw5XmXb5CA5Cqle2mjxYa7M4vUO7uGO/BUcOM3BjSnYUHpMYCMmIzKJFiydkZCxGpnyD00VPQo
uNGXvigV51drQIlx9YLxVTXjGiG0f3BqrINIEP3e0cf83Mqq53sinJqLw6fYpJ4i6APSRL/ltgL/
g2Ga8tCBPJup949KT8MvuizSLxSiexsrhG3D2bKqzqVs/btJOkwrWM/3LGkIRId6Ag1Ekr7nNE9X
Z9ypeloNoUgOSetTERYrI6aGMSTunVVm2HwXGdtEXy4kwC2PskmK7vBBI/m0Xn3gTFtdCfiJowUm
9+RXtbGiO5PFVFgNB8Db0zpk8H+dMCkmlvOEgaBfdSaxApBEvEvrkEnX+BpjQVqAbUuXFYsqRrLM
eWWpae6BjFHx1kf4HDqN/k8xvdfR+C12tatX0jnnR8ohw08XeFPF+rJo836rC81a0oy3HDgi3MWp
ka2pJvjCx4JoPXpUBTcUDIuU4UZLYyTSWBwb23ozGivAGUT5VShpA6UlGRpAlvKLIW25SLO5rUwI
MhlkjQ9wasQm77wNHorx4MWKwLRlPos6p0fXG1AWdCevN4ZrYk+An7sMZCdWhJhaOAEZieOB/tE4
EW+jZg7bJKaqMfO9Lc3N7nlwABzg8ZfHnMvvXWvcNUj34ClrG2dX0r5F02+jH1FSYxbtvbWkEZjH
HPuJfVy63mZs2mlZNhjERguxEdt2eKJZgic7mIkz5rMU1TNdx1ObcU4oa0Itpdssfu1z+dl6R9+C
aQuISKxySOj9zGeKAoteMCpn9wmoWkY4uBuHevK4S9tgO2Bk5dVHySyFCtmxVP71i3O+/duuZn5x
oCkmPBzkC8P/CWOEwaV2xqmM98ZQ1B8TuKv7Mk6jM6l1+fDrl2LB9PNLsRfiTDOffmG3/PRScGsT
SoEzXqo0q3zNdwRaXj6Gxfdfv86MevmXF7JcKngMUhL/ClIDLY8iLN1w35XBuIkwne+dDk9emsft
BeuQ9O+VH0HgH63svXRDTtT9FEZn+tTmw3VAJ8f61z/Sv37ELqYzC28jsHaItD+d/Tu99SJ8ROEe
5td01DM8dSLpOUGT2BmNFaTe+oO1FJ+zUQeH22v/n370b/QjAy8rm8lfxGeL/qcl6+0P/CEc+cg/
4Aj/4e39UzRyfnMwERqUJBgkayET/UM7ssQcmwUFZpGpnRes/9ywQicSzryz1fmCc9DhT93wT6CX
Lr8b3qA2kVP+51//lXpPId3fr3D4abgLhMP21wd4JMTMaf+LljRmbatyN/YOepVh20nATPTSlA8M
FfIzyxXQgltgBZYu4RU45eRYbomWZA63BG6jXTD8E3kh56AuFpTIZzkhD99VczomauMk3Be3+EqQ
sz9YVrcsDT2Ga9z17jO2gf7a1aWAdgLhODgQAkk/1ZzKgczmPUdDkZAWusV22luEJ5/TPIRTGHPJ
96g56UOhHaEf5xYAyucsEF/l9HtOPChMyQlhfVIvbVxZDySciBFxTg5+0FWanUPtVgJPLpAJMSHz
TgbJCkL1MoTUCQJeiX5oPH0Y8UMbyawe3EvpKJ+V8SjwfNnhALUA09/Cr63xh5tp2rXIkx5Ep8rC
k9JMerlvISkmZwJTfSGsezNKJM3uCM4EdPouep8AtiDgBM3aBibxZowiHGgcyLxtMwedYb846eNo
RNGZjROBJoSAHaUR4TacfI+nkqW2ejGUPOiwwj1mUYh5c8qj1F2MY2QiGBlmR6BOsiVb0bXnf46z
ZZgYce0SN5rZHuwRaKsIJGbnQCbrpKHpisLZwsENOPh3NfCYW5Q6h2xeeieLfS+LI+V2D8rNql04
RqgSmt6wxQ68dunHWVosKaAtHysOBgfD9eYypYFfjp8yOGtlnp4hDyE6eeGUnGNnBBRFfEO9ph0a
itNZrUfauHDxaU0jp/QgdH3WlhQbrUIAGOu0yetzHkEOovEdaItwoFtZ/RAV0EOa9tD+P/bOo0dy
LL2iv4gNmke3DQYZPjIibWVtiKysKnr/aH+9DnOmR9MDaAQttBCgXTe6y2Qw+N5n7j03LYDKWfEU
3RxZ/+74Xfq9Kpcm2SoOOs8xAmi1AQeYQ6ASi/wsW9ZW+zB0chqwKT0MRtn48EZT41CXFr0aEv2b
NbZ4YbDfBK5iwFBJDcoRrXJZ3E+JNj4sNIPpa6MCqxrui+LQCWGhxhG7o31PHsfZjm+Fzimd/+Tp
6tQQpHElfLYTVCGlO6tLy4Dyqlp2ERI427jbQqvQIAo5vI/maLG/0/SXyOHPCLtmS7LBk+gmCFml
oaH71pgR7MNSqyHhY0zCAoy0x9XtI469LOiKrOD1Nlb0NSVWlI0bu8Sbwt1X+URBFF4jtRAeezaj
l0QglkxuT9y3UdACaQBIXO1SqTDCpkoQGODu81E1z0stQm9WW6yMajnvcWHzufcABovNIGifSwcu
2UaUjQrFrJqtbdf1hoer0Q3gtMqjzoTST/C6H/BRj+feWEiVbYps15j4PDdVsTQnq2v6o572xeOs
laIkutkydzRp8lFxu/sS82Jm6KMXx3jRFI6B3Ml+Om0ltqmFhK2Cg/2s9MRg5uNke10JxCKZTO2p
FUxOcV+x33Mx+TFHwVsbZmgD0zFy6MsFwr8+uxmifHVFm3vRwotNJ7hPZfTI/DD2i0pLiSQBzZEi
eTaJ4Abd1C5WQZdjrZ92NT6rhhFvVUzEB6SIi6/n1rBz9FR/tFDMbjmeMp8SwzzYpih8i0StaUMf
1V/Agql+M6GPZX6yvBm5EN/swky3cUZlN9Uxu/Ve2s9odPpTPVr5xCHVcaaw5kJdmpih8qmSCoRI
JouWhzXzG69rlN6WgbMRFaKzrxZieHrFTc+jRkILioRoCkJ96T2JENEDYx15UZI114JJzM5ui9Xz
pH+ogJE3fZQMQGyKBYxXI/2iGxBYGnwo9xEBhh8u+Lg9K8r5tHUj5UVlied+JsnMJeIYUGd5CHJC
06sgfcQ2/JB2zvhzIALBH8psYZGtq77q1OhBhU2qeecU39hmO7dYRhCdIh7/N7CygQ6m/2pmU/mA
uSXB3xmpz7qr57+7Wch3W4vEk02ldG+aOKJObNQgrzGEDYt0DqkqGFbnNIQ+StKcQzdO+qeEuKyj
E3fGh9HxlTaMZjxjXC0vjlZ3e2I+tIcOmr73hfHpinF+irTCcgjF0ZKrRC56ZnY5nJlbhXs1Npm4
p122JTuDIzOPHkDHpPskVJKbkvWoArMB1D5UqmhrpBKpDYyvhZSTOg4KJEfXRM/Dl5jYFqL+CAT7
zvqQ9IBFGZKzPmQdivmwQSGoTT+Q/Gbwsurl2QBEi/gwJUwb7IeMNnbTvTTRqJ8XnGhnnIJDtIGT
n/J9a+JH0+q1Jz0adBI+0no7jw3GeAtwzVvdrPnCizXdyBhEdMXB1Oy50acP5rr5sxELOpje0lhR
kIbtkX21eCnfyiNpxnf5BYKKWtZF8pvaWOtydGYFDjFq/sJHVZPdJm+CXTJcKTIeem6ibCVOLV/w
qXLlUMHDbrazscKp6pVTxajG8sOVXQVenCOYJFum1u1KtyKiot+NAK/GaWp2EJoiny9peOBR5lsm
4PndWJVIJtCsPlJqNPxwtP6/Pv7ifP439TG6PIu68r+uj6+/frQfJFr9sxDx77/ozxrZ/IOYMHao
gjYSn9v6+/29Tmbp+odqoiq0HMMk15u+808hogGOE/yuA0fGtR1Y0/9YuWKY+Zcy+N+VxVjv/qUs
ZsKJ9Ypy2VYN4NL/mjibG70CxCsezkaxuEMMlRJHjsURh65nLs+DnYiZtUOy4r/iLxIYOfbjs7ni
wboVFJYXxP4i6Db0Cw5s64E5m3WevuhicgWN6V/MMd1olQAWe/9NrEiy1lnpZMMKKnMxQ1z1FV6W
IfmVGyJsdB9rBSiU2TSucgWeUUE1gTo4BUQ1tbwRu9M/ul+MNM7Z7LWdx/EovhhqE/gvXsIxfO3V
WEEb4VTuYx47xWOrSzZcoNioUCcKFfBsFnFyj1Df2kdGVGHADBEOWignXxkNecxqF/v1+r4P65sv
vg4Bbon8GcL29GGvZ0TydVxQAU431GzdzbKt+I1rvZ89dT1jyBnTAze2tSf76wSarNQfVMGxpKjl
dG7Xs8rh0GLYwvGlaTpHmVhPNXU934g557DhyMumqe02a/z7Xl1PxCYpwZ+W6zlJ4jVHZsMzfMnX
c9TBgRso69lKgqOmb+L1xM3XszclBgYf5Hoi6+vZrHBIj1maBnY6ZdtlPcE7HEV7day4COKyP5Ol
mlzjr0Nfruc/nrM+yMAsepKJ8QNZtN1+Xm8MUADjWay3CA2J8cEyvDqSYy1Ji1mvm2K9eUq9ltlq
63AOxXozLesd1RCQtC3DvLwrUjWeCJOS78Z6q83MoJ719aaz1jsPHZpC8IEdRFDavvFZcTVy27m3
Zr0vDYrLgPEhaPr1Nh3Xe5WiTfGpXicYlV33wAy7OpNuNXnu16Wcfl3QrHTdT+Pr2ma2yBWufF3n
03qzi/WOL7+ue2u9+ee1BkBNNQQOZfYG1uMHmlznVK41A/62+ioIfPeIASR1cq0t4rXKmL4KjmGt
Peq1CsnXekRdKxMQFelNrZlHJmvdkjFar+FEUM3AHqCwCb+KHKR7FDxMhvoTMk2b84t6KFkrI6MI
022q5Oa3BPPOW7tWUNw9qh+vVVViI40CB9oM95b07Pcmr0nQVvJ6OtVmEj277EEeHNb9rVNHKP9t
WKRqJx/Zuel+ZhqSymdYsoLvZGmvTo21s5KTubU6SepAN5YKHYVjhQcjTbGyu1p7MOeUQGyn0Rid
hgh6KVHbsHjlGKlvc8kGt4wa1UdZa/qJUqsXdGcMVGlSIbKBzfSZvTYPiI+jhzYW+tZqLON7DqE0
2/BuT29dSKTChqj4+QkInRHBB8gVf0m1eG9aYXHsF9hxVCf2CDxFacwhKNmGP6ShoWnovcqsuCIn
jF5tjcRQxIaYpzzRNCEnScKCYymqnzn2QYeLvpguxmIXM4/GTDBXkA71GkH2cP0UK2vo5UqESJts
DKCGadnoATfxUrAprqe7nqvaW4tqi06v1slEDHKrgnp80YAjT8gijKhgsha0Qx2tvvpxtoD9Tmrf
qU8hqcaz9RLZRS0f5coR3lcAZpLyuNQIPBdPOmkx1Vsx6Nn41KZT5HyKKCOD0ovtXB3Nl2JIx8b2
ndpUskChtUh/zjZ4pAxhhNa2XFxcbv8/J/vv6oBVHPXv6oBLUpa/ukr+tRD426/6U2Xl/iGY6Nsm
lYChreEG/ygEXPsP7no85Y6FvuavFnr3D4Oht2lTLnIQ4pr9z0oA473rUjloWNH/Vj/8DyoD7pZ1
Iva3ydrqn0B5wLyCURlLH/6CKtbZv07MDHZNhRSleipVpYobPDUQn7aTVob7RJKB4wPGlhWwj6Fu
g0kxNMO3amn8mph3dcQ4JYAmqI0vE/Rqt8Kfky5vxOwJ8aq5JMlsx077ETl69FKgivCSyDLfBiEk
e8JI3lYCeBgkFbMngn8V+xKxPBNcxZNb7xS6931LWtmJuwtlyATTExv0D2UU4XxSu4ZNrrB0iaDX
FeWLkYW9fe6WdWna59bIpkoURv8zXeZ2w9qPdthC1euy3FxmfPRL1qH1bFWDt8ro38fUHOOJ87BQ
LpmRmMumaQu7DjKe7VMU5oXlGXpZYXDIw+RF4xSjRieB0msTCGwH+HndT7utmieL7JtDZ8t4p0/p
z7xxZx+JW+J1KnP+zTDo+i7Vk+c5M7KbBXQF5bY7GxccumGxlZOR7PHkgh5vUej5UlM+2DFyOais
kA5tZ2PFKF3DJ4VvpXk5IPWW2G5MAMFK96ipuXkZvuQioDE1AgbdpkJz7IavCyFoT/W6A2rlzPXc
htJQtgxIzfyUdwJaio1I99sAz4UbVbc9NAw2nwEIv6afyqPlVvkJaRWfZV9gHMbbHLIFnOfxJHui
7QhhrmP8VdbyiBZMAEIJI0I+M40yU1K7bXQ5Yrkbl3JrO7hPPRGuGUxzGO4Fmo1v9UIo6Gbh/Ht2
c5t5loxGOwFSrDLFSiDnlsyKyCxQ/b4UTN/8UeZu1+30Pp3V7hBHZon8GYstmC4WmG3Ek8N/YZq5
Sz8vPL2pBQ6PcOQUDgEkYEag3gXAFodfSL9V2V6NqZesljTBgezFFmbJliBlZ5MvioGezdRHP1/C
AfMma8xSsZ8zLksEIQcUfBdzdtLNghPDTqqraJYGWHq2E1OBkS8rg9LKuhfI2/fJYO7U8scEETxe
KIfzu0bSZWDbScgccn5S87SDPR7H/kIc2LkpFPVQE3UVyLDRj66CESDrNGRjSpxuCjElR9HnFXvp
CgVuPi8HFdMuDyjXX9xZ/15KFpYNY+1NGkvFEzIdgqq0JY0tVdGhS8YfbdXmR7SS0akhoRtedKH6
LUqySnGRTNR9IFguwl1ttgmR6IQvKUh1ai2N2VXHv8yl+WZPGpT+kAGN1agsVdkzOZ4qHLyW/Ryt
EZclW/YZz2m6PMkEhKVGNiOYSRMIWZtqN/726Sk1Z6WlrJD1QTOM/hcAeyLiY6RbeLHHfQNGL7Nr
Y1NGi+TSbA7laD41Rv6YOckZ4f3OZROIpmh5TtAeVWrnHgloeuzc5FACL9466uxHKZ9+ZMWeM4iX
rml2zjxdUl1h4mT2UwDNTfoDYYQbRPyvFiO8zYhDYkso4a9cqO1GL0cUJnnMbEVhjNJQd7gSX2Mj
TQ7BxLngmsCTQ3z1BksaGnmcgne1j0u/mNrSs91h5LtVd1rJ87B2egfhWYldQDtt/onWKtk0uuoe
LY7LI75N9smhkV5jV6b7nniaLW+Fdmd3fGcS469cNGepyusEdOojX0+zrA8BwzkpbmPoPOIx0Rvr
WNUy9nhgbVBPtftuN/E3FSQ3AMHpdywLbR/ZWLe7BLUhi5zZM5XQPfaA1fyOY/3OgqLeRIvlHrLU
fgyt9j6iHA04JpxTlSojk0igRW+cK/1Whwg4bGpDplfoRgOD2EzuVB5UoFJgXs3IjMFMTu6lndTH
pVUk8IXivYvYcqdu/zBPBeITqvQprcEplt1jZ8EtV2JCHno1DfDZInxHkPOBl+eaGTG3AzSxKdPc
XZLK57zMrEAvlvBpzMZLDRHBg0GdviA6eTEjuHuAtD66xf1mRfpB71EG1VpfBwWklU2sj+jc2xU8
vSOhOeRTbARmlajZIfr4LOlVfRM5JMN3/bkO7YwvcFahNmTvcDKbUaWPMh57tz7nXfxK98TeIV/A
j4t5w0nrW4r7XbjwPw1h4r3hLK0V5+Z0xq6j2XyceHTUl0NEYqe1ON+zMNK+5cRM4T+1edUUxAU6
3it7HvyhAYwMpi8wh0Y/tVbqbBpiXhukgVXsZXPuYFzrl0Ncyb2s0+OQhNlO5ux2ERnWSDRo1KsM
u2/o2htnRAyHqKAXn0LheYErVpwrCiFxjwvoFmyFmkveI8nBb1T5NSmuP+rJwkum92dWFtwJY/6i
iWFfhtXFHRYu1hS6pN7Kp2Hurk1iF5/DVO5dZ/6WkovhD/w81pRVmSdMOzkNs3HQ2kILRBw6OssT
c0ECJwiKR4ZSb/sl1k5mYuJRUYwZm2NkvEOirR8BF2UlWEmJL9oBC42m0Chv7MGYhFZtbHmSew36
HXT3imGzprFOKPu6P+tRGXqJrtdIy9RkExrKS6yM6/UMhbTCOqQ4KMhUW3/Fb1g+qFFNIDByBDgN
0CnT/hGopHNwu2w5ToPxIia1/qHAHQRIWOB1D0x7ZAdoAKyg1UelPuy5Z3UfFeMnqQI3LbYTfFaj
fOzM8kabxSYxU+5w9vqHbEreutZog54E3yNU7DenE/kzLsSjrmjS1/jxVmNP853jVexHbQ4/WL+1
/kiYIIsHBVZ8NcQ7K7fAsTl1RmfOWiPphnfI1J1fqsANo2HMXmtXsusbOue31ZvRtjdrDB+xkX9g
xZyf7FGBy90770ZGsnThFParbbPQUEJL9XQ7Tp/LqCQcaFS7nWvnxcYwporsg/Ul4oHh6gNdBKEe
TQ1TgtaPsFb7BYSyNvsxE4H36Lrl8IbZxlfdPr4SImKCxePKhm6nFZ6TtCL2lroVm1pt81O3LNU+
7XtBjVBGF03P99ALMno+u/b73q0enUJHH6k7cX9XGsPZL7bVvClwhyoUls9DF8F3dRM3AQqZJedS
yp9N5nxyOiOVw7O7JTmrf0lS7WSVhrur3RbQLVIEUhUtLojEtTDNGKRqmLpaIoJM9WuJlptVoNmc
U61bNuCM53MhkLmNlTZtYTJ85lGhef2UJ9qtrgcG04iLJ9/AqgqdWI5xTgRH1AXgmDMur04p3xvb
NU6RNZsB6KfkVR3JiPCI7XQQiYrZYCNqaD/K3ATjl5TMhBYJGhFlxkbRcgqGns9cx2u/WWhEKYAH
9ioL2Zu9ui0N/SGkUTF4b8sWW3/s5tuCysMDeTpA3CxCrRjjU4slKUAWTvIb9ssWOV/ueuzOX3GG
Hix9/FmFlrXDnvrDFai9CllPfg+H4xBC/Nssk4nSSag7ntyREHFktMlQbwkqTdkM9t8HSfaOvtQk
IdShsTXBHiBwb7gDs2ofC8SKc1gzIERNujck6QVxmw7HEuQxUZnXNE6NlwT53i6vLeeUxEV1SmVc
eJntPs1LHORD0z628SB2qvYDhDtFUxpWhDyGL1rUghVuAIkqwtgSo1dDVmyRsAHKROsDQLrJ90vJ
d69g5sXsR9e8CoeGl4hh6wB94EjBCwGCiHSFVfu2ZPF37BdniyI/UB0+5sKtX6aqrHyb1fIGwM1p
JLpmm2pOsaVdwfEpYdFuIrvmXsyrQ8X20R1hcSM8/8zL/oWMLPNBsZa7LOhVdGnOwTSWwmtr4kcE
IThGbbYXBiVD0C74QvKRkaHMi+Jlkh07fh3q8jQrAFI0SDEGPJw0ZkiAJRfuSFYsLyhopwApqwuO
OUyQBmpbbbIX3BZ808kGRXstEPRPTvhia/m5iXtxbYUrvb4pf1MAw5aIO19Ll8rD5E2+gxgeJszi
wZL3xQtphMk2F30UNKJ00RxS8OiNY+JoSfMLazqWJmNWBK6K9Nxywh9qh5PPheq7i9Ec4wu0lcDt
LJLhc5vKR6vdB1A313Ka+6uukhdRNaO3dC2YXqHOVz11jwrKIm+xsMPZK7CV0fp4BhHws1rTszXl
XXeWj6gmOkfreswBXMV6mgVjvhxCJxv8RVF2OcIIB82FZnXqWevSeg/Q7dYkxqmcYo7IuHE8BoBq
UNe0uIPeGjtD4pWsECAyGTs5GsIG7CtHNXNeTDs2NkayfEx2/xn20Q8ievn+VMa9lxe7CvF4LJKt
chl9VxR9wA+RH4hYWLzIsM9oIL45aPhb1612GRfkRo+c+hqGWLiVUtXOQtT3dKRCU7pUJXt3weHK
vEu9ZmFF8PKi3EjQGVjEFdPCtZCG/LjcBg3eTJZwM6i8Q8s3+PvcEvSREYthhCP8XkPvULGLXA4w
wov3vEqLyk+YOV65tpj0TRW5nl5XtTaUlba8j3INvlKmBumHlSE+VCLW8HqrxvB/4ODpo5YwVmeL
3Jp18zL2Tn4Yhng4UFlnBxf46E64JdiOeYlOo9pbQQusY24XLPWV++A6fXorE0X7bSZdf1rixDrW
htPu9XzOjn2Fes0cRfssSowCLOU/6OPTS1biug0j9WFZIgifXRWdjQmoQI/R7aKpFojVZZp2Bmji
bTrQMZGetHKEbWdLMB1FQFnuhtIQW+JFaawazGbIL6It8w1lUxrYu0XvIHRMDV8H3vtgadLa2/n8
wyl6zMa6/WFHOZ8Yhe2l7ImUadP5ADWUsJVxuGpFRWnRxTb3sQu2QU22xLcY27QgrUWpET0Lakvk
Svz2nTt6Pe9OZE2UfHT+oKmxJ8hJ96ppSoMYa+eB2vGA7TT1cvKogzXLANRZPvPozdJH6L1LYzyd
AIseewjYO9phpi7GlL6TlepSTQs1u3BdcxONdAzXuXNPZVeChs5SsdVD2wQpwJR7oAVBdNOc7Llb
ETh5su8yAQ2srbGiyU49oTeWmJ6M383SX2YX3tjaX+hLctU43X0kUsUtbXmM2PM2KZtTX8vzEcoT
IHrQO3KbNY5yGkV6S/RCR/5QXCLLfq0ct9tRYzfeBBpg001TUGrqLhqZeeQSTFRtxnPQgzHziJUE
65DIX0tV361KXuZ6Jl1pDXOLDJ9JA72WbpSo2AtYzIQMAFBjZGN0nhpPnMqmGu7jKm/h6tQmhct8
HHlTvR6L1EbtJWekqbVbisAfg50iHTYPjmhuk6wwjzDNRfyNC62Wr3U4lIHoJ592i2+yhlMQVvS4
4W1Qr4vW6ztEu4xSFi5eIY1DW2v4k/BRpGRFDVbmNY1WEqIcL+VbIxRGJ+M44tPLtWfOzkedTGN+
okH6mTXSfTnQvVtaQqmoWBJgNzEV2GphQsAQ4rINUUQ/Slm59zRSeJCOuWvGJt5a8O1fHE3c7MUF
JlxrOpZnNZCdaROI0qKzoVhWtlZOFBlNTvpcsBV0tObaLfqJtN8PjKNBnX9Irdj10vndDsiaVSeZ
8fctrJcKWOtp6WlpnW6XZvhdS7yDuZJ9j8kq9RuBsxNji5chyWKw4jAvWVIXMVfJPCAGP77h1Pqe
VumtjTmgQaG01uTVhHE8oNzQjwp1fb2ZIpj940BjPjRzy//ETV4PrDJctYZ7Aaqr3cYEe42NdaoL
7URYF2xltHb9RH5ywCQnOnJlmaCJNRv1kTY3/VmplnYnOj1Hd2KJ9pDkTXhzONXQ7nRaaxaUx03s
QKJeLPmsCKvAIuB0SPsJxxtbz9Bixm0WfcLM8aH3CRlIrtboG4yAswkEoI16ZVbPPTzGH1022Zk8
h0gomFps/ldm9v+HQl90wYD6303jH7L8I66Kvw7j//aL/tzKC6C10EkYqmurUNRFh/qPrfy6fLcw
M9s6Q3Aap3+s5YEA8V+A3f49bPNPF7RBrqZp0n3zN1t/3f/IBQ269q9zeA3p6prdCSUV+wVy8H9h
A7VD5pSTBfNFSIW1E02JjAcZQE51QBKWcXUAAgO1RLKXNP2stXpaVmkyYYZXCmxtUtp64YQr3CTc
KbiM2+d+bvIT5LoEYgROgu9Dm9jvJgkVx1iLGOaOKSnCCujaRk2S4gjPLguszCWkZUhhttWNUr2D
/asuw9zXiJhmjcN3GZCOxToTE0bF7vtAorCzd1SOu1Y2s8UAeeqd28xSYwvwJD7D2pHCN6w18sll
L5p8DGsSVP8VCkUiAtjIek3hhDOiooYKFCKghYeeP2Eaz6DZMcYrVjLLsQOYj0t9hXHAjwuHorXX
MAXw7XtMDeyAEbA1qlJA9iNZmRAOnTR2c4ssCf2hA4p7habkfJ6IteaiHxmVAKzFSjIMsNK0mHiB
z3HMO/wmGXDrkeF22ZlQPUm3oc8segruVc1ZEuUA/YsTdcKpBagvdpZGaFtWuwiGMgt8Se21HNcx
K1QO9mpJfy4hQEVUVhJfl4nhokrExkbqGu30bArbq11I5aDSld3U1Ak3mIIwcw+CMWIXl4dYUYZd
RHf+lClWn2w4rZfNwFr1ruWM1Sy3nj/sOs38kQwEb87meJsQbwUit8jOrZIYO4IwCpoN2e+A+uNs
bMrKIjM97w/OMJGURZtUFGW1Naw4ejB1MOxDnE9bi7XjVkjTgJEJVZOpWXjHbF28AXbDYZWF1A6I
t+qHPLVeuLajuxE13Y0L2r7nWGbf48Ihj8jVaLDqeLrzfagCAjGS17ybwluuV/NbFtcroa1nUhja
sKS4Ku2r62bha0yO5n6KLeVBmRgJb7oWb/Zgt8Y5BETKekhJlq0Gump+rdcewya46KWxSE/vZsaB
0F9ipMd4y43JS4rWnrxqXpZD2eoWwZq0S4wNSnkYMRnuRgJPXg1YQCd3sWPMY7U5PnN2d/PGqdmL
bHu28b+1UVisdm1AUZuoArPMHQZhmfIS0ACRdu1oPqeNve3SXhgbQfF51nD3Y0BLlhwUQAtgq48i
/UTMWbUXAkmqTBlpbfq8a+9xbpWvLTcX9Ey7/gHX8U0DpO/J3HGOPOnCn2t697mrncsy59MdUmd8
pOZtnyPwtN+Qmxa0VuOkf6ZVq56UpbRJI2gM+0iChxuItP41uE2410y18WO4HDxBO31yM6f/hl40
f5uzJXkzRsBZntk42VsDqJWClDfMUiRpJ7am+7RXMkhq6zRWVAqFk+S7lBHFQ+mW5nGcqFyxrmRp
TbviKuQlrvo+GE/xBqFUcivDdDpO8Klaj5A3g28xRXZsOlO+SaTSbRk/zoBmeqILQxQvfC5yY9v5
OvxUqfe68VipbrkloF1/FbZiPEilfUmW9imtFfvnZFa0pKq7qjdNsImmp9dL+my3qTgViGfOqgS3
ZKVduLWT6OCKzr7MY9vwavTd04IBHRiZWn1aPQKBelyqmxG6y49mzePFOsyE2C3G+hSlkXiJYma4
VkN3tBmLhrJscaOL0LX+XVI8lVUeIb8t6EwzTUNHOLXHPqmjjw5V5q+cuanXDc1Z79lHmdY4beOh
N77pcZjsDcXWKTFw+J51wD1bQa1Hjy91xraZiNWr1kxK0FaECFDsONWdAJ11yik118/7SbsOXQKl
li0l3OK4AI201xF1PFaj6BzswqPxNMjQ+ZGNcJ8hz/W64QFnxsEQEs8g0Lyfq6E0P6ioqpNrhS0z
AbTU/K+qMd0iFsMUmsgQsfVj97SxJj/PmtJdbRiX8ybqCdqAXEwT0CXxoSrIrN/UWJrOCrTyK9yS
jK+oCX1BnT6Zv5WPEBPmQ6SEncdvikQ3DbsDPBAXwqOYzorUGdjBLPgUVWv+rhTxM6kb/QyDrJPe
3CDfyN3Ub9pU4SVXsguyeefiGll2jlXm+Jt0+YxVvUE8lVewG6eXSm2fKOBUz9Fa4h/CgijR3oqD
RNNMohEW905SUOUrlh4bnujGbh8pjCezIaKyT8JtW7baG8gSsUvRKQW875/pUjqPjd6NXsxU5zmy
NU6QuK2PY5oVZDGGZn4xK3RDZlcOl6pUoz1B0Wx6rII1lSCS9s43F/Kx6hK8haL9J6A8anodOhxl
j3BeI/h/R/6G81Yf6xJ2cm3i8MzM4laECqNCfa4OGrooT4VZAJ9OTc4KWARcJGW1k/3Ub+lK5LuO
UXSbOxWGSDv7LjvtR9owIF64Hs+spSLEPN0Y3yBhorjvKhyaBWzk2Zi63xrCNASsc/+UqmCX4QG0
fhU5WSAcNiAI/8InfJ/d1VJtuRtdA6Frl7QPQ5QaGvgId92qwnH1KN+Vw9if2DbGnlmye1RF/p2I
4z6IRrTurKk1n9UDz9VxvhNb9KvFs3wwFK571c6ybWPyT3gc3c1smhZ8aake1DQX2yGhL9FloqHj
V9JPF0E1Z2es7CQwKjLHwvyeytw46jBgglqmDetx8LV9k7t7A1t9YE9UXgrZUDt088MJlh3tXz5h
xmANr2zVFWc1wZD1DbsrP6U5Jmw4ydTosej2c2ztgbGxujEvixjrfSkK0H21qweVZn42an3ve4fS
AVUfUOFlxxGtIKtQvmmILzdxbCVBki1UGLlq+ZlaXe26vdvrcL1rSPUs+o1aZONWjUsQUjI7AsuJ
grKtWfzghdpYSalvBLoxmGtREIr8YmDgeXQ7qBO51bt7GBXRFlrHHdrgbW6TOJAFq4+FEadn5fPd
HXpti+wz33XI6LZyQWknoooQm7jXduVgMKFSbINcsomGxmX5LQWQc5q1ynNN7Re2W8VHHYZav0B7
oSe1yUWWMT9D+3wfdQ3BfDE3vq3w9WMCib1iKO+WwrDKlXR9g7lmk7p1f5iK1t2jnAOrnizOsZDz
PU/M76SQv/yvdEmX5LOtuuq3/NJMfTKDZRwUyy/dzX/+2/+hXspAnIzu+L9WOD//AuP5z/Lmv/+K
Pxup1dCH15koDwvJBZz9f2qkrD8sQwcNx4SB+IKVcfp3fbNhIV2y+E9EDQDmx3n+D1WTbv6BGprM
A4H07gvQ+j/ROyNs/hfBMzonUxDDSQ3NXM/gz/qrqgk+hwIzuFIPY6O3b4MibAKR509nwjmzaArl
j6LRMxVV9miPzqXr6uGbNaTNU10pT43adiy/sdswoFsuouqVwxwaVrgbqjS+EXaufPQ2EZgugqJm
L5wQa5dp4nS/lbY5G3chkkwvVlSpZhOR2Tr61RWLWr10rB8gkyjZUhk7zPV1faG8VG0cdMPIbHJD
9yULYjYxromAMaZqs0of27Z5yZ1SUnbaZZFrbG4mC9kzHY707RjjRxDnQq+Pkv0kc5FVBKyymtPB
7PkJ8EPtaFczFdP8H+yd2XadWJqtn4gYix5uN7vf6iVLlm8YsmXRw2IBi+bpz4czT5XtzHScOtd1
UTVqVERod7D4mzm/iQ+LeqwxG45GJ56CAykus3sClsQIDDVPxrgnng1j0BvTL3S7TRu3ecvrOHhP
vBxC6WJ1U9ei4gTc5EVB52fikQIaFXTPW+iYWTfWhXyLpYsGL0wvcY4JPxp73+32WuQ5A3eoJQHz
8BzIRSNfJ7zHrGWQPB1z2By7EdnbK8EMDsaaJEV7nT1ie5T8WEN+3aLAOubW+Jw3dDU5HSxM+zA5
Yo9ArdtWSfqChQ6vxAxsBYP8deOoS0pz8UKkdo0srLsD5EqvWmv2MzrxvvUAKxH5jK9L7nbsKsKo
mOxTMhXPk+4xUoZmfsa5+jXJGrWzceA/LqzwNvViMPziKzXsmjRnX47YG1NaVKs+0OQ/EFPyjP7m
o0HyfVlA828A9N7g7mL6O/SvTdWdK93Ux6LPJLWovZ2Qp2y6mbpaSmFCB1ru0qRqNphXn6UwYMgr
o9mxlfvOQe9dV94S340hXRzPewN2CfT1zo63xTwgOdKOuZkAulu57W1ZikxRQgEXOajGr8iKV9dB
Dz0dj5bAxpVl+3paGPYarACXrg2+UhLqQ6Xd7Cs5bJTrap53snWNBwTZa9hr8j224+bWNfpHt8/I
Kqzm8oDnLuPhJrMjAgyPuhJ4mN3MLpNzd9j3geucOBfSvVJWuEfuD2EiNcKD9sbvjVuAPEr7ZksH
yM45GbI6iqfsKwbTJtIIu3ZJQv0A77zbNg3Aqa7G1OMuLKhdgWOW8pNVtzU9mS4baVUWz0YJQXep
x03VSVCMvfEC/kZASpryc9q6jFilk33Y1LhfhgXVvAkduRgdNM+69RxAPKK4qnSBmdTrueMHFbTM
ZBbjo2GSQtsSBKYLxSGA5sR6cpmjuZqMI4nWA7Y+PfqPpVPIO/gCzJvbWGU3MrC8vU1i9y7GKtpF
ZjnkT51X4RUS5pIgXWmscz2woqTc6nk1LiwaNPhE34aytSMRa32XjwUkJs1lkYTrpjyYpvkdXZsQ
Owid83nos/qIzg7SygHVTTZFxuyJKWp5twgiurH/MFuIKJtkjOUehdGQfiDnJmsugOy7bBzRyvHG
CtzuFZrFqDEWOKDwTV2JS1qH1YFxjKTGNayDsHiKtwW5I1BqD37acEpAQ48akVAF2HpgU8kyh2Gs
vaOHgnqUxIgGg+XzhD/92c8kwK/ceOOWemFTIDZAL5pdxSKhN9Dc5AIcliqt/FIb2TtUMrXNLJk9
VyqnjPekm11batY0+cOCVdiszLuWFS/tWEE5EdrhlSSW4GyGTNB8W1/hMZAP+GOMx4Km782q3Gyb
FGEbLVUIUW9I4Ods6JytXdzU054BLlCpGJJdH/fdNun7/gZJT4OuPav3jSHmg1rv2jUq/r5atL2P
WxhdRlumB7/Udwyssl02d6gzRLq64Khv2mAJ2G17LM/s+ZV4effo6Cr8pqzu3mcPM266wtZHO+g/
ez+qKCGMHYKDk1OaAWMsBHGbnvSWj7hxnF1u9MZlHtyU+CPqtlosBDs2E+qUJFjLP5PzIJhvMkrq
28UQ+nrOwpzOfPC3WU0BN3XI2rVvDTuquOSA+xy52mgFUZjnJIGa6oCtjeW43V+T6wiw1J7nDfNL
rkS4+KcetuHGG5W7SczxYQggKxYB4ljAJFhWhoawJzZtxtwS9Am7MEIPIZiph9W3eS2gxZrJO6xF
NWwdpu8/Ku0wsLonhpXh1g6KeduCgNh2fXvCv8Fw0ZAfU+t/qjK/wcpMtyA6mUXjjH3HQGGzS1nV
7oehms5G0b7rYrku+3hg0lKWiDLdNiJtsb61qExoq/lhazGD8lmbh2VtI5CRhJtWrnBoFhFRgKUa
DRCfeSjycmNVBedd631Z1sakXluUtOi/WE1RXFwZxxsT6wMLRFapLJ5IGCl1h6aLDmcsio/BK8P9
JJcvieSvFj96IRIGYkB5ZmxtdL4uvUL4idIcI1H26g7jbhylazs1OoHm4Q4d3hPJK53Ehwzb77DN
y33pUjDoyXmpFDmGVdG1z2XAn1oUg0NJu/ehBgdRXQcTGhJltfHX3q5xy/w+tBp5Ej+6vqLna6AZ
HKpY4Ozl7uKU0i/BjHaAFdWKumMamODzyKeAc93Lyq/W2mlWa885OJW3z2E+RnQE9b7Ll+rKMpHJ
9jMMIW3PX7uUFbRmgg7GjvcwpkWB4KcNnjthLXeF3REGUy/Y6AgxYSnOFyZ5+5pUildu+6K/7sc6
eGp9li+jLeZHhCsn3DLs/MowuR+6crwjiDB/9XPv0fW8MWLycuNYTXe0hyCxoynN5c7t2KATWZg6
n0JyIKLJ9aC798HOWWLPilq4lqsVZmSMs04UMk+HZpQ01rsLyBNZEr/z2ow3t5q88yNGZCBWkxt8
GYuOsEomGbmM+9tF2AbOL9bcx1z29q1beRrLfI701RGS1Tr7yii0QKxs0OFwRYjqoQ1CFy89bXvE
qWlQYljSiuAW4/lVmATWGzXhN8VQiAjfV94Bn4fLLVN7PczFLsSDxATH2xLa8iizeYj8XlwFyMU/
4/MSX3HjnMsxjRfCQ9IkahP7nRAO97H2MusbwzfG2IuDo2hjZMMENH6ddGVFmg/kn8/TN7HOxEDQ
MR1b52TxOjHTqQFSr/bu2CRcYD32/lbzOJiOprEAQNae9t9BHCBytTr/Nuzd7MVFDHRtAljbMj4u
d25my0g2gL+2qvWrHfjS5kHZDhbWma/iZipQcW1ETOa938uBtlUFfbXVU8eccZ04JuDzSM1mEmmu
M0nJ+zr0yjMOOXkK1aH1y+yF06x44RE3fMYqLx6LvMfBnPvZSbgjFW+MKratNYt+xMhxsZp5IWxb
uPcv2kCJHi6pQmttcUOksLR3wH8Ijl/nsWk1wTmEciC3DPvFDpCauu+Rcr+gARreXTnqIzy6EGVs
3t8Stqo+NbaLZMXvmrzf2q23ZUXPkJnqankGVlEhjXKZbTLG5YSN6JOGcLuE0vbA4MAhASnA/XAh
VrGqdsE65R7jYPE+J8U6AdekEVL9wHPnRlTMyWf2pcnOKRzvxgN5TUL36BkUK8NjudRAdVgpGNdl
PWWv5JnUexUHlbOtlqk8MQ8XK80+QTnmkE21wRBekWU8QVHlXz1OFccrOaGPY0VtDHxg+FqvawMj
9fO91yPlUD8WCz92DH2lqyeQoWiW0FEeAHkXV/m6lgDSkm6bpC0jaSxlt3GVdPfjus4oUUCorbug
gs11Vux0biLZqZeB0VEOYY+snjtL2jEpsn6umtspSdHfk/MrWnbnBPhZFAuVTMMZzf4wIO/s3ik3
swAMdeG3o/MIxwoZPsfYjMZRdcc8TCvSHvB+LZdycozI63JzxxKjUlvHJFtBTii/KJ08+9ineFes
gOnGdhkT6R+h5Erza4iOaSsMCOpXmV5RAFzCKt9ZQTJuPQTQCOdxq3H6EIRzxe5LHocuNB+mtqcX
gIN/WADsb3VPuHE7KnlCRcq6obezK3S2WRRbg/9RAYD4JkigRkqSYYk5TJV86oowzl5N0xmiClXx
dc/9CEpzWVb/XhB8bzD9HT2MeMTT9ikKUyzmz0s+ClDgnM67sCsBaVjd8iYorC/jjPShpD9ufCkO
DX/2vFhtD4w1k5/TyakextF08aiht7AqR27d1ARlZqaVTZoac3pSq6gO2qIDmKhXfUiODcJpQfHz
Hj/Bpax2Pbpv/Ctmvkt41lGcM+2fUAnvhtI/AVIBSELj/tAnWbhXhbDeXGcChlgo2DwFJxOhTMFq
r0gPWWLrrWrI77MzAoExRKTj1zJkUcZE/tae0vBdQFUhXdtkMSkgCFjWfGzNsqWUGpKrgpZ22kDk
GndcN+1ehpO7+0GWrrkoxYbFRbob4yrdhYRg0I2gX+io6TdN6FdHI4ttJoU8STADIJkJkH5GhjBm
Jnu2vW9iNHR16Bu3cHnmB/Laj6vs4BqBdx25SW0rKnDjR0B8+l1Kz7mO4yzjoG3RDzcG927HwQ8L
EBlcikZblUyRi17z0Bnn+7QX4Y2eyFrJcYseC8KJAXEIDsyuac6ZMO+CAKgvISNTExFO8Nb5a3YH
3LiCwq4NbvBxoBKsRIEOB/J9XkI6Zknng5DpatSPWVq9GrJ7ZXOEzk4HBwcAv8Bnqt8FuV4kAovl
NK9hDiaNZ8bkDuAderZ192gzffATUq4Xsm1CO92R/wc0o54+y4AmIgm289K+E4X3uctRh5XWIJod
8Xgo3SYbaxletU2ZhfE5zzr3rWBNSLwhtHlqZlNEK6253Cm2JyBcp/aKAX/N1dL5B1MUxJArJ7si
frm4Y/4gxHZw2EXvtBSaQGbq7Vxoawvcvt1NQSdPYduWOzAoJDvmgfg+1rRooCL1EW3OsB2N1mJg
7DMRkApI5tSffZLBUboUPmqnYZumszwF5N3wADYQZ/sVnBxipfZJ1n6lX6MUg8M0b50lr06oznUR
YS+dX9i+dBvmPdeQp+JnSqknIJmr/ar3L6lnjytUisKxSU/xuIDDwJCvtrUeviAluUbubZMqYD3X
qIOiXDto6DwVRKNrBy/pZCLDblW9ZTGkI7ZL7hOiK3ItlsK61HN6hWXlFRMXju4ufVSe+WFzku7H
meqoTmT9mDbWq52SnGnr2nmH+qFgsCl7K43qeSLc80PKylj2SR2QJ8TUg+J7ktDGF696COYeBE2T
5Oa2l0H8RQsiaTaT1ihRw3l8aFmEofgJ4BIdGECMe7eDRUzxX5n0OBNT98EOH3CXkb0lbRdeU84i
dNgEarUtzdwDnijU2cKqPC5ZMtHqxKuMSvrXRJjJW41kB3s9sNYNyXiIiTyLreuOyDK8UoACJE4O
Lzjxf/CPijr4sBLrgXg/Do8gS38E051nl4crATLfwIoO7QFLO65dCE4sIUkpdMvpvBCxw61uPise
SVG55nsM1joLlHUSzeHgb3wTgTD3BFVexkrJcqmEodP/kNUqPR7zZjiSaPYlCTAPcMFHZSYFSHDj
Og47ap2S4B62Smdpov+ATODv/MIrz9Jl/Meov4tqSn1WJ4gBY6cFL6Dvw7x7F1XGFR9jUQlXQoyz
GuUrUEQ14M+NDyzgQO/CAJFk79vRcl4y0+lIbocdMiqox0lp14dUyGSXNfiBppzmTLlDd6r7BKdP
gwcUhf67HOPwHpoEY7iY/UfazF+KxGRy1s/23i8g3uZYNGMXrfsYgPj0JhasESqI8bvb+fqRs49d
heeqyCeY76xahlEC7hA5bc41XDQsZnaWWTsliuIYevU1tN8Omqrt4CzKCAbe+QBqsLKJtDi3PB/N
cCGIEmfZW2c2zauLr7baFsayfGOJE5OZNRfGW+NV6tYXpXHMeeApVvj+dAyKXF35BS0SWS55up2y
5KwMJ9nZ1YymMy65tRJZvWEJCG6b0Y6vlz4dvhmZ95Eo9vrogg2wvIyh75cJh4Wb+WON20SMn4LJ
He4sK3WWG6yCjdyMftUcmIJW7Gx7W67bYg/YFkBY0AfZtJUWvMkoW2bJbh1okyNi48bMlKsjl4cB
iB39NCfuJyoE97GNk2aftHN/5D6Yd57qTJqr4HkE8buRaW09JiB3oi61bwOzi9+qaU17rmKg/b5l
rQJtWA2X0aKouSprRqstCMYLNUQ/7ROPgBuVZ95wdmrOH1wKCLAPSQyrnyFRCWeWWRg1TeWZm1Xv
R3k3NtKNsNqrZyWd9tK25Eht4J2Fgp0xMz6St8BqcS68es0U2jdj5oonzR/wtqiul5dhZU9zG0P+
thlQpxt4qN21vfp0/HU9Hwk5slNsazx+klygLQ+scNOrIaFimkfYxVZP0qTq10qIU+a1wrv6xUE+
yK095P1RBqDUWtTKFK2BwxIuMUodYdyeHt1B9gyfRAHVmTYs4JcwwufS6pJ3N2XRT7ZtDAaAmdr8
MBd6KiKbG223tOv6Fs9cGk1ogSNK0EputS0/RsprLKrt/YrnxqviEVuKN27rymEkHytu7ydwIS/E
Y9Xghh0O7EW55l3XNiD1SqTbWIIUz1POsuYO36l+MZxsONtpy1wGektwrWajfymkIW7If5wPFlaJ
kOa1s+87N/AfcFTTviiYhBfcptZXGKrFue8C/WhZNsNQwPzcpQ0sMyBMbsDWENQFiiG3wzvgjw5P
rGFkKrixVZjkN0z4e54nobLLS25a+FJ6b3T5pat8F/cqybdT0d0tSUeelTevgRqMoZ7E4idnWFdF
VJfkRJZIMF+Jj6BQQzmJYY4BE5bGENV1kmfty0BCzn40eOomoKV42I/NlmYn24mkgzNvjIEg+7a6
qHjyT3oU/U52XnElzbrGkACV/KpZmvETXvF+wryQVdsUl3jkKSfmOOmNe1m08sadx+BYoX3bdXqR
B7JXnciWqOdxkI39dVBW9memtwYPsVE+Ceq7KwzduJl6qn/GmT5TGiN9mNNcR0GYaIb2TQ7/oauu
hz78ZmiT1sGsUMukbr8lHs/EC8etYedWusta+9SkZnCHym86jbOrzx55w+MGLRMaK7qOgYoxYt6s
zh12UEwefnEFqehrHUwmjlRinvJgfkvmKo1Ic6AzCHLGimZcMStT8zM6r3gPvjHdSWshTZ0L/ZBq
2UVazdapgGPAdLaoZ2sTBss2tSdz65nEdhFZQC0rFvWakQ0Q0SoQQaommImrY+Iu8BvmwCaow23t
Wrp8mNwUMlnKwyZ3MfAxz9LFlYGGdnRZ3zBjNak0mnRvFkh7Q8Kf3GLh/y/i+w5h9e1IEt0G2Ndz
2Fmf7RXI5xr1DkwZcA6AOyHYXdBvLDzGMU22nVFiXGJlvLfMArMb3GMnyR+WACdw45BKin1v2RBf
f4uuxt6Uefsiuza/85LhSPLnkcKqP+jF0V+MiTWIxbodzyCRWwsV8tQaRJ1qHtTwRt4qkOr349De
Dw0ug41oYC1uTLnqiEvjlpAkYhcEmbdtLawrRxvvjuEP12vu8UZx/m8y1mAMekLncz+6AKCJTtNS
TidVti//u7b+fwFzuW74Ry5X9FZmH42qs180wP/4r/65uabT/MtkbOYKFtGId92fwFwW8mDhovV1
BLcVGI//2lw71l/C9ANqMWdNPfohzv2/MmDrL1zyoGvBF+MqwtD9P9pc/6YCFm5IHCdVqOfbgrX1
uqX/mV/bLzY0n2GYbuqRQDk9xoyJGuIvCwxuo0Yt4c7nHN0EM1RR9K994+hPbDTwpnVh/c/r7D/i
dM3f8krXd+Ow52fFz76eBdX6bn+i6eKukUUIn+YG/JN5QzATurLBb/DOsxxtSAMeneHV1xJes6qC
vo3aXBUYaZbOdzgh/fo9JJX7lr+RUr2VpflpcY3APMyeG383Z8Oc9j+pFP4JBP4ZAGwhPPiFZrK+
Y/BbmF1CFwmC9RvNxMn8lN927m/sCcAv1edSftLwkO19Ty6Ru9EznALCfIiRxh7KI3wuhM2uUzEX
U7rp39d8OzOCXOSye8gavemrFB2dr1w6gWRd/xdDeK66MO22zGTD5y5tLwUy3GlHIqp3nalUV4c/
f6p//Rl8hxkZP4THtWH/+NA//Qw+m5jRkGV3U/dx+IzoCm8HRT2XhqyH6Y4AkvBRxmb5+c8vu15r
P5Nh/B9Ubh8ADdci/2t9Wz+9LDSjxJFdUt/UwWLemEU63NQdRWoQp89/fqVV2/77K6FREj7OM+DR
wW/XmSQnYYF30dwEUjhvq9yyPMR9wKOqgClCn1ASaCnmoIly2x2rv7to1ovi15fnQrFAC9uO53E6
/Pbyvm9nIPir7MZvC/etygcGD+X6Htyl6iiv8anMgN5SVMItg7y2aPzvPfCR0xjOztWE9lxE9phj
Zs+RZ3yylbTsbcry6LtEHM1scKn8yA3RIhxBzTPN/PO3Z/7rD8WIimPD9khk4179XeyCe7t2YYox
YY9pV9Sa4mIaRV8DBZ7nOjmT01EA4YFLMC1tStw5zJDIMrX/0fvYqqM5Jb7KaXL9PVM4J7UrU/8f
sPX/eJYgsf/9WyaRmYsIuBxnK3fnCiL66XJiSJEJOnn7OndaGYfBtifg9zBBvAn3vR4GoCqtYM48
8/BMU2xyyqwPHWytQ+mwEinKtnqQpUv0sF+OycvI0vBETAGzAreVn7yuCLb4vDBtMXbPUBPDkd/E
eVffjNLoblugb6gITJagxhIz5YKBVoEU68sHK0/uknlNMC4Hv70BsvLUW5WBRVhbfJHZbHE2OMOy
sCAN8qsydYPXWAzOOfUCtIbJpMNoFCkRXlx02YkoIOrvkXguotKQAlPVfKMm6R/phdAJMTr39wCP
h5MTW9ZTm5pjcYh9IHybJS3ir6EtlIZt2xqs5PxqK2VH9Ubw+8lsw/I90xL3k7Sr4pEp2eRvdOvQ
tiItj2a+h4OJFuq2HStQhnROe9OcTL0rXdCxEWiDoIUEnMYAcWy1HTDXQqxNBFwEKBE8aizmmfg5
N0Hvl58ZEKYXS4XyEVCcexjC3LD2nVctbwGt3g7dSb7sca1g2Zgm8QYBcvzoEkm9u1i9wN6dWEhm
p549s42LbTcnmqwLRYoA7j27Otb8qyioHNXwRVealp74JCPy45ERCuEkyBH6Mo7s3qirg/LI53WQ
ZbA8Nx0SlJUoNzlXEvv9fsQnONk+ZLxiWcr4Hm9HX1WE2ZZzrd4JkLas5bUbyY9Y22/FUd58s+aK
QYXaDP0wSHGDWqIqyKzJ2uWgw6GPT7CsM1B97H8eBULzUz4DpMEFHaIJnVsRTvxcVRDANSS/Hp1p
MbY7Dx2SiEjTMePbtBWeD0h89sd0O0/l6hPvepsramTti1R44Fm490D4xLeaW8djOYfMmQvOLjoQ
KGWm8NG3PLxwUOrMiyCymCFO6ljgB2+6mPQq2oQxxsoMfQFOC1XB3q2TaomCxeXErC3CaaIqVci8
mTsm3V2XGWyQmiQLPlB4Id3aisbqD5kTkNUG8iWJz7XNPg9IZI3Ka5mPHeo6gFAySVnTxbRNJICo
rs5QSHjVfBRdR4K2a9FjRixEkQEp0iyMiJ/VejFktZhb2/ZQNvM/wsAmIgD/MO2tX5j6hdWJFrMv
sdv03sPCysPe50ZjmSi2UmbWGz+10v4QK81gkoexfc6TxSr2g+QdsDMsk2UH5XMJoyCf5XhdBTOX
NupSJgSxaTJcQnJYbpOYfJ6tX2t+zszvqE/qJbeX72Vhg3QIeANsKGiq2pMpMueYMN/zIqsgsxoX
DXrvBYo8UMVRyfCOmVdOz5gBMQJgnC/GRaxjIlPGCavKNARFQUz00pxSCOrJrghXWcf679FAER7I
5ZOgECbf21g2/ZQZXxStEuZisOloBM2lzsANwSUy7Kd5NQnceJKUR1IJ2/7aHWoeScy6C/6DsLL5
tuIsNevXxSTS8NySNzDtu9FdsgtxOf2Tk1vumwvUGowNQ2OCa2rM0LvOWzLe/GAyzyxttjVRMMa7
zMza15IFD+P7JNePneuNX6VK7SPbwyQGruIymK+DmL8DsiHHiqu0ebNMOFLuu941n0xMqDgyCfIJ
oh7j67TTVpVnR4WoZjzVPhPQ28zwQ0KSsHFF8Nxb3L2Iarq7aXZ6YFHtyG8DUo031mCqNS88wcJn
OxBc3RWnpNoy6JiaU9+FsbUaioviwQrq0DlNTj4O1/3Ur8UnUYJ3LkapCR9JxUs3zbLQ61lVvxxY
Eqwffn3rI+cT74vBxA3iCD7F0Lp8VSkt7RKFhebWkWVSZPe18rnl1UBVkPDPOFOtvk5vW9OZ6fds
ic3glI5qGq4rA6zTJhNDCxJU+ETezcB51kODmyniE3GATKG51sl9XT3HCGzP2CMy9kepW3BdzIn3
NtZsBTbEfM4Pdj8JEu0pc/MLoP4ifwx4Why6Wpg3bZi0r46wCOBDo5VZ5waj33CJ04a5xKxYdlLg
zohMLb5WhPPt/K3AL3A3DR2z21bMungZvSrpjhgIqo95CdczBP4T3mgIUPYus+a0Y7dQhS+GiKs9
xpek3fgOx9ysxvQha/ruEkL1dreupayEY89FZQtZNHzGjKGTHflz3CaLEdvhyakbs/1ecSDP58Dk
ktqN64m9y12Db3TSC6J6BPXtxVSD5QExgkTAk9bWqIZUm39RoQ6fjJky/YxpWZnvPRxa8IO4PfUp
Gy3+1ES+2oLGkSDok+RnQSFSMGRdGq17wFx++ZjrroWy2h2datLucRlZzxI4CrrlIFGfNde1Nzk4
TsQqJ2rrSl+SeZSAwtyuSp+oRBiyrxhRzBPQdFYQBsaccNSo9Qgyax/LpDWzz2az2Mw/URkX8ydk
IEbIH+titUt9tglnI5bj1zSB8BsBUPSKUxYK8x67R7wc1NB26MaWgYuUyLTcvmNruLg3lSdRMUE/
E961YxJQi0YwH7vdmEp+tTGomaOphe0Uo7wOOeRkT2qrSytQ5C+2XP0QBNHuzsyQmKUzOmtfRnc2
n/JUca3xpAufudYr5MtQ8ThgLRmC5qtSb2QL+ZrMyjUY2pdm+eBadTsy6Ul65xrvY6AfCG8IFQ93
rmg0Eja/Jo3DPF1ldl80Vz6+P/vOIsIePAyJpnyuaTKS6wI917itQAiijquRxF6XZcz7V8hk9x2+
bzhnkxCnuXW472eMu0QCgYa9/lE6/y/a9G/QprbnrQ7n/2wAeMm6b02NUewXE8A//qt/jlIC7y9S
eyzXdC3GyivI9L9MAKH1FwJYD6Gzs45GME7/9yjF/0sEtLDBOoVhsmDzNv45SmHKAiQVMo5LdQAa
j3f4P0Cb8hI/NXVOENJiuLagqeOv0TWv//yndsNCeFkgj/QuYdKoo6pMngpmrY7LjMsx6hXb5Z++
oLt/9Is/zx7+3QsiTxaka7kMkMx1NPHTC5K/jHJLVu7Fdq1giwiY3JqQ9pwEjzVUpjNv/vx6v3Z9
//iAPsMOQUNlY7T4bdQBxnzpGBk4F79Jvbc85AVg0ZhPnQuq+s8v9Wvr9uOl+Kn5rVFC8txa7R4/
fzRFPZYMhelcimp03/AI0Mj2CwehZyXmTc8y69kvcvMGo9v08OeX/jefkivJ5WpgDUjo+G8/49gW
GliYci6dlTunOpBUKGCeWSHgs66iP7+YuXb6/z0J+PFBuQJRWbk849ZEql8/6NSUXeVPmYO5lYab
BTfiVdRBgvJW935O6WjnMj3DdqTKmRn1dJ8ds+GZCeHLiIRVh1d/fkf/+vE9HDGeh5vG90gwXH+Z
ny4qsNfo9QFRXkD08XFDMNEHQSQ3+uv/r9da6QjAERwY9GQO/PJaGPUEu5rZudjdaN4MjgHQtq8m
6DGWfP3zx1q/x1+/Z0+skAWXIZ0bCHe17/z0sbJeKsNrBudC4MAHG9lwN9Bx/82v+e++Ow4hJra8
GKfUbz+m0Oyfeqt0CLDsoIQFepXceZBHzAXh3N8NYX4dIq2XDhhnC7UhdiO+wt/5DVTGpl4M074A
96XhscEPXVhqozUrVSdfg3W05HgzN2kWTuyQelwmOrZPf/5i/80V7AmGhZZYb1XH+v2CiRHf0pAW
zmUKeouI6to0MCCEwRVDEK7QltDjXVFYLFnmZWDo+ePmdWUHLSjs1PHP7+bf/QIOGx+WHvzSjEN/
/ZmLMvSmCj3vpdPx9CCEGGGpDs3FkSrc/c9fyvPIamROb9oM8359qUmSkUTVa18yl6+XDGNuWQzb
HPWBxy/x5xf79ajn+EYlHjKQdXiyMPj//cUkVpWSJAjjTEFFiWuA3nit7VK+LmMw3Wkq0+BvrmXz
1yN4fUnUNbQMnsd1Bhr8t3NQkndOXe6HZ4Gb5MAOm6a+U9304DHXeMjWccDOdheybYIcQVHCLVXB
J7r4AOzGbZB57XFpefz9OEF6hGwdF4BFnRmnBl16hnbib74kRpe/3OVU+x6sQvDY6Izp8nk0/vqb
sLfMnakioLUrRcXKDStJk3nGHr1IMSAXrOYpAV6FkhODQC5nbwdwxbtXDCxgHeSr6YvulR8ypt58
X0B3vE8W5BOEF+zVN1ZrcPKitTRRVtMfMjpJyGsA0DM9lF6rUPvynykmGJhU+O/AMlj2abTy9rXX
fgMZxbHPKucLZAuQz3dY5wy1Y/4ePuPXMHLGK3FrHk3AHckGd5eiYA1TVFelQv6H0z2zvUNZt7xG
wDcNjGG+Q/uA8Q4DFhoOLCfmDaYRrhDpmPJ1Riq9HKjzQ48wYru5dMSeUNwy50zPRZn271gN2ldf
1jj5KuaODybjjTvD6g3aCVkk2RdzDvnJ/IWZCmgoGvdn/OZce33hvRWZxdX+o+ufYQq9dybCzY2n
NSPtubC+ySW2jrr12wflkdrqjj6asyxx9IbzFykeKfM8YcwZP79hgzFypiC4cuLCiOzJ4RuNs/iZ
fNrswAwAWW3HGn8d1jz1zGTwZsEQe+i6ZHm2NCR0GTr8TpU3hs/mpLr3okpIg/LsPtwtXWxCHJhV
+DzgtPU26BXsUxjX/JUqpytZer43ZxD0zD+ecmjNAhgxXmlvGNOo/Ij0D8HI7KM/2zqph3u6qufF
P6NCVkcj96EUtFV4JXJreiDzlElAKQxiwV38mLBo1x63sIX75iO9Ad+RI9aPdBMQw6RF7EOaW89L
Q/sMKDpHt+XBmizejO36q5sfTMW7B6y+5ApO5mRXLYF5kxoVUrnZhdYTxU1Aj+TPDs8bEKWQE8za
5lrWOcqSTsC6RP42BFtg+tOdNAOeRT1xG6vriOfypmfNbkfSThbSGMslicysct9007pvXjqEuARr
BbiT/k09JvZiHRfUyGD5Es/5UmtdPwWIgq6ZHJbbFgUoaeQGBqL/w955bcdtbFv7Vc4LwKOAQrz8
O7OZo0TdYFCkiAwUcnj6/6uWPbZE+0jH9/vC3tsKbDRQqLDWnN8kwFo0xySvBlIkIZZgh50mOKAL
QkbRhu4D2W0JUe6ujwWGAuB8RcNTIAqKUS8BrIMX6bS4KRyCkedymR8yGI7bvoKiecwEjbSSMYkO
ULTlbadaNDZp2BdY+5ru3bepiDmW118FLlWs9TylCLP6jJlpvcCu3I5CIUnpjFl9dvOsaXetM7uv
0+IhVqdYeFG1Alq6QKuIj7JXyYZMDigpZEdeBemAaaZc2vhLJA2KcFWnLrHuuvu6nMNzwuE9CN/t
6D6rpOh2pJQsX9xorI7ShsWzmkZ7+QJLl8w0x1rWrTnwGH3ka9DOx/ILCDOvQ3tJsy8TjbfXm9F2
5U2Eo2+apjDgTsRo/di8wAEj45yJKVyVCKHv+qw1zkpUJ2dpQx2Fpsb8DdnWiPE4MW7noCo+JxSZ
1lRE6GCUUFKoh6EoypoXr7N5P5LF2IQWWg/Stc1doSp+kG9c2VMsmP7xX+INhf2GiMPLUeetszrw
JLhF1/OjSj95NV6w0/UPwLBgDpXJMHKCDvkgfFUhOIgoPkOZ1q6RLsc6VRqzWVH1j4iVkHcNZbvr
nQxbTyxeqVNUn4M8AbEX0LKlVCE3oFUFUdNdccuqtOApZnq/cG3KTioSPFHCg9MLJGDljeh6dQPH
hUFtuOzIXuawM68MK+WVaEmYpk6nOipcoA7ZYFtyoj7GbNu9RY1gQqqWAMCIWBiyohuoLeESirZ+
PzliqxlRELHAPg2rAvzPsrYcmFWhaU838FppJsx5Ax0qYD32ewebBOLw6pzWnv5phFvgV07wjdBP
qdiYIVy6MSbOUS2WKWrWw2I+DMrm1e9jB583Zcbp4JiZelbUXbg0b4BEleVl/mxVdcR+LoYxZcqK
jHd08a0qvjhp7Kv3WQ02zlKvC7e514FgTu3xW+GPNUSQzHA+QVnBJxcH7SGv5ihelVOU9MBL0/hr
O3QvqSIJwrGTCKTMzPTxGVlYb9wnC7yig2/F/tWAYg+IA5aJeBxrjNTuAuuzVI9AaRBLBpTtHgen
Ke7cSL2DJP88YZy/zjognsyrXr62gqbf2r2y3iLIhW9Lkoz3Ue/x5HjjwasMGZRhO/IQBA40E+dV
nbfe0YXOCfJ5RN5FqhTzOPD5NhoPXTCJc7uu5sualsedu1DqRiGAh3FF5z+Bf0E9AbI2SPAtcHaE
8U1jX1OXznVZtb8rEhpVEG7aV3Q2OaX+RX6tAnc471yF09AJrQTjsw98OYtRsY39MsLfrHOmC9LP
URT79hFS+dcQ5dj92EXZrdn34hKqg/MlG91MFyvjgLWypOtWk52FPX9OANI78mgEY4AXbYjaF/Sm
6rygQb4lah4roSuMkKYU3hDk5nOyM9jMIgIzLQuEDHSKCaNeKR9cbCEHOKILfqwY5tDcL7cdVWJQ
29H43Odd3W9pnNjJcaIY5qz9SmBk9kOsmlfuJEa1R3PR4kgsjYvUW6pHkWBioZrZYya2DE9kh57B
c0Wyino3h7q97JUa9vDY5/MybQt8BEGMxBxzoTyLmdz22FTBsSp2FgYSdG+4pTU3kqKQhlBkWqa8
52zq5KqZcwecu8U0Srcd5i8Vx3LckGrak4YE3PkSEQVO8TmoTX/r5x5QUWbfb5Xl9iEpsjXCcBXZ
Z5g+kAHm7nJoey+5a3G5PPbm3D75+Wxvh2mBOJNiVc08rNa2iGPtVk+9jVRkG6AEXmLEzFgCVh1l
6nVIFhoKOW7VzQDtdk/GlNesHejF1ygKpkfRjMalQ783WiU6wtYHfecBlybYFl+fgyHQSmgQ9ozd
9zCPp08KU+srsHTvbXQ7qCtCuX27bnPTgZZc5R4BFDpVd+l0wG5zCtvFhfbu6PzdNi2IhF3Awh7l
KaC3qkogCTDw55XtNc06Y3W+NnJSfa1TwG8QsWePTrG/4hQB7PQ0O86zHh8pVIrhc3yKC/Z0crDA
GS5Woc4TLk/RwqVOGY4NyVPLKSDhhFGQvPqnCVs+xo3Toea/tdDf1EIt6ZrUgf73WuhV1XTx/6xf
GmANJUXBbyetmk5P+vOv/lkQ9Zw/bAcjKyIWGI7Wqer5J17St/+QFCEx4pOeRN1Dcrz7DxUFEjvV
UOogcFMsl1PUX9oy+Qd/1ETMJAOH6pcj/01BlMrKh/MYugtLkgHpuJZvCvlRgcEWs8a0Qyjg1Pns
Tc0giwF6tBG7VWtoiMztsMpURA15MdV6YLMU3CgzgTxeWrZt1ghAdScXjvRbqCBRTbhgZY6au1oW
YiVijgVFgiOLpEn7TFWs8piN7TNk2Sy3sz53AW2XZ3Ca2BOPac4WOsPJe1I1XzBlQZtsfRZXsdAt
Id2E48tYmv6FGVv2y6nfSM8YWlFVRpowUVm+2ls5B7Ntmxn6r0jdFM9I/bvBuMbxAuMZLUkFPmOF
AHq6i2DTPxWJOd01+igIn432h1Qkt15HFhakI9vVyofP63F8oh5JmEihj5UYJtcm/ibmUJvuIuw9
OnnowPga3w86lhVx3ATr+YCCkIOFxWRVVUZ/kEMsH09VgVJShm6lYMcANhY1nT6+rpQXhU+pS7Dt
uq4TdkQeVo6W8IGlfUtPCgQyzjnPtxQXZKj3ORPyohaQmVmdF5XjvMwRfw+AARfw/RA8EhVwI2Rk
PaR0AwHeAnVExh9MfGtMnWT3ZVI904rnuwe5Q3eoH4W8cm1o9WXsxVcyM9ILfwgxzo0JyQdhMpzJ
KsjOygSUJlYSfT+/79aKqeBcxbjmV74/0FxEnLTRuQdPVq+fMOxQTjliaVuwBhWNoVGF1J2w+NLn
FVgQk1ujABa1qmaAjowlNsi0sTiOrB1wllj8U4NrjCeQHqhqbAOrgeFFyR6Nh0OsRoY+71Pjtrbc
5cWC9weQzjtVU56bGOgf00e/65bWYevPUXF9OsYuIMBuPaQVNngvtonkTVgPpc0ABPeuR23BQM9I
Kwh34Bv5SRyd+beHWibhShhEneDsRn+M//a6gdFgNZpKGsiOFnswOxJAtNnjaPE8trMqolAT4SWO
NyH6G3IJR9W9IeSiDyr0aTcea31kZNs0YLPTHjj05ZQ44CjSMC1hZrPVYUkotgND1MXwQPW3Usgs
DsSGyTMjHdhez6Pkur+3Dwti2++kIOaEbJaCEROaffs2TfRHt8Br2GkPepzMwaSee/2IWBTlWeH0
lCrNlh/W1SLZB7BAt55dJvt5GILtqYwB9jt8Og3hUzt/1sVV0KLmFbmQ6jl0h+lulD23ZLSi+WaK
eBWKxaKeEIMl2lku9A9KLNy4rlKSgy4B52iRPFGd56XLL59eiT5XyZ7oBG4emSg8bF3FOYkUWPyb
Q+2oApA1Yc0P9liFTwbOPgKp2hSfR1pHBSUajgPAxeEfLVh2Ifw7xJ2PScHXQeUBtXvigdIG509R
sWGAwVsxSDFCJEXQhM3GH5Lc/vu5g24VJaS4Ci7GKg8ulprsiFWXzPyEShGFQKSQjwWv93Dc3KT1
wGncaGCQbrtoCTZYcbwDhidE53kaXDjQGzdyjI0GqL6uQ9Orjcbd0s49XlNeCoDvDUiRFV3k6a6w
KnrtM6e5yyjtgTnNNADkzLsMMMI+47BOe7kwc36O7Rb2WUYA9ybtmDKECKnN4DrhDpIRdqcY6Ajv
ibp+zqhBHGCbRogsY+vBk4x5Fw1ruPPjtFnuW3pr9mHqmSLlwheeMl0nMQJdQ8stw3wIxbKoY1R5
HN4kQCo6ImFKBVksyb63dRlqGHlKeRLaL21iMTWb4cyYCuF/DTjtFx5r0+bOi8BRRE5ASc2pphr9
QP4XDIasKWDsksLKeDFbSkYgWdTzGAy8EYVbm1dJxZkQ2yDXkxYKecoQ6JFDYEU1H+204cdbUdi+
RVmV7JPYYXQHfASdQs6PiWOmVKD75tCbeNB2pzGPFJu/xFGVq7Q43RMagOTyqk84cTrUnPmeQk97
w2jW3e1Qk9G+Ewh+89WpEIZSQY9H7TtfK5AOYKEWHuT3KS1tqeBslKfFNU7oN/1Z6rc1ZfkBiR4h
yIZ5Y7u8XXmeBem6H7m9EinP6Y0rBt9+GnG1mOsJ8GGMt1RLgDGSuPsx9usnMyG14GmMojn75GAW
TNa5rWepU//RjjvnJdBsz7Svi1sz7i3IJuVbGU+cN5XSi0Et9OIcRszAQY7Od1wcJjIyUnmDITvi
lZziuDTja/Qg84HpRxYAPqOeLYRm4Fbm2uWIfl6ULT4KywsnpAhtEuS3S0r8rUhyz6fEYERPLKXN
AYZZwSNCZQh8tgdWWvFO4rBgiqnQWFkoz/Cvum8V+pgKysMRjWNP22D2x4l9iGweaC2faQ82fBu3
BL44R+qcNca/IcJWhLy7wHiamrQ+jGDdlSN0nZUW2nrwo/gx8WqHymEZfqk7a2twar9o6UevG7z4
wkt5B1Z9YRYGR9huPmvjXpEuFiCSuEHfCeYw6D4BPdihyax3BtXvG0X5NC2IREPKLz7Nbq5wD3lV
QWQuosqCWRUtqpYdQ14UvbVRYLIQ2FiQuj1kU4TQ13YKCsMqDqZZc/RPbAUj087kLishhWB2X3ai
JzSASkKG8dQbZwq2pSL5YHYJSTkEDMsGf2mPO9RCgnbewam69qcOk3IasMwlEwnWIHdJGhzNR9sc
qktDuOV1smT+EeKyv8lxgq7c2K+2kU97E2gTgKA084B0TgOIVxkJuWoNZ3rJEQk/zl7xaKeE5Vzk
dWvf1hmGN6NrR39tL00Aj0gO7y3l3a+xT5m2HSlZLgyybU3SF2Edc0OKVxocxFCjVJo6xF2+msiD
tEm77mWbXuJMS+dL7pf7lnZ+uVtQObKOJ1CukvEx0AmeWeI1e6SiX2gsYbxMva8Rjry72JnLDR5/
a4dtNtX5Oc1tK7itxD26W2cqILX01gM1YpA9Y9teYvxdADjNDsWcvthRBbP3YTB4FypIbM2BeKiD
HkZI47Iz2rZFXYFZCJmiyNJZExiqthH7hmNfNObRAlB9QObdnmVBb19UEsYsNw0HclY794R5YXGv
a39rkD9FDAZMDkZIdkMEO6R0/2hACr5mEQCHY5MiEfmGe5Y3cr6NiLaRUMcPltE2e7KB2bNSUdpM
CL4OkHJjHaxoPLekMW9SOmuXoOxu+4S4Q2qn4i5rUoi+c949UsY2LuZC5YRF+R5/b6RI/7Ub8oB9
CRrZI2SnmiyXrvqcsn2nHN8X0HvBE2Won0L/4I3SuBIEPML2w7ma+fau94goQvpenI3C816MrPg8
GTWYIxNR6npoKOYapHlqds0oaDmBIBdAQdeOj+CNyR+/s5OzEMHbPIM6/KbiyN5aHTVdU4lcz1bm
2Zw28iVsYIltwqqdPrMj3rK7btgJJqLcYOHItl1tuw9hzYzCzN8UmJgp7RiJ5R1EO+HwiPN508JD
5KERynYR94ZnrpTsiRxkIvHRnm86R9wRi5Zj4sP3jrrMIy4mvUtCE/gRckk7P3hLO2AMzaZohwe/
3lD6V8RJDRDfIxg7De53Ge47NzaYmBrgDH7Wj09G1kJ0nt3QckENm/GmUR0nkBgWKuaCywSL5Qa5
1PikXGJyFpeYp6CZM/iP3bLtY8gOAdyanQvk4XGMJp8hLovKNo4JtTnMeRSGkuAVlUh0QePjKh66
9pNOlDwvGv8Spzt5g+wG7oveEp9JHwR9RF5a2B2zup7JmnNVL86wzAbd0ajNxSKJUqbBTgayr0ey
sA12TgQoyfA67AKw+WrAFjM5SYUMvqZcfwjTdFSUM/DPBiGtuGaRey+FTwt/O7fhGEfAjEfQzo7o
5bMfF6y6OrYVfiR4/2hHlrdTnEPd5NezilLvRpwaKQNlr2br9OxBKfOx2yrHlo2IO9isTUmt8vkI
O49mujXSs/KCHPfvyLYck6b6TXv/Q/sV0js5hFigOEDT4/+bDqOPaUOqLknBcwR0CAoohNOnxV56
BCBA5WsS3AJ2I1Xp5GTcAAb5nQRHJ0//IJkgPhq9hMQ4YepGMFfxQc0wxi7CQquLDs4UoBIPyzYC
CglaH92w0cYRm81Q7RNtZTnvVLiUW0VC71VUduaDL3o6aohXh39/W9AeSUewbad27+mL/kHHAdg3
rOLUjg5AU9ikg+kHl5BU7EkHDsfrLrHY+fTFwuYIRejvVCQn8c9/ZCSne8LHu/oftuDmR8VKOXsA
VYaFe4Ic3T6kZj0rVpzaL1IeSDxDvlnk6MuHzAuNM1Nvv0s7t9PzAQuKdY0cA04cWIMO0GinT9AA
WMr0XTcl7r7rcH+oG/2DROwfHiIyCBPvS2AJaPkf79cQRAnVPD8nJ3MoGqgYyHHXtJQVmyYnAFKH
HrncusiFX0gEnO/qjlpFHXOWT6qpuSvK+ne6Avm3YeWyB7IlqhWP/O/TFf/wBA0HYwz8ipisKoNt
o4tu+q6jJPXUUuIhBM/Qx9/Rsto32/TkmRo4X5SjNkeZlItJtW6VPoNxZ399q+Q/XZhr4+dzfQrr
zkfhlzfQEyyaOj4oN2KHSuusynvazGPj4QBKZFveK7Kr7DNAdcwYk6za7Ejffbjr7SGAmjLQexZi
5rRsn/bFJsbjPZSzACPJwvb9pJHIw0rv4XWtpwwEb7ZBagRbU0/ruQGxd2/fD6VJMSKEOnW6MUVO
d4D6CS4YUgQXeh/3kpQZY2sBWEfygIda4zfPyfrgAeS9dz00WcjSbEqIga0nqB+eU2wadTIPnrGX
scMcSO4EogG/10edcuLqTx1v8ncH474Ee7LA94m5rDnpl/spcLlbkTQ5nQBNpcoNqddfc7P490SA
WbQ9lYcQMOqHjfR8uujHPkoOVUQFbJ14Cjl3NCCpWOaCT3esjOKNm80DI4QDwdt/K9H/F38znVgN
sv5FJfrb+D+X36bktfq5Cn36a385nIVOMrJdh/UZzab9gyyXjKE/hCPRD4HHDn6S5Z5CjiQJRD6K
Jq3KZXn5qwptUrtm+LH6BN4pG+nfVKEdvU79MGejVuXjMV6jCDNd6ggfREF1aufoFcr0AopTMr/Y
uPjBKdMXtreClbsM4Ik0ANkOCW90YZxV1MugxaD2LQ8cFsUeh8n81uDpIdJM4DabTvC2qXS9b3WT
gzfFH9wsNUfN76g3DnWzfc8SuWgMHL16Cx1/7mGmWQlgqR5hSgsYk+BaJEbn3aIqGEzJ4tk1ar6X
ZRN2a3ccOvGcyzFP5tViG9gGNAC7LI6Jb0CT9D1jZQ2FM7Oxjxa2h7TCh7JW/n1s0cAjVV74UhB7
B62ITWLKLN8+0L90za2f2jIX5EmgDer3pRp8i16qKEpxTrkrIxZO1K9wZpqdV6v5xrHyEhjrPMKL
8N3ZWL6oUnjJf2Xx35s2v2kFmUKwDP3v79//y1++vvycMPb9r/wlibf/0LJ1JmgTadZP757v/2Ej
DkVcrH30/PuHDpDDC0uAWEADiEoAAaX/effEHxYKduptLkwkATvj37x7H149TLe8xPoqBPtH1DIf
1pDUVJbdSts4BIYBrQXU5XLoCcF5+OGe/MMu529tJj5GC/8AH0q8SR8lqIvZQmZeBoO8KOqoxEKR
Bt4L/7oYB6P4zQb0o8SQr0TlToJKoK/FdkHvIn5YFnkWKeI1GR5mk9hQ4TbDpeuY8ghtn66DC8ru
Nx8oP7qtT9ZlKA005LSJwRNaQ/7DR0K7cWrTa8IDJ7yQjXhddRcVLKJqVRl0ZOAe6I2Hj46Qwk00
6IjjPJ33bjXChq+dqF87A5U/nQALfSRN0GRWE1uvOWjAtU5Jc1GTCLgH8hTsxwWxZ+HOFjk1U3lE
Kljc5shq9ygVu0cTFvkxGBq1M/DOXIVzl1xBR3HIR4rKeI9LtThjlzNvazQLt5ZhL98Ckqie4sxu
njwVXYp+TpDq5BgTVS4OiyWzSzSvrr+OU9nfWm1fvC9yqa7ZRaePloB+V2J43Dl1TL5jUhBeW5Xj
QVQhiqOlJt1yoH/Y1PO4NeOJgJpOtuee2VVXjfJHcooz+SLyyDjk7sjhuaHOVlPDIhlmCkJOgxTk
Xlu/KC7cpZhuYcfEhJ7UI8edhlKDaC0YNRS8R3Jp4sbDzAUeKhrbZ9oUztxexKVKd16J6Ij0KMY5
4Z6VIJpSFuXXvvHUc9pH/icdQHoXRCKAsSfa4I1iLEGmZtDgONVMY1C4aTLtmgG4O7A/GX/N2Gc6
64Sjw7XIBwjo5KJhbWKLBIG7HJ/8ecnXWZg0G8siX4Zwl4gOXZI614k07xAHCPiR+PliYsa3rSma
5wKozq6aREe1DKYHnQC3eGuKIt6T9Pc66ziFiI7xeUQQLo3axYkx53Fz4jLML2v6XJ9sem63Er/o
Bd1SHyUVTNoztxyEQYZLCureIMjCBg0Js1fYh2Es262ckwxVZNS/0VvqvmYmGtvtEi2urt8lwZFb
0G7i0H2tu3w90tm9KnPq9ewQ32h3QSpCVh4aEJayLHokrJwTX6gIYgOvhc2vmNZkzdCdtWyxhkzq
Yp/ozlOjseVq6qJ5jckhfaELTr6d4X2RYQ8koXIBgMLfvAvH3LpwMYM6JF9Btvc9m6HN2zMBHbqU
UNqoRAzfpoKAaKcxusvMKpev3VTNa56s81XRpLjGYmttsqXr7mqQ/+uy8+/qOki2vbN8NvpGXlkk
F26teWmvQC8tW5Q+431ZBj35CMEAmNa+pVn2yUNdZx2SzB+RbXWouuZXcMlQ9EIwBbjVe1IEqCL7
ilTapU2HTRYVmbPFTThn6zmv3eXCH/N5OssDFKLYtKMaUXBoGKhjs3Yk9m81WX070lc0qnrTs41O
H2zKdBH1UhPM9jA+eHNHO8gETI3SMyZA1QgzwscdGmEQ5HySiuFWuh7FNjvydx4CX+cMUVArNqiY
Z3/X0j6vbShEnbuLsnGJ7obM4U9KRdT7FepooI1V0ZTjTeQakS9Xyq3b+DygmFUlqzYcnWdLxT1s
fFGGxLaOzRRYT2k/kjZVT+zG3jzdK13F5DYYx4w2ad/cZwVevnqP+jh7NhyV3QdDkeyR8TENV4Xn
HAbR5U8eASPNOpQWYPCxd+XRmQbCzkmWHPuVQ+Fq72AFP45WWF+YCKQOVmHAqZpIJ5nhFNP6sXC5
Eghc61/2CAO8n+d+fHUtmK4w6Uq1o34ObSuf+Nweig3IV3QIqhXlMZnohnSkBhCVWROzQiV0rM5r
W6v8PIIgdyZ2gQ0K73LrKCRQZSvgxBozEfNGGAZfpob/V8MkuF+Q8sJtLo0e8BvhWbeTtNU3Lf+4
4EKSaJdpraGag2LZ9MQmx9tmHqsz7MzBde4k7kuOmQd6Xj6Y8CC84hbemOb8+AXXZrhox7gZXfGO
izN/kqJD0pjh+dr4S1HdR0VMw4YkTCR1tBFdaKRgxP57DPu/HMNMoQ8lv9wFttlPOqDvf+OvA5gV
/EHwEGUp35McxPQ267sMiHrPH7YNXgx/mQWhyAXU8qcKyOOQRX1P2BQZHemY2t/x5/nL4bccXIU+
jn5MWRaOyX9hi5R6e/Kf85e+HEgxcAWpJPA9OWP8vH3xvWEuil7Y32KxqPSdtSSUYjOOllF3m65L
rfkpzaOk27WzpILftqSsvU5hrsoLUoMqWivKsGlBZLVvsFaWQSjCGAByFk+PjSiMlAnZVu5CqZtq
4GCsaQfV9rCWeT8T1ZGkPSAAzqAKnV0kEGiSYtvTIc5ZnLEU2DgcrHq19PjG9pIaZ83qyFIaNGsw
7oYf7kqUQSQ/ALAlhfQ3ZRZTnz5/vDsBMbyav8U/Dkvox7sD59vE174431Q7DkG+KiIvzrMVaxhb
oyByAj5yMpOyeK/dJpkfbM8Cjbi2mCn5PiXQh+nxh7H1D7tp62+X5HkBJUOAOo4r6VN/eGAeLoai
apvozcyFk12SWxNlx8XWVvF9bLjJmKF9BgRBGHus/B7NyKQyDUhVVfZSgcyv2Sf1dAqOLOatiLdL
GC0gzPOJR7HtsLqwI2zc0Ji27pLV7tVCI4o/VnAycOoVBMaeaIxff6mfTyI2PiY9BgNOPA4RYrwL
Pw/CMM5QBCOc/iZGEmrunTIxqruCYtxy8+sP0uijH54nHySlQ5Aqm36fm+frm/vDZh1ocB0saJXe
NJxIH+vzMLMJVhS84QAIUvt6pNCJpBMkWW50KIEib7hjpaUM/Osr+flUpL+ydHxIWtQ+NATJ1bfk
hysxZUR3ZErdt4EwG/fKIScEdhEeAnR6R/ZjUOD/7U2m1IMfzuHMKZD+f6y0GGZkeMhZ5Wve100F
JHIGR0W+iU8Dc/zNZ+lB+PN9ZuKyzYDjpeVzFPvwQKHX5plKHOttMiNyT75BhPFiANaK5ilCkVrf
4nx26Tttf31b/zaStH2U+rAriCVi0v1wppXoGZsgzdrXSQTE0AAf11CCEEEad/fXH/Xh5KcfYUCl
jaMbXlIm7492xrSqzGwcrOJtHGkHi0M4Z957jk6oJk0NIV+krqdgCUVxUSVN6YqtM8TZ8pS2nlJy
VSCHgWYuCKgIbtMUAqBNxEtp5RdEizb+fOhH2y5+Z8H824NxfNMJ6BnxdMTfbfBoPMnFskT5Ws4U
tNB4G0GWvg/A95zPFToF2J8hSWRd+Lub9fcHgwHI5axITwGb5MdpKzRMManGMb6COTKx1iBLTWh2
eL6KwaWZEsRuDuDZzryXOc6jiRNk00CbWhfGZA0PSbGM4FXw8i3dV5rAuiFZutZ8jn6E4vXm14+W
9+LDAOYCPef0mlACRR37YaJwopF2Q99UiBYS3OErUKvdctO6U8OgWmb28QNBnKp1rwwZJrxNbWnb
LAalS9wDO/XMjuZXBmCRvrut4M6w/NnZMq4GE83E+/cJ2A4Vs4sz9ZH7uY0CerDrofAyRuqAC4en
UzadyzJc4iXmicSoqpiiKV2C2d5YQKT8Wyhd3fSMYIEtxApQPBk5GytNJZM86iu3TneWXaOiWtUx
4k1KIHZafHPH3oSHLgHPLze8/oHzmRhShmYDwJZrNFUalPS4y978jJxPpRCM3SlfnpZOesPD0NTu
cNem/Mq4isuUGUTnlVY8MyuekC6uEMVjCoHOpwxedM6jSPuwx6UpNPw5Lt3SQQdCw7xeuSbeSWQu
rtcW7t4Zpri77aBjs5jNNdDxbt02dhrN2zQK+GgjGQkR0F08/WlGREDelUQNWT/XfoL8M8Sfl1zm
dunP+9EkO/s8ro25P5J4OzGWJj/UM1+C5Hg+9wcyIohkDTu9ZtY+7io6fj7FEcC4pLkAHP/zCzgp
ENxxhaAocNMNvXODG+qIkuHXTpGexPLCE0axhevi8j80SMCJrVsFUfyvn1GrGjepTEIngSBj+RUA
bRkvDveglwTQN4dJYTI9zhA/Xdq0p7tq4zrjzjm+QlFyGMcOyHmZNz09GzNG6YPH1yDpHUNR6HJb
1OxhskGNZejhUgUdq5aEFcegSUM3Le6QW1Wet0uJ92S4KCe1eKdQxWKI2kQWQXnzWk7wvd+x1pmh
t4MbBcfiaMAHnF9rKDncw2rCuJivHSZGM7z3SaflnixeT2b0GWlmA5KzaCn13i01J8nvIXTI9ZdI
A+VOl7UETBZtkWvo5+5ZA7PAFoUAtcBthVedK2lkbfNfnEJrORyDdrD5KdVcQXfb9CnN35Qn33ms
XY1VdVwSKWr6g8Y+1ddiBzF11TVJpbyCM0Z7RopcaI0cBiqUXF6Kn0jv20JywZOrFi+/8znpbf5j
HcjZ47JSotj5jvVQcAdRWwGAWy2Qj/lJOVtAWssdhHdvFxGTzhDVW+vhQfkIdR6wwuS8wF7aMTew
dVzYZdhjwns+N/OiJw+NlHpJa9noV9qm2FdtyDw2eRIOCjP+BwWwHB48KgzcBUwiqkVoN4k2LS4H
LKH8wLpBW0QQCHsxPaoh5DfdBjbrYjoHAmoccD+peAhoDQbDhhaip2emOI8h9GFa2jmIRRUI1AxJ
vyCoc0GIHNFgXW6ceZ4Y/n5L1ZpEGMKZEFBRv6vIDnKcIWsIP+pyBD9umMrkujLjJEQdmKLPZbZK
sEOaSHq9djCQ1ILJwFHZ1F3Vrqe8bY3xPONkyzXCQeDZ1LZPzuhL2Zq416lopnNU3WNID+3yivzd
QCv8EOcSEMVEzHSzxdOTzjWE7b4KQJyzb5+GFSqaLj6EEkxnFCFmZ5p1XxdIizYZwkC5+M5BivGf
83MTo10k66WKkXpedRN1VQYPCXN6JIJ0rxGSzaEel0jsWsZQCNoti86BiS/8Xm0NfQPkzJFMlW1d
cpc2BXHuiFMnYZh9fYWv1GLKTREF8pRKhCOsBdVcjPysoBZ6FsRFGTByRUJC2LBD7U28hDY31Pxe
14R6XsrEoMudHXFRHSOkj5ielD253L8uNpgdBu4i74JpdS0DaqgbSfQaT7+enXMfaJh98PN24cLj
yej5aNtE1k5VmOITa/2sPFb5Aq8Xb55v53qR7bq+ZjhOOPgqbJKo8pgfZj827OuJnjl6BKYoRMAK
Uhlfya+gK6yWwtJbLA1Gn18LHxEsSdencwizvr45Y1VjFNgT1+PXtNnjFL3YWZ8uC/k90JOjTR2O
Zbi1Belb91qsNZ+TDpMz2w8zdnS181Ig8FRGi9jjxU77he30wadnzx38c1gXyah/b7YrycBdoG5z
5W5l6Om+RVqxPJkGo1JupdcEzbhiJxoJ3k8D6UUH85/kcNISYtMjDiRh2t20CHc6A1O9ObtfjHLM
m3tRTPlDYFkB6QZNg2P86NKZywCnDr16RXpeG+dNVJBYQUCQJzGkqKT+QtkV22XmlVX+Zqf5gl5D
5068jAD6xuslAGW+Go0cVADpJqMiqyktA0eta1vabb8bR8cfrlA8hBMJl4UozAuZs6xuQ78bzHWt
lZNM8hNAr5RVeGjAgJFTO+gt/dKMc44Bbc6tYAVbZe6ewVj39r2bd7MdrVMwWjomlpz4sMKzwvcP
Gadh1JG7ykqWr70lH5dlEyT5IppdaC1Uxai4EcngdtnliLFJ7YbAi2hnsEFbHqKUIhwLn6t1ppTf
fFSunWWuZyRMJPq5UdcGmg+go43RDaFQReZ38CzZbepKjMt5GJRC7M0Rc88uVBPh9SuoowuRIqF0
jBtF38h+7NuaFKm9UN6s6m1QiWl60MTY7tLAGG7c2YbdLk9dyagmRsx1m8fFgwtEykzngh7bk8MR
LRNGEE+5mwAYNKjVpMMksRAzQIxqkFXSitdes7Tk3ppF6pdvsUVC5bQhs2Gu6Zc4EjRt76nKw5vc
Op3Yd2FZO/6mz4STu/uwMDL3KjCBu2X7wVVsa+NvsU+eMRGCFfo/q9qYDnGI7tbFYmFEV43Fl0nx
B5123/+fvfNYjpvJ0vat/DF7dMCbxWyqUJZeohG1QVAO3icS5ur/J8mvu8Wimpxv1hPREdOalqoK
QCLznPe8Rp+LyDU+jYT9wrcZyV7kWGpKq2ycO1ICmsYOm2jsIoQhOtqafA8LxKEai/SRF6abZlVr
VloH3rvrrEmqYyVgI+Hlbn1VPnYc4LwOie2qHa7EGZ2tJNXmyIi2GeqYmHhLq29G/2xpY42S1Ela
ydHDzCHjlMGOIDaXHW4LfCaa8FpVf7jtqs7By7DSAYohx5SZFBTz1P3iVD2+Yjuj0bw82MUaY+2w
GVqHbdLpeyp7H2/GxtzZpkMVPOrUbviF4rPHXpb5UOpHZgxjRACEVfZovKVRuYu1D2yzoCSqmGuy
p0BM1blQ6hKsPwnMKzu1IZaFyRkN38umNCEZVHCDmspTJyeODBO/tMPHlO8evMWrl8/Shv1UrOso
mPgwPasj3qXeqeGv7/ogU/tkbnuImNZmZgT8ogrvPKN7CrpA1atBJNltTDFAoh1JJ6lhaGIAfY5L
uORYFA3REtaxajxVsiSBUPdI1JUrjF8DHIY8CKGiygHCGv4QusG4hEBuIhP0zuH2s4fPqkR6hnvc
vlSn1F8nGJZT3EeYkgqxcAP8v6uVYUUaNxL5bRbUuzklU/BXMWjcWLaZTP2CoddgkO//eSeWlldo
NTTWQkXqVQmfWDMsIAowN6rZL1YURGoppjgN0bOUU+R8KToD7OnlMXJgGsY97d8gbv02goO0tdBT
84yGHhyd2VGMmCa5XrDPioJHmWMqke8T2FzleIAh4srbBTs1rspYGgU+dd0g0+TQ6JUqKnTBpBK7
IHNWjbzvtiyWErzOmNbpiBWDCHFAp0qJzUhV87Ju8PXdE1/US/+anB6zTs9d5LT8HrLu1HtgYdPN
pULGptgqelu9Im3ZKsCrylr+QiShSD5liGkoD1vGdLh7RkPKWLM1PZQlYfxyuiZSxhyaQ814yF1b
VkMViDJB1ZvCVesxKrKMylrnDmS/osWr+AP/f/W3qUq65RqJnsdxaRCzyRmG17UqDQHxY1XMW436
tS+vRy6Yft0Ww1jzUDuIzKI8tyZLxl+lP8aMjpGmoKJmlMFaKNYpabi8Z3Znq7VbVGZQXUD6j6UI
46L3scTlA0qLonasZ57toMmS76qWjkvQG8lsGLGKKq0DWdPyoV1OuyfZ4XRD5nY+NKQ+0lva1rk9
GiKviDE1WWelbqomMGscOjbdIICd18gOKC9pPHnOYnaW+cyCRTifQX+YJ8TqJtazTzIxJm5K9FL5
9LEuqTX62u+42nTCCnLe/NUR+0sVUBhMcazTfRFqavGnmJ4F60lN06bvlhyITMdVU8eLPcGhyQ9l
0kE83mP5ZQ235NFZg7bWRtjJ18yYVNNNjoCqwrrJUE2+F3SqkI8xVZC3UR/FPDVRAujicOBruAyn
HVHk1CiBUzPHowhhD1iMlp730CKtH3vVP7CcXOzT+aAuWtRW2bAnu/sGqRQDvYqgZyoayCPMFOec
mOPvL69eJQtVWhVaGRCSO7cY0UFIl7JXC6MaFX6E68az4ayn+2N1pdsTZH1uyKI6bifQBDdyNDz1
itMtx82Fy7iW4hWqEPR60pGHG3eCv37AOsMoCCg16Sk42AhPjmkCBVFrW8xXaj4msEXHXpW1lapE
zcpkF8cq5rlrRDaH68ahxXaFTYqCf3DXPciVWWyCWKou8KWxKKJF/eh6mcYZZ+uWrAU0cz7Kw6Mt
/YyFTpPERH89JlXFI02NQf10PIo5CTdTMkRCbLSJ8LILrwEc4S8uMysKIye1YQkeo0YMRd6naQVr
Ne0XJgOJVeVPVk3oa7CZX3aOAC4t9xCtmFqV76NGf8CMoOzAq1cZGc4b+rE/1TgwIa/6NkVC9ZlI
V9EZhpo9t0Ww6iFn8kjf/8pTVA2Yyqc9tRWcZ/pvCNdzU1W+LhjeO+6opjcvS6PwSc386OrefpXi
KpHorQZGisnzGrA2k7hZJOjEN6wt1P5Uu7YlKQrZrNm73r+sZzTwd/zYADr2DMuB4go/8c1UqtcN
7OOhh3ybrBLp7tmQlCYr0RF2wmuITa3BWbi4NZvGUMEYBESRResTIStM+m5QCDXZCGh51d7zsjP/
NfuoOih5lEie03MmwDUY+dP7P//NrbKAhRU3HwIXknJd/e+/YftTF5UiHj3nSaTknDMs1zvVFnK4
0kK9/1Vv1pwFMBwwCmIShNTtFO+mjEpNoh+bpyDxrWEGg/az8d5YPPWKuFE8frjkTkcocJwM7zkt
B9QUg4KTddC1veXH4PdPjZ2oPUpMvGzXQ8rO/ik2cVedwyig3qeYmPnzz8L09O6K3a50PjA3PL3N
TE0hjQLSMiZ1DON0RSoZJKTu2PoKJkHrOCcJKJUP34cd8O/dZdOBO8sgFrNTjwnSKXidUxhCh82M
r0NVe/mFaArVmqdwNTnkE6Xc/2Dw+JrezdAEojuwM0Nehwkf8NHrFSQyf2EzmTsM4ZkTQRWwIrXN
sSnOPNeoa4sJrkUaz9jWeDnJdPNHc5Q3N9dlEWPUh0DB97h08/UvoEtMCqPxqq9tAi222jDLWvIN
qEcSZLuXskV2iSqNXZR6PPS/QHENJ1jai9KFXp8cxpebU0JC4x4B/c+8xTW2v3QLS4EjEULCfKz9
PvQJdoATlhq5YLf2Rkcdlgg5a1nDZdB58VfYZSj8VXgD4JEBA2VEgJsD0W18inlTHFJGy8RsIKNW
tVUPjYbNQutQoQIj4/PGM4NHQW3jkXfBxzdN1/CzvBeAvqe0Z9fEDVMVTZkvnis+01DFcpSVGTuJ
jpsR99+Psw5k0pQTPkhnSZUDy/7NBefZ0KJcB98jWOBvlvZAZ5GQwTY/1klrUbPGjVAtULAIVQH8
BVm//5Xqvf19y1VbLWRsZQYCF8A7dZRkUIa6vvfHxyCGzmpthjRw8wusns0ckV+v8wuUVdhAEzXh
JMSDwJZR/Zr3f8bphoYzJGaahq54nLxzz+Pv3/bOym2rkWeZPOY18OcRNbAo78x8NLtzsxcfeCaf
LnJIqYhvQIpc3Kexnz1Z5OTdxWnS9P1X2ZLKcO9knloWGACqyur96zpRbKhP92Gk4pvsMXmzUNi9
fqHiEdPzopLmHcpociUj4EtBNjAwKp1uSmAB7wID75L/4wHYsC4nOP33NGtO569U7jgQDC2Pmt83
I4pwcITFVoV6GtOhoEflrcBdMlGw1qQpGMAXbs1LKH1XwcSwsfjbEk9aLk7LHc6iOMbakW1Flmq/
piHAEuZASmQ6F1ts62L7hUj+n1N/Xq8x7kFAC6fznqIuejsxdfDtDEp3mO6GMlMnc1QzqoBzhZZn
uX//fisLnd/Xs3qmbF6oZOAdg+ufrmdCSMFUDTu69e36+bsGB+g0l60q9Qe2eragl9l7AUmHu1BN
lUJJ//pTJ4noxjN21Lm5ju0pPJNesGGnM/GpB1HQ8mzQlvOeV9VlgtWU+bibrYGGaUOaOO1xurCp
ye1fgz+mRWqIpBWZybuz+PrC/ybrUj3wxcn4Fu15Ou69QBMYaSmMV3MS9SQzg6plXHmSjb8ORZcq
YPmvERpvJGs3Y+bBuRdFoBwYYxpEgdYfnLf+69cFHYjNJB/JBxJ4zkJHP1nCLVcAC7aJvhfS8r5k
Hc6UW5Px6N7N/cYG40/EFjPO4Gz20yIKGzuq9oiFi3sZpxBHK3+oGJrG1iqAkqgk5qK9i+hfe9z5
epmsE1/Cs0SkXjJq+y4bu8ewtNOSec0sx72STlSfJdgsXHAiJQvdeiLzUOsz62FhjiyPEUIRZ9VA
s7RDUMP8Xls0QXNQQE1cE0uArwI2Ylu70KwLb+4kudRzu2EmXtwnfWEfi8JkSpA1AjivzkdGeMIo
vsKacM6wpoWTPSytToRN03m3JufzU5PUhrOKUIMDYcQY9ZABXd2OnjXcp5aVwIPSNbsKNXC7R/yB
0JloTffZtfuesiga9tk0ZFvGBHMDOZXhMlEwAdZ4g13KIwZrG4HJBYBNkmUPA67goOYY2YRi7Orb
hQzlkPJTwx4Q+v5ad/UbW8z6N3MW/Vc8GO27ZHCGdTK55VnukSNho/76yNP31TvGgmCszGbmUCoo
8/5TOk0N/ONBYcdBwtOn68DEtHXjFrUg+rXT3bv33+jXL/TLl3kQ5dQxTw13WpFEi01p1wXVDzzp
SzhCk34Lt9Mk9aPML6RtqezduC5vGBHCm3z/u9+s/OfLhKvDyIZN/JQHNjh9UMOSL3+0lQr8wNsZ
xWBpGRDf3v+i50/69zH8fJW2acLPUbFoWGWfvGOTWeamhCvzwxhr3hnL5LhY1TQ8KST3wvtUmWWk
/J01iOyFEzQ4izdpsZOp4+I6L6B9QdZzrzq3C46V1np3nLcYiYIrivuypHghraZssEIw7Bss0atf
5WD55xXw7I00Z/MhyOhTcSIwdDTseXxl4XGcrDSvdEFvcmZxBsbAe70L5h9EpQtGCUO3NZByP+mT
sNYLz++DWuiEhMctUWUAZRD3BS9187QkMDSvn2xI9T/sQd38JLWSnVVnxX5apqfKCIpHQlWmcMBf
iFQUnOT3cHxRPbz/ZBx15189GU+RNQmHNLFJ5RhX1JrfKhMjj0rGB4n3Ix4YHACndTlBseh4wp4p
iQglMTJ7rxS4A5AXWTLtqct9DW51IRtXihXCBu1qMWJ7by0zwFkHfbgkTBm7kVy7SOfKO5+teVdZ
pXULBlpcYRhWULEyGJvXi5gYu2TkfK29JvA+UTZKIpLt9NfsZuml5eGPhCWts0/jurkqHVGIsI76
4dtcJMOdjkLzRqsQL2DUZYxbyxRwqy0MMG9H3B6wtm51LiCZSI6WKJ8L5tdtxiCEM/GzTUbneZrM
9oMBqh2tGDrgLfL+zX1NS+IRc2+R0ytFK92sd6pmH4CEee5e9KNNbedSa63snvCYGaY28bqXxqgY
4+9/o/Ga+Pr8ldQGtDiosKDgnSpoDd0supKj8yemvvYR2AwxUjTM2hlAZbZlECHY6Z24+9GQg3Cf
xpM4T8nmudFkYG3f/y3PzuevlxalJtun6eMm4BqnZMBuLJ0ea4vqZzwxYKBvr6OvdbckMmzJP8SX
ysxBOMoadyqytZI5zBLX2SdK8g9OEgR47mho6rsaBUAqCqmgXyD0SuuTi9xN+31rWdOlOySY0jpe
bK9w4jXHVY/xM649jV4OBIQTpwnX3Gl2Grdlm+VCu0D3JPkLo6cRVoed+Yw/ckXOc9ps45HTe42r
Rn5eMualorSI4CChrqiglCDY3EiGnveOpDWlFuk/C3OqDklZWOQje9BlWImMi9YuqN+1FaQVI1cY
dRMTTeZKAgu8eN3DfbgYm6DHvDRtXHi1vlkbB+X73O10NzYfRFenX9DciF823gJAPTKDw//+03m7
/3g2fQKMawhzPJ/TLdkymYTm05j/JKZXxz13DLJvsDxmpoY8Mnoq7weGiBFyG+3bLLOxgj0qm4+k
bX9asMrpAXsDmKuICk+AF5hSfdkvXvEzQgE2hM8PhPTQpDhPC1fgp08kVttVA0ZA5N41OCU9Jj5h
eawTjIs/uCd/eGHxogRbZuuAa3nK2F3KYZT1lGc/Y093P7eu0X8yC00LPYDdM87F4XIoWnFsSCk5
YI9oXIgKYfzKK9AtqFBeCMnVKM9TbbB+wZxvHZyn0vzzB7/yTcngIcyzkOaZcKZpKk9umSyjuQxa
e/gJ6t3Gd1QWTr8GSZxXQ68TY+zKnJlSv7g+RkRO/StZdA/v6shsxp3l1f29ExTxue6N+Z3Z2QMT
Ek6BbZd1Bbc7zghJbRn3vqy3/zNevZ2bn//9X0+YflYhjrhd+l38rlsnZgYw4B2dRZfyQr0WWjz/
k38KLZScncRuiy6FYuFZ/PmX36pBzDelG7xg1K4+0VTmv5QWz0p3/tVLWrcKsPqX0sJSSndyhvg4
RZolg+NvCC0oUl/VD44OSsvvIrgIbJifd1pDlq3X4zLojudG2sDHoT0fmQFD+3DcWifQT/pIvbP2
Wfidm2VR6g+CStSgm1T6cPNFLK6geXNTsAYbdOTei6w8hY+ChG89ZBWDk3UzTna1ta0RswbkbDMG
4OPIeIR+zSzloRsAbmS/WsRQ4Y5fFXNWhVKmtGSB31TnTpRNRw4UqR+y1J0vZnzib6GUNhSU7het
r+VurKUXr/UpCAMna84zNf/GJBP1kePk5m3ipoiWUuzPVTSliuJgIwo2I2DDiJhqQRzrFjiLLDlp
FHpjsmfT/8iLVE+Y4JmJqk5owLGWwMRIL3bVJIsdXIbCDzHUSg9uGbfeJfZrEpbljDFlq2nYabnN
LHaiy+VAmw2AkmCasm/oCrfZ0nmM9KDzEERrq7iBUkbyynSi6hHiF3wLFwrNjs5FhEmPqROn4myi
YIznBYQSS7rMaeUX0dnzfbTUjFi7uG2mAyOfCRijc7hQO9IH8wvD3vZ8dIxi15tut7GNXG5wWW8N
xvodhpE1DlGcN+NGp10ngTQfnYMLn+s+UDYb1GV4UwMsE2Sb9CrUVrLUQw1oX79pCb01n+NvLZWE
6z6H4spMeKv0OSrXeY7N9V0VoasPNp0wQbr7ViXsorwhbNccyd0dVQIv8RuE8c6mIJi3i0neXauB
yy8vSvWnxTEQqzm8jVslYt3oxHE/lcQqmVus70j+rafmM9FpyRmcmOILtF53FengFWvM7sS+kKQZ
hmbnXZXljJOnyhfGHYF0EfxZiB1mIEwEMTVmi6VhPBGD2AVXk0NWcRt1KhyT/GKSViZvVatUY2I+
nGblJAOi00wj7TPKzINQScigp9FX3gbikSv4GN/grePxNfdC5rtYtOYtHk3DYexKb2sWtFSroIr6
z74tv+sqh1mqRGbsFwln5g1ID9QaVrmeYxXfHGNCc166QAK5SndW4u0dbGEXNyvOUiN0VBJ0jw7R
CvuovXUg0V22IDrfClFGIamu8/0AILSPnqOlNU0nZrrRSJyWxC5dzfVUXbYOLll4nqpwakiw0dpR
idXke9V3btwKmGFBdaiCNH4QCHwnsLyo+JSr5GuYfc1OEtkiap916EU2Mkk7128g6pD6DB0q2NaV
TX3nO5B6zprGz6AdiuYK48Jg27t68ZNYx/mArrxe4x2Occ00B6sqEt8xaLRJvx3HteMTfpsV1Ja1
bT4xtX3ABM1Zk8pCqxVI0+vysKU+jvFIbNqkGdzrkSQIQlRXueMOc/d/p+L/zIMicOhc3jsVcxiy
T/3rk1T9m3+aUAT/wAjBBVAPbLD9V7mM9j9oNrBUIibeQU8WAHv8ZkPOP6EhC5TEkNimfx+LGMoY
Bn/bV6YOHGd/61xE9PT6XATm5z/AiR6hbNjAnDY/0ClNlvVgH5zCxzXX0WA9VkLuliiZjmSoksyq
1dBo6nGcf2BC5Z07ud1ypBjG+KmuB51irtGeiK3QL3JUZvB3IuvW5cXCTrNxqzDube8yKWT/ac5k
eguNrNjlkIsOJZOOr3UT+agNvewI53kj5r79xuAo2yMuJIQGYH7qmN03y3e9IfsojWKXARx21Z+Z
feXHoCqqs8izit1g9St4E9VF7ZgQyYkvDbWsTI6G7MkVTkusyEvNtUJTi71j2Q44k0XFdIW9c0Hc
rB+cz30sM0gok3kDsSi4hACuXxhzql8ACxD5JGsLnzxMbXfwveIvRpAGWL3l18bkDhcEvd0uOtnQ
hgtHs2rtQMMqobF+0USrkHllrmegLlpjoiWuA2iZKMs9WLG2M/Wrjp1y5xR6g5SJL7E6C0FEiqkX
6Wz5HZakxApPGKXtmnLK9kEvRDjaI37d3myAkZrDQ+2n0ZUYkvFG1OnyHZ7Z/KXqBusmzpEyWVg2
XrpWNt0wfkrXDAjSbRuRoaFPbvuttIYpRBTgbRtZyJ1n5FwGPtErO6+KPZET5qoluvyHFlirtHPQ
KATNmVnFB5xtJ+ZU8GhzzIHD3okuiJcrD5qvHYrcy8O4rbFGQK+ya1vp/IqDrF71mUjPhGuPOxd7
wgOROuU18/KF003L8iMD1kjbWMCrZw3k8ft4ToNHr3XLDbVQc4wad/zcyLG9DSI7vViAXS/GXoeH
jp9A+hAJuz/PBr34jJFRsyvBPILVCMMVm74CB9K8sKybZcahJ8Z1bAuLkiBfDBPA9UgH4yATrU/t
bMlzFzrMddCxVkDZ3GidLXbxfZim5jJy3WKPU5x15jKI3pWNmz4Ovpd+aZvEgGbXODclvOf9RPL1
JQwo68wcnXrfDXV8Jey6v80WK8APrC8OpTYcmioacX6vHP/SbBvzsWIgfdHGNknEjDv2GeZgJYlP
fQHalDhXRTOemclosxzx/9J0gSNlLJ6gApBgMU+5sTGbyHtqrfEn1tblIcaadFVCHj/UEPu34PR+
OHuVeW/Z+Xccypt4rcW2+ej51W0tLYj1fTPvFr3Sb8gxdaHW47J+dDT4HBSDvo6dJZj0etTc9okU
5ezai/MWrjNBB9/TyE92leQfxUta3PmpjuWohexGZ0x8lsU8xNGyKB+HgqR3uyg/e1YvvtFuy45o
LuMWOuaBE8w91mO7g1oDQc/1SFlJiyy/YU5bfHKiYu/Oozi6WCoe7Lysw74ZMKpls3wUdZAePGLD
t3NqtSEN74QxI56hTY/Aepnaem3lwGpLMuP42jj5F7jW050H+nrTkLa05oECjOBtaYa01M211k3b
sXDbs7aDJLUOgq0jsnIX9aN+AS+o2LXFjYwi+UVT0+HctYybTI+tPSkJOklOIz1upcvuuyVmfgla
j1GfvB0hDaSxF8agUXxZ/hfhoXxY4clf4NrvzTUEwDm+Wvo632kTua6reXa8dScnN8CTZaxXcTRv
BtztaCHqgeSyIJB3ZJrgIVTkINIFtTHbHKjoqsDs8QwyfnuBybK+MQztS4ZtuL+KY6qhtAjwcXCR
kwToI9e4lj9gsqEfCsbNG+rKdmVmef2tILDgDGPJ4MYpfffQ9xj3rhZIaDep0PLQ86o1RLz+ySXq
DdNxx7/We7dEvFta+qX0a33tR+UCrdkv3A10x+A+4NS4XOwkecBIJj3HXv0ro3V3z4m4rOesl5d9
bKcspTE77zO3WotZC87Lwe6uRRa1Fxlk63stSotLeoNmQzJRvDWCGvNa3Mk2Tt9aD4yPzL1LUtEG
p9x6m0yZ+XPx4uFiBLR/sq1WHS7DYn8BEkvvoMpL/OnTHFljFsS7AZUQhPyY0HIjSq4NA/xzpBle
SXyNP+sDt75KnCWcZ9Fs+sn0z3yMijImAHVyhY55ZKFRkAcazBWe7ABhO7bwE0snoYQizV0xRLsU
nd8GTv9ynUvL3uDliDvOLPQF13GtsldOPG3dtpaXhozNY8Cw5+vYmnk4ovJEWsNxm/KKn/XAJXu4
Y8gU8rYLHnPXTcOyGvUvRYQtEjsTwl9hhjMRKdfLkGnfG7S1x0b42hYxVX+Ffr44OLYWbTHS6W+K
efTvIC5FW0Nv9c+JTHW+DsfO9Txr7taiYbjs5vZb1S/zd30Z2P4ZWSzIkCY73k3WaGCujYOJ2Wtn
TqWbQO9Vh+s1CSEjYgUla9RTdrRUv1HdA2d/lsW3g0MhssqGtiDkzArETRu3xb7G5T9dTY2Hj+PS
d0B7XuS3v4KuyQ+ySMyVPY3aeWqST+lX5bWUVb4XzvDodHh5s9e2jADxBfqWC/cR4d+THg2/UDU8
+vX0qTIWTESWkdmf1ZaHrvLmDeKSW7ONm2OTeN6tbHLzPgdQ/G4F7vQAg/TRl4QisNSJQujyI2EU
qT4cm7ZvpdjRUbeLi1G2QyDKCnNKEvlSFHL2RtEAzifT8cJhnAb/uhXtjOTUjX7huWf59GwjDw5X
ExOVEF5dZBbqO2IgmgWn5AZLYsSL9WPDBkrtpSRlU5RvW+Rj5dHX8LlVk+iQIi8/M+K5Og5d6j06
s9N+BdKPs+uIydWZlzhGdzskSxLtioUc+2o99eOCyCEWTvbDT8i8v3NgjjuYRcmoWtVamtdQaVMr
rDR93sECrrbS7R8wwRlh6cZFqNP748hjP0yaOe7dtPEINxDkCpIQsA2U1Ty5dMe0s88JSsQ2Stdq
Z5WTkniveRiSUYvcVUtSbBJw3yMniPaZtJH4HIcjY43IeL6kl20vO57mcRF0a0k6Ptl5MB87Zdfd
29qwM6oJh+5BlVuEL+JI6ljdWZoewAnhBM+hrCOBHAtxNw4Z6AiwdUOvaGMyTohg1mrxYbGR3QxR
FB07gk+OQo/PXaMo1hjGNufYL4lwjr3262C56BYmZ96lrUy36AuDjRZjcd+R4rgZI7sBO09Q6AlU
CWtExf5+AFph+m2S7qlH+i/ySyijG4T5hG0FENp+kO7o+g+9PgDOfh9sj1Diu6i11VwPulRaFv/X
xP3PmjjWPm3Pf+7itkXdpT9eY5sv/+afXZz+Dz4CewzsBuD6ez4N3l/gpu/9A/zBVQNjRc14btX+
2cUZWAmCqwZY+QILYiHwry7OtP/hqGEC+CajTBPrzb+Dbr4G2mmqXKirsA3ghfBfwdtfz0YVuWnx
m3rYmya2LWvKANodQm+Dc3uwcN/1nK46R9EAMhzAIQl/u1fXL4Oy/1cN5XWdAgP+93/Ri/42mXWw
m6aO9g3uj+KtvaGkti25KnKZxG4cTLnx5pLk4NQsqDPTcv+/+CqQXBwaGVhCUHt9oZ0F0d1gvLpD
sEuMjGmMK6vnzAdBbv8XV8WtDGD4Ej7/Bi9ejClvZttmX5+mlHNtacNOiHwtJm/4gNlzAk0/30DG
JKDnUK4tsPDXVzVJMeSohsUuIE4E1qV5Q+/m/kKpEJIYBMxcWyo2PMrXjU7uxfu3lDX45ulBISEe
mlVMqtnJXF1Q4EdWI8ROQ2yg/M7QRRh2+4GB9Ns1giKdORBMeZeB7+n0vkdN3ss2GjhGbCaJ9jOv
wplaT24yTLbLDy7qNYFXLUkHljwTXYuBgw4F9vUdBSw2CWMl3SCeXUS8effTs8xfRLGWK6Moz5BP
f2RJ//Y2KjZ2YCIGMGyokyfEETx0MqRu9aAqYHA6hAg8rKDevP+wXs/9Xq7LtDEx8jE7YMSibvNv
JAiOEIMU23zYWYi9V5amnccK0TRMcz3ppfNyXvxHvuCf7uLv33ayNGCKxi1C0QEjydGALZiuYlmS
j5vl5IMB/6+6PP/2/gWabKQny9FBSeFjmIxlFwvyZCubk9z1x5HXzkhc+4o2vrhHZMR0t144Ues4
B9/95IEer9vCJvoZMuexcaz9EHf1TiJN3gwTIGg3es33aUKcOBMztDLh5X1euhkWSEKEc94uH2xM
xh+evyLCM6NWnNw3K87vAaZqwWuUjoNNqq+yj1thlyc3mmbpjAgMEHhsJ0KLu7cxKZa/6os3XQ+G
31wydLLQ1cfBFfOl+IN34dTjWb0M6EUQDvCGY1p1yu7IgsLNifUQO6V5MiM0MSlSfCTMrtj0bdzf
TamFLnh0ybGGCVodpyrrIFaW0PtIrQf60qtVbvfZqp0rfWUZTRRGCF9WSJHms3gwO0a5i3ZYoJKH
VMKgU54SUguVKT6m2r2QfoS3Q0rMlK15W7hlMKKggBNYPR0FCdNKiD2sReQE4FzOWWLnd8Po95e5
PUOmhPm+7awhDUdNXBE2tOzblHHSbBNBjhUama7JrD9oXSt3ZJpp5NPPv/LZ+iR8kRO2G9MTwHW8
4pOr7fur9e0L4vNOqrm1MrV6o/+Z+tgZnFE99D65JBE2Wae+fjDS6XZYomYzkF70t19JvhG+K3Wq
SrU8HfwHRAD5BNaIXReRadTbG2Y634PKPu+siho3cL+8f4Vv921FofKJpmbCROlzsq1hiyORDgxi
hzYZ2hpOuQe8/y30CN0cvv9Vb98gQjcJW1JQOQztUyA6HhzIG7LmFPSlA2rRGod6HLwPbuAfvwXf
PcoUpCTcw9c7aIl7TClGbqAGR7JbtV6g7ZkY+dfvX8wJXUTt1FwNGLhPtYjT4Cm3PU+1xXDhzuwm
siFDIIps605lDG8EPbzNxJGSgoWP4CU+dv5DZ8a72s7Tj7Yl6812yqSAKbXynQIhOyXPtG1tL6n0
+p0NALoZ26DYRmMmtvYoUn9NNpV9oIUKNp1e/yzq0fuUi2zcwSeUF+WyYAaa1x9xLM0//iYPaIsm
By+904ojtpGIRonV76p4qA6w5jaBTlL3Avp6GQHnrRNvaB4LsrjXRavNV0TMY1eb6mYY+FUdelXx
szAmeZn7U7gs41cwDXPdpqL5PFcDiYUidfYwBcdjNReXQKQfFRd/voBno2tKet5/dYb9dgpHBopz
ItC4qcn8KcbwdovkMr5L2MXWTetlYYSt8Lr0XMGJ1ZVHmOdPfurd9p0bHIYminBC6uSGEOrgpkb7
Dkd++bkwDD9afhJsxyaewzHPCCbMRLHtUhLgP1idr8mUL6uThgWr7pcrOHkLRlHwg+u535H9FR+j
JaiOgmysMNMwpEk7NvnBnVFi6AerJvS5bwCh3/8Jp4kizy8IdYwy31IpB6evu48AG0OFod9lWiKI
TMXU+Rtl1bVn99UKDvmPupDTg2cayXeUsWKQ+GaQPhDmVgLDLe63po41bEcODkGSxlhiZjQg7OcL
dxPDXeLEY+PnTJYhW6UH0pxvHDwFQlcLHpjIdntDOvq5BlNgv9T1kyf1z+7MF8UEhcLgCHrng3v+
tnTzXbpB26ZCcHE8ObnlqurJo4wNoc2KhyraeTIrQm0BVyeZyfqgTvzDtg0tjMbw2QEQntjrFUqO
q1t1bDq7Jq5+BalPRpnBdMuelo8c/9Qn/Zs7+byS+CZ0UoFtK/7dSY2IL/rQeJHDSuri2xxfxQe8
ViBK4gvnrpw5Z8Ciu5p/xFXjIw7pH05fV4cQjiaQg4nC+/VFCtxIzSjTVZj4/BgJ/3ry2k+6Hf0q
PPGNltf94IB6rj3fXKtjBkhwabjd0z09kFo/pRhm7WjDq0+DRd0zR1ZIlC2GqnL5qUflbZ0WUxjP
DcUN/kpr2ccdc7qPhMd/XEzMajlZnl1oT47ldBDSSSTv7+jXItQbj1idBONXLa1jHEM+csv8w6HJ
BBs2FiwsbPlOd2wXS8e4xGJiN8/dtIsbI1ovg5980CP+8f6iOoaLrG4vmq3XDzTrjbg27Kbf0SN3
ax83OuaSGfTaiIniiGhwHUt7QM/RFiBu5MqCBhSbSWpny+J+tEe+bcoR4tEV0pQjL3JO39dxxqY8
6XN+jBT6Jom9eNt3y8UsEdDHCKDXTV9Wu8QT5qrOB/2DF/jE3fLlvaIa4mZTt6PcOtku8DmPTKvS
ux2z4uQb9rz40o9dLK761HDK1ejWLlLOgQ/ADlvl90q3LZxQzwCtV5Ddkpwh3TxeyMSKybDFYcpY
O7HT/3h/G//DRuPDYCBiAt8gA/b060eWaD76OVSDO1xdu+1gL3KDdzee3hjtfXBL/vBVsMXhAoO8
6v+fvfNYrhvJtvar3LhzVMCbwZ0Ax9OeQyOKEwQlivAmkUDCPP3/gaqqv666ozr6jnuiKKnIY2AS
O/dea33+P3its9yQreg8sQf5WH3YRMWdoS7B7dJc/f/wtVbz7eoB5V7+h1Wtrdulb31b7BETdGc0
Ii4wSi++IoKHLuKfjcb7f2ye/ZNFjHeiLUKJ+CnD/98H0CT+N28G3ikDD72J+7p9QF1HLL4uyfaa
Kps5BhDKv3/Tf3oo2V9DRnFB6QW/nDViO+qeeDqxnxl8EUIETSDLIVR2On6ev38rGux8g19WTSoN
SEOgVOhq/1px+4XdDAnJHHuUcSAFSejsO8SJ9rgQXhXX6O07aW5wt4A5EJYatR07x2HaLpNnVczS
HW6uzKLHeIzlXD6bqBTQ2teFT5JRWbpMIGKRvjFc0m4KKA1yh3V6zaOv16ldzVeyIs9tfOakyhmN
3WjpFrmla7A9yBBv2TY2gFNsFanx6A4m8LLSnnDW5UY1uVu0DqkJphG8xg83p1mShC07mPQK5IUV
b7qs6NInWTbGfCzxwjj7NAMrtAWFZJyqZZq0vRwKJW+dqh78G7sf5vjsSqOsd/xdG3fV2MliwnIW
FPWmLpSd3PhevU6KHDw2BDyJ8kFpgct0otaag9HhbQznpDPB1aXZcyVdyw6ngVDTI2OZpI38oWmK
HXEyYMSqdq6761yxncxIJmpHVJFyDOB1KGeeNo2aY/2q0givou9QtfBwK2ctrjJUR28e4/2ZeVs/
RQsezu6hdSCMo9GU+Xw/xp56qDO76wl8ERhi9Kbyky3shGTAIJBOO+FPQbazGYW1od0myxJJmQf7
uuMRtS3hJfaMg8wAoYt0/Cfomxhuywq2qrSRGDCeb51D5Q9n+ry7QTntl7g1yxfQ3vqlr90xjNG7
HrQVmWGJ4G7ADlALuZtSr77EBGQrGwZjscB0Me1i3BRBUe2SQZ0sou0ik2l1XriMWAcTvWA+WZjJ
rHfb0satqmfJZ+i8vcuYfxvYmbu3g4UMs9HGm1wHyZVk1vPN69HS2sMMg8VTb4vAEKKsCc888ygn
K591nYQxVBL3TlAB3Aa6cF9Y4xIx/DSufCDdN9bI+WC3AN8hi5+nxXL2ZPOeMyzRIdqR+BgHdgFP
qxgoKqQXQddzNlJ6y7kop6PobSIQSJ7lj+KuoLuEOaQ7FdNkbha9ENuJ1JgwT2MVIcWprkYrXYNX
/Xuo35dKSyecZH4K1LRj5K71A8jZ2dwTzaFf4qRsX4lX1K/r1EMu0gu8bXrffbiagIXQq3bj07De
e03jHImmQdkLD+do6Zl5lLPnb2lSnEwDpp/TGkhZ55dKHwQZt/HBc+yHbJhfnCmuyeUIaNQN8UsF
84L4+aLyj2rwmDJqIgZEqz0WgR+fJDGQGzdp/K2e2xrnQSwhsVrLJmXfcMk6Td2LpPMvckCXMFry
up9jj2n0qpzQ6h9SjO0BJ3B2wMBRHerKVx+27IdwzmBcFJtCZf0ykx8l6sVia27qHQjzJgt6Mr18
fK4mF8+XyoS5svEE+wgepiwScFvGry3H/lZgj6I9wsjUL4wjkKF5qzU98WPG4l/xH8124obYEs7k
QMXxfzJygIh4UoSzGdvwcxZpdl9xhu/AwTAn1Uw+895b+TtkBBXtwSpKc9hUfufBa28Mz7/WNBeb
Z0FUJKafWTnaifasLmnSiuzQdRwpFDV1idG5Uo+k0U/3Js7nx7iqi+w45kijnSATWLtMf0fI3biQ
T0czLs2k/s3VY+pJ+rvt1lv08qrlIfudrMvE3QInbKJ8dDLrepqk+2CrIv4IaO6DUarhO4Utqa5k
UfjTE3Om6qNrO+RAcyWN13ryIPIMrXMHFqb9Chxm3MhUzvueiuXRR77yVUleZ9bKadv0pjgtwCCj
jNCho2lb8gtdOMYgOeS4Xa8GroTUCsRLmvjiu2jtYkekonjxhJkdcihx5RE1YLHLZl1+gZOAzNhD
wbhxYdsSY4uYAHWMqTlRodsI1VzXiXIKriPReEhaaCFv2ZUG3a5g31QdqhbEZthniXomMzNZtr6T
GX4YJGOcRY1uiyCqGA0i5krL9RrUxhNit5TkyrTE7NUN5k5yOLXnOsAoG0GkDNIrcvz4qG6hnpU5
DeNNEsfJXeajQAOTtNw0ve9f26nNq0KJ2dt65j6o3nSWkEqECMw2Te/yUbavtO7MLY0z5y7puFW3
dVMtQLqnYkdKs13t8eIld2XZKi9qHSRk3ESCm4qzSxNenArIAnc4XttvHcHnZ3vpjEcJ0PNLRnzH
HqvkvPdTDirkoPlK49I8t07XfnPWHSZ52wvo64IYnD1HNjsgDeJltWG6NzpbnFqCwq8XJdtv/dx2
Lzgcze3ieeI71uVuxUqkHFZRV/EpoRuxH4JevoNEdu5s8vAI626C5G7K8LtR7yJnf1+w2cN/ac2R
UEHIhEY8Xxs8ltsNpjCUbKkvRAhsC0OFPwxE4yL9Mx5bY4b95DTxU+um0HacoXl1oRFuEEwuaWhq
S2yEOOvluzNY5jbpfQHbS483iTaoq1UVcMDzMj35Ws66mMTZwWr57VbXkrshgC9ELrpDBV7rPhML
S5THDrNqHPYBTZwNFoP4lFY9PxCrYJVejZhD86VthnDhPqeNVcsvaLzmD99T8h1/oBPF8Vweja5f
r/IBdTczF9N5yHDcP9tNP3gRoS3iVDp6cfH7rn2zcCQ+QDJHikf0WXo3u1WN5cGuu5cSbPa978rh
WYfKdMnW073iw6+d3Igvwla8UaHNu8DzdBMzOwomW3LU/BzHoZ5o84e+NKBaJ9shga/z44tZ5fZR
6Gl97Vojr9gsxYWSfXrC+C/fl1HBwl46WuJbXJHzhweMqI5ioM1NSL9FAuYgS7eOXK2B8QWeq0LX
q7nxhUAjru52kGI+VkqR6pAOXEmLJjqWXtfmSmPNSu8A7zRGVBlLc69ZOU1cRWgnrVTpp+roWo1f
R2hkPxpiuFBs6eQIiGoUH6iYjWc7aceNGqXxw1U5UaLceuLMarF8NGbedhHUIqhRXe4MP0x/WEgX
UB7XfttyWFye5HKvj4XRhWt+yuOC5+4S9DqrmedCw2p9cSaOlMa/MNvbXs3t1wm92tno/eQudkW2
7wP0epn0rSPrGDTtGZffsca38UWQnKafO82XrPEA3BFszg0HD+/sDXvieNeCZWERQypD37S3BgbC
lv8K47a/jas22auyVAebxMij4LF5bXV2gTHBS7J7HOhr8qYtn7pWxSHG1o8em/KulW0LL1211jcn
SJyd3QKqRXVLjrw1IepTlrs3OF4hE01yKHGUkRlnVfPFqLrpniKETHbMPM9mmdioB5uHPrBvUIpl
zCL1jL1M123GIchvBf0ffUjVKa/ajrct3Dt9rIzb1INH5VqwqidonzdELLd3WMfjB9jszTGYMgih
PegBNGMMGwUQwKOT9Sc1zyWRqYO60ZOxu0a5XJ+StJ5DSn1KwIDxHy3UtwBDxpH83+lSoGx9J7v7
JDLdYEnz+cOSYlsj8oym3r6aptz+Qr2th7M+Nd+CcZ0zNXiA6CwfRdx4TMtSClJF0tIXn0y8i16n
486b2oPblGITjOiWwkw0B39c3uj/VV+LilRTnjkcJFB/CQs9O5zIm2c7jfKikMdC061QxZp+V1R2
u5PD4FxVMVJsG8XQmf/waMrH2uMgNJelLkgug+RNBif27gc9wMHOPiZkU2q/IUV3n13Zl4cs856n
XK/2tEtT6kBKubDKZmCI2ZjeZETG4xk2j7G1GN9SPR53yteI0DUNQFYZBLhRcTNKAhOBptMqTObZ
vaK4sL/ktrOvnanZcTuxADc5u9PEFcE+wKPyocjV/TK1BBwGFYCXTVLZjy2aS0LeA3tHzv361WT5
bDied54VZ8lRchI7j7ow7PoOnDHS6h8LoyaT0FTAiSLnMkCYmGQhsYOI9dsWIb1d5WSZt3kH/Qs9
8tKbRCa6FPRwFt8wcBWnZKwPPYpkUGC2dj0sk3Wfxz5JcFq141bcZUjLV8+fQ0HmDbeV7cRPxCxS
ZtgKxZin4xTy++zi692yKSrLv5JzxupF3ksKTD4srM65Iwy4aaJ0DAyGFuVynOdGAbrUeOxUCPK4
4SBBtsmU35W5lTahyJeS+44wMSS64AzblZ+tbgBO5C/YYQEvGDTgaa2hxhNLS0tjyDQCPWJLXM80
s9nVeQp7Nfw3LA8o0y8Aik4dettDrIBW+LJYsx+bK1mPHqt+Aw6PAU9ICGZ/Td+XAGiZH4xJC14C
Zqbsc946sAQRTOolEtjUIoJyU1SeqjdeptnujiRFfzMW9we8BvFKxVq+lrJqWLQQCXqlo+0I+IRx
7w3VeXapWMq5Mxh6B/1CCDZQDMqh6QCbRWUnzWpGe6M8XXoHj7h2njG229xp44oyhxnf3NG+AThn
+jm+xKEsWYSIdclfqyqvzyb0+DNyy6IkAp0FlNwiIODShM0p8/RdxGCzIlPjBQUqgJNDPvXDbJv+
+NJR8XDeMjY5VeqWPCWwfxzL1ueJEkztV56W9M6WEvsETX/+VxNn5iP1MTvTokrtU1JM8r0qmv5d
kgvLxnSGv1nYaxaCXPr4FSKAAYwSV1fY2PN0L8UUv6KuZhNux5kWRC04kHfAeyQbmLjDve1SOPVD
CSaEkwSpo9l5SU+MhB2MdDSGKeXySMl0R0hYl81DCtnQocYkjIAcGH4naCeQ6B7ETGdj10TYh7U1
98VGST7lNneQS8EqMflWtjnxpnlm1/IqW5yefaNeKwPEZjuCwqN45ZUXDc3w0Sa/3d+kdjBre21e
S4CeCWkcspkKrvNUJ3DA7bCIRORic5a0hUddVE5D/Ko6RTRJQlAZ4vbEAY03DLzrIKzZwJ9iEa/x
eTAdpSWkXTCezKJF6ijTPGNBrcx+otlbgUPeqSDBOqIXxKHHb1k/OOjH6n2ZkWCwKgsyNpjFhJfU
oAt0ZwpnIs/ZWYgF6vrmwRlRVHAKmbcCGhUr6s9z6Id0rV7kVxIVg9pXKwDpJlC9+lAuvdFwMImF
vXE1I32Em27itKnrL7gsvXPhBSKOcO3pjyPhZPNhog0f39kDX/pgKp3PSFXOp87qmJPnzlOtMf9r
HBgKOnlpIb1/IiLoy3AUlUZiHIuEKd8zdi9ZyIddrUZK/shymZf7YCDRkcK3yvI9BAw8ryUAN+pd
TudyqOn/nUZSuLHYND0VnZPabX4ErEsTpWO2gqFGZA6JMRgOyWKGNanjrSXPA0cvcU9VZC7ErN+l
ytIjsZaQkLZNslDQBj4ZOU5mUTb6iZk0eBOSaM5V4k/XaJmy52VJx6fRBBX32Q/8j73+X9jrEd/Q
Zf2zM7x569/+66d49fatwpcfNWhQ397/F0r+5+/86a838dczNKfD6jI+/IsEleYqJHmeKqTeMolD
nvqnkdBGgkrCCi1etoG0s//qr3d/WzWrAbEZNLkp0IN/R4L6qST4S5sX7acPZ5ouL1GUDB5/ncax
1W0pVxbtCqusgA+FnsSfh5dOBexCTtQkHgJ/KlPitPZYc9zMubaCshq3CTsSx+tDp5lpFJ7sIPYL
66bWTEJB51Dr8TOj1vOBgHKjFHk/xfsC2lCWXYOJUkj8F/6VNK9YsMjaT7qDPWzBQT4wsUp5/P0E
wY8rFT6l5RppCt11dWKuxqpGT44n5yquVPpX8xMv37jsqOaHXGA1RuhiJ6N3poEzwKTPsh4Dd2Cv
802ffMTIGWqyV8qB+GN6pTNUWMgKjfB/Vxf+5675V3cN2qO/v2uIePneZ9+H/q8OXBiN/NrvNw4w
T3I8EeYxK11nmOvY8Xfttmf9hjTH03XLI8EZRDpDwN+12zZ3GyNl0jhx3/602f6BALX13zDfovOz
HLQ961D037pxPsWof7lzbJ8BdmCuKmrDQwX8q8bKMWdMwjThDk2dGDC8MhwRBKwTt9y/zG7xzSco
jJJ76bc1GK0I7KxEWTgXJ9/gwaf3/qOv/OIEy6S4mYbyWvk2km/NxVDYWWGpa9hmcmz182BjZMc5
trOtSt/gc7G4I0Swa5kfRoE7EGYbmOfPFh5JEAAdbL/YGsKbwsTgPbE7UCkS+hbpOIM2YP5eVBlg
3cl4CrUNgcdO/o09nL4pK368MHCyEFTRHVvVvRg+VeHCnjLM6exuq9h7JtzxklvGN8VMgN9tX8om
+8D8gKqv8TKGNubZAGRD5Dnfx22nfqt34sWlpxT2Ha2DUePr1QmhalNV6xuleceu849JTVZ5LDk0
Kojp5lQEPObFBzmqU+iy6w9JtJcbXfCiJXtfbK7JE1+Bw6D7xyqTchN3/JTS+QyEIOLSi5mKDTAM
DrkN3b0psb64gpGKKuzz6A/9dv3N3AZ3nAUDEGpztUDOHIK2tPqt0xvLOWnKczCXaltK3rIkA/vK
sQUff6TjNAg+0GdPiVibp0KuBZW3Gvua+mOu2VUKqzMjB8AhsqCZERSxON/jUjM4DsEjZMR+a9Ul
wB0Qb6RugFyyaR5CKFEYjpGcPMZ+XMCxx8dK4O6yaxdqi9Hn6FmSRtboeEff0B4/L5JMzLT8bSE3
rUcr15gpChRChk4PHkc8zJFZrCND3TmrjA+V5IV9xOPJep8PctMk1XTygt4kaoHfJhhaRQS83CJ/
Ja+gkebWU+SdubE7cZi4sMhCYbPgOLdczx8wBvCNkQlDkz/7xliec7/wtzwm8UwZWr0Zex9oIXiJ
qKo4StLAzmp6dEt1IYOok93L5/mmjGGMhaEx6ke+L+ijICS8kFMveF4Mrl+edCP54CbnquZpQMYj
V6fvcak0672QiH5+KlP+CkHiGzNNzv9E7w5HWHY7cLiIEHmcF878KLhPPI8W30h61w3jpxa2onzx
oL/CQOMM+wMXk8/d+HkwGCwrBvP8aFtU36pmNLexTjsX/qKztWMu2rKQ8WnGBnypJDs/spByBv+I
sKy+bXdAn0wqv0bfVDR4NkJXfIYklVe+1FBmuCaYIkEHRvSLuS08bkpMvtfZyKYXMzlXGSxsJkV1
ceOb3KiWzkLgKzxYuMlKBizFh16q7KxS5/bz9rLARR10YzC3k038y0DgStgMlJ2ElsmNDbmB1ote
08BBYAUchtuwIMns89wSZLZyEmgTqnhdQrgE6pZWuUVdHX1e5YtXLDtYIcEew2exnWGy7MhlKVH6
cjl/XgDrFc4tfs7spd5bM8sYVXy/tZdgOXye5n4YV3QXlxGpAP1W0dV8g32qHZyUrwqWAIPfYGiH
OLBYvZzsG5Y7ToFRfOBcJgvV4u7RAfdGldUHkVkb8Unvhvray/Tp1pmcvT/m38BVUYp4Y30dF2ax
xdpGGNWiawcEwPTryWy5nj2ke57LRVZXVn2tyYB3Z4rG2lsRIcHiYCxYmSd7Ty4+3UraGtexMarI
lpYbeb1ubbrOoQFgyu44uuTdejVWnSmr9IPeoBDTaIZEXmKwuI2cuk+gTzyYZ8YgPuQL+vRtz2IC
/0RFDu2qiHZzFsGa5C4CmMQ0lRWs8mgAfK5NZkAz/vOmVRkdAC3RHnnt9N7puCQ6xz6bcz7T1df8
0MFZzWNn5GISE60qnH5R0ZT6htzC+pr90XQ7eMUHZRyHZuYO+DzWeJ6YrlW85GBwXu2a/Bx76uVG
Q23DFsQBdFNq8T3NJ9JkGlHu/Vh8CI9/roYcZCLBM0nGemJrZbYzuu47ca4OqXqk2DTCe64au9kW
WnqvjcOtt6aeWqOfnOZsYh+tlbI0NgSh6FvSq9m41pMGln0pl9fCKSsVulQE7hapl9RChqD5NzNv
pg2W3MABsmM+OklRbsjjbvObOZHDCcwNp9Cioxaz2zXsYZvrRLekTdbfp/QPYtIujJIQBbgwxCLN
BaIhYl06ucXo3BqRK4R2auPhTWMi+C4D9d3OdEYAiTUVH76wNBDdcE0Whs/BNB565Hu7oCrgqAGJ
FVZE04t7PreVtkl4FG2wv8Q3UJAWbVdaNHpuCzP1PSJrbFkd4Fv12gt4QRWlQ6JKtnSBhV2jK9kj
i7kQ2a2jwLduE7OOtQtSBJIXPPfxL6XYP5G2rPq7X+oa+ia+5bqE0GHA/0XCVAaauSAcGA5eNuMf
pe2cFTxcrNp/hCgIkpJNQGTTDd/8/fv+Io5b6ymbPTnuH6L7vX+I+g7o/8xM24aDsY7nJowEoZUV
7/VIVhww7o+/f7dftDQ/342gO1JcDHjlv4bwLmOi2cRtDYdy5gJZK4GgIMICX47+83v9ZxPwLzYB
Pqqhv5yTf9g6b36Ub+Nb9+OvO4Cfv/PHDsBh58xklfkbCrWfZf4fOwCHzQFuCsRQf2yP/zBvBr9x
6bI7QEPLFgEj2Z/mTcv/DRkv4wbGwtgIGP3/OxsALIW/3Chr7D9OAeJtkcSTEPSLmrPIqYmMJRCH
2Z3TF0LQ6nbjttY4hNNCLAWD86rftWK+LxtzGaMSuSkGyQCXmU5SqMpqak46+i9xNlRInurCjYhK
HX9MvautT/ecBAZ0C2XS39cMxdBclK+21nErEpO1qxNEyTPqM3QbATtuDmJ2iKnJHvKeB95EBsVt
mTsYsP2ButGDsmuvRIbu5Bo6dqyGh7vmlfDQUma6GFS7qwlOINBEi3AV2tf7kQ9nMjt026O3ZPER
+mx/QUlDD1tmr7kntJesrHj+iBodq5hqGmJmsm3XDUrry/ZumVgkqkmelZ+8O1rBlwT1GAIrPHOv
F7sgKNLN/CkPoPrfA+b7aMmDYXIV9HDiyHrfOmg1dqbo4YguvHuqzLNrTRizvP6mJ0GVjiBFhuE/
xmq4McAhhulUP9BJMK4nHgJEa9SKHvW4/gFRfK6ubb99gTQD9dLopxP10ysF9nFNbAjXmJliLl4F
lhZmQM3DlGvL16KkPGrJJd+Q1z7sBp2ijqlfxCX4OFkxAwmi3IrYXT8CaGaHlw7EZO0ZJOl3VqFp
6B6K5iGRQfncsJl7NiaLmmit/EUSWwhOKM7Y/Igw1asPubT3umsvQJm1Uw8E6a3BNPvYktpHhjNa
h8hqkdFSBt6XI0xYf/GZi/TibobU9WIX/qMrs2bfTBhtDTnjio8LWtgkfR6YeSPyKf2ncmk1wTxh
fErsmNZNRTwUJYqszmYQD981nUDUyBO6de7N0rqtmN7SGoZSzeYkFcu2TOsHSzOmLUyELt2YjXWR
ZU9Imh/XGxLcgZFx59DIVtkmBQ8Cn3ti5tQJiwAIZMgGBQLDrRz7S9j7ym1u6YIOV3AVegieneY8
eXCtruzK1V8ZTqiNnHsKvSw3sw043abZGX4Xd6EFt/EKAK3THxkCOqQo5v38odXOou39rmnijznw
xpvS7IhwTqBgUQFmVoeXNCHmJDcePpev/yz0/2KhN0w80H+30u9/NF2SobD92Tk9vv/Pf//+O//f
p78uo/AtdJNeKO3SP3s9vvMbiVLItwg0//R087/+WOp5pstm6NP/+W9L/w1TmE1tio2Ty8b8d1Z2
skp/XdnXhw0vpiOzReHrrsXDX5xCgdnUftz45QFo09exSKewl8xqKJheCPN86EjBqFdtnF8ZL8T+
GbvBm3cUkKd+1dGhfDCPFulhR7mq7GqDsMpgVd51s06M5arG61XQfcwxTvEmRasHygdTy6rf45Gj
X7RPTd+q7rPgyeI/zbIdYEpSuxLvwoPDvx+XjNWor67Avoy8GvxLaxRiKzWTyJhVUYjwbyXp3UE+
ItJyVR3myA+7VYfoyNjZNN7oRcY8Do9mFtD+XJWL6aphtBEzjquqUfbJF9euCFpcFY/eqn3sVxVk
vuoh9VUZSXcJQdqqlkTusLWRTw7IKIdVTzmvysoKiWUzEK6v0AdvulV/ma1KzGLVZFqrOrMtBWPU
VbHZrdrNcVVxjjZKMpbidxCz1s5etZ7Zqvqkt/JmKnSgSBlPTNOqHQvTiCQHHd/SQ0dHyQyTGCVp
haS0/0ya1u7iVWs6aGI6tBa6xclrjEuwalJ7hTqVhX5XBeOZZ0F1KXAGkgrtd0OY4/opEL+UN11r
JePW9BWTmFoULwOqmjNmJtonEmaMZcHaC9tEdQ9sBuIHqk3nyi5m5n5a5YAg6l1BGd9mt11Tji8E
tiOVctzgeaos0I8E8SFua1AGpiqotnKkLSPwVJ29EdBLXVoMW0tTOYfe8tuvXpYzxcs9VT7XRU0r
qkQNrZulcWvXn1NRo0REnOhtd42gzt8QBm9w8AJzAHs1oLGSZlvz8I5jKo9Gr09CW3hkCehfgrSu
gjhWo6kyWh5NczVT3u3M0ctfPZMZ7GaK4Vmhq4+fc5Mxp2/FEAarrHkgeM64tdypubLXKRmSgPy1
hW9HWorhMdbLisXYVTmhc2yWp/vZUTRj+iKpwyGxp63MSMFdRnBNVj/SoXewyG864dtvPIDK5xkp
4Ldu8KyjZllDHiVEJB8wjfMzqZrg/8KjRLy7ht5i43pET4cRuucl8ZWR9w0+dL43Ey5NZ6ARd3Ck
4suLOZkvJB/yGStwyBcyNpjCN45bRNbMeSBdkBekPkgFocFZvZ1VNW+mvmq/ptx/+wxKz2oTp4kQ
T5l0Qy/ty+fWqLPbmQble8ZMY28MVvvDmdDcxAN0gc9PlpNg4O/UYPDyJcH+52RJkVE5nQMDNU79
sz2t8kGtrz7KdZhdO/XwKHN7jBp3xjmSrV/8U8yDz6V/8qaKHyzXcFdH/eSBNfNWDySW6tHOXz+v
NGpA3m3BEjyExoymI4OXwoAkaO7GdsVUMMBGB4oI7ZmRtvllrFetd1/Z3pk8JvvYFPF0MZh70+ig
tjGTwQNprjipw2DXJ5pinDWT5sauHKv+vffSjPy0xr3zDXe+ErFhXmI99y+jgD6YckUSChU48Wtg
UneSLZUiwYsnXkj5vKM3w5opk1R7gB5PnKWLMoBQqWDfUGFsP89WNVbNAxQ36UeyiOs+MnCqR03O
kZs927k2hLRjWoAU3AiQeflhpWd65cRVv/AHOvmvPrLIyBRNFsl8uZV1eqso1CEKPyqBnkE5zWud
+WFCaHwU+DdmP6B9Su5TpVOQ9+kBqvOHMwZXMNlQmKIaqE3vMkkLhUW6793lOemku3H0yb92EUEj
sHW2BT0Ls50BBph1c+l5jg2haZE9YWSGe2FC/CSh5d26ijW8MPxk43qtFRkeDvGsmm9hYmzGCdR6
3Jys2ovvjV6b7ozJzHd+k6BoH3033btNQd8yUPZ2plUZenhvDkpRa/Z+IdKN1hnvdTJFSpg/RA2J
UqRZe5UvK8DWrKAEmM73zugPte+cUU+WUaEGi9l9En/VEvNFav536HIEydWy2oFM6HEM1oQlVBZ4
BQnhIzQ7U0Wt6zYPg2Xb4Dzz5b1SDiNtPAqrN2vX9tNDnQ/tKfCKPV7ZFPb0wgnOXGM3iSEO83Eu
yL0xntwZYQOD/WMxzdVRZ4R5GFmEN7o/tNupLoC6BQR5JQsBXE3zVegDrgoQXNdzoXunjgsfhber
UzTGX3WjEhG9zXAw5g9rbi9t5ns/MpNdkz0K/dVD2LgxiuKxx/T9RmgatO9cyTCzhB+R9YRIGzHw
Oue04R8vC+uBpcpDQi4kA35ft6OF9k4QP4hKvqdzHxMB7c+3GE5Ggm4S5OrQikziHgEFD9tFmfV1
Y7i3JWv+mcuKuEU3Nu6BnNjb0YSYiB5Ayw9FXbQbWxJkKg2z/SFBkmxpJh/nqilCq23fBjaXG+HD
ic8N9aKDy430hqd9gN4Cs/zwnfiaryK19vos4qfRaMkfsQoVOmhACSnGfdPZxFeREBG53IYU7XXy
AmdZRrW0Nj2WrmtmJcmWIsF/JxBXXTx0KE8FVTc1BLtwXBfufBoh7aHaNGN/wu2XP+Ue8Y62tKsf
kv3RDzSF5YkcbG8d/MSbRmnItlx73BWS300qa0vrS7/14rw5k6uLFTMVVFbW6p5rO/+2Ve34WkN5
fx1Nw7p1SeSMHCqssCMzfVNyF7GS9xkK27R2RBTjSQhCUBnJtZqIqDxJMzamEKQD07VADDs/EZXO
LZE89+6k3blG5zNTRlTKSST5MO4SbasglV3jR7W5Ymr6hI1wWqLrlpHH4DQ0tw1zwZONF2obC6di
dCXi5wA/+wUNXpZvF6iPddgHtXbbJ75zpFIo9obeiG02kUPO5q2xt2k3fdTMBu4MWHJPY5eNBzLs
xBdX9FhXWAs3SGfQ/3gj/Ve7JQTWW45FRRWG0lY76Q0LWGuY4tDg5Y3ars/Rw88x3gDD52OVWMXs
8psnSz+UXTzeFa6m33Rx3dF9bLq9MOlJDGMRR9QMNxPOJUz++8RM0Ar5y9e865p2k4NVph0nOnbM
hRFmQL92la33UdMV9n5plpsJzs2+Q/YfmgMbWqeU6n4pqPEK1UieXMq/m0ccUSKX48FnS/yVnv0t
E0n5Y1zlBcKd+13QusluKOMWJgo5xV2XZRsG9NziBI+sOu8LT9DmDvgzsupgmEOpj86z1U77aZyS
jbSWh9m1vNspMxmw+X6+x0W+JxCWSE+j2zaqSX7ABNpbPY88BRt6q7J82E76NJ0yZUgwADI+Mhi6
zhJxsWPH2ZBamB/nxZ2u4hyHP/Jv4O/GFunrJShYXY0rb2AEsWYhrdjPfVGBiT4DeRTslgc5Jtge
RptY/EDTEh4JidBRBAV6MiOmGv8fe+e1W7mVbutXOQ+waUxmEjjYF4srB4UlqSTVDSGVqpjDZOZ8
+vNR9u6u8ulto+/7ogG7YUkrkJN/GOMb+TwdJupfdbYpVbIgjYrM3sxtOhCVXRtIIQkWTPMVz21C
ywonwSEK7JjM6xje52CtHDOsjD1Pw2f0Rvfg0odtUfqLLK4fH0JXqY0+q/YmSu2KcZNtXRBfvUhl
JhtVO9fErzT4uB1DFZwd6xwQ5q10a/u9nao5SI1Sveut3l3GwtW2iT58b6IZw4JtDBdvGMw18znr
CMhxXORN7R1iOOOMKE1eI0qVDTltOKw19ys4sCUhvk/fxi6aUYw3FutTsH2FljirKCVpPJNtGZCk
MAUhGiwelfB5kfcmO+GxJtXAwYKuPimTQhvp1IdrMM2xZAEbWSdQqrK+xazh0C0n/nGOlFNuUn0p
+iNkZu8CQeUHWa/peRzLljq+JUgKEcuBBeuDADwk2IEPSsNP1GUHpUKmzkpZ89nCoXRf54V6zgkU
uLRx8Y0GlFTtyoBCvRq7RcdWhtU6KeNvsih46muy+HAHZzmzyN3eErs1bBtdNK+UL87GQJ197UJQ
qdRAVzNJ7Vu2dFG70pmxHBmEgr6dFXcawTxfHPCXJ0DU5Vnlg8egaO7y26yUro2rz4zfMc2JaBWm
CXlqesyjQPjLap3WsKIOyH3vw4sEB8cQ2foVPbb3zOq9flVmUb6rGKMKEmbT0jjyXb8MejGWj+Vi
ebIX81O42KCQ+kwbT1eHZLFI1YtZCkR1dpNEGKj0xUrlfLqq7DJmywyVv2LCVnEJRRQl6acDq1zM
WIxhF2MWs7pPnxbV82LbIt1+MXHBESZJQbbDj3gxebmL3atZjF8TDrBssYK1iykM5fE5a/qCPgvD
mFOI4S5aTGRAX1H7LsYytVjM7MVs1iy2s3QxoPHCnmj8wrXrx9UWqrh3yD8da/+Z+pRd0s1/N/Ux
EcT/1dRnz3Q/SX4Z+vz+I38MfXSbeBnBiJ7YPhMprPNPgY/uiN8QUBPXxHj9c4r/j6GPYfxmsLk3
GM7AElzQ/P8YAuneb2xyKLWQmP37Ah/71z0YiXW4jsH/QnnEtg628E9DIHhHuUrtyHho23qx8qii
nZEzMJwKVI7KtrbwXaH6ab4BuiW9Jc60K8UFWXSWRjRlnnh2kLcTohJB8Olac4C++xqg42moX1sh
+D1cjshCtKFK7tKGHRdQcxtFc4wJrCfXb/NpxDI0UiI5o8f1p7WrYnJ+xVGl9n6EwCHWtf57qTTV
rPBmW7caD+PbqczBSMdtN775UT2/uWY8J9RUfGxBHA20vU3WqC0dsDzas1a/kzeSvpG+Pt9pGTJg
RN3z69yoJvCB5bo0xar7PjSRTv+SW8C+hX4fxQ4OGS1JVhXC7qdl6pP9zUbwc9X4z1Xk51ewMAr4
VgUrOn3RTv48hytI6k21EMOiakz/YJu9vamNqcHlWE1sBU0WA8S4GIV/Rw6JcYZ5z1urHa9iGZwJ
useYRDXXtXGlqH64qNCObwxc1x8EsGnPpbTba7xEvtlJml5oqGGdeEsnT0vt7aIY1VDfmtWt5zVP
HYkqe7sez/i1jUcjNnYIBz5SCYn/p5vkX6xf/V/RArxpa9l+Qq/0GKtaiNl+fdM1CIWIDRERglUR
vurLtx8RgPOiG9Z0pxELfyCrszkQrY2eIqZ6XBVap7YtTxN0ZJN4rzN9Gb7Y43S7DL2PY2XaD+HM
P0mYaN+NutJPEejf27h30J3Axr6zvfALwxgDlCWjkoyQscDJcrFPyhFYhtZouwxb0XqucI4rUXBN
m50YTkKZH6XTn8fG0PddH9r7GZEWSmvwKgnSoM1ko5QRTBkQr7/mtZ8eLasavyUxe+S8M8dvNef1
wZ3zZt8gOlqFMQVpPfTbLhmnKzdlduMOGjdTC2MrMz8ESwBcXGTHtusMRdoJnWdBvIQ39eskaSWu
TdzqQiFxMhKmM26Jj2gq+ZZWJKunlyJevBlebjzPbOu+ezllBGIuenWWB2zy0Pjr25Isoz1eg+RE
9rm4hLi677xSHy42lUpHy476aSNjle5nEAR+AIrYuGpJN922nc4HaixDL+Wh1bKXe1PLFFqssX22
YlIyfPwTZ8tq/EAwKfubZO4/nVmoEElGYH1nmrrJ4p7U0F+vHQP8SBgNrnaNAZLfY1srdxoZRV9m
1unrxkUqCHuIa6ep1Dc8xLj7O4IDApBO8UdaV9NN7RjhUXZCPrvSAkof52KHLvZlwtS+lr1TPBHC
gapkaGxs6gOLrJzv/lyFGHtEh8W2hX+OIqgyrpOgP0Bdy1ude22+QLpJAo6reTvATVkO1CqjR687
fWN3mrFJmKjzO6dhukEppe4/L9s6RXmUJM58aSRqHb1mqVPlnnjxtKJ99oGLPJeakijVEnaXBZ7n
mA1UmbyXItvJqkHsiwSsjyFj9RABZsUyLPNi79YTklHZX9+6n5LPf55Xy8fPvhmmCqnCxrKJWG7t
n/YGo0SWEqkGr2VTs8PtIK+s5kZqD6nyeQd6atBly1Z7TOeEiEh7qv36MjVlPO08EpppzbkHGQrl
Mjx62VC/ZYMDzcGnJGJjpTfhK2Mr3swy8z3IpNe2//4bsJbHK7IInss4s399A6XK2kYHmnPNHZav
RE1ON7KOoq10Qqw4bck5E8qR88JwOGKA6WsbdHg1hHZhn/QRNDr3HvpEY67ezMnVCeTA3RUbuCC3
MvfCx9yV+CviMqIj/evX/vk8/tOHbyHgw4pkoHe1/vzamSAnjbJG+1r1Np7XsW3DH1zNobdvsI1/
0VWiLunUTrc5+W+7DssXq42ydA5enQxHQBiorphJHnJ7xEnFdvuxcwqccqPF8rGRfXmrvDY5035M
d2Ph51hu2rH9wdqVmYqfWO9tOPYHoZQHu2Fx7/YwAkqAYW6DDAiL7LQMPDsMzs8G1v49eSvesQWG
tQmROmzz1oy2dR5Pr3jv1a4Zh5DaO242qnRLL+gMY/pOWjbnFZl27FTb2tA3yqzJPqiyd535eRub
JZv8rK4PucXEq3S51akJprvPWy/0teijCbWYaLWM/7NnfnZUU2NcaZ8YlRcpAjvGRvGHqFu1TdES
v3LlDd+J/FhOkOWjSd3wCI5aXSyx+HssEtGYowGem0lgfhS1gYLfQmP74hbpN7PCeyajeDpko9EG
zTIY1LBJnjFRtWubgewN+gmeJX99IVAkcpX+ciWg/aBmAHplf5aDfyobOKtROWaDvNKVd8DtcX0i
Ol3O5nycGIkAnglcAlKSFUbyaEspVr854CFYA3Em4WxoDzEh0Oyu0xzzKSM6WAgiyYIBF2CBFbzc
dpLJFa4nV7zPpN4+cfx37wbN/vc+cS1tjQ69cAEleHiwiQPOL0PZ2RsCXGeuA6tEYpGbeZhvc53Q
ACyRRb/36JzWs6rdA/b/J+btOgQcSAt5oBnJjuW9ds8kZAa/0Iv+A+ABR2RWLvm1SI0nXcE15K7d
uzm5hiuxfK+4xrpn0hP3aC9YqkxGoja+OT/rdc2eviLtgdcTF4T7cEOg6+BiTY3WChwsI98wWhTr
ZhiyY4XlaK/8fNYYOSi5U4yNqosxhRZmuT6Lv/AcSL60Wgo0TtWjiUogKdLnlhUDW45MOtE+pm7B
4WRyGuChq+MPzXf1qzaMS4GDgfIoPOQjWls464bGMFqZMSpd9i+IGiHxcOTl1eI2bMeGfw67fjFs
xVCYAizylrXOEVI+RlHXHkLAENZK6an5HpshBEo08HV20mCAU/748z021UrbKGYx70Veca52skA6
zckuAq1ENxLZY3acuRAY/5M8eNKsOWbaCJTxRa8U+M2ZZJB7kDIh+xQ3na4NteWehEGfdLtWqR+G
k3kHXOjahiCXDH0gg11SFBo1bhB5kgaDEjMGn0Rni9iBqzCRVJmrCeRch/iSRrYOxRrLa/4DifKV
1jlPsKxYID2hE5eMDrPixnWL+M4o3DHgYcAUo/Vndf95I/1Hz/B3nS0PER58/7vp6/DxFv/i+AJv
tvzE/zS2Ou4tuP6Q/RGvObSx/1Az6LpL+2rS+lKneUs8HO3iImCwsILR42AjcTi1AN1S9f+hbcAL
hnnMd2hrl/OMhvnfEjdYv/YXNgBiYQpeFg0uRyfhT78+4zM9lGjhQ+cGV6J2iIhakidSVBjuaR7I
DTfiQVVkJmtU4Tv5g0pq23+HEf89RjD9YLmZSe5lRVaco0/PmaslJ2xqE+5EkoJCOBaOV3CgtX5F
AKeauyvm8AhtUzSO8kmUMtRW5ZDkZnHKfKxh7KbS9MYl9IBlICXCFgBFeSCCmMMv7WVQzHq0Lovc
WiPFs7dwuuiLU7+/z5BENatUjOE5ZxFybnuj283OII+G34wfSkcsV3TsLPxWvOZj5e5EndRfmyIT
AVN7B+RE+2Y2KbcmoB/WZ65BOKea42kv6sra8kVpNyXtJxALd9jGoLqbMGhQuA0NKJheL4atjeyJ
cg2d/q0Wx8bzQBgp0Q31GpY0vo4kFtcZcPC16yVZsZ14zu3Ef5rsaaZFRyJWG/7zNHnOZhBzEJpD
cU+/K/dW3xg3TVHQ6bFmD0SKaa4YqvFgO3Fy8bX8ze8ky0N4dwjknOwki8zf5ZU2vLeZGx7m0Da3
Wann30lJooBIPf37UrhKjp6m2vtG8r3vjWaDJ316sXVvxPeSpBGTUC8KZJF7Xw2jB7zqpjGfTfVc
JMWz1PjTpayh28XjALcTTTeFdrWBfuwGdr0EfiG0Z2GGTNvWke76BIWpCZwoLvz6sFyRT3JonS00
A7zYaCuyPTt6yUPYdYlrwHJEYg2T5Z2g1ZyBxE0oKZ1Mj65Wpmd389yq23CMRRArS55jk6ysFWJ/
m79iVog/XGtHdjrlMgGjyQNS/Pxsg1I7x6wFLiC5ITnH4Xg3NrLZlm07fesIMytXdFNEAGda/cMH
dYaye7T0XUEY1JnlQ7Kf7LI9d8jsOKCdMfqIgYcEeV3be4IKymg197V70ulwq1XSueIGCQsh7Y1P
clZTGqIMpDP4q8gD5IJcDV4yPmsDPlEmmYLiVVobUTxsh9iAaaQVGl6XwvBPQ0Fk4KqrLRAs7Cqa
rT9O50TyogjVq4+tmtuniIlvsRoQkP+oUKVsPC/30WxnzrmxtQ9H2eCA4zhFVE/64spsNBIBJ0W7
bEIm2rqp8J+RWmSroXFPdYicp8DkyerdFu8DmvitwVb6WyZDRZFYDDywhtjZLeq8FQvi8cWvLJNp
UejCSSV1qsdsEBF0Os6natSsLvBQUB09JxvrdUHRuZmB9N25NuJ/JZk5Ow7c4m4yYY9hvr/mwEp2
Xj72X2AdVdDUyhiQccjD0PWj5KTVQDPswveKwPN5S07FXoE+ySeY3B1BEjXDvMG4lrI4IGYtGT31
NEwS+xE92Ta2BV55fFxAK6zwEntlc+c4cq0TZPvIJMi5+ma/b0pT3Y7MwoNqco92z22NZsqYDklY
sLYaneoO2KIGgE1vMeTV3vxAvl99IRWagZAh06+JIM5Ec1hL92MzHrw5icNDiZEKIalEFcoyzJxq
cWGjwnK4Gu8jSzbnOa3TgMNT3LQ9XzcCFjKni4TYWyH9dWSO4qCk/oGKzLmpLVkegD8ah6LtnVWi
t0UAZ8NgchhGu4aUgHWY1I+aW8/wBg2ze2B9OH8vRI2LT3Pn/ZyyKiK5rmAESGAUvbIRB3piZzu3
n+p1EnKQC0N1J2Kop6cyF9ZW1mVESTg4F4FnHskSB5EPp3sdYgt+NSsR72cYhYE25QDJLULfUALY
zisPQbW3fF/7rqdSW01jbAakOvQ/0lCrbiy8e9eWvD7QNcWKGke8RaqINpIQJxSlw0B6RavROVGs
v9JWdOemyK8teh9yjsmWM5uGOMtFG61K9lvj5Kk7oSf+bRs32dJmhWpjRU6zKyx2pOxevDVRwcO6
d2PrO3Fbw2Z0p28EXdGscWYSK5qNcdCAAznHGhv+qrbH5xoYYmDptbqSbuEjvKmcVwC63BumU4O6
84AwJdl0KeNe48AiYGu0E+trlg9401zsGnpYljslKv1tLCILBZF6YjEWBsY4G3u8HHWBoyi0H5JE
n9ZkCeJk9POrEvqB6oG+oDF1Z5OJmS+4NGx/7SbD/Vhn0TMCbTi6fdGuZqeM79K8ncuVJqPxi4gc
efRN6R4jvJseJ2jo7zk3AcR04ty6mnlVqr/rowQ2Tw4nDppXFthce0wljGIB0q24JWhbfB0PmIri
g+9p1wxdFFvgpsJNY4ZRACLS2yeT028jr8s3IOCKQHjhGahDtquctqcSTz3EDiCFxhq8ETdUvO0L
+qGow21pTDmwQyIGqbcbju8xHN/iRNQ7bRDOSQ2t+00n5vO9IaX2xm6b+9Ys7AeQlk9itrDN+CGB
4aOJd7TT1M7r3X4jbXd4aou4P9pO8ZaqtDvEKfxfmSGIHlix7nuVg8ibtKg9JmwokSxG1rWNyupO
LQA5oHv2AD79HnyS8QrsajwDc2FQg2hpeNaTRNvnarDPRZ2kRyOxt5WZSupvWECO9WXSyPcUMCI3
SWmGKxcDz6PvRfWuh0x2C55GJ7qtBhYow+8e8rcAbVK8Q7nBNpGd+r4lxOMcW9Z4IuMyehn8FoBG
O1TrWsEqgiKgfoAVfYyLssTNmboP5Izb207PUCFCVFs5qXkZOFU3BJp+DVsWYlitgM3VFW0v87fJ
mc5zqFtPucyQ/sFk2+AmGHakivjbZMrCr00/TztrSpqv7N9Yzvq9z97cGA7umPbb3Gm/jjrnii8K
fYuHn3AR9qF5H79pvY0eDzPCyvVSdfR9XPVZlJ+m7uRWxFMAwy2GGyuHcg3pHQaPcPOnVHPKB4qq
7FRKj0e9rdMQJWPmpbdV1ek7IkDqGxhV28Ix653HOPECPw7c6mRruzi1iq2Ijejs0oltGiPt9xH7
UDQoYBLvkGpMh9jKERR5fbOe09RGVzp+xXmaBpD97HrH4lrd1ugbg8xu9GOlmnJre+P01nuhl69a
CWMuzFqH6DvilMuVg7JvbVdq+lZiEv3q4AIQlLlvReSHa17Ij6Iv5DZlA18Fc6k1h7kVXlCkGW5D
1eDtICeuSFc68byXejJQGmY42cahYBgBaeoD7pYBH0aNPNIc0CC2vwgTs/SWujfoEkGSLFCVrQhr
nqBjqB8V5wAKHqrNmFXCPjQ18QPag73qMCyv+g7BHkyEaAMDt1lRejQb+PL3NmRKE+3EjKghbBdR
qwGZhK/665LHuaerDzdu2dcEDM4t89m2bwPUeO1ajjnqKumG7ouMxeIc7t2FYiru3ZoH0gqNXQqY
stO/TbWb4/2YOBAGI0fXmBnbsFSAdh+8KexTYmgGL66+YXsZ0PUWZe4Xj+4UZ5l1DElQz07d5PnV
4zgPfGqAfCYNTINfUimv0gY+p4koVneHoAS3sgaImbnrOY7KtUbMfUfIwDx9rwEtfow+r5AawX7h
Z6qvGtzH7WwM9QGJDPnU+kAShWi95NgPnrzImv+6ap3q1eTOM7O52fIXoRP7rOZ7xA+7hHwcclzr
qWSOJvRLlUzeAe+u4g6mmbtxe+dRYUleSfScH1Zet+GKjOT6RELOuEHj1lybxVybOrhwtKIu7sWI
rQT23Yy8KB77vZV33nIakIAo0XVVuGqQX7fLzCnJ9k6TWxs4TsZJlC0uHMEmLLEFtAvGhmvbmXE+
uxp/T2R1RTzQYD1j4MaE3SY10qtW18iEFnkWCD65K4Ma1mR5N7+OdngbpUQYrUTuTw/IQ6P1kEZJ
GHS4ZS9zHRlB2uGwb8ycRNAWW1aPm7Jmis5TGHk3qj0gUwzPVm0No2Mq0vQx8vLutaP0pGciGnYu
VfRQ2KrdQj2QF3xA6U7zO7ovmzDpGy0cxgaA0sRwsq/FYU5b+RCGhejWScV/2iMZPTCcLq9d5AOd
lbr80sQNWzHofS9lFX0JGa6dLXzXCeJELL6msWxtSx+tQz+Ik+sX9QMky7Zch2FduhcoI9Z9Gcs3
VzXIFms1RYD4Y6ECwnR57CcqsnAiwU+6zfI5f04FAk0vHcMdOxi8rHOvGztaoe4JacL4McCBDWqI
ZqCLonrNKyq3aYMsYs18X6FT62zUahIWYLdkt6/JcxrfFVUfFb+Gf7ippvlOuh6OqNLPk2sTwc4T
mJ4QG6b4uFtPIyTaBaeNRjw5xEqlZ7IEkkNhYtSH7UUDOzlcTEJ7z71KPeFuDe0VBkjeHHLHaiPs
bCYpmPU5V/4oApW66labK/RzhJvsOmPIr+VSJ5mK64pRerfSpSBmxMgQmVH5sofxq32ZhjooPJj/
9J9LIavbzdk2Ka6TUiyEK4USf5ajG3PZpYV8qbrRK271LG1NbMYOzZiEDyHAhDIeDfrYQcgF9s1R
HxoqxPFOJ1F878SITJNy0Obnrpzq6VGNGpJmuDI0vN1dL1rWF5u+dw23xgzeTOOJj6TxwOJGEgOS
2eoVCsT/KqyhjS2Esjcqmnah5srHPC+mLz+Nf/7Fzlb/VStA+yBY/thkLlGVMd1ZhBE/L35qOY1p
burjDf5Re635Bi43Y+AbWWLVEYlHX43C3A2pcTQze6tZzdaO9Y3nhpe6Z2dWwQgZtJ2vUqCsye6v
X9yiU/h5Gv752tjn6AR9kNH05xyxQh9kKUJjvKnr5satqRXDfTL83ebxX/wRvDJELqBUEu6fPwCM
VxNN7zDeJAbmPP7naPm2dKvfF1T/GUn+zUjSNImF+elr///MtI/fIeq07ffvP+tt/vipP8aSnv6b
Y7uuvvirXH7ZH1ZaH+uUzoQOKY3umpBzmFb+MZQ0nd8cT8cEbhnC0rmRuaz/GEqaFjAdglDx1BCY
BarA+neGkpa7LBZ/ukgh9pBThgGMhB3sXoB7fr2B2BKbWjza5UEbMoq0HTzSKB02oTYytegKhm8r
LMLGeO6MeQ6KVs5runBMllHo7mVhQem1w7bYYAzWb1ppOY9TJrIN8VNIaCOHWKCxMTdF5EwvxTRJ
uZ4RJSGOKfWDUYs86JFLBJIzc0OB89GXdXdAdRbtbOTQawfpfIBvgQx6RTjlPCDjXPzHFUaGCShm
LIsgLz1gh+lcvVi19N7Kpi0O/RRRsCUOKhKXMUmHh2hIk+iWQaK3L+ckR0diDmSAtFbHysNwqpdY
7+UOv406tkB64nVkOM47+8GaSVyBW2pVNFF0qZqZx07aeecpVeLKtMFYl7l7j7HEv4jUlLQyUfQ1
j1twm6i998rt4T0nEghCSjhJ44blfkxInmvM+b6qK9qo0ii3DuofuFyDjszWP0ZlRsE7ZXeax9DW
5TmAf2T0NnnUQnzMpP3QCBMevLREIJDqnH3Wq4e+VVA7iFE7WlmsHfOWIWVmSGSPWqrWbSqqi3Ri
N95IPM2IFXGg6UltbQzdds8RBuadVesFnl/GzEK16r4ejPbiJlq4Alf66EzF9G3OemdDfDYVupu1
94qEJupPJ9/i45nWWj3NVwuv1HsfTkFdzl+RjbQ7vTbTPYBVY2ci0/8CHQdZbBo6H17iZPOln430
Ag8Rf4dXT3GAgbrY0M0N64T6et86TcMaHAfqLAB3M8Q3mOp1jJQQOLx7TTn+iMbZ3ypRToRcQmzf
cN9Y99Y8MohkxvMU44R7gt04vyEFE4hgmdBdtCobTsBcSaNhSBNDIiIWt2ZcuGJ1zdBKZWQwCae8
BWheXfJRf4onre7QSFtyT2hEdj9VECq80hxujaLxT5ZMgPSg0oK2muha4e57jbhy+BaZGlY+IZcZ
IUDTeEQ4v01Lg+EkO2BzC6HQCwyddS30baPYz72XBiVVV7QyrJ45Jij7Yo31bzAI4I7YberMkCZD
FXeaZu99W2Z4zEp5aRzjDbiuG54l1WJ8qvX82Uka91pUNg9gT9cObdJbobFDAJRmqDv9sfS/obmV
ySYKZ3Wrhqm9Y5zvFUQkmqE6WyWFnNf1T3R15l3jMbHoN3nmPhLIl278ptc3UV76CJ1cg90DyFrG
x7GDxQOeZjoGCfkW+5rNRfNkkAeRUSuLrOyotBy3co8lBW2rrQuAtxi2XWKL1sVQo3Rw0hLifoUa
61XFcuxQyWvRjZzdwn2mGjAkLZU96/ck8fXhB5xaEsQThfFA+OjyLM3aiB6nEgOeDEtOwfDXbyw0
y9OQQwEVnZ++u1o4a3uvHER1sHEIMl/z+h44aN+wBSUCvrcu+CP8L8Vc228Zyg2uFMFO5KAj8RlW
pUSNUHau9TFbZpftjBB14Z4Bn8vCQcO0ser0MPQ3pZ3xJ1UeUdoVE0Y5klmqApzPkrkiRkj1nH38
xS4LFzeXzxhlXbAUgHUM8r+6db3ZqByKXqwk3SnDvSDWFTaOVeRObrSBKu7cTkwftrY18q/QiNJV
Y/MZBw6zicccw/qpcbS2gYjZSIpPXJe71DKdC+gT/D0JGSzkt4RrO8sZHhu96e4osOMdMR3ermJE
dVca+RkXm+4yubSr8xTb8Smsa3dbjZ3FgnhBfiyrpZpuDXTQqksd4+i5zc7WIC1wr6acX5GTbJqI
YOYts3fx4OZ1unGMVumBiVqLqqUsb9y4r67e4Do3nSOHV5uEgRnVl3+aTVbmuWz0dTZZ0a5rOrWo
xftcrApG8t/kLN95RiFMh3SyHd2QknlIhLcyAK89EKYTbieGYk+2FbX3lqWFPBzK/AB+pr0lNwAk
DCDQ40C19g0YmX3HtGbduk6EGiEN91B5xUvm6sm6ZRD+OugSGmsXGvU+teV0AjeALMM22FrLCcz9
OKdfY8PUjzZogxsrmrasqLFHIQxLg86M9XrRb1kbIjDUHVFh6SZmidTmZf1EtmFHAO+AM43eZWfD
YpS49ccRECzKkzGHqu4inU3XzWR4p8TkiPfZXq5r4kxXI3//Ab2YvTKWKJ+IofRdPUdjMKgYlFDq
Rzt0Nd4CFB/ylT5aMUejsl5MUzY8C22/fhs8o7vortK/D71RbW1ydjfsLfW900qT2Sd/z/CraF0z
stgCZq43TdnlN5kY5RfmC/LSN11zZ9u6f/ZcvQywnqVnbNzJTpoxCZQVAGXbyJ1lnPcVq2lyhu8d
P4dVL27CUCf/Nm0dKoGCLU7vYQiqCpPxPHKEDsqQ7d3ZqTvtyEFu3jwW8nLBsaF/7e6b1ibNxCo8
h0Fu699nTqxOeppV72MbyVU9FWKTzZU4xCJ6DpvSCfQSI1JeuviFtdncJCxDvJXQtZcJTMhmjCt5
mUp/Pplai6SXp79cTxozH0uPrXQ16d2TZjBgXPdt1LYry502voYWvx0mxw8kIupAAfREqxUZHbs9
z2AAKjJHxxLLfe8pEz1D3wzdGo6y/WZMmCgnC88e0pCUk6BpCKXnroJw4j6wLfUiHnlRkUTxY+vM
dfIfycHvzIO/qe91h33VX9X3J35N/y2bfy7v//ihf5b3FOM6WwC4OMgP/1Hge/5vFL0kHSOLY/z3
WcX/T4Hv/6ajRNCRHoB7MhaW7D8KfOc3pMg+IGdEAs5n7f/f//eXCPL2T//+f8q+uKuSsmvBO8CD
+FN9D8mTbF0fZibp4J/KyZ+UkRA+48YjNO046CEPBSQS7v0IF3prjpBfEkm5OYj3VBunQy2Zga+w
kPg4voZu37jFsDMZ+OwEY1AR/PQx/ovW3TZ4j396aXwkSwtvLCwoYfyp9Zh4hNsZQNGDCxGguvX9
TNx6CgfOiuU/T259eYZ/Ps2ThnSQyPSR6Q9MaT+f+l5Z6vctSAqKgfqzMgCuEt3Mn/UCil/9tYjj
jjICaCX5LtiDwK5/VhrF72WH5XSat8eDp9bW71WJ/nuNUn0WLPFSu6B2X+oY387l1fssb4AsmsVK
y6h64BXouJLmdDMB3ZO/V0f+6Jl3oLX7J78Cw8/SG3gamsWcKIIxle8FgjZMboQnkLnFDI9kN8oK
opAWSDcZhnF+ZNuVk8RDSgd9DV7ee0xHuG2icQtv9ws4AG3XJKo5yijVd31vtt8SETe3Prl0aydt
T0yIjjWboEe3TAiW8fHeuW3fMXYmUmLSIKIRBy4bBrSpcyMJBiQSIt5qmBwI0ur16qpZ/qswU1iP
CXu/tcry+AU9Z+2uRG+PFy2qtHsgwv6ETG5uN2MyTOfIVQ9kOeW3zUymMLmpJXPPkeNu62WaxTaJ
ETzZcJBYUeEQ60X6lXMVXlZf4TGZwMy94s4elMta0ISNfwHT05pPadTQf6Gqv1VKbqw5NLZEMo+P
sxCge5BdHiantndMlspt7XaEOOqN0wct6qBFvqnvJ5NccYZ32spUgr2XqEG4q24MKLidez51eWJV
3mxTLBnHCHH30dcd7xjrIiddsBT5CzLp9rFyq/SHHHVsYFmv1Q+yTdSNWRrT2YR7+hG5sbO1wk5u
EGmz4DVIGSBlqtkYSdWhw4gHa0t2DSPcOqvjt4zLnq6zmYKO0nil2mi8CpcZDjOk4WSPLUW2lfg7
SwKaZMtWMopmLU3gs4m+vCA3UiiaoIb+aJ3j7Q23I837HCja7xebX7KshLVV6Pn9hgH4/2PvzJbb
RrJo+0WowJRI4JUExUGkRku2/IKQXDbmKRPz198FdXWHrbrXdfu9Xyqi2zZBYkicPGfvta1XO84S
JiLz/H01lF9aCAehP03q4DbuAMYky7wXbc/YTiKZsDEfvEyFxJbPbLw7CSlxqG18kVJoTU3VlhK6
agAKHYtoMIfwXeNl42nCN8SkV5w+aF3iSJR1HZD8IDCMm8VxoN2rN6VVJOeYLCQCAVFWOC7j4q07
gC/UAxoIKAnwIP3I/VYyNaLJXoyKDmRTndfcDE7f0uYXaEMR2tuAaa6frk8XUF53ExduNOwHD3ln
aHegRSR4ebGXee0dyWJ5CpJxeZPDQpDFqN1jAN9gg7w9KClmGIuzEo4veDx9tcEIgpSkjJeKejPl
PbyNmUjOjCiU/FqRlteHolXIRGomRMONUzbuERkoL3+qK8mkaeiS8jzXkqjTYB6GYw25n0gBFhFG
x8y4bonD8AhYSGP7VhfueO8pfLB0zwFrbOZKF7f4LxiU2bC/NyMGWoNdpEWcT6MW78ZjObguE3rV
mz4qymcyMFushk5HcBqG7As68fZs4GPWoXRak4isrP4E2dQoQqtP3dCs+XOPe5TpnTUnp2ERDPjs
JLlL7TF/akoUnYCtLNA0bDzLZkSQ1NQsvkLn+bcspprdpG5aIX0AUXan07kwvgBrgbRGfyd4sMFK
pjtpMndnZKM8deWaZfBdLYRnzaU1vjAeL7bDbA0P8COwfmB1XgzPYLjQ18nBtLPBpFefuNdJACVG
jiBeCHdcsk1kecm9JWz7cz2U6YOcp9I6aKXjOxqkDdZK0h2KrY1292uN9ph6EKuzgP6DKTUiHeI1
aYMW16w1DZeOmTMjJcQdyYbtBS2kfO4SXFydQfNl0BwOjcPwg/U9eAhokV21kjkscdgcIg5MNses
zVfZ7JCckNvTrh1Fu2NtmI4ZwdVfSFGw+A83Hes8D3mO+X8zmyRVbPoVPcIs167gq7bybMUCBauc
bXIWTG0hIphGqG9D1/bXHY6H98uGaj25Lk1lwON1+JGDJXc68b5ljjmGo+9CGG0n5zm1uuaYNVLe
Bew0OGr5zQb1y40ocueWDsaZKp0lRxTnePajb5PGoiVxeKK/ACBglQDwTKr8pnGzm1kg3nNro+Ef
LJN9i3mAazqm/niDqMDcIlazQyKrbJJW+E/qm8bXbMzbe4Xs49oVrVuglk+qF1fA7xycQl+jYZSh
Kutpv9Ylb4WR19+4S4WzdWeZsnRkbDt3M9nMZ40WJYGt4ahrx28nDTkhkWA59CJdkjON2Q2xHgTO
1azgpoTT0pvPXtZ11a712vzN7WQMIpdGxrSJMQpFiGMMROBd0ZWoiBI5Qpn1i2UPo3gwtoyq1AsS
yPyZEo7LxWzdzYZbA1Xzw2x6j/kUiX2WlQzeHYhJC5SGxLnodPSY1lB43UY5wXuUWPXXuY66q45s
j7DuTK4Xegyga0RvVV8d0ZZ8Zjr8aVtVvpIn3PUlqsqL32rrrFnOeIr0TCwM/Z6BNCfTbuiLMc6D
mmznryRuvGjDgnAyW467hfvTnDK6hHLDU2e4DJyIk9ni5geWYNRt+YBur7ups2y+J9w2fZyKAXAu
iarMHBWBfnRI9UMcjLysmbJckIAl4VTziJ1T27NESJtVr2QotprIwFwmTCvcJcpm+W3MpvbND9pm
YGZlBCfpaoQ8jiMQOJZZHexma+ncjRrVcvQzGj6YB3vvTE95cTdNWvSo4oxFtgB/s+HcWgv82pF1
JNsqEm+wcAaZ+mxnpATcs10u3X3PSx9DV70wHeQeiHZBXXinIVO8CVyEa+0B0Zw7hdMYJUxQpUv9
VReO/zhNlhvWrUS36IIlufZVzkIL4hV1Q+0V2UUlcz6Bh5TlTVb507PCTvpgOaP82kIiQFVDUuAm
R7D2jWgTmn6YVKp9qxWTdiMuaSkm1sIrgxTpfp+WjXWHEy0pT/hbgtu4lygcK9NNiSqJzWPjZ4W5
rdYWDtodGCnTv1o73r8aPe9F9v/GNv+wrcOF5DFO+X8ryW/V97iuft7U/fVP/iMlZxvGlGU1PEs2
Sevm5K+5DXbPP4Tn+P7qUmbq9nMIgvcHexkAdoFc/dXsCf+zrXsXk8PZY9Lj4ZaiE/nfzG0cex1s
/jS3IWvBEZ4UtljV6WyhPorJdb/kYx/gX84D7PhbXBSUl4rS6jaIGpf+twclH3iTCXOERiRZy5sR
cvU2jxA04y4jNKVBLET3WHdpvlaWfkGU6GfhDwZKbYpibP9DlSOiWYfDXdGaf9IpH5kZSw2iaYuM
cZWCsmGgdV0nNiK/fR2wRJRJm50Io7J+OGRL8tjr1n8z1mH2hMP2JPNV5VfHC1FysnhA+hPt6Yku
IfEmCLrQjCEwcbyexD4b0Ti900aRvgQ14UkyY/fXYXu5jt2rdQDvraP4dB3KT+t4nq1k/xXRlL1z
cb8yTa+85EG9T/f1Ougf+iUKQgIxCRl2oI0ZQFqXzt/ptmjCwEwSuFmQ3CjNtriyvbd01RloshWz
G0FIVIigQ97iu2KjDDgbAkPhzYK1JoFtEgVTAC6IzfL8KAmjqEKuxPwlmmsUgkBCiNBl8/YoXScK
NrqeCT+Z+frH1IvQv4/T9IVVzBJ7+OAmqQzOsAu8HEKHaWXovmRHGOcGjGbzeVaT2gI1IdyNoLPy
ZGiwX2RFQkllI7WgDslHSYQUwdy0D5d0Ld0nGDxhRgGvQg++zUvXQwq845es7/EcTmjIyj6FeEGd
nV71LUiikx9yFb4kqwRGpy6I0BgvssD/CMU2kfft4k5kkiV5HNpzV9N0Q14z1zDAzLK17o1VfFMN
pXeKXFZxWlqIcyCfWSFVB6Kdd/1OMtcldU88Y0O/aisKFJf8mvliVr0pm5OduyMYjgAxuO/vOBEU
Omiiq+bOhapVH2EQWoj/HOK7IdAyUCILrtTueeR1bKFwr3B7ozHBL+KG5cLZu6dfx7VarEE+lk2V
jqE0gIY/F2rgVSRqKNQzOlfi50yUEMiGJ6lDz2bydsrqSAVnr4mTP8tWQhrICskYpfDn0jgPIo31
Fj90fQOrKz1jO0uuvagaX1HZkOmd67GHDFYBp5ziORFbXduVgrvurTJe5M7YA0x0c4wNZmrvcYHJ
ejDZ3MEbTtM7TN0Wk7wWqtemVlHJk81wMto4zZx2ISlu/YhitxmG87KkfRuSoehs64SrGTZDOVgo
jwxFHvdqlrrz2BlhC0Q3Jy8Qk0dYWMLcq1z2YRI7wGKQNNBuziRpEYUh0xsYXwVaeSYUeGeZW6sQ
r8L4xaY9sO+CqQVla+qHZeqy5T7ojW8G23+eKcOrp60vslncdLWDtZGqHjJz3DOsnbDfuRsfU+0n
jJt2vXejRlV7/k/8EIEBlvfASjQ/um1A6potvK5FM1XY3r5AfTgeZYZ/3akb9QPR+5PoPf/spEIv
j0OO0Iy2TmLVRxUR2+43hnXtaG2CIcjse7caeR6x0GXlLotXBQxDNor/Ntsvk+OfMsMnN8QfjWk6
T9ZYX0tHV0vIkfI90nq9K6x4nS9wreqruEE5Yi+uc280szlcOT1hDPT07evaQx3p+JkR7AxEYAnZ
D5P1qVncNISuuJKSEHFmb6qVJDGanfHkqGJ40eZE10DVrsuz5k5DyOiW6bnlGd2R+TOxoaAY9c5L
dKyu+QsuTjiDjBK0XB6t/o3nL2VyAluGtms7u8jmTEbjmFKpMrxka2sPeo3wVLwObJrhQFQsFo6o
K8e429SiZOhVV03vb/wqKj5Zc+w8k3X92eUWJj0dRyPXpjLtA6psee/BIwtjZP9hZyftEaCNNHfV
0tm7whAolcnynB4qBLE3RWn3Az10WVoXlMz1ZengC+79tna+tN30BUM+41Dw9tBtrDQq/O0wmB0h
IkM29Rf0etbNMlv6gbKS6So6+Cm+ZxMXKZvMnWJe5kPpyE6KbMtsJ8ZHr1k1bthEW/+Twfz/tckD
uO2/q6fOdY/T/7V6/bmksv71r/7dJ/f/8GlFB4DlQaKvrfL/lFSBi28PBRMyLu89qo0/+nen3PmD
zrCN4833Vnv5Su34Swpj84HkpmHjsO2ARnrwX+VKOR865ZbFhsnGOigknXcqq/XPf+qUp7Mae/Bt
6ijYCPhhlhnWg5m0C9QtqO91m/logxt8x9qQ0ScgJCiNyyo6GSqNTnr1WMsC432NaGCfu+AA2aOT
bs77x/jkNyXdmKQR6a5m/Ly1kgyCZAWlIlNQHIiyhAEKVGXXrG549g7RhZWQ9zF0yyFUraO2Vmyq
Efe8sRzY13mPjFqnf9CSfagpOQMr2AfyCTNVwr8+askyml80/nGx07qb7jywi3t6QIS8dN36u/je
P90i/7cRwK817PvxAseERonUiUC9DwMA26BmjfO8Ob5H50xx8UYTCcZ7xDn4/ZE+WC/XI0nHtiQo
G8GoZo0W/PnaLvBWFrolxZHASx3abIfpzKFmx+WXPqKVdvdzkkUPvz8oxf7PJfr7QUF1Mn/hZoIp
s/75TzdUZtp6LOnmHVl6sXsZxNFSHdpShP0ksMv990cTTIwIZiOJhXDBX48WB/6YVmWGMcYcRX6p
FKn2SAOt8bYndOz3x7LW3cVPu4/1pyHhXhMMHRjhKNt+PRjvAdKecjM9tslUQMZPmI2EbVvWoa8s
8t0xc972jEfOI7PmA+aPrtmB69X/9W9e0R8YDE0mbCAoPlzWwtJyJoYzO7Y9EbSUlTO1WhxFnwKv
wbT++x/993tImIRY2AzTVizVxx2XYvDgdMrLjo21LPfvoWidwRPcJE2eYDpIGcvLClrnPxz377cR
w2LyLhg8eIwYV+L7z7dRHmdk0HrEmFZjO9Dk5GqOTj8SJp5i5/n9b/xwrJW6hYx0nUtyeS3zPXrv
p1vWTY3RGpKAHRXzkRBqo6R4NtV8HcMEffr9sT6st+/HEphfgQlJ0xXWh4uXlaRtKHphx2VeRosx
uCxPReoMVvj743wcM66/iQhQP1iJVtyu9q/nr/cKrShEU3xRUMfpDtGf3bhzZZNVD58pSdOy20wk
46JfZyAHPraMk8vvv8OHe2f9rRayTZfnU4I1+3jv0OxGAwgV9xgNelVPQAHexIsRXyJnLk917DMe
8Jz5H9bz91P402O6HtZGD4K0G6aaTZzLrz99iD26ZZFEtU6gyWeF/eGEQma+abIq2Sunga3bGfWE
dGSeYrkFozIPZGlV05+o11v4arDRT5Ceo0NsGjjUMGSeoiUz/iU++GVo/cuQ+sOLZ/2egguziloD
VMx/C3QRTjQu0jAOsHG8t5msDoX7tqBtHRXe6B0qg5b2Zs4MKelqjvnFHGx074SzRcc+r93roAui
45T6zk1geFpeYZmtMxD/gRz2v7+Sf79rfZOzie5VUJF4H78qQfIMVojbQ2Ziwg7NCQDO6QXrbvf7
4/z9SaS1xCWjq+vz34/vxtSwOSlIT441mVX3QbpSXyr0M9eFdsXj74/1cTnn/PumJIj2HdxCps6H
ZtLsa6HdKWM5By0bxn40hGZBMwHsTH6F0AkG0oS/2Oon+WKUVbynRdz9w4m1TLE+ib/erj7KaQlK
kKKAr/PhrVKoxrB5MqKDRFg7H2VBT2nD/tJpjnHfLPcGEua395i6FAvTmhydZORKp6tyBziluIbS
Gp2Cvp/vyHmA56TbrCGNAVYATtScEEGEudEpwQbysBRO9GMg/vPZn4vlshQ4GeA9Ke9RouI62aUv
rgdlsuDqcrQfRJ97j17SmIcOWt45qcBBhXANDCy/43I/kyfTbwoGeLelMrvXIgKev5ALftFsDEHk
Iyr6AfhINKeqbEuyKYYmOizacjWj5wS0iiPVWiPUuUv2Wmu7r0kQWd9QfjhPo+M07WaKhhIrKfCX
H8XQuWNYYuJOsKdkyYW2TAkRmaXFUkP61ics3rWOxQ8m9b6NqZmycU0/gjIwpkHcY+Dz3P3omhRD
cH31n76kY1ZlrXzx21H5D5BnuN94+uP8Kq8DDo+Hwbj3bc3aaepeviyYXMIpD+KLXP+tZnBwiYkU
cndtOsLtkWlhfApqZ77wnime23Yeb99Pb+SBz7OrxLxvnDYBcrOQhXQE1OI5J5tU5Eseo9jc4QLM
mNy/r1aAw6+R/LFC+dZkfK3qnDuyNifAMUVhLQdSmTh3Mw42uhqmmXzCSul+7pUJMcCOzerOyW1k
mZnL54xJSo551wAubmX6pkxEsJtIqTnGBQJ4cgPfSjxmseM8IQ5lg2nYnNsSttxbEZf2lcXm/JWx
HXtuHhrYXFFaLveCdkG37XIyB8yhnW7T2R2SULpW+rXwOpYmqBjP1kyDZ+es92E51oDG+mzEzpT4
XRouk0UBY5X1cgX1mXtJlt1yQdgM2SNi6zXDvBrA2QkDIc5SUuf0yQqQy/gBTNWzESKP5gbbmVB+
XpMxNtGu+Ny9EHynOxUlU33ocZbfeKI2PnlJzgkzY3e+xEaRnXK/2AULg89JudMtPOn2qstQT8Qj
eAPyq8R2NmoFwSdJgcGr6hoxysrGL1JaYzRWLKdaTn1regdHiuhT3Mld7TJvbT2CM+lxkugRCXlL
A26fpwtUXYDnexOR64vv89hhRN+b9Yy4OqdfZRrTwhDXtreWR++a9k+5dVWFe46zaj8H6XCbxtV8
yqzgKkla52rskxrjtYN6xYAQDAw62ADTyE5F7qst7sYinIcVF7KmE3TCfVFoeC5o6W7VhOsP8sUU
DrNPcwUt5RXtzSfyVkuA0I19XRBTb/a52DZdNe6R5EFNXqBVJovphUEDahvh+INO5jeyTV6b3tC7
DCZ/iN8e1QYzvKNh+l9axBFAgp2m2M6Tz1utb+yvpeOeUAFawNvTm8SjE4kv9dMwRNd1JeMvXWMv
u8Sdp1NSlCzA7lojlfZ846WOc0EA295baaFPxoCBelm8cy6JoiVGpsykDrCttzQtv7c4Eg+zVcPX
qKIhaje0dLKTRRSktYmMWJ57UfCF6gKgDvNze3kSdLOuprHApd0NEDGgd7W3FEpuEo7eKkSSULcg
r8VPjIDHx7kW1A+1hmDCuGCZLzlUkF1UevLKzaHAZGWqoG17uILboOSgVNEXFZsPvhjHBznO885Z
+n63vn8EQcYNwAuUxOWd7hiySp604oigm1LAzmswMDO1SO4j/skrT289xMQsRdXIiDfijSDjQB6a
jK1Pz/0XlpR5V8FiMjuE291sVWOXtzTon2WxQKFAuHTjtgt6+7io/SzswLNlV2jESrgXOr+qslzc
mT1OE0/28ecui8drp5/CLo3GUwaxAiYleIKvDvaLaCMqW68JyMo4VoFKTk5L3Y5yx9eHZSi5MTNq
B7YIhXFfzEruylnhnwStY5bd8EKih/+jcyd8IF5lwbUohfw8jcS27k2RGmhFx2mDTpZ6DG7QoVmW
4GYyWu9eQSDYOjURv0bXSqY1YwBD07I7ut69+t7Y9M3JxJ1PbedcZOmalyBSUCPcwDozl68oYSok
37II7ouohSYZOZHD5j9LXNoUyvpkgA4n6aMITlzU4HES/RLyEiaBAmqM+21aTH0vO4OuQVvp0K/x
WPoetwAi/mYzR7HYjxJPmud3oB/81H3KZ13fgQxzNmVkZccIRMfKB0xDpxyIToqs/SAEN3ZQXTza
B9uoDOy7uC3AwLbSOQcx7G7VgESKRGuFpT/W9IRJoigW7b/2gP+3LDTtdtCIprZ+VyNuzrE375MB
JTvQUaQ2ZCHEz5U5OTe96de35oL52iRSxNs04NSIncmN2t2k2VDsCbKTLwJ+/yd+Wnw9MWapcbK6
xXE2gvl7x3b83JE9eN+5Bj5puIBIFNEH8k4n1UWtk15xw459pdRLyQbAqk8FPX6erq65jFlZ3DVk
1936epoOTqsTsJuBfyinhVhbH+4Hwk3/um6n6JL1lb9346F8W4nk8CmaoP3sxqK98jySiANR4hxu
yK49Gn1FLwkoz7PUzdeSj96ptkaOEYgFZ7gmreLVROIxsghoWFTNysHHkYZSmRyH0CWX5Br7ALEH
NepG0ae7vLS/jUYAqQTPar5Bb0pwSRzPF+RQ9Rta7+FExAvqkYB3IF6FZT+LOQrpwXZ3ljnot0zl
rNkQ1UqQHwEmi247uFjzxVNn9pXU38AV+Ixy3GpKfiTG3OK918wbYrer2CZ1xg/cS9VlEo19k46i
fzLiaHhzVeq/xH2gyGuuADSFEywPhASCbGQJoLYqq4PhufMJ/VrAaNIbANBaJC3lJcQYf2DgkrWr
EmzMcSJ4JQJSe5Yh0066GnYbrd6QyeFbddPBrTLzQj5eEZLYxDsDaRB5AkXfkw/E4pTQi8+Iu7Ki
sTtZBCz3YefaNcvZjAPbdzIb8BD81aMIUKNvLbpD3JeoHIhWWoxPKTC5qyDHkdrwUtg7ZtOdGmY5
3xr2RqvapIDSVHIWlJ9+jez1VqajZF4S2dgQoFATHjzTiZ5nYTuvht0Y4PD68Rz5c/xJVFgPLHIz
9pM7BU/EJRHL2Av1lUlxSjlpoljX6ROFMcD4yDM3Sd4+eA7BCWgP54XlNSoibqry2RSVCWvDeJAD
RMFMViSSSf/KRcDFrLWDaJub5WaiOAklQ9GNVakYsQ2w6grb3jaY0re8sJNqa7BPJiSeuMkZTCGj
Vfuq98bvGA6CPXt5d9siwrjKLV9ucyaIti6Bn6WDtSnFmiIC8ggfkEFSBLezmU3W9SxKzOrW69Lw
wUnd+3t7ZrhdlnOxByQ6PbYexB279+MLwRo/jAbZRrsAz/KGwT4x1jUZAidEUqi5YBRHe8CeBkiT
jer3TdKZb3lnBRv2+Lx1KIRObl+7O0Kr26ty7PTZ7CacDta0z6GLbIiUmrZsqr2wAwY9IvMGEj55
B6GATpjlQCpIC+QXpA0viDq6myyN5q3Imiu/04S2GPWuMeplb3kpqsI2+Kpmo7xSc+Nddw29gwUh
STbq+94xXlPPvaphJVOnBDdVqU+l0b6M5XLbgxntau8J1POFJZeGUZF2155afuAje7aC4EHa1b6h
mt5WGWgzMx33S06TUnZw54Spt4uK+zAwLPFUrzwzs7bfpsCisAKfHvqJDddfdWFgm1dZ36DolCPR
Yt63cgCtYpd0tTcCv9wuHvv+M4mr3yZm9R7DebR0BfF5czDHn81Gox5Vys9P6KGHzTzPm7ROnb21
7IY2/QKWWB/IIjyL9sn0hx6hdRvsEp0+SidODnIMciCxQ//FsJW/m5jXHwb2MOe+V8YBleb6mGPu
EU4qv3ga1GZaEscJIRTYbNp6tEfHbN1OEFYw7evRooRG87mSLAkIIavOUFdJOT0wYAv+ND3m2Cej
KWjokCeifRPLqD0616gJYZhtWgScd6Rerp9ntzlpRjSdUQqQsd4dY7JPA+SMOXI6upouxAwzA5SC
lQaRRE49dJBOL0mt6TvwZNqos3ZjBDRNPT2y5YTat1WE8r34cR790JHHA8hRGTEINKWKUoSNFAT5
mm1RzG3fhwSIAcuN15nGXPfRC3EUBs7elj1GTRxZli7oQHjHPfttNF8MyFDAuyELdEgDzJvMECSs
dCvesuwly9KoM2cL3I7dCZi94Xu22ONt5s3W2bTIpbdiBXE4hywalwZN7tiV1oOlRbfzhGIngqLN
fGN254lLlwzrlpew2XmbiEZ/JhGL0qEwPHPfWMBzqe35aDg1xi6p2aAjd8OyIC3J/grF3VePiWKY
Ksq/DWnhZLAv29waqmPVIB9beOUf7VzzItVOdHISQVNAs8kHVkSPYJ3UvB9vaFxjN6PEPUYePG32
CcPeBL765f2vgDyzH0yPbf872lwKsRxsGL+vuuzYg03KpkvgO+PtSCRXaLDZZNazVN5jkHMyYfsI
gH1de/XeKIapxxhlqrEL5UqHRZkymE1TUgSNgK9YJpBPAT9XGLSE/kxGOj8gzfhE1pHlXtN4uRNp
YX0pe5OrXuWw6KNxUkecftNdPlHvLhA0Dkveg6Jv5rkDccfvckt64Y1g24dwoIGlOmftnlKNvX3f
F1KFQx6NOSwZuiI0L1kMsP6hV1QBBJRBYA+MzLLk/gc6fMb31bzS/Ev3Zp7RUfSX60ApDdSiCAA1
8+7oEtxOS33V5ePongto5jcCge11nS1MyBZB8ypa8tP7fWcAM74aMq6As6zgf1Us90mnIegOUGf4
fkkTkShLdw3Th7vcF/16ToqeKZvF/+RaTTe1BJLr0aTcrqiwi11ZCAjWVpzuISXLORpvFwyQ+CWx
3Houd0DnrtGDwbB+YJF5j7EdGLsgGYhshHMbdqviYWKM/QXq8ALJ0VVHWa1/WnecLYusxXlrOXK+
DHwQ0VkqEPB5DBP7uHBhSHQ4+VLNfZ8YlNcWiCSeyHXDDwEm+rFYLk2lDFC+s/Ch2WTUr7QSKyfk
dT48dfZknQNC2E9DEtWvUUIAwYx3gGCmhEfYdXpmk+R9naLGql9zqRHZt3jSNjOWdRMVZhFZD2wO
+IUVMrWVFBPnVMBoQfdBldpn9i3qM1EY/IUSGs2przlNA0KUhzHvcGquD6ytc+QtS9m8tn7Koade
DydYNdERAAA3ZO8b+nUh1i826ch1Lf8uUJCDWHzfeqGHbWLBN2u65ltFitA2YJi314OKTmbH1em6
iId94gmM+jmgY1EF+04N3S6uvfni0AK/NCUEbTXiDdou3mJdF7GNK97xopMoHL55x85HhIiOiBtw
BM0PxqJ+KNa7YGxozYlG0FIQrgtfzscssRmDnrtELuYbwiKI6eBFazS3TbCXtcL4WrM7xVHB+hi4
nKnYiw0kKVH0Q5KHhKu5W+9BtYZPI6eIToj2Aan7JHMcDLkmHfiSbZ+PkOu777FPBo5kTV80iKKv
04CFcaMpyBWt1CbeJZQVvBlh658tPVQ3ydj1n1LcgH82gxv9SOsJN5ZIihkYJm8mNx3bK8CwCDuC
ijtgCNroJfNWyLpWjiJgp6bBHRZN+m+i/v+Eo/8gHGVK4/7WD3h5Tavvv4oc3v/FXyIHz/sjIGzH
RTHKfID7j/nBX7pRaf2B12215wIjpm6l4/+XxsGVf7jCp9FP4AqvDNtEavGXxsFF/iAISqErbqH/
WuUPH9x/v3MDfhwqME1gw8znMIvCDeh9mAfNoDMcMJEoCCKU8TsxX2C+/X6W8PdDIPIggoHyka+M
kuLXkRMjpLU4DJYDOVebfPE3sIUAcXNK/yPW/WflABPDX4+yfouf5pQKqeUkEo4iq6/a+FpP3zvx
D5KBf/ohH8aTMq1dtu4col/upXlPjE+7vP3+VwCX+Dj58n08QqiCMWbSDUZa/OsP0YXRZPFAVChe
efWtZvw7ksdBdgt17XIQUV48OGbJ6ln0vKK12V+RdTrtPHY8+3kaxn3aKPVsJ4tjAc7SGMM7eW8L
eIohteh4DshpZHegzNDppuHKQsP3iKeA6ksSDfdpXltpMpPZtfYG2us1zQKf5EHfR+dWW8OhR2+F
1SsxqURxHeSGTC5AeOdN3vb1BrxEzYaipxwwC3lt4t5kPiQrdjtiTi5ma3is3wXONJPGaGKI4bqL
y37a5FNXhFgI+3MflMsTDP8ihE4P7Uy23zy7lMwayab0jZYMermUe9fWZze3u6epmt37MeqtvUHP
aldjjabMWcNhe8u9gjSKn2BqrIvPDn+XOe4EKmMaHpCH8SG8EM5yIZqoRnJIptSsrUsUkehU0xzY
xnWf3EfZMH4LunK+HxYHBJ8XTXIrB5yWRrp8Hysv+pI0KDlCeKHLE8NJ4YQjfnmlJqPYMkbrfhit
u2JMsqJ7hvgM2nfyOvceRRsftJ5gVByXmm06Ea5d2Wy9WXjYrKLuXHj0OfBW4TGJRCWbLd8vp2VD
lEJfZMZNFrvfO43LY5y7/s9smZ7cxf4eVIF4mWwBGrQ30i9dPsEVnGn8blTSWvtqdL+vFTFkDALb
DlmLczJjuEe4X7R0z73J55UT3yObZH4qA6GfU2OWW4Bz8rr0+4Q38hjtHFiN+x6Hxz15g9m7PDkM
VKOAI7ILwh640BQicXcbwPjb+dNsUogXyL0FTfsDmykOYC/etm2zbj+Wfg48IRseyZvpH7sm4i9D
q+PG8FNxX8T4ZQDA5SfG2u7GNep+NzA5vvUDTuemhboZlvRyQ5u186YbYSgcM8Y0pHiAeNtMbWpF
215RDWEvjBnOpeZjVhHquAFSJ27twsqgbsTm3nJV9BZJgbltso3oxh4Desx5wkhr9Y4RR06j75Ys
ELLd49nbQnF2T3Oj2nNrrJubchmOHvmZd5HhGHusTs6dJFD0PLoCLF5LfYQXDUOPGEymLzQgjq3C
xt/3UzFtcyDFbx0TSHyxY91tHKM39jXjoB9ulvs/aG91W23o8VpJK3hLAhPYSt+61gaIk7kzdBfQ
Dw7W8xHBFQitZfqzYFaTbUEQFIi2mVVa2kIa6Qf2uUA8+om9w7KLZp+8JwJerT0IBSAdGC2/+HY0
YG0UyT3KbfMwpDAaQrefKOtlOtCopcv5zcp1dyJRsrzpnWl8VVDIL1UfB7eYH51PbAKYKWEQNXZT
Sxb7aMfznTOwMcQE6N9lqape0T2P92om1mnKku5mAkN8tibKad0G4jondnFvtYIgqrnzHhtseSGZ
hcuBCptoF5wQHKC11sWrsCOYD0SvV5vFjBBhV54nQub/NSrl0fzhpl5XbhJ4GY+tGrI/xeLpgzWw
CMH61ntuDYaXXiCumrnR+66G9BLqJtUhbxXMZabbXhejhwcwqVsEylR88QasLJ8posQj5lBiPqX5
deLbxv+HvTNpjpRJt/Rfaes91wBnXPQmRiKk1DykcoMpJ2ZwZpxf3w/66rZlhsIk++66F1VmVZaZ
BOD48L7nPOfBJJ7iqJAQX9A7UOvcDpN6naKyJkq0SP0DPC+QtZhs6QhGxKmB6N91nCW2Ul+83HGW
QHpwgPasqRJyzPX1bqurpjn8c6qMa0/tsDRpgDH6EFMxsMj1QBYH1miwqGTpeKBo8qb+PtZdxzQ2
ZLekc1LwTqHbd8wC3wAIzhBlXTfosFf+cnUOXyaqk4u3M9NYJaQCeYgsXlsy5b9j+aXhmLN3/936
dMhVO9G8NXQOvMsRyywd+x4LMVWFiZYoZkJ3OQWjaGw96tqDl7EdZQzPPF0AGZYRLZ2Z5ZL0/qis
UIUh/FbBusGisBTWsq59Jsig3bD35Y9ajdC2b9FTb8d5syXrhqowW18rrp6GpCgQnROwxYk83CIZ
RuKs6cV6rClj6tOy2a/6VwgL3cFzHQ9vQQ+t1AszPcCcmDF5NsOVT9GZ02pMjlJj+MkXJ8MTamgw
Lld0y6agorZvwho3xAEzI0mylJ6KI6hNzgIudNd+qZHPAVlm/GB9Iv4FGqpzb+B//vrWqU2spTLz
Jue0pUfAy7gEN82y57IJRZLjNMOaMhoOtG+RRzJxkHRpE6/eE4ShVC5lkD4X8c+3E2G2nFaLxrEv
QqNClukABcXLjUGSXAdvz260OQipZU+jj3G8JHjt3ie4ZmtbpIB5HZWF6K1+tCx2rU8HRAOkcjM6
VHsAXPnryqcdE1NTuhGNsl6J7M63pWSA41DMjjMjeo2Iq9vSPyp/EZjbH+j7tg9tRuI6AwlPQaxF
113a+ySM08ZxLMSjSSPLvdcI52vHhrRb9bCfQSKXOAzeTn5mqE035MOQ/6Ppw6+hDLXHwpUhFZwu
NTae5vznPWXdFP5WOj92ssS40y1pXFEP0R6iMGOSARl7xEHRbzV7Sl7KvvVu/WqYdhq4gmfRK+t5
aDTrObWlumKlcnZxHWsbBVYaZJlFDTEMkaRHWnNXAXnemk1ZbLVMTFdvT72z6cxX2E+uzUzf6WVZ
sfC16QX0bANkFxE1ZY/3uWIg7ia7gnhKD2Vb+lCwC9WJrawLANSNbvERu7469pyjr0NvIUnhnc3W
b2N59gxUPprlsa/wyNz1kukKm1W4pY0RrQ0Lo/SKc192rddpcXCoLH/1Q/zuXYi0buUlLIbYKnn9
M4LlrCUb2sD2i3HdF9CAFWd6ezaWsgSSh0wR9BbXCgBfWF67zTyDerX7iDqCVE862h4bRtpIknav
WopumX+Z++R09JmbXgvYcrteUPyy+oIa4kjeluGO1BUbOV3XbsvS7cagRdy6ojSBvcTNNibgvWTl
GbG/ZW0aDn5DmxIPRksDrANPvCZpq3oAIVfueiYc9kA0hC4gqHTE2qKkbnpnQBVNAUeNhjzWaEh2
yH2BE0PU1h7+yfTE0M2O2RIEYQxUAfW3yK7OBpM7v2kzvaGm4o+lbU8lIn/SKbVuC0llSviJ8f1N
DGEVNLitcSRbyvcooExJJVaatWiG6BpvMWeZdLnQ++CVcY/OaKmt16mGwAE8J3hvB4Qyhe9gLu0G
lDyrknDsW92hHYL9N6d2BFFuerDAxZMTT2Xnsu+0dB3yR29SgSF4Vc11GLRGau0TXcwHnL0kPwAm
Xe7o2o0nE6gQUZpEqpHr1SfFvTllgNI8WpazjLV9Z1dkswhbmd9UqTxo72V9L4YFEpsl2gUds5se
WMoKvjHh5qn2y6s7d2dY5VeyFY1VDpPqktvINrleMXPaUdvsPK8ZtxVlmH0Y0jcq2ZdcIP5pkIfV
urtlhxjTqIKK38XqxqQWAdzMKX64pfaDmt/1ZLZiZ05jsezb6gPGa3PlzsnDWMXzuvG0KGC22vMg
hjWCVKCR9PHpg3lftRLVe5fS2sZ5QpqwN0YRhnYaDrrX0WO3YRfmruR+Mflb7KpMmNaepEUoobuW
cbTOhqiERJmj7KwEUC1cgvG3qB/sIJsMpD6qh3pMfkF1L9HFE5kVIYhaFWZ8EaeOvCnLTH7Voqxc
saoX2K4lzTjoZPeugUxmA60wO/SDmiHS+xkZYHEfEFNu0xiMauvG8pr5JiUI4V7in9uiAHDp/01N
sXFmx9lOLqE2YQOIPoc+uxvqjCO5nidHoC6KAntHYmUzFxdAeQV13dz2m81YRWKkRdRPWXbRlt/Z
3hsv5Nx6Xwy/7/R1Y5LgMdRpo63Mqh9vwllVhw4725789HbXeUgizAITJ70LjeYMhrym32Bs/27F
Vg0nLJ7VtWV06W1pk0QNvbB5cRr2VyBYYvNKeX73AgvGPeK0LJ9D5S4J42UvnvRlhXSMArZe7MXB
VJb9RZx41pe4aLtnsCV2MHX1eMztaLgAiZ/96KwUqQEerWpV9V14M7iy+Fm0LqBOx7BeaaZUMAtA
zhyNzLQuiXICqYxfgGLnUFqcdVsLO53WWY+idIst/X2DOjbAgKtKU7+ywfW+mpVb0tSfPayS+bxE
BqXrdCgUBJp4ppVCYmW/6rVp3DiqYSZL8zRIJWQ06bg6r5fV9qg4VSAjFfNqNLxN1EpAmknxoOX0
pcquhtRPF4fCjQc7mr5VZsjnRqRikznUdekauzWsEHbGGGOd4qHKiuqym3Pz0DR0cNnPF+gjQB9k
0usBZ7ejBv/RMh3tF7HjKEbGxj4YWNueiDjH3ogxa88pZlyZWhI+Ug3tLlkU8xu2iunrZIjqMa2z
+qvs5eTupQYiYJWEdZKBb7FBUmcZWxpL68pbC2JyiQORGmXWOHAG+mZMj4PZ/4pGjx4e5Z3LyffK
C8HO9kcpdQCE4eKD1LKruRoAv7RCy/cdkqM1XaHqksjMEeJpLbsruvjRVcpmaLFm4VXDRg2bMnLQ
pzWpecf3/7MrdSgWrGn+qgdqQLe0I7ugavubDDPFxsJc8DQ1rWDhco0toLbwtpWi+i40+c1K2/Eb
qqj7uUfPtXOpu240Sq77tJ6Z2aUm1nxq+b3nu3Aj0Yc1d7aek9YSOsh44l7fzQNOXORMFkiNytrH
seNemplDkRWeuHuIC5+zaWpG3ylBt/RMsdbaQoNjFE3uA0cd1hMUit8W7PlGRv4zLrzxQpdAyflX
TETzdXdvJdZPN/ea66HqFK6WEPdkhviF56bSL74/j3vSf3hileft4TgBxddwH/Mk3Gd3iK2HZCB7
KO0TPtjGh4JRsqdSsePvbM3eAxE0bziDPDEhZ9eTnJ1jjcRs1Y2ds5V5Gb5WfjavcwrjOPxEeuVM
IY18G2/cyoR3HoDeqtfRMJZ3JfAhdrjabVEU3aHDynobJppz4wIgByblmFeE1YjfRkT2RZWO8P76
BDI5uSvXpT3Fl7md2feWRNqEknEOtf4lLSEPxVm7L5hut4MEmTd3k34bhj3YvxFVcdVlFSxfkd93
zLirfqEK+v6AAzXvHyIM2qvJ1Z2jiCq178bmGxHcbpDi2l3TppiOTKQafj9/uGQr5x5HsjCvYPxl
7H+r8nffkXS/yTv5XSD+fWmhl6ICAE2efa/0NNUvDNmHF3jO0w3VkpHB1poPvalNag093PavkryB
ul+VNQkAoqmkvavLaeZoFje011WTP5SFXyJDUP4+ThY1PyWsB2SQvwDX9pAp2Ko0tWiO+jz+cG1O
DXaOGZNNFYekGkXBDJH9UCS+AfPICDSEKUe+f/urWzhPwIORUIRVFLArzDeUO3605ClvKl0tcWSs
r2ocg35yXl2OIDCIL+1Gv2UP5VA5o0yk9Z7xw/Lz8cKqbLF1auINYZs11xEMx8HXwt+xI+wbW9fM
23byf9eTpT1FfHqPpuk28cZuK3LBkPCEm9YzQCMS8bPX/amHZEWSmtNFA9ZQKgAfF0LfV0Ex8Lm2
g5uP8FBIiH9XQR24RWDYvSYYLep3g0YxLpEVY7Lecx4vPlGav6vswrzGMGQg4seF6JyaXFxi4Ngn
uU2gqogmLTrpVVLAb8wjmW8+vrFzl8JutrC6ySVm6vv7xvTWIXFkMrix2IseptRiyUgH4wtI6uwT
686pxcTjrggDxMGIgYcrnjxD4iZ0BQm/Ccqm7C+zvFtiK1K2nAzeVR1Nxb4ioOPfFsm5qGkIQ1CH
A/B3elE7CQ1Tq5I2UBlPkRAGVumGkh1nUuuT+zu18Sz3xwdNC8PFLmg5J48yY/KfpdSaoFAxKT95
SFiBVnvpITOpaOaUP26kMqgg5nP8pc+n6ZPrL5X4P80Jb9cXgv4NGZH0aE4q9SqyZKxnURt4BcH1
bLooZNTj48fjZbmJ04sIk4G5+NqwZJh/j5fJYLnoyEIOuo7SrTvG7CIiV4RXuanPwaxMgtV6f9pW
DZvkjy99bvyAGbGx2tK8MZYu2J8tFd+2JiMyRbMUSRQaNBsyeroUgl1NB3+O1sYm+bULtx9f9tyn
LyydvTlvFqQQra8/Lyta36nAMjSBW6f50SiGRwfFSRA5jFrfZfx+fLlzHyRGYbw10Pg9vMZ/Xy4C
gWygB+JybWc/1Ga95/APvCt09U9mmXemmmXACB/rJydwJhr99IGCrP/nXTpzP/5o38amCvufU8fY
1NrcwC+B3gXLvv4ah0sxCZLB/2DQkhHguI4l8KC++2hc0c14ARp0+ZF1a0Pt+ALjvP7kKuceKq9w
aV/pND5P3bUWnpTeKph63maBIV1Synw1EbmUyk/e37mv0EI44IG/EbQYl5/yR+Mvm/oSLubIhEpm
6Qbt3DfHq759PEY+u8bJTJrYnQl+mjGCiPrLTJKd5RWfOd6Wl3/6oTP+AEoyFG333eDwU29szK4J
JHvXL1Gvm0ezKmmUDWPyNdaYYZAo6ddRI6D+CdR+GPg+m9Hef3rE0cLCR7NIZjcD9e9nadkS+WDl
10FkNDlJgJ2zHo2svsy1FOWP9MvNv32uXM/1fKJQbLzYp99ezbHKU5h+gqIkNcZy1C2wSfeTrcT7
sUhixwLbpbRrIpQ9+cD9yOjmJsvrIOkiQKCSDEI8BZduSi/j49s5c6Ult8MG5mTga3JPhonfJsms
lFcFTG2olrT2Qij3QTbp08fXOfOaDNcydQxzy+7oLVb4jyHvSDKB/catgjnRt03+qnk5MUDlIrg6
fnyl90ReD/zvH5c6WWOpUTmLcwOr0OBTuC+taFWMboc9FnrRth7K+VHZ7MdAIYfNprao7usNmhSH
I+u2m81um9L93ZstZbSCzKqCxhGCL9tLJVTbCaH5GM9fwpxzIHmaArEo3SLOVd02N7u0O7oD0fRj
1VPBVvh215TZAGCCBfnkRi1YYCefHys4fT2dD8DAu3IyN+f5rAm/7Hmmbdw9+0WpXxmDd0dIUvJa
zL177HPSmxBUvTR43XdupqiZTEQX4wtKbDqzRi0zxMSPBTmTa8hMyPyLOzl6MGYoLBVVVm9bROKr
OhEu9rJUoMMcKzRag+ketVTr15NVWQG97XHTdXj0uE5KdoLmXmYWWgaoXuF6Yr7e+ADcZzeaNhZ3
6PO0TJCC5N/p391F2PXxCDgz1kz8/Cg4WLPY8i+bhD/GWlgMNbsPxXNJtfZyMHxx4K1PQUSiFjm8
oRiDjy/4fsND0KlrWTYOHggepxsePAnDQEol8COvg6KaVMW2BrZ36QjZ7UOg55cxpdcHaLjRxcdX
PvP5spvTF/o2apJ3Z44mUoMW906Je1Cpr4MzGgDppfGAUT399fGlztwkAg9mI2od/Od060hflPOm
6sugGBq6Ihg6yIaWParRtGwOTptBU2tpsKvVaFK0//jiZ+6TfZUghwrNGzvok6FOHCRshKosg5aA
0X09lg/R4vX2UtX8620AKUJ8Txh4OV69y+KiBtRGGEfzAMvRs1LluDG9qecrEuJfD1O2GwimEEZx
+njnF5dQqfto6HN0Bf24mR0KryK9Hkfb2VF4+vlvH6ClC27MNCwIDPbpsgWvX5ZWXnNbdiEC7Lxl
RQ+Rnk6bi+wzosX7D5CLsbVha2DT0D5dvmq0IbHTF9yZZj3EQnvGnvYzncQDgsBP9iDLt/z3FoRL
cSx1uDXm/Dc39h/feiHihLhMhBjYEreCWqlf2fnKzYcZEjFuntz8bDd6/orwf5CxLR/d6fJiSdfD
kJwFtTEcM+ImKmU8iCU1mDC6HPa4efnvXx0bbzzl7Dq44vK0/7hFG9oK7ls3C7S+PxLOGVhWdp04
+ieXeb9htHTSHgH3LYAJ87SgMHj6lCT808GgmYshHBCsnFgRP76Z97MIVwGuBtLe1J13Jn0cMlOZ
pkYWNIKKFpUeNKX9b7d0btO6o6HuzWuhqk9mSfP9SslVmTjQtxN8+o53QBIHDoCYYoJv42MficZi
rZMZMnOfLv1c0sRuFXz7FYY5crpArUvaXrq778DCHXL6yLuRbdGs7PoOIS50ASnZHCzbAuKO7Atk
cc6jbwJ5wBFof/Lrz74YwB+MOAPP0OmLQZIQ53Q28oDqdEngip8etYk658cv5v0MyyNCV0lJiaiH
d1vOwqpZRqIqD4gDgjhbDYGeGQ+e2322aznzwdq+w96WecjhDHsymt1clLIumYgmSSyLFsaHydGn
3cd3c24GctgCgF/gUM6z+/sqM9iiKeq1DPEQjpbBZZnCAIimvs2/o9f/97tozozIRFkyFkbS6QkV
77sDJZtPVGXhz+XZNYlzWzTh88d3de7jWYImXCS5HAxOsR1TCw5yrvh48oQUmUwZtNhCm+wmUm6a
yPZ+jAQSHagWtp8sVefmPLSqFvtqKmXvDj2UTvVYWAMYVWDvXanhoIh2Mn2S6XzPdP3J1c4NeI49
JoN9iQY8fZrAEJCQYl0OZEQaeEEs4e1o4sr8+GG+48rAP9J5iK7JciSQOZ/Mq35vTr1NyZ0gtFF/
SmK92mkojsm4E0NOb84dH1PDq9Z91Q3XtSqzKzt3xT720HTOmNhoLKdyY9R4zPFnoMfo+/Sz061x
9sm7nLD5MmGZnW58GkKW7bEoWG0mizZBV78a3RIRLbz2kLjecz9RnSDfjyZGKZKnbBzaQ+hX32IU
HbOzuC/HwjpQRSJXTGmEncbcx8cP8sy3Rk+bLShYYNgCpwti7vIbIHtWwVjOP+VsdDtdIqYMc/Qr
6vXja515HMabxpiAPArEp9sYE/qEbuGGDubQ+KlTcACiq7+2Ki8D1y8J47Kd7pMdxpmPzjDo2LGj
YcV6t8UemlxNZH5xe6n9NU4iaByoduhjQCIVuDMf62asN6gxhuDf3yuMMn+pSLFBPJ0pLc1Hbui1
VcBZ7QqPX0NVOr+lGh/hbI2elEe43sdXPPcm2bJRBjANTr+nQDS+FUygVl0Fmh7Va7INUCWUorsd
gR4EhcNB+uPrnVlzuEH2UIKFjc3iyRdYhI0VJxWPdhoiOhdWM270uqo3AkXs/+RSPu53wNWgj04X
UelaSVeUHNEMvypvCLHArQmM+CLpDeOT6evcGBV8UIsPYan0m3+vPQOSuHKmMhC0Rf8A1eOXbRMb
3PL+kqi+9TC1/+vDERMYpgsTEBntk9MP0JjotRFCVwazOaPxc8e7htR6SR3gkwudmZgpqcMhE1Se
sXEs7/OPnaiccevpIUfAPLKfwZ3uvbl++GRICP6Nkw39X9c4GROkN2epZXENBP3GCpa0PIKose/M
HpxxmI8tT1HHGjU2EtpYGj1WY0NugE2vtgeJT/GvRw1ZJnR6rQkFnDAMgA24oRPRNUdyRuNb04/g
5CscWqHUyz3he7SlM0+tkcGGh9j2aFLoE2ZFY6EZkRJg3M1+gdiqNOBpVEXb7PWhBn+NNzq6BoTP
7rBazOHkrFzHkxvvjaZVhxzD6NUg4uLLoDVD4GX+Q1Jl7ZonnO0KakXNKkYoGCBOLFbVOMtt2Mc2
YuFsvKwskUA5Svvdx4/33NhkFSfnkc7hQin9+w2CPqk75TA2kQm/1lP36sXy2iLPUBQQdJfot4+v
d+4LZ8/NZo/yPQ2hk+vZsSprWMxlADR5qTldjWZ2GLvyk83r+7baQjw1BYU/agSOf3IZgCOxaCa/
DBCR30qZABYfvR919kgT+guClHVvm9+ipvzkyCTOX5cqLU+Uw/XphsyXYLAkucNBUan5azzBYPYa
S7vF6KLnWzQznHFqu4BHkA31Jifsi+Y2wGynNoeDjcrfTkftIPRe2xmdVa5DhKEMOLmn30kH20+/
2wS3rsYJKSBImmhD5L1D7cWdN5ER3sMVB54+2/UK56NFWOeMPS/l94B+kL/wfBg36Vs4yIQFD0cX
/38x2+u47dKtC7vgiZTcz17FuTfuAKCFckuZQRjLI/tjjkj01i7KbCgDAGKK7tJKjfo+M7rhk5F1
bi764zqnGyO4z0Vegb0KPHtJoqDesCYqbfvx8D23IDrQ+ugr0G+DSvr3zei1KasabFNA04mkw8Wy
qJPbk8Evj1v1iens7MWoV3Jm8XG3nW57nYbJqMz5VrTYIZwNcAK0nx0KULTUXfLJ4zs3ETiU/Vkt
sOy92/zmSgknRUUVNGlzCxCNKMlQPVd586tL0CzEzidP0jg3LpaeNwdYJATuaZ9mbmXO82Wflk45
NJHZNI7e3IwHk1r8phJaHJB8jeNb+uIu0UNw8hGmhojEwC9e5GU7v7LUo4slCHtGGIGs+vhNn/15
TIiUkajf+qcT4ziFrZbFbHPGWv4SfvQUm8N9LtCR/A+u43qcFDn+Lpa5v0dUO2gqlujxAk6ikmpO
91oqbdxUffPJQnpu27qgbSmxLP/lnnyHYvRxcKC9DDo8I3GLxHUsb5vKJmjHuM6r+qHI/U8KFecG
8B+XPN2wprOVo9HTi4Acxj0xWL98K0fc7hybavjkzCHOjd8FxE0tGtw2taS/n2M3epacJ7dgmjHV
ty6Wv2ECOmtQON6a8m20XvgAhCzq5TapF6+BZizKzAbRH2ijZ4uiynNYQ7XqTRwLuNrwGcVdQ8yu
D/63zHMyKFpvN7mj9+TZzJoArVoEU1o7ESW4lDYr87c+mthZ4CFMUv+WkgaBFEduSU/6lXjDuCqU
SLZ9ocx7ieiaxd60PxlN556Cvzh1KXEwbk8bsHku27bEnxDMcj6AowfIr1vPmMcvqJk+E+ExfnLB
c694cWYhlHEptp4+dpkakarZDAVJDXNgkH0jd290AhEB11m1iyb94w/mTTtxsiFEMUMejcnnwjHz
5E1HmsrpkuZF4BSzv47H3rm3YmNJV1H2RVzl+RM8NDgEFsrJN7uAF4NiKPoZOBWSvr02gtb75DGc
ee5sNhYLNHB4jhPLx/fHIuc7yoODIvIAdCTRIo0iiDpm26jSqn1OgUcTOxp//+RBnCliokqg6rPM
2u67s2802bMMB77odg6RsorI2iFIFbs2JCIH5rJYMVJQTtpgEEmcJJalzXBeWJ+hiMWZuXLxhSPH
gJlNo838++5J9o2coksKfMspGJU3X0MiQF+grS7tC56Me+hS1MhYrKCU5RSRiZKnjwpPZLgZxajv
lArBTbzx5btZ/8q2uNzHI0MKx1S2Q9Rn75Hk/1KIsZmyh63lpPEWrbC1aUjVCGKndrekm7sbL7ow
q0zcZ6KcrvlsMaEpPoTn2Ov9Y667LzpQsE8O5ufunw4YHnR36dCfFo4ot6V52wnuP8+mezClaFGd
KXlODC3effzSz10K4TVaA9zoLBsnGxCaTvDIl2UJCGm8kbW3uPkmmR39OI+eP77W23s7/dKW6q/g
9MoyeHr8LzUn78ci4XAwAONZEetJ8vM8W8Y+lNUAYzU3LoxKD2+6yRyvTFOLbs1Og1sicrmXJTiX
tx/0//ENn+AbkOV5zDj/DyWwee1e/9c/CRdXr8Wv//O/v7yC73otf/5JcPjPX/oPwcG1lyyKpTGs
c5ykOMBE/t8EB59oZs7w9DbpKL2le/13SoX/X3R4Gdm+tWzd/yQ4CPe/2EtwvKLYarmshuLfEBxO
VxFyLhzK5IRe6Mho3mlXSx1DPnlJgA8iw54hmFvlJf1c9ViQh4LRwf4Mg7B8Jn+ObC7owmJmxeKX
v68og32MSaB1VDBNbHd1bcDb54zJ/o+XcPPPv/cnAfz0NMhVEOQv2lWbqfHd4tjRqRtqO54C1eF2
Gs2pvs2qhigI15JbXRuJq28pcVl1qt21ozs9fnx5MiDe3SZlShMXouWZvOPTYzDIaGg3yu0CIgXz
Cf5pPO9yN8YKjVDicjLj5jih0m/3+CCgmEogmQuEMmGn1NJlvYfjaUQrMpnwMoMYhnZlYEny5jHb
KTPjz+L+KoiTyrV5WE0SczBO4naJDvOU+k1lIbsTqQfIFTtSEFt4oEPXqSFu2vVX3MRqv9Cfk5WM
DEXFo2ZuW1FwnQO9nowHNHnyqoFg+ADqAEelgBUxOq189Yoi0fF5DOp33HJHQ5kPT3lPoG+bTuVl
aIAswJnnkTdFGtVlHOqUvxMlXwgb4S+OU+JftuB6tuzIwzt/AEq8GVqpVwceVVmQF6rzd0MmX7E3
YW8D43Fb2BXY0x5UpYDjTFV8bePMoCzjIzLDRYa/xk2aWwKliKAcFpNG2rnw8ByUQbOYEgoRxbgh
l6M5Zr1Z34LbCo9Icqa9Uxv5oUZmtDVENzylcPSe6nR27nk75hZFDAhrE15v70z1D1WRJBK57HaS
sVSPCFerF2KTeTM1823gLHgNd4RLJLrSv3SImA7qOla/R/xxj3rDX1F60z47GDQuwymyDnj2jIce
xuhz2o3l5VRV/mVRsJnZ+GltpSurwL2zcvpZR4Kcy20rw3w9loO5hYia3Uknxu0C5RoMQtX8sEL+
Z5QhEFxHcBGiAHYoZhOrr4lk5XP2tE7tnaTPD5XHy1WuHIlwSgG8tQKBN8mh5IpITKlULuD/urBH
95oRZncREj5Yq3F9RWjGEqIZDb8ynXBKErWW2pmuM2kY1bdkqocn2h3zF78e+KdErPaSFO6VMXHH
/qjJqzBbPnattq+1SB+QdHIvjpUS1OTHxXrATlSsiGIbfhFuoPYqMa3ryOJNhIjHVlYp1aaA/lfA
J+p5rhn0MDf37TXxnCms3QkCGNaqMLxz9LD+QfN5/lKOsXokmy/ZA8bFhNjU2Q6UavdTTx3jgdDh
kYAyvFyGxrNtI95j2i+PehmieQmSThEdvpvxOUWwHXkTloOHxDIY/0R+ypc8csNj3mYvo9b2cOCb
4jryfsNNhJ6VaIUTc0AuzEPc2t+ADdRL6Hn/FJmMTSxXWbI3cUVuLCv/ZoXuAPrVlUQp2AzKhWg1
xbwoDNXdLqwteS3hO1/73Whf9yo0HsqklS+97VTfMK0xWl3s8Y0ZVt8ETpKLFB7D/eQt/GYtBZvl
EVL2GkGWQuYniM7zGz/bvN2cF/MRtFWr3U2kyXWbKUnnL1Rp22fJMfxOVZ0B0pojBcheA5d5nhZr
Z9SToKtMFx9yOCV7XNJkO5A8x2sqst5dGOT1VyPB6AsxwMU3Yor6qiP1zjOfKb4amfMyVOXY/Uia
3npJcGRlUTCIubSQWc5auUVoN/ZfVD2G9pGQwN66w5ONO9ea1KMBFGBdOX1crgx7QjZYz86OcWhD
vKQoDzx66pia+vKqr8A84wz0j5aW3XR6q91Wen6n2f2VVchih3fMvp1h3q1sF3RvY0cggMMreJdQ
w6nxBZE5x4fCzB5bGpdbUnD7bW+p74kHUN4a+p9ZbBYHrYx+kDARH+KZflBp9PKyKoZxm9vDBBk3
6n4a+E23UdJeTF0d7lAbG7j1M39jqAYuimtHiBii5Mqa4aeDxB3UusFG7KTeUctkvUnyupxX0g/r
A7obVMraBM5UxxtRJBk1ySLPfxMcB3qcGiLo5dZSa98q71TpJluz0PyLFHrHF0r0I441Plgs38ZF
otCp974XkZfCizSNQT8Q6jcEhYuxWHbC21ajZq6hx/JZlgviREeoaGqFfjHaiR/0kXEvitDfUVxp
L43SF/nW5Nn/aOU4OmubYynKRWLqQw4e3RBg5SVIwxjh7YfgNFtAq6Wp92g4SXBkX+DgDw6deqPC
9oeoxn4f2RFrHgu4t8NJOqxiE2FnWjr1He1ZA0tr1pKs2cdE72bEd/re9M0jkWU1imy6KKfFWpRn
2QsupcpdO5Oj9rDewYTS0fY2RFigLhkswQ5R0AsyTKizvS3cA3VGk9BGJhFgCJk025Xku/pi5a28
AIsP98LUzQOaiXYj4pivqt3CxatXJQWXFTBg+yidZnqcR0Hy8MIuoAkVjPlGDFoFx9eZX2Wu21Tb
ivlBprLCjt/6wTTb/qHoQ3WTZGLeDGFfH7NCWmvHzHF7OdmwykcCqFtLWLduS4m5ChfVQdTghNal
t6u1gR7Lkjgw2kJtLFJcv7pOhE1eV+POChWuTH/QdjUUE4SyxW1uaKzlwKEOSSJgEqOc3ERa5D9B
2TH2ecKId0QVH7xhIhp5DInyo/IH+3rU7siK8K6MelbHJeMrJ+TAh3NSO03xy4rqK+wH7qU/oXtf
W+MIsTdHN4ZIJ86+yHY2DpJuC/GLsdNc5HMoXvrUVdbKtUfkueZIrHesgLKvUyPVf0mchPnGQpc0
bfRUHw5zXftrWWjNvjdy+2XM+4S8gyxJL60uan8UInVIEGitYenAeVlqv5gL2WvEQ4iFtipRoWhT
me3c2B6+V6lRrbt8XPYFsr7FckfeIhLVagufI7nQpkW3izM5dRl+RXxAP99c+nVbWShsKRyuxspO
MCgT5LhOk8q+VmaYBDOBot9NCdoQRLzKlncDt2/ZIqWpYB1aQibITi0vfZMsBK+U3U8PBrykV8IR
eqdnLQsO6l/1m3M0tEilhXeSrgPfAOkZl26oy3AT2QstME4KGNvSvp7BT9xplZQv/pCIeNeTL43F
mE7QumCTF28sZ5LfJ9nT3YoRW2D6Z3VGFl0f/9l81YlpPGAWb39KAF7exrRj7s8olmrSpJS5ZRvq
3E9kYrdY7+sasMVgZZs0NvMDhfvyMof8EFh6S5RINTIZN2mUrgoJ9XoT2y2Lu19U2l0Z+f1TYoro
OirYaZS2I6+i+e1X+PVXoS1Yk7Cul0mZXIrfHewwMhFctid+XRs3TIPlTyEdTsEacUSs2kS0OBET
EXmQ/JyFObGPDa1/ihOYlCuj1jwib4tG7aPCURf6QAxI3A/jJlr8oBWbrRd0psW6Vcv2F/fQi9tN
OTgSboHCDsKrYlK/MRok+2kOK1JNEh9e7QjRRtmhTtaBFDmmMb/+RO1gnDtDLPlOnJfoy7/TgTUm
9O5oiW2NNLM+hpRwl+2wW67rtG4g8izbe1F7m//L3pks121s6fpVbtw5HOibwZ0Au+dmK4qkOEHQ
kogm0TeJBJ6+PtDHVRLpa5XP+EzssCUSewPIzLX+9TeSB/Pczx2i8aniZo+D86uGxniPYa8g+fpJ
yNvAj/SDGnCsrbrEZnI42BmVf4QEybn2XKI5kwHvmdmmIEwD7uyQ6OrGS6Bd572D0cBQPydxxYtZ
We2pt+R8UU1N+zSOtn2NK5T6PFFx/wKp+YBTrh921WIx84ed9UFFCHojPKlZ/UHL1hSKHhPduWGh
EXycXmsjbx1HES+YIXnjMQtCdcA5tQYh1C95Q93sYcbzi8SuNzz258bXYi5qM99h1kMu4jugMkE2
bAZk+h7K0sIMHs7Cqokd2/MyaXLfdWO6YWtetjNAE6EJIxVU3tC8eum6TGF83eWT3Z6QVGAhGDv1
NyLvvVvfTRA7DxixxVpXt2E7OL9iZ4Glfmhm4Zn5K+8Vl6N1ePwzyuiMGpTeGZGUQvwdzV7W5Nu2
DOZdTfoI9xJmdpBa3ishWvKAaVay0wzzBZHGI948FsNmyiXNmZLNCDP/Unam/UU2GGtkiyUudL20
nk24ngopWVPJCzwsfByUDbEh4x6PJ/yH9yVbySEJMFvTjRTRuCqpV4syOFNA4j6trPkC/spEsiX8
7XrdYUzM6+5k0rmfNAxPyUpKdASllW1rodWzx6IIpe6datIURzYwDHKp2WmW6UsSwV9aiPSsyD8v
2YnfanVVLe1tBW+bPQWZ/cbGn+spwF45tPUMIBwr562p4uZKQLE55yOu2JL0JGTxqXxIyGZDZeGY
xXNnEf10GorFk+c2nhJuUkauh6b6QW2dRKR6NDZWXODfYOUjliUY+2m9veELVeZDHWPY1rcWViGe
uxTJUVDSbOJl/R8xBX280XuGNVGcQfiU8OJ884IJZ497gKUaTmNqepKo84rIiZRvnFRBvVVswnig
KUp5T2F/pc0U+bTTOqpGGpHet/tHHeuRCI8JgqYdsnuiMsAhWXU0bn5qN7/P+Sh2XTZk+1FSXeli
4o3EgHrYpJU7PgxZ8ex19I/kEjVf/Kmwsk03r3Ep670LViuD07Jw8zl0tDt8HayjwcFxKyyZ7WP4
nBW5z0NxHAjLeFGEB73Ys0FtaBamGbJsxc4a/O6GTtQ/z62OectE0+8WVf9IQnb/qHCzOOqK3WhY
e7sqDYooJSZliuylUJjEF9O4M5akPOLERNdSeVZI7eTdllY3PugGiVRYKtcvTt9hV23TYTUG3fOm
qxZOgKE2+kczB1BqiX2/wm0dK4bYZjcZ4srfWP5AZxTbNoL62llYIz0JFQYmKPzhoC/t17pS3JVy
IQOK7jB0Mns5MEdvT23TgsqZDNRCFaxHaFqyXTqzBwBUmu0TVGj/bEzALJgFBufEaLpTNnvV2SVy
fs/Mcd4Tr+xEtV/JB0ahtPfTnO39FQFiUtlclQJ8yMtokxlKLq8+q3TZZv7SfCF8/UYqr/kd+3ja
bd1JCJi1sbOZUibUNr+00tbCef3Uyl6jeHwIZKQpM/c7z9ZEcOi6VNW6v+tCTBvCJ5pnp1VYjnZl
jp0HM7vtKDOQkbV5zZROA58qu73Vq44nU+eUIm9ncVMlFQrtxJwvBKwyMjy6CVzHwqICYJVvRwD9
xZLg+Kwk6Nrba4hKnkIiqXAfVKM2X9oJiIfVz+3tG+JTWbw+aNGKyMVFingnumCMo7JDYVNQFcw5
z2PsQtBY4QEt0bgN0LK9CMCRW78CeUuGi55oAISmNH3tfKKKFpZbFak5oRiZVvtOPwG90hsl7toG
ChTe8iJY7RYdmKzYpbUjDlN4W/GIk0kvSPXiGzG3NwFxFpYgpAoguJiYOKAdncyokRyHIOcVxMjO
mLYVfpERSnwsKAUWehQ8egfwxVCVmQ+IIAZe7dNi2QBlzjC1X7EKIFlNH+bPFdY3YWx2xVFbwRUU
bWxrdPQY269IzZpwEPqUGsTNLBm/qTQBe9qFLc4yuPwbfvN2SCoBdlvVqU0ulfZd15e1XPY0Hl9R
Uiy1PQSrP15NElF2jQ00VNVGfKcbRXVualNskKj4Z3/o26faoEwnvQBMDfpudZ6QlFxLm04Lc/CB
zV0z+29o1upnlVDsdHobnCePfbaeUm5h6pAwqVcWD0SI0UAvVwLlECp+GLBIP6/vc9ut2zDCpZ7Y
wwJEMsg8al7R8eMcovNFBp3mPl1Rb+qS9RSgQXs2fF4Jexn7b2OLj3pqxMm1R37gzujW9wfzItyI
wCELl68Tr+jXW3nrByCkuD2Ju3KSoEikSm1c6GD3b2eDMQABj36SXnts+eBOgKhSc+xrL9Ecjoop
8M9tQBnSzsK8nzrswoMSn0OXtMijTTscpW5u3Dcu/mTZyINEgk+EUKFXZ3xmq7NjUsSW6zNIKQ+/
9JAem1231BTnk8FuRuzPwzxRJjcCfE6vC/OeJEY2W/axJ9zpmi9IaHDZZ8AYvUGCcgC09LF4OyVV
OmE2T/nZs5s0EW2O2K25lbu2VhQnA81OycLGV8YCBa0LFsWsy/q5MDUA6gnM2MpiWoWBwtnC9GBj
Ai5vOex5ed62WeVxN0COiOmr7eSRrn4m+sks136CxMKT6ix10wHafG48qnZtmYAsZC+5mTrbWypZ
R4JEoUfdlQ09nsW7punxnZrAy8xCldmxsp32NDUFIOK6VSLYMredsMQ1Tr6Y/7qZA+qFv6fVBpwP
KZAJa7IDnUaUsYYUGSiNWm/87q3RcwMfnYA0wcLNApoQzP+b3/uyo+Ro+6U45hWLLGuy9BqTz2cp
He4a+aTW0fRTlooU3IOh0OmG5NQ+UZXkdjgqvPpD3IIC6pbRya6IBWCTncgEeajrmApylvNGjjzw
2Uc/I0wg9bf/fFuYc5lzxGhEdn11Js7UhkPlWC2DusGZdt6VaZ6RTlKzoDOqysRz2GSYNSbXiKqg
WCxOtlw27kJHNnkzJtHidbSX2iUohQb2DSj2SIKycbm9m9YqYFYtLRkZc+MeIIFvPJG3meMt49tf
iH1JMe2hmB0AVLajg1t+KIjUOQ3x8C+e439Glb8cVeJF+MOY6i9GlX3/8jUdyfsZ+p/nlW8/+afj
fPAbTAryoVFoWXApf3Sct35zMGSA8O8zViO4kkbhT8t5820qiQUB3vI2ZEJ6hD8t543fTGvl0dHE
uqsRiPtPBpYfx/CrHhQBhsG5wKd7x3gIrBnTsEZrDn5WvKaU+ntct+Iw82Ei/3B3/mKG+FdXMtEw
IPdg4PWBoFtU6NXXcvXgm5hL4nL33FS1Cqc4HX9B5v6rK3ENhCXQ/TESWf/8Bw5LMmjx0jUEKw6T
GEmy0K97WeZQU5eHf/yVABJw1Vi5EjrX+vlCEtpAUHcLCY6sZ1GI11jLXnP+/e9cxiE5Hg7wx+En
8nVk8I5q6EmnYBv4DBfJLSoiobJ/49bxrkKQQCDMCP29biFp9NLG+LEhHqDszopoTUysTWrAKv/F
l3LfNcE46/su8wPopxb6q/cEVE+ShjoEU3NIJyJu3HG+mxP1gGfoQyMJX/n7O/gebnm7mIUqDyU5
AIazfpgf3ggSsmrWZt0cgBoB+ThKDjmhSmGtZS+6D1qVYWocGjOW3n9/4b94FZFlrF4obwyv98vL
7Wq6YdDLA9BD/WnEeCx0AmyAsfCwfrG+3jMB3r4jkAi7AnQ5VvXP33EZ83FGn98gpiWvgEDLeZub
evzp3/hCP1xlxTZ+uJMrw0JqDPUOWqCwp+7Ugyyn6lR1/96t++FK73amSZRpzUCcF6QY542r8peF
5Nvof7G89I9PCTGe7/NmeIGNrcK716OOS8cv66aEHmTWm0aXGnHFDWf7YpfzNmDsvjGCztjhgu4c
9E7Vm7ywAmoZuzrBi0CNMtF/4KqPpUnHIO7rG4zs5bF1XFM4dqMnXmcsc47JYsjLxiONlIDM3g3N
AIypbvgrcxqXW9p8k/E4dpyeasvbuQvMR+GZ9dGJ8/hZlhQoU6mcQ+zh5l/PhPNMOe+z8BTG/v08
MuAGdAPBbKkthwFN7SiKagtrrfqEk619wm5z+trG7PLG4PLZ8QS9nXO7viAFVeZR6vlpvZ3tQv89
x0cYpSCfR4NP9VLGfGlBIuauDpLmmkFevRkwqYCXasVxHhpjEWBjZg2kA+I0vGt1pmF5C6KukRoe
lTrfbinZuEi/HSLICSYECjaXNMmwgMX3EYthZexgu9bkTqLwONklZSRKtPrC0Ekh9EvKHT8gJ9sr
IKonqXQuVGLkz4lfFw/uxPS37a3mS+uW5mPMd29CbwIbaUp7XPhMMkbA7jXBEFnWzFpXrk0/q9HL
PfQTRusU3eUtyUvDc8ytwWC2ba7dMX/VDZ7piNHiY+lnr6qf4k+Du9THad0a076vL+ZinTF0lJvE
6QVBkeKl76o7DG3sIzv6EEENyfYyKayQMiBbzfHHipgifH9Ce2ROmVhNQE5bUr26hHhcEQbMTRwL
tA6mNoHWv732RU+0AV76/pko4morMm4CohpyGWyiBcu2Se79Bd9R7Mgy8Rzggkwu4UQSqpPmjPjx
O16wwO7cYp8xJWwuDXClYOOmsXxK40YLtgwsex+bFAKgQxfE4Ixv3PLo4zB4z3SnfDU9Upz5jvMW
Y9U4hDDUHmxy4B5qXMPuLbJY8gizQzLqOugxAjlmKvGoVYCKHXpoJB8mj2CIlSBG2GySOsS6V0Ns
6AYPfdux7GxSzCJpc8Qt2DvT7TSrESiWlOkDwtxE7ke/yl8CmMm7oGIdYYQDpycLZEGCVayomwP5
tHSL2OOcNKBc0joz2+WN5SzbBfJOG3Z9Mo0hwXzG7+jg+2/mwtqyNQZ/m2Jy+s/SG5ovSU4KmDcX
7KEAYQ4kUM06QUbLGAJOJP0agifhpIl4bhOzOqkYE2NmV2ZENOMrDUgAb4esdD4I2YE4yG60uacf
SaEvXGHyzpA4KVbHX57QaHH0YfIEeObTgZOYE3/KZYcNcNqo9HvVBM6hEi54mpuSdmgb41PTz3KP
pAlb+2DkRVgmv8JjMyNwENFNq2Ez3BvFHgfv78PYeZu0V5+ImoZeIH8f0zk7lZULTBSTVMlR6N2m
I4uSYbPaAiHISzl0wTYRrHO0qHFoNp549Alvu8Bkckdsb0HXppohKifRCzyr8yy0hoKXml1R3aQF
pJJqzINri6KSMR2rXowFbZVsYnBikl2Wjt2NRE65N9Zzt7H53maZv2S95l/7CFFfCoU/vCUHA875
BJpgx9ZJjbxRmA3Fz2MAdUIv5nojUcJtnX5hGZVETiLeHrFx0zqiFjEC1qKUOJlbw+1aAOXixXHY
KLuO/QMnfO92yQgKMLtu3sQeaec4yI7+LUbfHegfBn4YJPIaElvbEl1cjpt8ztnEzLHeuBOX7gDm
DhnepYz5jelritSoqYoKu+Eeg2S8UbZdVlxbDSbN6WT5PISyue7bta6uzfqiMBpeJjrPkaA3w0b/
xN3J4gAswQVoedt1Ial9GYRvfNcndiu5viOOvhhXIh6yq9xRyU7OaHVwdl9TKLXBIX3G2fUMWiKs
ac3IsRZ2xKFWkVzc+jN0ouB68eJqo3Svi2xyS3CkGNi5C73r8HZwq3vZJDFBaVV1ipexvO1H9h4t
YfeYAha9kCX3PKjHnZUjy0oqmV1Zsan/HhjjcAHUQj1aj9e+6ItD7+pyn6eIE8og0S6HLru2Mks+
aXneX88qHS7jfHnEQn2CvgINzZ+xvrEXwzksQbYAJ7flNVaS8U0hvngtltwMYF/rZPWtG7LPrOeH
Tuqk0uJWQpBKSRSxbiH2m+FAcCwmezb33zWnJlLe49BbmexHLUuLB8ywq1NXsePopQ9hSTcIXVx4
pM0fmyypCJD+eQY7ei/Sf12yhTi3qwhPOzUeUDnY3R6wOzSBYqdw6IOc/N2iYDPLafJaXpE8KCPY
eeJYTa1OHi1kOtST2EGScd8uXVg0VlYyCG0HHXrG1K4ZFObnvjTL09Ra5an2Br0BX4auYBX9uBkN
VBYFMJjCOeBinkzCJDl8io79r/Sm+K4FzUZcLHLs5e1MlulpygMLi3tCUaR/glZTV2HsjpZnRdTi
UNrDBbuy137OU0JFpCi/Nw5EGyNLvKMCw4ZsOAfditQ4OoCjYl+f/ZUwTVTJMNxUroczeW4TBMAk
I8mRIqSdzeR0NCRTX6N/9oUuYBSp4tOUWwo+oeECNFFcQ3ZovFmeqiIXGxI2f7f9kTT4HALBbIHm
OpDMTZf1xcYhbx0n1y4Nq9Igo3klloy2Oe9Zp6YV1jnT4rHwh4PZYn2h2vhFpI4glMsUxK8wTSKz
gzTOwVRXI2c0s4GEiK3KNkctIuB+uWK5Jl+TwoPxIYxeA4JWAaWlph0z5ej+zktK9jfbZfu2E6oT
uiV7Ciese51Nwxc+CCYizGpmR/6CavuRq76SbX1K+MBh5Iqp0c8Vdr8QYjT2enEAmWK/MSd5iVUe
Sap+R51AYlF2NSMqg/K2UFeIgIgvFrxzAW0fdooR/KpRg5/d/Dho9f8g/67Oc/gefXDP8RKCgvCb
KA5daTyMOhiiYE+dvOylKsa7eOaY+/sW40NnGKyCU5MrGdTjaATe3QBbOmUClEhOMEVYRaYOBxTH
cVWl9YVm45n/99f7KOBbL+g5q/oH44UPdgRVR4FjuwLjFp8oo9Uyv95kfSUJWuvKlwEPxq3oURO7
jj/dvB07E2ki7j41J2MH30+LyIFzXgiHkHtFFs8vGruPqhQ+HwJ4WFgr7/1DU95gu4Zf7ygOaVna
p1H25Wtt4UoeTsPUE+ed2BTbBYGpKChyY7iSLrWmIfjEjUGhDY3yhVKmOvkm7IbZpPPsswZ6cDGP
zoVNOsK56vIORL8PSL1vmRcMTMQPyWpIZpHWVW9tr4w/YVNpv1gu0pYw4B97XzO8W7iTHMDxrBCR
Z1n+/HYqVhUmttG0CPNX8iRj7WLfvY1IVvHEQgDgQCp793IkI+xUTi9xGFDIY5ne1yHJ3kk0WfZT
SzgyTmMNRDVYNDuH9NcIs7p/avODayyyPAivPBJe03efAJH55KJ6yw4B/fbe0ZL6orGnX20DHxAL
rgJQgTMcho9osN+1pGM2ytit6uzg2hTPLo4/2Dq5Q9TCYiHLQRB8Muc0D0zA5NPfrwfz4z2mRIFd
4a8OHR+dM2dD2LIrJnSr/ZTEjPDgSGlxHDyXI6UxSeXOfB1oTvBQ2fODCOb2VWucaTvMkpC7oa7S
bN1vuyFsSVC3oLQ0lJO26A7U3wyDoYx9a+M1cluLsfz4A3H5D179K7za8HxkG38jrakrJLcvPyHV
f/zMv5BqrG5+47m7aLJWAInj57+VNew5qG44CCx33SrBSP4HqQ5+w6WTP8L7Gwt1zLf/B6m2f2M7
wG4FwQ12gyhH/glSTcjFz2tfd1x2v9XbwcJiDcDmHdzaLLWA8T0zlWqawIgKrYSmOqWMzp3WFfPB
Qy5HQpFIGMaEmdVcombQoiJL0m99TIxMyKluMl/T01bBLm5LuM29535doIZtGdZhGQ6PeT7XreiK
xwynk3PdL/q33EoUHLURd+NQx19xJc5Lae0JYqg/e8Pgmce+DaQ8KSvrpsuucastlmyK2tAkK1jM
LjxNQNfIGOMhdGbtjHSvycCAfMiqebWYm3bunuVoEh5npswjpSIZbkbP/B3j6hFj71USGfhxCnt/
qpw0st00u0STPJFBNnoHDVuUo6zLvAm7rFK3stX2Zj6am9oMIA0pvJ000vGiMiHDKZznJX9UTt9E
1kj8wzircxoYGZjoYnSGsUGpEg+bsS5yBXfL6hwyVKqVt4OIvo8WLRbIcXny3GV9GY2bzMycE51H
fwNVOXcvJoYaX7kj0AuokOPuHrum5Th0NtmYF16XKLFFSRqya0Kh3Hd+k8J0VuZ0yZwOnmyB+nA2
DL3auQuhUdSjdpoO1gErJuL+4IALgAHvYiGYoguWyOixGVJb+KhjnnI0JR1sf7K7hBFIUgKxGnIx
yDVw7BPHxNc8r2Gs5kCZYkhx1/eEHRZQq9W3oPKa/DXIjf4VCac5WVdmheOD8Ymzz9i5Q+bVUJe9
2Htq4MjacByIuIBCTJ5dNTbcqE7ESFML0lYzO6gsvIDFrWHU3VbP6NbJ3Jiue0wOw/Wc5LVUot7M
jUDPTRN58nNRw3vWSYrPSIQR6HKMrFF3gzvaEJK0wtxkQZdWhDoNycn3B8+ObIu7HZmkUB30Siel
u0A4fEQZ3u0WHGhfarMpvpo41VsENjG5D7t2ScPBj/0iTKA0WDgBBgY0wmEKbSspTnmZ5cbBrsbn
NLflEC217dysZk0OiVRNgs+IrV+Aj5Q7UEhtLy3yoDwud1ngB7s3FkPdVggc0LsKgottI/YAoXwg
FzIAiCA3kpYa2uzlxhdudZSQYK4yelAzhCZsn10/X05VvOghJnfzRozpC58x3/nMaXdjkVy5aQ80
MtruWfe8/ilVIn5OuzTAuIZypMkteysIHDuNhtd8zvvlCvq+c7u+2dex0esbT7cAG1vjcoEfHTLG
Hwh0JEDEJ56NWEOr0V9rbLiua0ckT0mTLRdda+NYIykN+8JlZJ65yT7PpdjHGRhu3K4YEkjIHoZ6
8CmxNbT0lNBn+JIPi6kTi563+PPH7lks0jk3WasRXdNPj04LxyLMyQo6q8wyv6AxwXR+nJc6wcNR
t+5c6Glbo+qtVw1Mluwu7sZOLGTWgWx9xW4iiLosBtLQxrkNQiFd+1NjTeTamp6sv9r+nNw7uU18
C5iG8/tQUspVQd/zOxrtWPiFCQ7aUOuO0Csm3a1PAsQZ19k8Rx+Uq51VJf5BOTgTTZAI/RDRVr4b
nIRoQm8csgsjSMd7OBciKrg/9z2KQF7r+s43Z9RJYMeOiIODxmSaJpPJ/snvNFhXkG79b0RipTdB
4WdMmerqm5fpAYFm6PDohan7tnNtw/zXDViL+d1Qdv5xpqHdCN7uTwaU7DI0ptmk/rLiaBqWz75O
GuGsnMQLPa8FHikkO/uoW8/EooGDpqO2UZNh54AfrvOFKj7YWIBad+S5Z5HtddOjSLFAcKy8vjSL
BtdY6amvsNrlVprW8JrA0Y8EOjly1tJ+r2zTejKrpbxejCy4ltAcb2aSWHZGkQw3Ztc1F+BH+ifP
AIyMADdFu6vrPtmS3qK/+FgLbGy8o+8oZEG75ym1ojQftZBor+SVDFv9UMnK+2KZaHc2GNwDiLLl
RCkFlhtCcZk2Vc3O708EiXm+dC/NdklIsdWsnZ0Y5uekDRoidJz0VBMBfNMaZDANrS65s0E6fyc2
bPiEIVSbU03GKNYIJmnJ+lpDmFTrhgY83uNCDOwY2Wb7HY2itTVUHYQ4L9SXuPLlEUy17rxU9XRb
kNKHDj24bCXmcaE3k5oLCUUTl6lutBvDbPPnopewdHAFufQaf/6kTwZJwhqCuzsbUcNB+oM61irO
bDQY9hpzlunXnWzEY8l45BEOWHdTIRaCWhNnF6Mi+Ced/OUzKW/zFm/DfE9i6Exw7tDC9qp6qPl8
2zqCRKQPx6pYJHwvb/xsoyeeiW/uq42WOVWE+QSMKj3Vb9reg1fr+XF9qgh5AN4U00xY7FwKuieY
LD6uVdzHYXqyleeEjkxd4r1LmUZ5Gy8nIzPcr/SzuhbVcZXdJEM6RW6uB4/z4vQH3V446H3EwSsh
sc92Li7IZ2i/zT06NeQcmtOh1kliP7OJ0VPnsSVdqm9gqP6nOP5DPf6r4tjS1676/18cX32XL99+
ro3/+JE/a2OD2hj5M3pzxoRvpIs/VefG2j/9D21DX/XYHvuzA+Vj9Yj6F23DQrdOBesD7lA+Izf+
R7QNWs13xbCL1xmXwdCHdtQknIk//2EQmw62khikWJde3HtQz2yHXdLQOmQeBXKrlGEb5i31iWl/
a4S10cqtvuC4NOE4siebrT2jthjNJ8L2xFXtFV160SpO9MhsWuVsRhbXgyVt+TQIwMshwV04bWZT
RYH0JWoa8gA2ykVeuh+n2bgbYYF/qWQsr5cuiInjIvSNc3/pvIUI3G7aZSUGzB4CLpK/BYMdj/Dh
vRvwEcMmzZVAHF+zQ4MEqht7nj1cRxWRkgdcOhaitETOTHIs1tzjWYhvrae111lCfFc4MRK9JiG2
R1OKrlLfIEVcze1UJrxjPXc2JZUxUmj2VOM6nFWnMVem4HzTQnGcjwkjLuLiy1lpJ58PWJOeuTBJ
rVuUBbemT9BVYOfJ3ZILzFKLKUTOUwybKYUDH8WIt/f51HkH8uYrUqXtGp1jppgdd8Q5stPYnRqa
S0uYn2mDB29pNhPz5KE9kHGdjfsyNhPL2/tkx5Jj0GX6opMbVnaVHglyo68sbynxVmPr1452b9RM
HZukhTKcw6kgARNycaEV6rFvCru37iT8yLCjh2oYNmaxJCO3lXaw5tRmRMyjjuuIYfdpPJg7YfKY
RICueUx9NGtEc0O8niIHBxCqfUoDbzj3WAqkm6TV19gJtEhGzNA/LWLSJXq5vjjwBReVO7B6FclE
oShdCImnYRjHhtAGaHOD1TF46+W0MJ2ezKk3nhIaGXP5ojI8wbpvUGmHkuRusSxFfPu2iv+DBvx6
wwv+1mjj6vv0fw4vZdOjov7+Eyawmr/wP1764f/9X83TfwNwXA2SQWTZQf902jB/c6BmIGLBLAbc
YTXh+HMLdH7D8R+TVdp+41+ktj+Za+ZvZLbz15E9GatL+j+y2vjAd0E2ZYFWrLbUILfvBUC25qqk
9Xn9xNoQWwulqukmDz+cAv8b0tp6EQKaIHbwPT/YLzI11ZoggNM/CrMl97BfNqknvYic9GH795d6
77GBnyp7GV44xJ14Otj/zxt6DcWizRPyv5XMSFguMjomkyQ1aEslZP1sOBDhpCGac2w473P9i8t/
uJ2rYQqmR56x+uQa788Ts1gQK7hme4Bqem+W3qOf9Zu//4brkfQTdrtewgFdCsCRIGK9Yyh1nTaP
emy0B8eY7pVjPdB9YkKNLTc4Qstb+t/n9188Obz9P14O/bYPJmX/YUv38w1lxoZEk57nYE+I5RJR
GgzWAq08CScuT4W0P9tvAzgUtuswzqpzMpBJ++3C8m1g19eEYntmYgTA6oAH4+Qx3JO1DNoIHStD
v/5tAGi2BsNAvIwYiwUomfPS+t3Mp30i++G1sn1IGd2gmw9zHzSRNgdjuRHo967SdqQPSYW1Yaqi
HmaQkjMN5pRgvuwR9mjjTXzvOrghIUGpUXt21m2coIl1BkjwrgP4Je2uRHw8JFcjkvIwKYN4s84O
0XE47U6Oy3IUfnI55prcWWX5anvFXZ3ZXwFWboeuLoFW/PLU6Oo5gXjBJXIXZRm/E9XvshHN0u5F
u1I6KoPsyXz6TrfdHj1kf3jwaiASoBu2iRxtqif3SilLRIHmxifOtAcPv4tTnmZg1r3XhJmU3+kL
AtgkfbaZjTy/WoI2uR9cG0sQX0R6IJONx5Q3xIFCogcp4m2uq/QSFCYaUygnuLdMF06iu2JL6zPM
yHvnJCAVNR/VLqu94L71oA6mFF+R6WfeuXlLFK0aAwCnUl3nfrYrT3tMheyukU3we3ylzHt850GK
umw8UEVC/we6LkMTv5uLuGy7yxp5OXIlvC7KKeAVKdv8pq1hyOcTGcFyHs2dzAr9wa4RCDPlVZGW
Zub4Zcz01kgIyTXOGglB91lKA1llTCNjt7Q3KZGwIpwyIzguzLrPCMi622ah2Sm7/hwHs/WFcJHh
3h4tPNK11Lg0lOUSzsW7gEVDthuHSu2r0vqS0uIDM2Zjsss9SwHbZ8GtztB1zzCku1wSrb5ZWRhm
P86XiaqbNgrQzO8IFW6/1K5DbnfmNoyAlZPtu8AeLxBPQ/xcUvcm8/pdHKNWDePBM8LASJ6RpqVH
fuxRyQSaVrzWmdMtumxM5SnCNJkziS5RHg49XU2WStrpMZlutZgYYNPK8CPUme7NJYlCTtO3FzPO
W2hxE6e+LmfODd5owOaQOFz91orb+aXXaj0qWDRncta1iyFxTQZTQYoiTYMmlWPLuhNx621aveVq
iVhDyQONrOEaCeEubtL5pDQ//uKLAStaH/5bEsfThQLuiDyiuCOXwG1YRARml6IkntvWk9CORxWh
qabxJS76tJjpmrps+bt45Sxh7p3TJ6Kxcr30xYqtx8BYZoYdg36HZ7x+MKWFRi8+kweWfBK1boeG
x522SMsa7HqMZCw6JEXasInRs2xa31h1wPml1rfNLW1lsana5VuGH4Ifkmw5h36cyGOsJQBDmn6r
5nE3KJJoCavKwzpopv0CASPClbL93BmaV7I9TRrOah00LLO2XnqJHqROG3fbqx2EMevecZogqgzR
VcfKk/3NqDXWC/u2f8zKydqjDS0iJQGd03TkCTkYU17FhRhMgpCx4akNvzizIS1HQwXUxabzpaux
scbHSQsnuumoaGITfCE908TvUw6AsJQAlWGySrqK0qiu+tI/FtL8DNtTD83YqKLE706wgkA+QJo3
sdD8yyQWeP4GkN3afuuNpv0y6ogkkXPK68buywCaGGuPLcG9zuZcnQMX/RlMQIIVfTKasaCenmo1
WYB+HVfWg3yeo8JlARGhq1bUVyseDRgbNOSLfWstubuxCmYMRlHmfUjwjrX3inTYuhXvl6Fc9Y2G
QbsWbUVLjwuM6Lz8wYEIdJiDrC6ilqzkyLAxFslhj28Lv6XpWjz7jFJzakOrWeR12fvagRgRN2pb
7ytJCckQSuhNmzZ28qOf+x7e6srYV05WbjsTFxJPztkBa+TV8ClIScaqmf0T9XBwBse5djPyM1It
SbDt2MIFmPfFnHL7Zao+G+xcSF4Df8dNKu4tLCngExlNEWqDMP+LvTNbjtvYuvSr9AvAgXno6OgL
ADVyFElx0A2CsiTMU2JK5NP3B8r+j0SdtsP3vnA4ZItEFQqVuXPvtb51b/fuzkXQ8AToyv4kZ6Rq
LmSNp6GxYhSBSx4WnRDXk9GN+7KG3T2CcDjaJVqryuUhY/P81kBZoCUq8AKnyXBif1xOc2GxZnzX
rozflSzmpmp52+r/LfL/tsinxfBDVfSLRWUr8s9fxfB1/bnCf/uxPyt86zcA+y61p81cjWTiH6p8
hyqfBc0zNywetdt/inyDyR4NiG0MvoVjbPTGP/scPn6XTYHO/9HtLV7inwz9OBm8q+IA+qHNYBSN
Ccazf0nVMXvBFjc54ghsJbeiRljjbk1bUV6gXUUDTMDhfJ86Q3Ju9TybTnPejB+yDnrLoYS+UUYC
oApG35JWr5dMaBUmARWlkykdByRJH4Dm6gevJO4wDWiJKqkt6DSNzIqRLCUP0mycZ772r5VBwcGv
egCQ79yTka4+DCJ4aDsI5hWRS3QvcfhhoTVwEzO3UFcTTRmw6Yzx7gaXgf3YjfpzUBqYdVEam3dN
s5TnQTC4aREXR27HDy4QqnYgauU1ko0hNjTDuEsQ9u7qQQu+DcTD65ziLUQmc63EKZ3pFYRQ4rtX
azZG5KAE1CkbJsvbjSoVio8N2Mrnn0caagk9XAi/ODmlUP6Bep3ElaKeTopogsizJn5wcJbBjE34
YFhm6qAOnuZC9WnUVL7+DGFOXbndHGCjx11a6xgUEaEwfNQQYinDBzncEEu8H/IxAPPfWlOYjYFw
trwDGvzLwAFHFD41MBpg7WWagPP5Y8H5H4macUkqSKAfFseoHtey8pCyp5PxLPCKAMqROr+tqjN5
43eV9k2BVY2kRcwmsIPsi8Zied2hGDm8vb5he1U82aT2YYMQJ7Ma+TDeLL6e6zXLXhdTc5gmjKCt
j/kUZaa2G2Bh7RoFBCn0xtxk2zIm/NHTiOH60qVZnh2TygDv6A6jsPaZ46E7t9RWbhQ0jcJGa0uS
GNrTLGx2SbLuWSrz1HzGLkmOjtGtvn7gUdlcnTXPgg/vtEChFnP1POKs4uRobRx4hdjAHwWBn/dZ
J9bnvsuGS7+xgodCzf4+s0zhxhSi1rlxpvQCoFn2BFzfCqsAdDBH1hwhZ1G60POp3ueWN1koR9s5
ygRH62BSCxlnMPZzg9ENaemrF9Us6wEyQXCoKtP6trgW/JxE1HUbGpaS9IDMIi/3QaGP2XVZtfyu
AB/I3m2RqJnMImc+4XAWrYckMC2HuwSiBUiKpYwsthD8inpyVbt1jiI1XXwMCIGBaj6zAB76ZCH5
UmtRXEISiOWY1/6hNPThfmztZ0AF02Xt6E/0w1bEiHO/zc4mpakdk7mrOgWMgPDQJVzQVwnzHGb8
k84ckIa6beLm9cUNraX2dnAVslbNcvfLuta3ODiN8wSxIWRKke5qqMBHBYRlh+FBnTO7LysGl4sV
LZVjfWSCzCGxXn3EwQI/7CLpb9oD89vGbPI5QotZ7ptxlkC7xg0tg8Q1mpZBO/SdNVxNVlDcSB9A
R6Mtzi2TNHMHyWJ8Y9DocKfqCjGurwWUCEGfT/GCUPd5Vlp+lRgGRDRRFLTC25NY+ehVB2+ugd9L
poLRogNeC8sFy8PPvKo+4EuvFajajoBj+vs+0AGMLLOR7aZstnA9lATFSmfVkcX3GUEeUA6U3rWP
muusB7P3EDBDtWtHeB2dru0aNH64WasRakbWoAydGgfnLAuFgQpz0ePZhQS0gNL9kEk1PAW8f+tE
F1UWJwgl3hC7KsWdnRQZ518QjPQBqcTDmsqG999PU6QyxPyR13QiEpWZPSAy1RWnbOaLJnSDi3ks
SizJYlOaF6aL6tztgEEFswSjljZIVmv0d3qP8Ho1Ty1ngesWP8xDCeuRE7KJdTxYZGFxiWrELOwr
QYOW2b3HcJP6kMXcdGdWpcGdkpe3laUvx+RbIOvyXLV8Q03G2/r3b1GHQ+deKtYoYGF+7Go6yyrO
oZlVY2WHEa3bHCT25k0Vbtp8HRbzznC2CzExlXFjDrySasZlvOgL06ls0YLm2jKM9XoQZbvGbQvj
e5gadYVF+o/UvX/Lpb8vl1wkRf/TRPqv5dILlcO7Ymn7oT+LJeM3mgdEm25eTFSAPxZLIIZB1NrM
Yr4Loejv/aclioDTd5hdU8UTF0Nr78+WqA6yOKDuMoABfa++/u//+V3+7/Rr+0ePa3j35x8xvRRk
PzfYHHJDPADHtHdoWr5vsBkzqDVdT9l+fHCYDBBS58YSS3f9BrL/4db8l/7aL808rkXeNREMWP5o
Eb+TQVI0aRQXRnPyrMW4VvNqXHMeCx5X7sAlDMlg99fX+0UQiUVa38x5m/yMovR981CjKdb5Oter
ceCEiw4NlSEPlohR4qxrxsS1dpZE1r+44G3/+uLvi1CMWVShxC1iEkQW+Z4f3mv6QDXGMVkhgf8C
8B3vXmXMgFkMJe9kooJHrBB/95b/yy2GDgbz2N0Up78kaowDGp3F94Do1Ia8LTl/fpmbGn9WkAt5
m+rrP74gfXudfBauSIsWyd7PHdNC12RnUtRyikzaC48xEYPEEW2cb2mfrGR2X/76tv6aAYi7fWsF
My3g5qLp+/mC62Awk0zkfJxaSfzJ5CaDyV6NViH0FxuJ8jrlxrWPd/zkraVx189O89h0nbeA6ygV
jhtv8O7G1TSB9c/ONIeI84FnykA+r6b/N0+B85av/VMH22Oqa/Ldp7HMqek9tL6p4XsW9TgdHQ9F
HoQP00kuhrTS+33asuvWPRyZMzvyWqXhMDrg0Jp0vQMjKY6mnrnuGX20darXznlNrUG4IT5unqUh
wRZUK9+4lnmGhWPWzarege0xrmtT5z70paOMmLEtqm9N5GaIAEb5+86RxrUmPE3sJk9HiKyt8s4Y
XXmb5HQSQiWILfnss8PjoBVKzjtscGZxISxH3rqsEm5MnkcZHAFBak/giwMMJYId9yQSHMpN6A0r
AmesBplhfOUplaC1DIQ+8mqEN2x/kM26XDZ6VnF8IfGJ/oVNyfW2EAjUE2ko50Heagvz0KDshQ/g
toezW5gdFAvdOhEuOtJNxx8Gr8mab3XcGnUUgMbJI6kXwa4whPPqC13etaIyTPpHSfdiZaO803rN
eHBGLKa5yp1XxOImbaw1kC9uO5pThBwVwd6QOPJusgXvlLqbNj35BrQ/mzx5NIuyFPGEUOa1mriP
wMq4bwJizRTwoSlMZY9Lr5xXl1HTHai5YNdbi2PtcSuNfhRIDZPpm/Pw+7OaMb2ZoowGz3SVl3L4
UhX4y0Pb4c1CciPzZ1jmSkUa2WvZOfCSvD6VvdbXI6zwwJ92o21mTwBMgkcfaC0QV9i/clevNs/J
3Lj2a/vGkUk7vvyoDy8DDMKPHR0qepVNzpPBMVCDtybbC6GvfPxW18pbjjigmmZgOnnEt7t7gRSP
dSVtORwyIhB8SEEGzgszKcr/pdve62Z0QWmEy+3t/tuSyHsL9MguKz0vpr2XDVHfBPr1298Zk6SJ
6lUvWDdUdtR4rx8yb5zjJQ2C/dQPPMAoN6mUxhLDP7m1SXJh0G3tgMwsU1z20g/uACwYSBJHn9Cw
cOSwWVyPtMg7J/Tr0pT3qGp1tDIJSqF5X6EQDBNL2zSMVW7op8UYPUxPaa012XkYxlw7rMD4QYil
2grts2sIz85aOp5hk01jcmmqYH1h4Ld8mVetB3KEYDC/XVbNXBimY647DA3ihoGKdwmVXuJX9Wf0
PXpJAe3MDvd5eAAsl+1kvoIna+D3geyN+k1czMDJZsxeWNcA1mj1zsuRhr6kc93KB7ee2ijrGC65
oGOubad0o8HLjOdBN/uYXrUbjqs0blBIjXdL1tNTH2l1fBrtEg1xZg0cSWD3yYsZMNTR9tuUCldH
nBvqrbr2xZR+6QeWTc5a3rmBCntN/FaQhJOyV7jCS80HLjfjBFG3G/pKjV8CZhNLPGjYkWMe7uBs
J6NsYrz+A6cjz0serWYYG9oR9scxIyg0F/1rY3gFWjvdsY/9YrFkGx6cvVDoM4/UWjrDl8zgDyHr
srxjm+NZNhPMAUdXA7i9KMBX6zB2Lw5Hwcd6zWhje6lfb/KqWd5x5EweZUZt0dn4uCFsYCWby+VV
tn76WEDqvqjhXT0Uml484RPni8XZ1zol+pAfcs+yTn4X6JCfAJzGbKMtozQ86DmovoG3ke4Nq/ad
s1MpZFpq6IxPtdA0soYye/JPVi2UtURGR6vcEoZA5Gta1meVzo5LBiNngqBLLmF7pbcQ7jKExcGD
l2X9YzWK17WW2+qfG4+0pjGPTtwnutes805n5Oeg7cxPk5YwdqiyRb/qgsW7Z+BRenE+Lycsbtoc
W0tvRHwvPdQorfBxPJvNjZwI9oV8ZT7Wmd/FrRxIC8PyR/ICth4v1Cqs18zukuaaOZf9uTIs/n7H
jiU+Yi42k8+Bv+QixFeVtHvltxy/zLScsKAOpXaJRmTi1tUJdkgOqM8rcfDH3G78Gy+z9LjgLR08
kHhlBJV3eGmlTy3SwRC8tDZjdGnMfKx9EIhdXg02i4VdpeKals6KNKnwrzW5Bo+iZs4aa5U7fNEr
OGJOgviNg7/ioeEkKO+GVIezK0HIY72GjRWnWWtcW2bAWtq7Jmt6EfB7ZpNX447YrYEUWBynqoB1
sJ4KXpPHoBA+FKod+n4oo0NpYTxxqy6vaWOUrPdiFsc1m1kH8awMhAyh3LpkKKZFBfibarNzsmgh
CZC3ncXlXWehg//mCm8FF7YSZb8qTt0TUDqWSY8BiSB5MN0efeyZ2S0hBH4TTt1iXy7TRIexcjBO
iVEbvjQW3iy6KoInwlS9A3ef/XHIHdbpmiMxXlEoXxmufbgz8Afhpxy+vyyjcUR16LOCSiLRNLYv
DxrFRV/h4WUQKW9HILAPNQLXnaGqZj3TmkERibK4tuUVPkyIWroI2pfFpKV0YzozrzqvO97rMisu
2XB+9u7svqsGdguXQRXag4woacjMvj57Hnw82z1P5YCyOe+d9T7RWufFzQwW1lVoxeXSCUmvDhn8
wJZhpA+Lp5iVAop3L21FuDPromfcV62mn7sp076Nog8O2bTguuY1U+Xkmhc8mnLhsfArwU7eB6Px
YInNmJZuXr298OxS8Ury7Y72cAoAYqP+jKbOd9gwBUsV5Hk+UfDQfExTvSEQsIFea0bPqWE0lY4d
FAOEljOaQQe3cWdsdBVsld5y71q5Nt3PrkTzTTxFlmb+HfOlwGWr6gLYoGyN/Zrv1zLXUuNj4VMt
YzpeRidE9yLvgIw5u1y3kzJKqjqPQbQho3ZX8wA8nhrEMzP9XNoiu7ZgZka5lq07/mGOipnmXBWq
Y+ac9XctNrZTOWfas9SC/KyNzMZnSECRTUgXMH2g7av0tD3ZRm8jJjduiBcEahxc4IVOoh79Wuqz
pFsiBcepp0YMlKAOhZT9qQVAhwugMu6AuCaMlFkkQuADWEhLKpLRrctvWm6jjp/b5Biots7DsceR
yjdwgZfTfGsExq8KK5i0lxPPNYXB1OtkKnT6DY2yOZ51sg2gbEKMdPodtXFyLwH97As20ZjO07KT
YIttfbSvJEyMD3za7MuNrM7sfDUz5BJ9s2ah0q/dXRpUVxOpoCHe1/VGX7v0Y6e5ExNH07pu4Tu1
EYRVCkiJZx8tXuzOt1Zt3FH5QdZGjv0NMbtztr73KWuTRibtYG+xE/+oFeorFiI+ECi3ablHDLRk
cU3SKQmlqzYj22AHHqB7z9sKkm3javYrVsMRueDUm9rJtdaeTICy4iGtM1ab3BU8kQruCEYBgiGH
27VcCpqxlN3xXx+jtlPST6cS7MIcOLCHmjQhf9HVqBnXOTsekCHnrejHPWSGYit8//o6v5yCCVDC
EEgvg2M/WdPvjodBko1T0Y7dsWpcFuMJ2+JDPwgNXr002gvX3o4ub8vhX1/3l6M/190GSq7LyZQ8
wHenRI7kFcp8+FeyqFz8uNCb6kESA7QAcxYMT5r1DoYMazEidKrcv776L7osrr6NsvDFubwI5lk/
CW3XoaB7YrikpDsJBxDlC/PB31bdwqP7G44pHh4SAwTHkq3yBlnN4v72Ev7t2P1txw4d9Q+f1q8d
Ozbb7H/Fr2U7vhNvv/3gH127wP2N/g3pgnBX8Ombmyr7DyHjm+dx+2ih9m6drB+FjG/GRhohNt+p
bQj5g7HR+Q1omW4hZAO3ZTIb/SczTtv7+RHbRHe2tUHxtnB6OovvpX+0nboB1oR5qSimU3XIiRga
UXKZgD/X4UrjrL3raqqEcPYdeB+gpNSLZlYuOqfcOA5zp12iRJ52a6/Ve3IsW1Qtarhq0+aYAcg+
42v3YptMkIt2arT7vsH71zYpUhrCpcLOrt372e8kW1kwUrS0KHiMricKZdvmXUxyIb/P2Jt9nzdh
MCfWoeiDJOJ148Vw0mOZZ1cuNfOZ0Qnt7D75sKj+Rg5tjEiUmJ+6M479wHwKEHAJwck9GzbajonQ
FoqLLxOCwHgq6OjXsyDlw2rWq0Sk6W4ZUUPP+u+ZRsu/rwZtRzYRsCxdqYPT9sTDpOYB/XbzBL2z
2A3dNmiq7F0lxY0oV3vHaj6+CnO0SAur/ahzOiQhNdWTUeNk4k7Z8dj4AQC/Kb/zqDTj2iBMooMt
D9Nr3dxP3QwepbgRa6CjZCsVG1nO3INYT8AynYUDxbHiNMf7tdSTDOe2Gs5l7l1lBmcuDhl3AYFZ
uzHxDkEN7sLelFWViQsT8Rxjs1SPzUQ/aDjvIkLFH52RvBrmQryJrhzjEZNTjFE/jYSjuVQr0+d6
QDYoJbo9AMsXHRVbZGGAbJW313Imco7qmxgouhbmdLjC3nGPQRKcR2RWkV+aSPFUoj2S4NqGHLUd
XEl4tKxJyj0U2wD9Vr2eTIZKDx5zwdNg+HPsecRso0Vx9uagrfEgdTtuqJlDx6fwmVzckPhBdwE8
rk529gUhEae1SerIdKw+ngaxhFaVHliiPeQgZPBUlbYri/6hHdxHX6rLwly8MMXFtteaXN/RFswO
Xle/Kqf4REyCfSgIueGMvhCthVjn3JvBV1ttaJA5cGKeiU0qE7oLj4Qv0g9BWyB6ShkZmVvUUpkC
FfMNFdlDpRN045xoghmfVpAzKHfIEdLKz2q1JcGbfrcr8mI9Og10IqUaZGgVz0LeFH3spZ19zBTO
PJhbMuL40selIZ61YUTS6ckkptaG796u/QFplL1rrcDeu0zo94lVfBTIk6/oldV7y/+8oYLOMiW2
xelc7YEs03qImDXbsVfl+V09k9fSwNHBJJiR/IX380Hf0G6MJco7xXwiHgZ1xRS62mMdXThZZy7J
WkywHNQcu0aCxhpNTb+lDlE4P8p6ZwxE9JDWYMa4aZGMeYV7MkyRRHnqz0fTTMHBz+bFoOlTrJlZ
95H4Hu6in1ixaRdE/qQQipyl7kPdacnVcwr9I1AXkkk0CPk1eJuN3+ZFwYQ9GOdbc19q1nqbdJN+
NsZhccKAXTqPYOZnO7fzSUwbazeaKlwMFuf7PS91uvSQxvIXtUvgB9WhLd1rzS4/50iSoqLxq9Pc
w5+ZaMXEnuJ+gtGDlpdVBYZv/ZtMMiKLyZA5d7OiD+mO97qfn6Zmds++AsVjC+fOpbW5W3QLlHMg
+1AtlUtomByRfAa/Y6+8y/EEJ8Z0SxLfyLgxNwhP077Wtlr3ZLJciNG7zBf+/uA1B8r6NQRt2oCM
0cD4i6EjcYlaMfMswtrs/LUHYxWmvrofECMeva05UpXeJpCbxohCa92ZTP9B3yMc1VNXXK2mt59q
8zUglgAIPKPCuR6c+8TM0qj2wFIROKbzVcOH2H+dBxwpnlqTa0cUSPYqvMT4e8t9UZnzrlw7qtax
xHQS1P6RU/wNZOpPrjtcFqldnAZHPvrLgG8SkzQ8EMs9TWDjH4Jgfqpw7cC68b66EDpRKyLkXdLq
wTSmC88exXXnm+e8RSvstG11RZJxSH/utspotyRW5keEznwTYtJRCdsAttTUHmx7wsvsrMRdLGN1
SUqAONhS+IivMYtWwJQGK/sUELb7QATKsYUgf6Fc5GYkYfT70a/mWPpcsVHqAVtLfjvgoysMNiHa
BZKpMoq90kirvZgcJ9Rr575DV0jbsc8v1n44paJnjj1bGgefyeRgy/aCUcp9Ie32eUmm6eit3heQ
nRCq04rMH3NcDrKR2h5gvhN59QyAp6JLnRJI0Nv29sKXq67nrDXS5Y3q5K4tVIvHKt/DTaEdjrj5
ZGTa0xR0BXQ2+cXCa8xaOE0nf1aCtSYXO2RG7pH1Nz9nqLAJ9GaVW3zY3pMgKwyvLqgBZTn71Fus
Pf5UK5J2ZxxSr3ha5txBPuw/rONwMdBhDzst/WZpnXeumirZax4BVnbnGnun9fydYdf62e84HpA8
BdCeVXUvgJTGZCMpq/lMV6YZP9qYspEmY5bvg+YoF46BHW7K3m+XR85BtbfZHt2hqKBxV0zAb2jh
QHINvcwsty8ZDR5nsI692eYzQ/0O4cxHa1oaCznwugqoUTtnaFm9S4TM3ZKXYUNu0x1ZhJ4rXtqZ
aBAwXdY8eDCZCHjEcdkUFcdkoOCdUEJ8z5L5t7z+u/IanzJj1P//QPwmy9ufhuHff+CPstrXf3OM
DQrChuJsuBDm5H+U1b79G+RqjCT/YVT/zzDc+C3w4NpQQGNfxFiDsfE/0kE4ubpB+Urvwttmyu+G
3381DP8F6wQ7ymC06Gwzd4Z274eLyQIzMmsc58R5mHwvs1DlHYTC5Ezo/BxhJkepYpGmQQVF9sAC
B99HG/LCxiw/Og3EfqK5hyeYAcNTyon6H86zeXWmztvnBZqQid9HjQeokhJUufapmG2CUDJb3uJF
bi4bR26NTqxxh6Aj1nPoWqSFP3yK/2V2D0fsfctgY6gY9nYqwtZkW++m9/jvqs6d8v6UpMlz3YO/
n5YpD65KcGJu7HaOd4m1pnG5Ta53QR5J/tEgKOOTVI364k1DD5terdY5rbCUltBKD2MFt3JHN879
4FFFrZGcPOeULPV4aXQWACC9s5lHAvMqYIIaEaOF+iYzV4ZApMAaETzRfkWcyHxpmghaCX2agyil
GWaGM/zVFyTkyNdptodq8JlO0/veiRYEGZKkhugku5kRM1s+2Qn0oLOIdkURQePXnzSE5ww+vYdJ
KlERPdGzB3tu11wLW6a03rSFPmJrzcdVq5Oo1JQVFmqc1lB5ywzrkMiQqMuaDL6fXJ+bYhtSaJiX
Lp2loOgT6/jkLwnqTSLSiDlDN0/GAR+Ae0Twte6XrHIPMkDhB8Nu2SJJzP4umLTiA7OK3IiLtNdf
qlZ347bxdBH7mQx2y2SJfD+jaMCzzlcJlYGfoj3re5e5rp2ND8bUZsBYvWU6BX5QpeiKmvEOJjhl
nmEtACpy19D3yCVIvGqSsaSccNzOQF+aKotER6FTmKS5CekwC6aQIYrNx1po9pE60ASKZ7siXBzn
2StWf5c5bnNbAkvbD2kPL2PCOUw9NbJrE1Jm7PHaiL0YEbdBxNUOyvSZQ2XmvC/1fB+MpCHyTQ1O
6GfqO8U8lFFfOxVnyKxFTBiR98rIsDuqWle7oOrG45qLlorSHFMa+oW5IpOfqdKimdPrAcmoAWTB
l+fAN5hOFeZ09JeMTYj8z+yrvejzjdFiaAnzxqu/oixmgEev3eI4lDdE58EiycN1Vg5wLU+4Rcx3
757JFiM7kv4mutlFgpX13hAoFgkl9gDcRqRKI4QtZILXyu/G8ktTZMQzh0TzHUy9Xb6UUDINplQZ
aICwa7pZvxr6QOSvGIQgWQcN8Ss3w0CssZqUdYL0UczP21A9uFyBK7wqup0Q64NJCr4V0Fx/B3+3
5SIFY487BDVkvhsn0Wi7tyhrhsTNGg26N5KmOmsqv1+tdl2PSCRpm2tJQ7O7bUSdxsShpcRLBAvZ
NfhoUMIyLCOOJl1Kond6YlMwajWXIlvyLu6pjV+H1iM0irR2HnW5JUozIroD7LMthhnvv1R5c1Oo
ybsGi0qCJJhoria29wbL2rkXiSJSp0eYTS0828PTmLvEcIh85tVz8FHHt3STvF1IUyF/7WWZzWAg
02vu5jhb+CLvBn2SGqNNOX3WCyrJqyIXjn4dJAutvs7s2lcxkFgcdxqhQm9LOV0A7pMN+WhH0CHr
aKmNM5oKUz1Wg6XlbVQulgLYIhNoxCpmJzDWV2eahN6d/TnX+VfJ0JomBggiKmSM82qZn5tUVvmA
attpXqd1pBW+CjXAXVTudT8YvGJsga22X0CjEDUN8/rQ+2Z1szYZQ2m3zU2UCEYhP0yIgW/stuWL
lVOm3winArvSpG7rQEEl6APM52iGeGSy+pJMTg/AFa+AZ5fs0lODDmu+tnshi5CCMJniZhDeJ21G
uxtyc8ogqlKFV6/1XRKH4P36gm6Mt7y0cFOuM3fFBYIwuA0TX7dPqUl2V7kM7efBGD+iKXdPcxAU
zqbNXT5MUASrWCvtBNQfAcT4lwjumaFA0fmxnSLZG6hsrzJrTjYC7Uo+OfX8g1lO0qUUnJzfHUQL
eBQtIyNSCOaT2WoqqpiQXNpIIy6SbM4uJ0+JgcECJzvZ+52DI08YF+Bux1NgmsoLeYCQcbLPKN5y
sAWx9nTlmeN4JpKTAXPU1JomCthxC7lpFmtl9ZvdQmCyhIripI69lwkL/lBbw9O/fdlmzMf17wpH
h2n3DyXHL33Z269Ns7GsXpv8577s9x/8U01p4wc3KRQRt232Dv+HAnKrLaEPYiV5qxG38uhPNaX5
G/9pA2lAR8UB7tBN/bOARIO50SEpHQ3ESFvJ9w8KyO+Dk58GK95mivEMlF4Us+77CrLiiVF1p9MN
8ppyhcXbsls71YYGg4dPFAddJCsCkANUYRldQEyo58QJSQb7rurxV0ZZpWsBfcMRcGxGx0wLGRpM
LOi/d/OY3Cwuyul6NfTYztEghQpNghHW2jCgfFrB6roVDTvNQrKw45Tf0aTImELsRJGpA6mQ7aMY
VnFeNx03dbXOCFqpj4mpIfO2yVXbiWATf2ebDjwtN0k4KV8ocYw3pfibaLx8E5C3b2JyfdOV08Uk
9DRrjrmn8q8YUNLfl02HLvmZZ2dtiykONp169iZZx+2CXsezAsJtp03V3m76dnRy1cW8ad7zFtzz
vOngjU0Rn+gJ4vh208lTMtGm8EhRAzmBjl5uinpt09ZXdc00GIUFsupNe+8LbjOWRqbQSLn1cwMP
c9dsen1zU+6TFRvgL0HNv6igvh03hT+Q/voD8WntbUGlfUPoJ7q0eXMFwDXomPLjFCiXzNublOlj
xEH7qvEAN+8gj2AvEHifi6jBdEBBOl5Orf08OOl4b2D28w+U7tgUTK1IGfZt7oVGTNajrEpzj/TN
P9R4gjbwdpJcYQrG7WzpZVS3yLkdZx7uPJfJ7s59G0dug8lhG1HazCq9+XbDiMQDyaQH4F239oTH
j4YiI05DG6YXYxt7itqSN/NQOCSYYdfeMOTO26h0G5pa2/gUuWGCmqFoPjjbcBXD4BOSLjfGhUqi
7zaCbbZhLPjXfudqTn1cmNTqrTFGZVkUd2Rl6zfTNtBNttEumxNWKvbjmvDpKJtIw0jexsHBNhku
gsTZT9u0OFiW340k0Pbt20A522bLPOSsvNu8mZzqOlRVAEsK0AAwL9OmXep8aHnaIrqaF5iAs43k
7saoy55VDXRObdPtbJtzO9vEe9lm3+nEFNyY0NFU22Tc9rz01G3Tcqfquium+MHZ84c+LrapujDk
HFVvk/a557l5G7/LbRLfUaSEE2qkuHgb1HMaYu/ZpvfrNsef09xmpu+S/8GE308qme8p+JethDaU
jRKg+K4LAGG4qQRWDQHfvYm2ZLl3aNuiJXD6MjMeDbh5xU53ivzCFbr3YfSzJHuStmLGPhnEiOxJ
DKVQISFt5fpA1WE7mBxMOzwFFeq7ORK007DZG63mPOM/borT0tKeDatWobiUhU4U3kG0mpjv5zy3
F7xpbwUsWcdUsyXKrOKlLEehmljBh/G2aD/iCtbODQhGHzjScOLK0/SlhgFOwEpGGjObZ1szLWcG
ou8k/o80Q/cpt4YkGZlpTK/O9wmttcYyPa6jb7+AGV/G370yMEoXSRfmIBLWp7E9U1eiNuUAUo4W
cU95rR3TIM2ZPmQ6QryHppzcNdJ7egKROQqTk7pmyO+n7X9bPH+zU4Ng2RDK//8Wz307MUGNXjkp
5z/DYf/40T/3av83h1/lMYNn/v8jC8a3fkN64Oib9YB+gokp4Y+d2nJ+Y3DKSBP9lUuC6Q8TVMuE
J+vrjofInB2bsf4/2amxlr7rZ9BS0h3ivvidroVE4Z07YMJbCMM6b49y9jh2BFA1lqhpcpRFTY9J
rYGnSJld+B+C3EI1ZOYNCYAuoTZzlfl4JJEqPRRJbj25Q7be4mlr7ufBTT7hfUAChhawO3qLco6d
sDjmwIZ2LnINNQzGUTIWFkkcZjyCQOKwY4GUuYTKhE2O7yzhh7ZjnSfVV/2uJ7FahaD1FhrVTHsk
38ii+TbUE7IRL1jtfUk28U3GUeG2zBI70lo5azu9J4JEJCsHVz6CBkqWlZkZfa2Bdna7AgAEINFF
o0ng0FRbFvsgKvNA5nqzk1U/v5AJ7QUx2qfxK1cx6HbYDT2YZIIwyUm2x1bluRVRRysKSo63rohK
TpvQpdjMjzk51t7OUnr9LecDPyLZQz3ekG2LyixPvijXIUSkNJbhqVOax+/llT3ZHWfFZtHLu6Ak
xDxB2X6zTEnz0NG+uRnxva4XspepE9sT2ngAqazbbP2VkZAs3rP8qazzP8iS19W7HTeyMJKkDnXC
LmVoF3JL8VDEiaa+f5tUeLhC2ju6ESeM29GuVsv/Y++8ttxG0qz7Kv8LoBe8uSUI+mRmMo2UusFS
ycDbCJjA088Gq6tHVT1/z/R915VUSkcQGfjMOfs0xDhUGHIXgg1aEjgKowueHIhI6SW3iVYRXL/d
SPN64fTt9kuaTpd0CMzdfFcGwghsXgyj85815NVXFnEo05XvwOFhN1jFvfFKYoh9zBTvjlYS98PI
q3ks+m7UXpY1Ocr1cuNkC56axFwP9jZjGigOwMUkrxkqq1Vn3W9wsbqPnibmE5WmTQ7lwsZ27VvE
d0Or/AgFBB5Njt3geW45hpWygxezz5Ln2VoYXwVzT4XpQJugKBWCfYHmmFvJUOurv7BFLIQRXNrW
8pLdoHSIHXNek/brdXIhq1uZap/Fg3Yx4zVldmI6E1n67NfkulK+ySO5Cg5joqkdboxvnOKSQt54
aoG/w5jvXfetpk59SNkaTklolbam43jOm8UJXfCX1j6BhcEinOiPqVUbjQuB8tLJGv8DMdk6sQum
DjW0a8W8P+sgzg6soZsi1Br+LumNhckOClhNnqTLJvFYMibMPpmtCOTJ4b9+U3P7fPbiRHshU12E
ZhE/eFU1nrNRik9pV13jwEou5VBlwbccas5obkyramztlFS6B8EWLNybYzGlyhaU3PoilyhGo7/T
Xf4qLZKE4WtO75k0s60WpM0DQ8gOsYG85YORbtm5m3S8uWn4DNLS6Z3KLmGh46baK3nt8b7pWVpQ
HFtVy5jTaLdZjtDbLQhx0SSWju9Ozc9wUHoGYHoczGGr5DyfNSTwRzCmzlYF9a1Z/IvMRcy82BAo
L5r5NGX5EHlQ1CJbkgfBPGUPvVL7jgAg6ljfhbAp9ziiAGRmJlpB8HNXeMcvchGQdpJpnaI570a/
WqSHYdgsamgekXneIHBTLPcLb5uAspLYrNXHElmw37rJLq5FSPVZn/W6FT9y5V31xYw/ID9MLIu6
8qVG4vaYj40IoUkwI4T/+QT62iLPFq3YRDr23naXa9b5ICqQ/4VpKsod2HlyOjQ+yyiw7UPhadot
cdofTUwmtSq9x6XtH4h0jJn9pGMI5KXfd3Hd73IcmA99H0+PrigJhmWgwZCg29eZ4UdZrOIdMiKq
+dgRYYPX97A07K/LcdRW4rFBgpcaUbMlX9Y5zTYx2FEXniJ+KxiaTSmb/hOgnOmgV4l8y4decmNM
2h4p6s9hDdQih0dFsieraDTM+ItVONAD2UTbRwZe5E5qvqkfB5cRCNITAPo1QtYdKmmqPmKwsn2L
rPHkg3gOZ41oooHkcfZ9a8hchZRdOnbFXeEu3pUcqbpmuoiIPfK7TN4C0cXvQYeu3XKqGCHHkAJV
8rvfiPFqCsrnrPjcemXFpGaEQJ2Z/q4SRLQ1IFE/WjiEn8iJ0sh8ADTakFd+rX18SKqbENihjn+2
+IcHlEnaIzu7dw/TiR4aQTfsEsHgi1LNAFo8y8I4OWQwXIKi8gOSgZwuLGU2eGFhWs0q2s6WrT0x
0nfQE4ejaVgkB1HsL1j5+43WEpPsMc9E8OEVJ61PmHe2ycC6dNDeEZOKT9xxdbfNhqk961a/LvCb
5xlD+dXKQSz6cITYQHAb2Lj6Z1OEs5GurWG/ymVtDS+Tl/+whF39GCrChFAKVqQkyRhFQm+76lR7
PLHDXHXOlnhr461Jh/GWBgWkYn9IopaG+dLF5hctGH5mWZ18ZmYBOEbBaBS280b0MRlHi8CqbBXY
HXD586vUxW9Jb+9nK/9C+s43sjecPTxtuVliwqatTH0mbzggppjdv+f1X7sKOs9o6UdgBuxRDLP9
kUCH3RS5hubWt/LDiEa2CU2EKhGwO+MJ41hPMMlUPNeGe60T5rcgIYaokibmGJMYZjb2aT+R2m1U
y3WVlKEiI3U7T18J2aGUor5gsYyV2xqBrhsgv9BCw7kL1sMVQMBazHR+KG1GdDNPuSit4+yrWRSv
muk2q0dB/5KaXnZoMt/7gU3iNozGT6BZiHAyXFaa91GXzDY6B8n8XOjeKVDxApZrsJkYwJ5KFvKW
guE01UXM2dm20Qhna+snI7j3WVVHa2yPGNVXKYfxlk2quJTc85uazcbO6EWwN3PJbkbP9/1YtqdG
zi/2koqdsaT1psSlg6tp+S6pP0NpDc1L7NMQZmRII8KqLIWyCsYzXhK5UbWodlCZkUdr/rcYZoNB
j/yhd471yNayDJnMPHcGkUOm8424JuOYLYOIWjDiZwjZdxnwD6+aYCYY3wU2u3QLW7sNgXhPB7/F
3C/s1o4yxPuo+Nx0T8Xi3dCdJ1vmpvlOp3p8NGsvfurBEPe86dD291mqX1Ml7NDxWPvnZKbhyJxR
ixg5nog2f8Py5d7iOR32LNIdBjFm3dyGFIdRTqyRB/OZcKcGpdrsX7ROuBjcl3dJWPVabHZG/ci8
mVitKTgzT//pZAlr+wqnlKY/xpN4XEpa01RitUckkrfVl74M0A2I+XUSw1NryEep1Q9Ua+iB3AWm
EgF/IeRolO8jmjWYdikasRIAtWNlDmg3QoYuLND8i1t1NSbOfmMqlgowCarlycRZc/7PiPb/MqJd
uzeWuv9b4/fP0tm/f+J/S2eRsRiuA7Tzj3SPX6WzzFgtRiq2Z9L6/aPxs9HHssMPfAt2JtJWWsK/
T2ht82/kMTOhxdKMVp1O8t/p++5yhV+l75hw6R51neEso2J6zVWy/gsFOdDRq8Rxp51Z5IzPsCCx
eKHxOlblQhxYO4itjjz+ZpUuS4yGjbHBoXv0DZ+qpmimV0XfdraESWhbJ310rProbNCY1iRhGrDh
INVHhUxuSWuBu5LjJiYxNLTt+n0aiqfJ5DwvpsQPtTXqyHCZ+sXCBnNfrVwwu4Ai19ml+SLrjn1g
a3rhYiXV1Z5G8QrNhRrbA6qhhr78rmvDRvnWW97kP0kO7DbAip5VoCgyYe3tu8mx642VD9UtY+t2
QrMJOM+DILKZu6rYj+T9kUpbzxcFQuhYJXMV5SyxTzazyp0UA6cHyCIX/5OuX3tXM5nF2CrejjO9
0Ya8WYvWQq/VYcEbE7Gsp8xyOuei9/4BIsyt1cF0WjIwHkjWONfxXG3zma1x4kuWSCl8uq7z453E
lx9ywzSRXxs4zUDnbyCehTD5+pA3qzov+Bh3nqN5pyonviImfXcz2F67m82E+fRcAydlIExnU5TL
S+fw5J9U+k7bar5NleMeZ9sbP2qjMclf7YKtzs4zvra9MvWobAC8MW6Hlqifxzq2lpe6t4piiLKp
8bVvRTkbzL9QDWgLQ0uRU5bXZLyEKBptmhHA8VhfAL/fMD/71yAJwJ9Mfsfgqme1OO0rBvwHaNzz
3qtqirHMsL3HuWLvrnlS5ymSaVUqN/4irBFrQOZcvKIHG2JQikVasdDFoljlgM0Hu7hqKiOEYatV
M7SQffO7tqn5u9Sp+F35xBcS6KDa31VRJDjKVSO16qUIHl+1U4FoslVK1VOo5tMze/5qX3eN7yWP
wKOxnu5QQuiE4NrUz2vNSMvnvpFfK/QXbVQuaiwiPsoqQCvL6N/c6TCUaCrw5DWOPj9MWa3abofI
rQZpV+rGJ3hJ8/M0dwCdVV535g4ROvabQkvmbQYZOA61QeCWztSovaeFA4GPTR71H6ai+QGuj44e
IejoU5Ju2TadGd/qMtWIo/EcBHp5QeJrDBC7umq5Mo2QTB79cRknF9+vBmcnHLqUUENDElWpciM9
NDVy4mzBkx+iqlTsnlNEoriD509FVgYFs1jX+tKltrktkyp57DBbPbpd5lP6ti2JoLhiSchp9YdF
Fys7r2PoSXDAIVN1++QCfnhHKUpz5nXG2tAowgxI2jOgSuV5fEx9N8Zt6mnTBna2h3JOQlAH3SUX
tCC1x1uO/hZPoSXVxrjzFHUhqZW8+omdZ7L3WK6mxug8BvmYvMZlO59bmkqHEjhZPv7zQPw/PRBt
qvJ/9UB8k1/TX8VuQDDWT/j7g9DQsYM4Ol4g/Y+B5R9iN2PNBsAjEji4SQKqZh5C/72r5NnEOvKX
R6DlrYFZurU+rRiJrli9f2NJed9B/rKjxIjFDpRognX+iufgr6ashtIrbZSvHoIaIlYR+oxZ1A7p
Cp7qCjBKMc94Jcckac/CsZkpKVLrZhKqn1RXE8lGSPRa+s3syQZIH5kx31KlnCcsG0InapPNR+wX
G4sDYwT4VrlAkzns1AztfiALILDfUtic5M6jWYYYl6CYYohSxtpjUNkjiaZkCwKlM4lC8nmykRAy
HCbmyfN4TDz2OPEx9mYtB4jgQ/JrRy7yi1Y3nhm1dgo9KQGvv5y5lrZFuizlpc63TTdJq7vY/c0E
fRbKbHnrK5tsganMrnFVpfvOMxfQXbXLhqGCKLXIxjrwopptuQzab+D7s1c/t/subKs0f54bB5BM
3x0XauBd2sTD18DQITeLitI9K3oAFzpS7KAhCxaN+7xQaZ9ymiyHo2YpJqQUE6qj7mx6d2I/C5L5
Sko03H4E6RN5RpyP6kVTxgDiX0+KnEkKM1LT25sEWw378fdYAGyascHpWxVjV8w3t9Sz/qHFSlPz
LlSOaVbj8T8nwv/pRHDYSvyrE+E964mf/7OCwfr9k/7YirDhsF3+14pOXwUM7CX+kMBafyOuk40E
qwnYTxCL/nEqWMHfbIppnnN4KF2To+Uf9bGFVc0CrMSiBbimabr/Vn2M0vUvexFOB484Er4kP8Ua
PfLn+tgfXTjFrDAPvq9qnAJj44c9ybPhUqsOF4PFcy7+omofOgaZGOmbPrS0gwjAzlmaDFerwXgV
9KO1czwiG6MeVOdTqjhMercuX5salw8uB//YxfI1JoXdB9nTfdWtlt+Ybc8FfsMgWr+byDif2mrC
ODuyrPjuxDXo2tUnaxPc9LXWO/gNjG6cr1br8kEmuKB36Tbaj2L25jdmfdX8Y02L9XIQOvZ0TRsv
6rHMoInMzzolA9jHkeXCZNm4tTaJNtjXQXLogKxrtFfNdtBOMBQYI7AcqD+ZVqIIyvB/eaY1X41+
LrdTx8HgkpM3noUcfS4LyqKDMU/JJW+NIcRTtR5tDLWi2J8mZ2d0UJ2Ryv9mV0t9TtDO0ewu9tbp
7eJznwvyyY3Y3mosbcIytqZ3hErqVjWOkRxtHGeUfFX7FAeL7qFIY2DIoah9SFFmeKbm+S3VCTMi
ZL3EX7VgfHlvBUNtuhL84CSpsx9h/RsDH4qDBAIP6GJpPnYsuLqdxt7tte98UMkco8sGgjWC5sSm
8UZ28woLeb3KsEhBJDSB8RoUDlMWZTLFJGoAyELZOnx5aZX6qo0ljV0wFB5CTwosJRZguyryHQae
GxLvwQdofYcxfyI692xA8FtPXv5YsuFG89G6vQvcoebjCKbhcxxLFd6lrWfIOMEChcGRVfye2z7u
XWfAuC9He12Kpwk8gGQmatQn25ENnoyDd2PACb/p8aWT9rfiekzDuaMfxmw/QfNm5i0D6wgkyPna
sv4Se1syj8L2LpZzUNNHbFSFXxmyP0/GnLKYTLP1osCatfOzLAAhnDRf8QNMBguqCIkKV/dOHsLu
wPoviYnN3joKyuvWn72S1CaPleE1Hssp3gkZ63ip2hEuQdLk8jvrEIgpjG0pHRmjZVxx+NB78npl
FzYaSOlxwwibfyDShS8/u+uL9xeZo3kz6YLCflpF4UuHJJNMahZNc8rbsgjk6vdoWFtreRExi5An
H6sU3AO+o+uRWLkbNdc6TiVhgpvf3dE5ma7vU1+AMKK1T/CFTua47PvesL/qSgn/d4KQq+No7qAe
jpvOmYmIz3LHfk5yioTCov4+ZlZGSviaLG6FnZnx9ROr5GWpiulOGpfuJ1vmSnu//5Q+D93kUCpc
JyH9HT8stjfuMg2N1zXosYBhihIAp4S7ijuL1U32wqy/KXZNub6ldK3rNcmVLq4S6+Q5cAWjanC4
4hqoFX7kBwk8Da0h975okObQhHcMlqeSE8rLu/6A98VQuwy2xc9lcbgj2Rus95RhIihMHM2v9s0w
Ug55RjUDcmqLOZy9Qk5bGZjLgZH3dNMniCAjqNUPizsNmEYzsPUp0xrZb2AH7UX6Q9i0DqJtxwQr
tBEmjdBQsQcKcb54V/T48fkOMOHNdNPtKj+75amiVSBcs/2Q9iDiHcuk+WXkLiZbyK92zGjNUB8T
B/2oFN9yjRX4BnBF8A7pYH7xXa0KPZOZ8cbsp54XwwW4uLqt8eqqNSp4aRyWNhL1r7V1glp0IZeM
cm4OHO8wEcP9rSPVCGlO3RDYS4XHnsYU7DYT0h6PrCm5vmoF8vSexwlCPhnAU7OaHifDsSN7JCM8
Qns/bUyCfYNN1dvt0SLZcN+UfpqGPU8MhtRtfSOy1F1XGOg/N16Rmm/B3bY69eoHGdPWKQaucsjx
an4vHW9595Nh9nYgl/JL17vZD6ubp1e8XQquaF1FKi/jkO73rc+1/p1iUcDMLyRLm8AHLmSQkGHO
WgkPDoZTGcz1TvdZy9awRUnBS1iOWlMpzuiR0NmOuafsTbXE1ocqcnGWKPqZYZuecRyWvnig9nKw
P04rg4poOTfM4sW7OEnHNKWvfkDSThnM+8yhmZV3bBXk7F/LSbsZFcMWJEAAX8LCH4VxKYmD7J4X
22KHrwd7ObrzbhmtcSu6on2YGEkgXB7ip3okBg7UOvNujf2rUdefrWQiU0IGYkn245BZlxbAjfkW
Q6l5x2fQv5ST/ZQ6Y3cjTxFMYiLgR9OivNSeTBHkzNJ/7Bj9I+4r20iHZfE5Maf5DAbjdUlM99PA
fGDfzA7LNWeqmzUfgF70MPZ4EhBVHOaWEJShNZ+EYK7sVm0Ke4QQvQsM1TJUcSf1Z5E2TTSDcozK
NegV2mmPTxxNcxvhj6gx3cXp9CVu56oMDXtwmH5Xw1AdVFeCzdcMu4xGCxO7P+vy1awL/yMzGfXx
KMTAOOT2sKl0rT2OLt6ccGLDAjilPZPKOlzZfXyZer97aAVNAUGRc+sCfY1JsiJcYTtCIXxRATm0
as6N58Jw5U9cBf0XFQDw+zpLvRyf8aHGyRnBFIGxZVGHRCh8NtUSP6epEW8Ll10FpeB8GSWyxJJR
wOi54G2FpT32vXQjYVqJ2ih8B6Wc5ku37utwPZrPeSbHDz9z421Ska0RtIED02kit7Ko8SHiq/Xa
K3mhxYMed2a9RWunPeNccLaePUBLqUqPyBd3PrWiqr9kg2Qv0LRv8dDCk9H7d8kjMUpz7lOR6x8G
jt4crNlFU479eZoSizlfofrQiIURxVqankViMyUCUfYweP3BHybGmZ4pUWaxr8Xz3872ZUqlzSv0
YQ2kNorwpDUHycNPu7pQp/ZA1y8VeK2DWRqfyGbHxl26LFHMxg5RhBVbBHLl1qCv4yxkAZLOLjtC
K4iXda+MadTlEb5jnKzPG9NsrWc/sd0nP+jlS9PbAw96liu8nhRx4jJjaJTjAwxXZ9MOyZurd8wi
2aRuIV21YVIrB6tJVb0QRUoGaE75sTNxyW9ns8xZ1uirn0AiV9kokaZP1QzEG4GcetWhxJ+VsFaz
EJ84sjN54AQaiXIT5CDJKni2pE7IbD2k/NW02zNLxO6WOlU5huyOpggBHDKadGqM04ADgThUV9/2
sXtky+5fmiJRb7ooYzzz1fCeDulnDCZx6DiGT0FBlMrbyKJx44mZKXMnrJPbVvNh1hMTRUTq79wB
GtPqNJncTVXpBB/73uD2QIhSHG5uJYuwnQn9QUfM0xGSI6NnrypZC9n+ewvwbTO2c//C6tTDyd/F
ecTjkM1UThoPqUeoa8C6zaD6bmm8IqNQGCM/VgkuBxtZykZP1XCee7vZTaY5s8vnPEVngWM+9Dhv
vufd4P5k0zNFWeE6yyENCKptPa87BAQCRuVaWrF9JDBiVJiu8bsTD7LmDWVah+e+HkGWD/7wMLWG
uY1VSTDqiMusAIt6LvJqvOL6aq03nm/Fg6xLCwUAIuHqKZekAojCYesFds29lYFmLaTaBf0GaDRl
QT3ZvxWEOCa7wK0Zxo06tWDhGsUj/ocXiP7zhegKEbG0Cma2Zn78LCgD1iDYlpNXWQnU+7FutouF
uiu2g48EIfhtiSfStqsk3XXFoC6OcJxrV6c4cIOu00jPdoaT1ZTyPBsdYPU6m58MR4rXdKpO3dSd
W3+Zt11gduSANOIbtih9P8quPzEHjPd94r9TqE07T/Tb0evt55y5AxEsY1Egmp4r0ppFukzGLguW
Bd+c3RPLimG6yTeV6S63wdLb3+aigkPKkUfqNIwvgJD1wAUBXnYphl6rvimEWgQ8q+VRS+HxRYQe
O8Nvvmxf20HVhYddZ7DjlVvF4XaMZxf2mOXdGqP81FrlnJ7rsvPii1XrX+UUtA8zU9tN5nMvHIsp
wxey5IqQpSJPvVtg2sips4o/gYPoizp+alrR7VYGOAwhOAjTJ+B7DUyM3k+8p4QgyieefkdZ8QSd
Dr908v+DBXKl9vwyNsO2iv+OHZRFtJ1hQ4D5c2MMygDpU0Jd6/W9Da+RTtTJUvN1UZ74HvRGtv/X
389h5/WXb2hbKJtN1mG6TamwKhh/2VSxAlUMvURzqKs+uKDpwvbEwfwVhxIWdbMZvmEVsO1rMvqD
dex7BFFYuwwtrR5yJwd2pPGLHbldbfePVb+CYTV3aU89tJv3MQXSOxZoWzb2UseUbdWK10t0K6Ch
t+XyYsJc7KNuRnyVkcz4Idvc+do44yRfkIc5YrdIA/1eWK8Ipi8L/QQbXH+mYUtiJIGZldCLFJwY
r5VntR9TqcR3bpn6J9DU+sUKEip6eQd9uqbeoje055n0BPTb69mp02AZWvy8oGEXRAjQOOzvnCjF
B/b4oVoId31quDNSBb/5uPfCFUnd13/9JqzTjj+/6eSkss/0WQQSEf5XjHNBhRy7Qm8Ojlr7ZQcY
JCJwdhrJ7yO1P4G5fwVxr3fPP30jDCiUASxIzb/eXX5PB9eBgTuUaclb3PpVFbED5P25gwNFtjKi
kmamCVl4yv4+4v83vruvw+bGI2PrpBeui9lfbzUgwIZHolxD0EZrvrrTBCK3yxT1IxjiZsZisXGl
RxOgTRVt27++xgamnb+8dkbgmIMD08D18U+vfUJix06vbw744vjq45QM9oNXdOZrnQvaZttwefGj
rRpwqHd2Vl8PNH514pWHBJLY6/0H+o/0+3+TfvObxn35/1cAfPoh5P/7H2ecv3/mHzNO729s993V
sH9Xaq+DzD9mnAR6Oqz5bbbvxt8TQv/YfOh/cyHF4S6Hk/9n5j0LENJ8YKl5K1yLnUXw7yxAgOv/
5YbzrdXwZcMyYhPDT/mX2z1RNj1+nqRHUXnDufFrPL01AtGzBfVyW9rrNCvIl+pmeVqoeHJuEFpm
JM5T/hQpzMoojgcP63LQv+Am1jZgfIP3zJflPg20NbFtrahoiTpWxmudNa8ll6D763dDPsRrtWFT
lQUMUcm5KRx3Owaq2DprAdfF9onJ/cAQTSU9Cws/eUMShCJ2dEDvBG7+Gd/Mu3GvDO1YqLeFbWHI
S2JUMWr6Vq61ZLJWlfJeYBKfuNKkNMpO8tGwvaguY1xGQscWfwkVaqM9Z3Gbi21KIO+hp496WCZV
b+a1ugWeMZ7zteIlwA2SdS/SJzMQLpqvZX3lDGJEZFZuxiKX2tn18HBS06rqJUkd6E9rlQ3INtt6
a+UdGNkbSkNnFQGMD76tgEVSuGmkr28TehGsP5ktXwpmC09xYxBfeS/zcb9S8pPPAUGr9LUFbmQc
bHxvtCNz7RNc+sAtP3OxtQQtjt2QumhqoKzi2fo0FEV7MGg6vLX7MIb0EbbOKLeQBOxy67FdxZw6
2WChk8W+SMr5mLPFZSfvLhLRlzwE08o4EYrisM0WI9JGExBXrmiPekHYUzA5w2XxzYOkiUKqSxj2
2lcVsXyPa6WfMFG/KeBiiMH1+gsmP3UyUkpFsmHSrVOQAWhIB4dMktyEXVs19RuAHD+vumt5b/MC
Moy8Dcko7mMyCPepsAi601JUDXEfm8/g2/LISVykHEv7Q96bSSJY3CjusuRpoaM7zQE1U+5aIeSL
GfU6HWlp0FYCd4ufDUt+TtgXMVT1iiMSK5rZ6d7YzvcmF7Ca+KIz7P6Z5aPxTAvvnEEQWC+FuwZw
O/VANSs6N5RETMnN1Fb9A5PFL9NsD1etJSbJnPQf0Pm/eNOEXLdCokHSG115ufbnrMcMsa165X+w
UBheF20Vo8HBpHiJae+Xe6uv39v+2GV1T3rWNH1h1NvoWwPgP3pFlGrgfNbZAcxqM3I8WUUZbC39
eVynDMU6b2g7Vh9IPVX8PDKOmBzjYxHBh94TBUDhw6pCZykZuBkZh7ZHYb4f19EGDZX7yWHakcTt
D90cYsTP6yikX4ciDqJg/zEt8X/XjJDwQrkmbiXLuPEV2BpYIr0KYEIkBU/H2ahxFzRgL+dwSMRk
Poj7WMaP5z4Jh779qO5jm36d4PS62JHUGD8hqW02/TrnAYHAxGed/QwMgeixgL3eB0Mm7ITqMMQG
mgzkDPmZFjXHiyGYum/w4jsPAmBS5FlNekyr2Ii6VhLl5GkafbbrfyIUVjkbuZxr3cNsJUW6Lwih
JHbU1HZOjNg50NW0q+08o/Msi88z8/hthcb5TGrqzkals2ljFpUbHw3Tpuhz5xkHaRG1LvpW7JFV
SGgA0YYkUJ3ywkLDQU25x+QP3tSokodpxBsSDvmKaYIPfnSYvz8wy9HeJ9SOQ3nGOJ5sQfGTP5gl
jR/NmlXt8vbsqvkzLgZAGL0wjzNS2cjho86lozcPRmnBbHBsDdFwh2oEgi+aeu9YIDfnpOq7Zyvo
rVffgX/hwhfbpo6RTvjcFrWPqUnY2pZF8bHkqJbs2SNK1jbWNIXxC3DfnPnUkM4bxwv6ncnyBDPJ
eC2XRP0cUmbg6eh55H0lmFe9rB1Y14hvNlGbW9I/aZ5Td3Xdm/pwjCtVhg0F0CUrhy88WEibghl1
qJdu4rc0xgO/ke00QUyrMvnNrHnaRJ7tiQtRqsFuTIyXBMP0wdIq/ZzpXhv2tZ/vSw9ROT3aQRCC
ssE47UcEwSrkpTDg0U3qR12tzpuAbFZ3AmXHflE/uxIcCU9sfyeAPmG2N4LzXHsZw7nyFq+CTU8k
3n5qA3z0cZ/9HDI8AIyufCahLWfvZIzlNrDM7tgFiIgZEhTdVp+tp57kZsxJpgodfkUf0jbJrhki
07AoySBQC2RHB1nQCSxzDBahO89V1cGhIxaB0eIcJlU7RTlQjIu0LBbog50e+yX4zWd8c0yc/nsX
4PEdiuk3VAxDpBsKxMXA48bo06Pfi+TAqt/aVrF/HY34JkmqhKYMVtEfRud5srNq12sC0XN+G3Sh
PU9p/jRzXU/x7ADH1ctr4lXLbnYL9KwAOBx942L4Ap5Iww1oP6nptQG09Wxs3uwCyNs0cF1v3ZAl
LtASqYYHJcjaiVhgIXRjh485UuqWwqJj322Tbu0vepTGQbu8VJkeaJ8J1sNsmTFDX/AC4cEElb/6
MefCKMEFevRg6kBm8EtRQOfDG7ZQysAUtq8jnEFuK2bIGyRHDM91wCQ/1J1wgrarezSJr0uBt/TL
J6sd5k9Vo88n8MQGeGJ4KZ0igwOOnDe7IaGI40l3i4mjv6y5BrSPpPHCXTEqTky/0NyvaqWyoOnM
iSIJBotlBtQWfxmyU6VXgq2FEyGan3bqTnkxB20vJLZvofxuh17O2Fl3MExVc7wWncUFwtMx78jq
St5RHbZbDyj9pm8LRMpBZdmH7A6f0RckzBM7FXLNXGuZwJS11rlvhyqNpNkjSUEuPAR4PPJR3zkI
4OONr1I/J0BhYEFGRs6JUJk62S6+GIfjfWhVpoV21LqVm6PH+lDgILODRwOcpgwbuXTZDql7EDU+
0d9bEJX4pBGAfcA3TI0t9tr82U/77pYH+UQh6aoME0ng7AU2tF2PXOiw3Hk/qDVG2D+q9+h2VyRQ
GQTBNhZggqo7Majkzf+8QCTaucLZWxKbNSjOFTPEjAowTZHFWL2hEAETxQelQYGNrFlDLqpc1llU
QB0qdNf0j3jd9U84KPIQFUyc4olesUftHYEkCqljnpHyM4f3gjFEuGcWvL/ZXgF9DRslDjrqrY59
Gz0iC1RgjBNcZ7XpB8cMJcb5NrTdtHqsO8HQ1y1Skkmc9KF1JmwrK89pGiA7uXfIU235zrO4o5+E
U5d7m3FuBD7FOvl3SBTJPeo75CKoftTcbygPvXNsp4ClEAd6F4F+193GiZEED5XuWKGpvM9yBXWo
FdnhJsA7yhXjYc6OfuwZwiMiRTX6YbU2bjUmgswzLI9zAEjnQ0mq7w+T2OgQ4J/xlfM0O2WTZoDF
td3P41gIBe6z8sDi4Xj0txLfElo98JyqltaNqZ4VOe5UbxrlFVFh4x5lwjhEzjyO58UbJxw4yXQT
SDo3eT0xLASmuWmQK37FMwNK0mwae2dkDX691miZt5ijxPcPD9+KZRcR6OHuzFH3vpu1OV9Y5hPX
AQHvpQV75YSc5/lPNu3iNaj18nNi6DCdgCUGJxQc8YmFjX4CZNbtPO7Xs94lLkHFEs+e3jZHkPZ8
g8XRSOGw20gBM6D215H/g4kJEfmnBUdzVe8m4F77vNTq46wzcm/xSb4SrWPtNL2PZNtBbEh68hXX
kWu+Dl85JMYtv4D8snjjGifMyWeteijwXG1EGrAbqfs0t1gHu8064i3uw96MGqWs9I4CilFwep8K
E6L8X+yd227bOBCGXyXofQydbEsXLbBI2jRJk03b7Bbbm0CxVZu2LNmS5UOffj9KVmLKhzih0AaL
5V0ie0SOhzPkz5mfAMQSKp5N4UsiHxT8eCyh5FmOKs8lwPz//v+g9Ca4VchE3LP/X8LZH/WUnMfi
Ow85jyQ2NqGlbhkgAhwSPmY3mabJI1hbHjP8y41/s8G232LL77Rhzs7znsrkf6OBy2vL/F4qtGXq
43M2/hUwz6B63DAd4C3Tchz2/RIWWANUuT7FpKJkMr/ORt1eGlJFc7+mjZsCrlsH8VDWOpC18YIK
rpAs7HA0XvAClwt7+zBxZp4vZtfCO+mPuvtflaO/a4AhVZ9gkpzi24SeJjh4pX59aaZm2IQEGKw3
5CIlDhbIjKD+FFDBGk6a39PBoud2SEt0p8aZMYaF+Sdof3MpogsyTSe9UZdEUJeUb8C2vuG1z6DP
Ns6WbpQFwoUCd/QpS5yUY0+jBadzmHqDu4T0R2MJa/9xfHe7nEw/DCzRvODOOfNmwA4UiqvB3SSa
nuCrIFW2kybcM7PWMTFwPrM9TgDD0aQ//MoRRm+WnLSg32vHp3SCuC5aSyuVdbkXCRjgX8tFmF2G
dxMqAn9yijH/MIIOzR5dtsm0P20uKAV1TYqMvx/HpHSSJTki0YNofwLtJDmfznF7/PNyMPX6x1/n
JIE40Xt71oNnhIL34WC6uDtrh4lIC7z+P4MargYimZfg+IOy6XMWJMsvQZqF0weWTPn0JubC69v4
ZR8qE5O3CzoKDvFDFpVIOA7FD+Wdynu8T0boM7CsG7x947QaTAw526F9kg3QOYSgfvUY2hYJKZIG
bRVvWtPOrvHvH1qhyP2f2df1QjPn3bdvgCTdqht+9vBhy8CZcneBUwyfNE9l+HYDl0FiurF6jqtC
379eC504i6bSDHsijtYDCy76MBOoSHg0AZJmm5zZtbkGpDJ4EvNNqtBMg1skZSu0/esH73cJp6cC
znXRma4PnjMgV3cGMHzPZGyeUQzSI2d43QTcVoPDJnYbnrQEWqHvV6QFywIVO8wIKpp8NALHbLDT
NMlo5vhANtS6rgXPg3fYaFte6SdYFPyWiVAZwbo7INzqasFosOYxySFfGQMC17Xgeg1MrsUB92pG
FGp/RbZAuaaFC9eKCbZLKSmFp167XdhCNSa4DfLomRIwBObt1fkFC5iu8NTF0e5DlH1OZIRpG3SQ
4hi8g2xVW2g22jYLPriwi+e/KzTsnBEWR4BVMsnnBkiYpsjmII1j5fw21gdtgke+6UAReXttfsGm
7rpwVi+3BdtsOJy1Uq8tS0to1RnhNWyS9JkwOEjZCkf0ivwC5TCyREXLLziwitoevPJsPou24R3b
KIF8XDahshXGd5AWDvjQw+L7pC/C7nu5QhZBum11vusD5apz8/lqxSmXlXJBpXxQZgMU7y6Cjfz7
nTLp8vXg2sNyfZi/Z/X11QA3X628qxxV+c+PIkj8pAOhYr4hWHXz2h+xdP8j9O/9ka+sh3KdP/bk
7Ruln2u//xOC02FFrsO+WVsudP+xSoVnenJu6gse+lHqp6WkfHcAfFH+vTWf42Eq7FPFiR+KH3FS
KVXDwgn8ur0GRogTv6vcAwF7A2FEX3IUBZ2p6GTKaplzA/ySrvDTIPTnfhKUkqSyXdeuQdnlCv8o
/nGEcrLRvVohSE5hDVb4Aa2LrmreJvvbcjwvN5azIKasUZVM9QxuV1fnH9G4EKWc3LztnBZEV/B5
1+8rBgirgix11JYbQnoZC3VGcs5fg/2dR13hV7xIsQ3U7nQ8V3+8AmDQFXu56ZuKRbq2YARkneGy
/Llyu2ih5fIfLzflT3Em0g01e7Bh6cu+8kWkeA8ApjrCy5XPnQl+1C17KNVhwYXK7kRX01d+mvqd
fpYG06li0zDjOHWoRHT6ouerwE6xh9HuuiAWpNVbPAvkUF92So1GKsZjxTdRFSrhgzqkx1lSFS0h
T23RcTSt+BByal1PX/J1cJ/4ldXTCp/R7fR1MPPVuMVBhTyc0Rc8P/roj8YpFD7KxES+xPzqkH8R
JGmgeCrqTyWpVB3Cr4KF6ChhDOF1RPTrYH70DzVPZTdzl0IebA2Lnev8gt1t9NBcWiVTv7UV88QN
vrtPGA5aGe+6wUxX7DBkRaLualY4hq5C/kyCXhU7J91MX9M3T9zJoamSL/24GxydpxuxDcrwGtaW
X5/kKdfsf/GC3Xx4muJv0X6QpoHiuWzbsGrwjLfBQt1VrsAkXVPcxYikqYq/g4S7LpQ9n00oriFg
bi1mAAiqwf6++cQdOFTVqQnE7tQwNZ+sxNDU+DeRduIoFcrKbYW16RrJt91ZJHt7vQ1pejiy3MSf
ygPZbV9TwTX5iU4Y+Mm7fwEAAP//</cx:binary>
              </cx:geoCache>
            </cx:geography>
          </cx:layoutPr>
          <cx:valueColors>
            <cx:minColor>
              <a:schemeClr val="accent3">
                <a:lumMod val="40000"/>
                <a:lumOff val="60000"/>
              </a:schemeClr>
            </cx:minColor>
            <cx:midColor>
              <a:schemeClr val="accent3">
                <a:lumMod val="75000"/>
              </a:schemeClr>
            </cx:midColor>
            <cx:maxColor>
              <a:schemeClr val="tx2">
                <a:lumMod val="90000"/>
                <a:lumOff val="1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ln>
                <a:solidFill>
                  <a:schemeClr val="bg1"/>
                </a:solidFill>
              </a:ln>
              <a:solidFill>
                <a:schemeClr val="bg1"/>
              </a:solidFill>
            </a:defRPr>
          </a:pPr>
          <a:endParaRPr lang="en-US" sz="900" b="0" i="0" u="none" strike="noStrike" baseline="0">
            <a:ln>
              <a:solidFill>
                <a:schemeClr val="bg1"/>
              </a:solidFill>
            </a:ln>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strDim>
      <cx:numDim type="val">
        <cx:f>_xlchart.v5.16</cx:f>
      </cx:numDim>
    </cx:data>
  </cx:chartData>
  <cx:chart>
    <cx:plotArea>
      <cx:plotAreaRegion>
        <cx:plotSurface>
          <cx:spPr>
            <a:ln>
              <a:solidFill>
                <a:schemeClr val="accent2"/>
              </a:solidFill>
            </a:ln>
          </cx:spPr>
        </cx:plotSurface>
        <cx:series layoutId="waterfall" uniqueId="{CF94B007-4345-4DFD-BDCD-D5B4DFA79D61}">
          <cx:tx>
            <cx:txData>
              <cx:f>_xlchart.v5.15</cx:f>
              <cx:v>Profit</cx:v>
            </cx:txData>
          </cx:tx>
          <cx:dataLabels>
            <cx:txPr>
              <a:bodyPr vertOverflow="overflow" horzOverflow="overflow" wrap="square" lIns="0" tIns="0" rIns="0" bIns="0"/>
              <a:lstStyle/>
              <a:p>
                <a:pPr algn="ctr" rtl="0">
                  <a:defRPr sz="900" b="0" i="0">
                    <a:ln>
                      <a:solidFill>
                        <a:schemeClr val="bg1"/>
                      </a:solidFill>
                    </a:ln>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ln>
                    <a:solidFill>
                      <a:schemeClr val="bg1"/>
                    </a:solidFill>
                  </a:ln>
                  <a:solidFill>
                    <a:schemeClr val="bg1"/>
                  </a:solidFill>
                </a:endParaRPr>
              </a:p>
            </cx:txPr>
            <cx:visibility seriesName="0" categoryName="0" value="1"/>
          </cx:dataLabels>
          <cx:dataId val="0"/>
          <cx:layoutPr>
            <cx:visibility connectorLines="0"/>
            <cx:subtotals>
              <cx:idx val="3"/>
            </cx:subtotals>
          </cx:layoutPr>
        </cx:series>
      </cx:plotAreaRegion>
      <cx:axis id="0" hidden="1">
        <cx:catScaling gapWidth="0.5"/>
        <cx:tickLabels/>
        <cx:txPr>
          <a:bodyPr vertOverflow="overflow" horzOverflow="overflow" wrap="square" lIns="0" tIns="0" rIns="0" bIns="0"/>
          <a:lstStyle/>
          <a:p>
            <a:pPr algn="ctr" rtl="0">
              <a:defRPr sz="900" b="0" i="0">
                <a:ln>
                  <a:solidFill>
                    <a:schemeClr val="bg1"/>
                  </a:solidFill>
                </a:ln>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ln>
                <a:solidFill>
                  <a:schemeClr val="bg1"/>
                </a:solidFill>
              </a:ln>
              <a:solidFill>
                <a:schemeClr val="bg1"/>
              </a:solidFill>
            </a:endParaRPr>
          </a:p>
        </cx:txPr>
      </cx:axis>
      <cx:axis id="1" hidden="1">
        <cx:valScaling/>
        <cx:majorGridlines/>
        <cx:tickLabels/>
        <cx:txPr>
          <a:bodyPr vertOverflow="overflow" horzOverflow="overflow" wrap="square" lIns="0" tIns="0" rIns="0" bIns="0"/>
          <a:lstStyle/>
          <a:p>
            <a:pPr algn="ctr" rtl="0">
              <a:defRPr sz="900" b="0" i="0">
                <a:ln>
                  <a:solidFill>
                    <a:schemeClr val="bg1"/>
                  </a:solidFill>
                </a:ln>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ln>
                <a:solidFill>
                  <a:schemeClr val="bg1"/>
                </a:solidFill>
              </a:ln>
              <a:solidFill>
                <a:schemeClr val="bg1"/>
              </a:solidFill>
            </a:endParaRPr>
          </a:p>
        </cx:txPr>
      </cx:axis>
    </cx:plotArea>
    <cx:legend pos="t" align="ctr" overlay="0">
      <cx:txPr>
        <a:bodyPr spcFirstLastPara="1" vertOverflow="ellipsis" horzOverflow="overflow" wrap="square" lIns="0" tIns="0" rIns="0" bIns="0" anchor="ctr" anchorCtr="1"/>
        <a:lstStyle/>
        <a:p>
          <a:pPr algn="ctr" rtl="0">
            <a:defRPr>
              <a:ln>
                <a:solidFill>
                  <a:schemeClr val="bg1"/>
                </a:solidFill>
              </a:ln>
              <a:solidFill>
                <a:schemeClr val="bg1"/>
              </a:solidFill>
            </a:defRPr>
          </a:pPr>
          <a:endParaRPr lang="en-US" sz="900" b="0" i="0" u="none" strike="noStrike" baseline="0">
            <a:ln>
              <a:solidFill>
                <a:schemeClr val="bg1"/>
              </a:solidFill>
            </a:ln>
            <a:solidFill>
              <a:schemeClr val="bg1"/>
            </a:solidFill>
            <a:latin typeface="Calibri"/>
            <a:ea typeface="Calibri"/>
            <a:cs typeface="Calibri"/>
          </a:endParaRPr>
        </a:p>
      </cx:txPr>
    </cx:legend>
  </cx:chart>
  <cx:spPr>
    <a:noFill/>
    <a:ln>
      <a:noFill/>
    </a:ln>
  </cx:spPr>
  <cx:fmtOvrs>
    <cx:fmtOvr idx="0"/>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6">
  <a:schemeClr val="accent3"/>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1.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83820</xdr:colOff>
      <xdr:row>1</xdr:row>
      <xdr:rowOff>11430</xdr:rowOff>
    </xdr:from>
    <xdr:to>
      <xdr:col>13</xdr:col>
      <xdr:colOff>388620</xdr:colOff>
      <xdr:row>16</xdr:row>
      <xdr:rowOff>11430</xdr:rowOff>
    </xdr:to>
    <xdr:graphicFrame macro="">
      <xdr:nvGraphicFramePr>
        <xdr:cNvPr id="2" name="Chart 1">
          <a:extLst>
            <a:ext uri="{FF2B5EF4-FFF2-40B4-BE49-F238E27FC236}">
              <a16:creationId xmlns:a16="http://schemas.microsoft.com/office/drawing/2014/main" id="{D487B0A1-950B-1949-EA7B-BC718632F0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xdr:colOff>
      <xdr:row>9</xdr:row>
      <xdr:rowOff>114300</xdr:rowOff>
    </xdr:from>
    <xdr:to>
      <xdr:col>11</xdr:col>
      <xdr:colOff>114300</xdr:colOff>
      <xdr:row>20</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02ABCD4-6B21-F0AC-F60A-5960C67541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69080" y="1760220"/>
              <a:ext cx="3764280" cy="1950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129540</xdr:colOff>
      <xdr:row>1</xdr:row>
      <xdr:rowOff>11430</xdr:rowOff>
    </xdr:from>
    <xdr:to>
      <xdr:col>11</xdr:col>
      <xdr:colOff>594360</xdr:colOff>
      <xdr:row>16</xdr:row>
      <xdr:rowOff>175260</xdr:rowOff>
    </xdr:to>
    <xdr:graphicFrame macro="">
      <xdr:nvGraphicFramePr>
        <xdr:cNvPr id="3" name="Chart 2">
          <a:extLst>
            <a:ext uri="{FF2B5EF4-FFF2-40B4-BE49-F238E27FC236}">
              <a16:creationId xmlns:a16="http://schemas.microsoft.com/office/drawing/2014/main" id="{2895F70C-0D59-7828-B0CD-FB33C5548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464820</xdr:colOff>
      <xdr:row>4</xdr:row>
      <xdr:rowOff>76200</xdr:rowOff>
    </xdr:from>
    <xdr:to>
      <xdr:col>11</xdr:col>
      <xdr:colOff>464820</xdr:colOff>
      <xdr:row>17</xdr:row>
      <xdr:rowOff>165735</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3D4636B7-4A0D-90F4-52FE-A1B9DB2568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335280</xdr:colOff>
      <xdr:row>7</xdr:row>
      <xdr:rowOff>7620</xdr:rowOff>
    </xdr:from>
    <xdr:to>
      <xdr:col>12</xdr:col>
      <xdr:colOff>335280</xdr:colOff>
      <xdr:row>20</xdr:row>
      <xdr:rowOff>97155</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9AF915C7-1DE7-4CA4-AC63-9B56C5D40B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205740</xdr:colOff>
      <xdr:row>9</xdr:row>
      <xdr:rowOff>121920</xdr:rowOff>
    </xdr:from>
    <xdr:to>
      <xdr:col>13</xdr:col>
      <xdr:colOff>205740</xdr:colOff>
      <xdr:row>23</xdr:row>
      <xdr:rowOff>28575</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52B934BC-5D66-D22B-BFFB-A3B6AC19558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419100</xdr:colOff>
      <xdr:row>5</xdr:row>
      <xdr:rowOff>152400</xdr:rowOff>
    </xdr:from>
    <xdr:to>
      <xdr:col>16</xdr:col>
      <xdr:colOff>266700</xdr:colOff>
      <xdr:row>24</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A18D581-E7CD-D426-59EC-8A0460A49D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71260" y="1066800"/>
              <a:ext cx="5334000" cy="3429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495300</xdr:colOff>
      <xdr:row>6</xdr:row>
      <xdr:rowOff>41910</xdr:rowOff>
    </xdr:from>
    <xdr:to>
      <xdr:col>12</xdr:col>
      <xdr:colOff>556260</xdr:colOff>
      <xdr:row>21</xdr:row>
      <xdr:rowOff>41910</xdr:rowOff>
    </xdr:to>
    <xdr:graphicFrame macro="">
      <xdr:nvGraphicFramePr>
        <xdr:cNvPr id="6" name="Chart 5">
          <a:extLst>
            <a:ext uri="{FF2B5EF4-FFF2-40B4-BE49-F238E27FC236}">
              <a16:creationId xmlns:a16="http://schemas.microsoft.com/office/drawing/2014/main" id="{3361B223-8CC8-61D9-95A2-B3AA385E2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21</xdr:row>
      <xdr:rowOff>41910</xdr:rowOff>
    </xdr:from>
    <xdr:to>
      <xdr:col>1</xdr:col>
      <xdr:colOff>685800</xdr:colOff>
      <xdr:row>24</xdr:row>
      <xdr:rowOff>45720</xdr:rowOff>
    </xdr:to>
    <xdr:graphicFrame macro="">
      <xdr:nvGraphicFramePr>
        <xdr:cNvPr id="2" name="Chart 1">
          <a:extLst>
            <a:ext uri="{FF2B5EF4-FFF2-40B4-BE49-F238E27FC236}">
              <a16:creationId xmlns:a16="http://schemas.microsoft.com/office/drawing/2014/main" id="{F2AE9557-4158-23A5-D34F-920D6E8658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21</xdr:row>
      <xdr:rowOff>60960</xdr:rowOff>
    </xdr:from>
    <xdr:to>
      <xdr:col>4</xdr:col>
      <xdr:colOff>640080</xdr:colOff>
      <xdr:row>24</xdr:row>
      <xdr:rowOff>19050</xdr:rowOff>
    </xdr:to>
    <xdr:graphicFrame macro="">
      <xdr:nvGraphicFramePr>
        <xdr:cNvPr id="3" name="Chart 2">
          <a:extLst>
            <a:ext uri="{FF2B5EF4-FFF2-40B4-BE49-F238E27FC236}">
              <a16:creationId xmlns:a16="http://schemas.microsoft.com/office/drawing/2014/main" id="{8CD4DF30-33F4-D77D-7E66-ECF7D15C9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xdr:colOff>
      <xdr:row>21</xdr:row>
      <xdr:rowOff>45720</xdr:rowOff>
    </xdr:from>
    <xdr:to>
      <xdr:col>7</xdr:col>
      <xdr:colOff>678180</xdr:colOff>
      <xdr:row>24</xdr:row>
      <xdr:rowOff>19050</xdr:rowOff>
    </xdr:to>
    <xdr:graphicFrame macro="">
      <xdr:nvGraphicFramePr>
        <xdr:cNvPr id="4" name="Chart 3">
          <a:extLst>
            <a:ext uri="{FF2B5EF4-FFF2-40B4-BE49-F238E27FC236}">
              <a16:creationId xmlns:a16="http://schemas.microsoft.com/office/drawing/2014/main" id="{6C10FDBC-7165-C3A4-D602-C934FCDD0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21</xdr:row>
      <xdr:rowOff>83820</xdr:rowOff>
    </xdr:from>
    <xdr:to>
      <xdr:col>10</xdr:col>
      <xdr:colOff>777240</xdr:colOff>
      <xdr:row>24</xdr:row>
      <xdr:rowOff>64770</xdr:rowOff>
    </xdr:to>
    <xdr:graphicFrame macro="">
      <xdr:nvGraphicFramePr>
        <xdr:cNvPr id="5" name="Chart 4">
          <a:extLst>
            <a:ext uri="{FF2B5EF4-FFF2-40B4-BE49-F238E27FC236}">
              <a16:creationId xmlns:a16="http://schemas.microsoft.com/office/drawing/2014/main" id="{1D6468E4-49C9-2810-C4BD-BEC19779D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21</xdr:row>
      <xdr:rowOff>83820</xdr:rowOff>
    </xdr:from>
    <xdr:to>
      <xdr:col>13</xdr:col>
      <xdr:colOff>800100</xdr:colOff>
      <xdr:row>24</xdr:row>
      <xdr:rowOff>76200</xdr:rowOff>
    </xdr:to>
    <xdr:graphicFrame macro="">
      <xdr:nvGraphicFramePr>
        <xdr:cNvPr id="6" name="Chart 5">
          <a:extLst>
            <a:ext uri="{FF2B5EF4-FFF2-40B4-BE49-F238E27FC236}">
              <a16:creationId xmlns:a16="http://schemas.microsoft.com/office/drawing/2014/main" id="{201EC68D-C383-AFA8-A2CA-C7157F55B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420558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4205585" cy="314325"/>
        </a:xfrm>
        <a:prstGeom prst="roundRect">
          <a:avLst>
            <a:gd name="adj" fmla="val 16667"/>
          </a:avLst>
        </a:prstGeom>
        <a:solidFill>
          <a:schemeClr val="accent1">
            <a:alpha val="98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10</xdr:row>
      <xdr:rowOff>121921</xdr:rowOff>
    </xdr:from>
    <xdr:ext cx="14340841" cy="4176492"/>
    <xdr:grpSp>
      <xdr:nvGrpSpPr>
        <xdr:cNvPr id="4" name="Shape 4">
          <a:extLst>
            <a:ext uri="{FF2B5EF4-FFF2-40B4-BE49-F238E27FC236}">
              <a16:creationId xmlns:a16="http://schemas.microsoft.com/office/drawing/2014/main" id="{00000000-0008-0000-0100-000004000000}"/>
            </a:ext>
          </a:extLst>
        </xdr:cNvPr>
        <xdr:cNvGrpSpPr/>
      </xdr:nvGrpSpPr>
      <xdr:grpSpPr>
        <a:xfrm>
          <a:off x="0" y="1874521"/>
          <a:ext cx="14340841" cy="4176492"/>
          <a:chOff x="152400" y="1971675"/>
          <a:chExt cx="12691449" cy="455549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2004695"/>
            <a:ext cx="12691449" cy="4522470"/>
            <a:chOff x="152400" y="2004695"/>
            <a:chExt cx="12691449" cy="4522470"/>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2021540"/>
              <a:ext cx="4219205" cy="2210855"/>
            </a:xfrm>
            <a:prstGeom prst="roundRect">
              <a:avLst>
                <a:gd name="adj" fmla="val 7219"/>
              </a:avLst>
            </a:prstGeom>
            <a:solidFill>
              <a:schemeClr val="accent1">
                <a:alpha val="60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599" y="2053591"/>
              <a:ext cx="2743200" cy="266700"/>
            </a:xfrm>
            <a:prstGeom prst="roundRect">
              <a:avLst>
                <a:gd name="adj" fmla="val 16667"/>
              </a:avLst>
            </a:prstGeom>
            <a:solidFill>
              <a:schemeClr val="accent1">
                <a:alpha val="7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5" name="Shape 7">
              <a:extLst>
                <a:ext uri="{FF2B5EF4-FFF2-40B4-BE49-F238E27FC236}">
                  <a16:creationId xmlns:a16="http://schemas.microsoft.com/office/drawing/2014/main" id="{A2997D69-F6B7-A89E-20DC-28B7FDB6A1A2}"/>
                </a:ext>
              </a:extLst>
            </xdr:cNvPr>
            <xdr:cNvSpPr/>
          </xdr:nvSpPr>
          <xdr:spPr>
            <a:xfrm>
              <a:off x="4398608" y="2004695"/>
              <a:ext cx="4023434" cy="2219325"/>
            </a:xfrm>
            <a:prstGeom prst="roundRect">
              <a:avLst>
                <a:gd name="adj" fmla="val 7219"/>
              </a:avLst>
            </a:prstGeom>
            <a:solidFill>
              <a:schemeClr val="accent1">
                <a:alpha val="60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8">
              <a:extLst>
                <a:ext uri="{FF2B5EF4-FFF2-40B4-BE49-F238E27FC236}">
                  <a16:creationId xmlns:a16="http://schemas.microsoft.com/office/drawing/2014/main" id="{30C648E3-7D16-DAA9-6A59-670ACD041084}"/>
                </a:ext>
              </a:extLst>
            </xdr:cNvPr>
            <xdr:cNvSpPr/>
          </xdr:nvSpPr>
          <xdr:spPr>
            <a:xfrm>
              <a:off x="4481559" y="2053591"/>
              <a:ext cx="2743200" cy="266700"/>
            </a:xfrm>
            <a:prstGeom prst="roundRect">
              <a:avLst>
                <a:gd name="adj" fmla="val 16667"/>
              </a:avLst>
            </a:prstGeom>
            <a:solidFill>
              <a:schemeClr val="accent1">
                <a:alpha val="7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a:t>
              </a:r>
              <a:r>
                <a:rPr lang="en-US" sz="1050"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WISE PROFIT</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7" name="Shape 7">
              <a:extLst>
                <a:ext uri="{FF2B5EF4-FFF2-40B4-BE49-F238E27FC236}">
                  <a16:creationId xmlns:a16="http://schemas.microsoft.com/office/drawing/2014/main" id="{8DD549FA-30B4-AE92-A4E1-9ABF2D4E7CE1}"/>
                </a:ext>
              </a:extLst>
            </xdr:cNvPr>
            <xdr:cNvSpPr/>
          </xdr:nvSpPr>
          <xdr:spPr>
            <a:xfrm>
              <a:off x="8476048" y="2021205"/>
              <a:ext cx="4360972" cy="2194569"/>
            </a:xfrm>
            <a:prstGeom prst="roundRect">
              <a:avLst>
                <a:gd name="adj" fmla="val 7219"/>
              </a:avLst>
            </a:prstGeom>
            <a:solidFill>
              <a:schemeClr val="accent1">
                <a:alpha val="60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8" name="Shape 8">
              <a:extLst>
                <a:ext uri="{FF2B5EF4-FFF2-40B4-BE49-F238E27FC236}">
                  <a16:creationId xmlns:a16="http://schemas.microsoft.com/office/drawing/2014/main" id="{F746730B-A06C-B9BC-39D6-C01D3C9E1F7A}"/>
                </a:ext>
              </a:extLst>
            </xdr:cNvPr>
            <xdr:cNvSpPr/>
          </xdr:nvSpPr>
          <xdr:spPr>
            <a:xfrm>
              <a:off x="8551045" y="2111376"/>
              <a:ext cx="3770513" cy="266700"/>
            </a:xfrm>
            <a:prstGeom prst="roundRect">
              <a:avLst>
                <a:gd name="adj" fmla="val 16667"/>
              </a:avLst>
            </a:prstGeom>
            <a:solidFill>
              <a:schemeClr val="accent1">
                <a:alpha val="7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a:t>
              </a:r>
              <a:r>
                <a:rPr lang="en-US" sz="1050"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9" name="Shape 7">
              <a:extLst>
                <a:ext uri="{FF2B5EF4-FFF2-40B4-BE49-F238E27FC236}">
                  <a16:creationId xmlns:a16="http://schemas.microsoft.com/office/drawing/2014/main" id="{28AD6CCC-1FAA-B144-4BB9-1BE9BB991090}"/>
                </a:ext>
              </a:extLst>
            </xdr:cNvPr>
            <xdr:cNvSpPr/>
          </xdr:nvSpPr>
          <xdr:spPr>
            <a:xfrm>
              <a:off x="192904" y="4307840"/>
              <a:ext cx="4219205" cy="2219325"/>
            </a:xfrm>
            <a:prstGeom prst="roundRect">
              <a:avLst>
                <a:gd name="adj" fmla="val 7219"/>
              </a:avLst>
            </a:prstGeom>
            <a:solidFill>
              <a:schemeClr val="accent1">
                <a:alpha val="60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0" name="Shape 8">
              <a:extLst>
                <a:ext uri="{FF2B5EF4-FFF2-40B4-BE49-F238E27FC236}">
                  <a16:creationId xmlns:a16="http://schemas.microsoft.com/office/drawing/2014/main" id="{58231319-582D-ED61-03B5-4F51DA7286B9}"/>
                </a:ext>
              </a:extLst>
            </xdr:cNvPr>
            <xdr:cNvSpPr/>
          </xdr:nvSpPr>
          <xdr:spPr>
            <a:xfrm>
              <a:off x="242101" y="4431031"/>
              <a:ext cx="2743200" cy="266700"/>
            </a:xfrm>
            <a:prstGeom prst="roundRect">
              <a:avLst>
                <a:gd name="adj" fmla="val 16667"/>
              </a:avLst>
            </a:prstGeom>
            <a:solidFill>
              <a:schemeClr val="accent1">
                <a:alpha val="7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r>
                <a:rPr lang="en-US" sz="1050"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BY STATE</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1" name="Shape 7">
              <a:extLst>
                <a:ext uri="{FF2B5EF4-FFF2-40B4-BE49-F238E27FC236}">
                  <a16:creationId xmlns:a16="http://schemas.microsoft.com/office/drawing/2014/main" id="{C7E31DCD-EF80-AC05-C2C1-CA28ADDDC209}"/>
                </a:ext>
              </a:extLst>
            </xdr:cNvPr>
            <xdr:cNvSpPr/>
          </xdr:nvSpPr>
          <xdr:spPr>
            <a:xfrm>
              <a:off x="4452614" y="4299585"/>
              <a:ext cx="4003182" cy="2219325"/>
            </a:xfrm>
            <a:prstGeom prst="roundRect">
              <a:avLst>
                <a:gd name="adj" fmla="val 7219"/>
              </a:avLst>
            </a:prstGeom>
            <a:solidFill>
              <a:schemeClr val="accent1">
                <a:alpha val="60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2" name="Shape 8">
              <a:extLst>
                <a:ext uri="{FF2B5EF4-FFF2-40B4-BE49-F238E27FC236}">
                  <a16:creationId xmlns:a16="http://schemas.microsoft.com/office/drawing/2014/main" id="{00C79885-93DD-928D-A6C5-6D90BB9DA800}"/>
                </a:ext>
              </a:extLst>
            </xdr:cNvPr>
            <xdr:cNvSpPr/>
          </xdr:nvSpPr>
          <xdr:spPr>
            <a:xfrm>
              <a:off x="4501811" y="4422776"/>
              <a:ext cx="2743200" cy="266700"/>
            </a:xfrm>
            <a:prstGeom prst="roundRect">
              <a:avLst>
                <a:gd name="adj" fmla="val 16667"/>
              </a:avLst>
            </a:prstGeom>
            <a:solidFill>
              <a:schemeClr val="accent1">
                <a:alpha val="7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SUBS CATEGORIES BY 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3" name="Shape 7">
              <a:extLst>
                <a:ext uri="{FF2B5EF4-FFF2-40B4-BE49-F238E27FC236}">
                  <a16:creationId xmlns:a16="http://schemas.microsoft.com/office/drawing/2014/main" id="{7F16B226-F9A8-9060-D238-AA1307C335CE}"/>
                </a:ext>
              </a:extLst>
            </xdr:cNvPr>
            <xdr:cNvSpPr/>
          </xdr:nvSpPr>
          <xdr:spPr>
            <a:xfrm>
              <a:off x="8530054" y="4291330"/>
              <a:ext cx="4313795" cy="2219325"/>
            </a:xfrm>
            <a:prstGeom prst="roundRect">
              <a:avLst>
                <a:gd name="adj" fmla="val 7219"/>
              </a:avLst>
            </a:prstGeom>
            <a:solidFill>
              <a:schemeClr val="accent1">
                <a:alpha val="60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4" name="Shape 8">
              <a:extLst>
                <a:ext uri="{FF2B5EF4-FFF2-40B4-BE49-F238E27FC236}">
                  <a16:creationId xmlns:a16="http://schemas.microsoft.com/office/drawing/2014/main" id="{0CF0ACC2-5E97-C7D1-9A9A-762FC3194C86}"/>
                </a:ext>
              </a:extLst>
            </xdr:cNvPr>
            <xdr:cNvSpPr/>
          </xdr:nvSpPr>
          <xdr:spPr>
            <a:xfrm>
              <a:off x="8748020" y="4414521"/>
              <a:ext cx="2743200" cy="266700"/>
            </a:xfrm>
            <a:prstGeom prst="roundRect">
              <a:avLst>
                <a:gd name="adj" fmla="val 16667"/>
              </a:avLst>
            </a:prstGeom>
            <a:solidFill>
              <a:schemeClr val="accent1">
                <a:alpha val="7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fLocksWithSheet="0"/>
  </xdr:oneCellAnchor>
  <xdr:oneCellAnchor>
    <xdr:from>
      <xdr:col>0</xdr:col>
      <xdr:colOff>142875</xdr:colOff>
      <xdr:row>2</xdr:row>
      <xdr:rowOff>76200</xdr:rowOff>
    </xdr:from>
    <xdr:ext cx="1417510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4175105" cy="1438275"/>
          <a:chOff x="0" y="3060863"/>
          <a:chExt cx="10692000" cy="1438275"/>
        </a:xfrm>
        <a:solidFill>
          <a:schemeClr val="accent1">
            <a:alpha val="50000"/>
          </a:schemeClr>
        </a:soli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198120</xdr:colOff>
      <xdr:row>4</xdr:row>
      <xdr:rowOff>30480</xdr:rowOff>
    </xdr:from>
    <xdr:to>
      <xdr:col>4</xdr:col>
      <xdr:colOff>495300</xdr:colOff>
      <xdr:row>5</xdr:row>
      <xdr:rowOff>167640</xdr:rowOff>
    </xdr:to>
    <xdr:sp macro="" textlink="KPI!B18">
      <xdr:nvSpPr>
        <xdr:cNvPr id="39" name="Rectangle: Rounded Corners 38">
          <a:extLst>
            <a:ext uri="{FF2B5EF4-FFF2-40B4-BE49-F238E27FC236}">
              <a16:creationId xmlns:a16="http://schemas.microsoft.com/office/drawing/2014/main" id="{6CC92B44-41EB-DDF3-6FD9-5DD273915EDD}"/>
            </a:ext>
          </a:extLst>
        </xdr:cNvPr>
        <xdr:cNvSpPr/>
      </xdr:nvSpPr>
      <xdr:spPr>
        <a:xfrm>
          <a:off x="198120" y="731520"/>
          <a:ext cx="2674620" cy="312420"/>
        </a:xfrm>
        <a:prstGeom prst="roundRect">
          <a:avLst/>
        </a:prstGeom>
        <a:solidFill>
          <a:schemeClr val="accent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C52E9E-67CA-45D0-9701-5E5CF0482002}" type="TxLink">
            <a:rPr lang="en-US" sz="1400" b="1" i="0" u="none" strike="noStrike">
              <a:solidFill>
                <a:schemeClr val="accent4">
                  <a:lumMod val="40000"/>
                  <a:lumOff val="60000"/>
                </a:schemeClr>
              </a:solidFill>
              <a:latin typeface="Calibri"/>
              <a:ea typeface="Calibri"/>
              <a:cs typeface="Calibri"/>
            </a:rPr>
            <a:pPr algn="ctr"/>
            <a:t>$24,132.24</a:t>
          </a:fld>
          <a:endParaRPr lang="en-US" sz="1400" b="1">
            <a:solidFill>
              <a:schemeClr val="accent4">
                <a:lumMod val="40000"/>
                <a:lumOff val="60000"/>
              </a:schemeClr>
            </a:solidFill>
          </a:endParaRPr>
        </a:p>
      </xdr:txBody>
    </xdr:sp>
    <xdr:clientData/>
  </xdr:twoCellAnchor>
  <xdr:twoCellAnchor>
    <xdr:from>
      <xdr:col>1</xdr:col>
      <xdr:colOff>135255</xdr:colOff>
      <xdr:row>5</xdr:row>
      <xdr:rowOff>167640</xdr:rowOff>
    </xdr:from>
    <xdr:to>
      <xdr:col>3</xdr:col>
      <xdr:colOff>455295</xdr:colOff>
      <xdr:row>9</xdr:row>
      <xdr:rowOff>19050</xdr:rowOff>
    </xdr:to>
    <xdr:graphicFrame macro="">
      <xdr:nvGraphicFramePr>
        <xdr:cNvPr id="40" name="Chart 39">
          <a:extLst>
            <a:ext uri="{FF2B5EF4-FFF2-40B4-BE49-F238E27FC236}">
              <a16:creationId xmlns:a16="http://schemas.microsoft.com/office/drawing/2014/main" id="{CBC088D8-8FA5-46AB-A890-B556F8686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150495</xdr:colOff>
      <xdr:row>9</xdr:row>
      <xdr:rowOff>68580</xdr:rowOff>
    </xdr:from>
    <xdr:to>
      <xdr:col>4</xdr:col>
      <xdr:colOff>586740</xdr:colOff>
      <xdr:row>10</xdr:row>
      <xdr:rowOff>114300</xdr:rowOff>
    </xdr:to>
    <xdr:sp macro="" textlink="KPI!B18">
      <xdr:nvSpPr>
        <xdr:cNvPr id="41" name="Rectangle: Rounded Corners 40">
          <a:extLst>
            <a:ext uri="{FF2B5EF4-FFF2-40B4-BE49-F238E27FC236}">
              <a16:creationId xmlns:a16="http://schemas.microsoft.com/office/drawing/2014/main" id="{D432385C-BC8D-4FDE-8665-41363F2FA7BD}"/>
            </a:ext>
          </a:extLst>
        </xdr:cNvPr>
        <xdr:cNvSpPr/>
      </xdr:nvSpPr>
      <xdr:spPr>
        <a:xfrm>
          <a:off x="150495" y="1645920"/>
          <a:ext cx="2813685" cy="220980"/>
        </a:xfrm>
        <a:prstGeom prst="roundRect">
          <a:avLst/>
        </a:prstGeom>
        <a:solidFill>
          <a:schemeClr val="accent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600" b="1" baseline="0">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600" b="1">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487679</xdr:colOff>
      <xdr:row>4</xdr:row>
      <xdr:rowOff>38100</xdr:rowOff>
    </xdr:from>
    <xdr:to>
      <xdr:col>19</xdr:col>
      <xdr:colOff>137160</xdr:colOff>
      <xdr:row>6</xdr:row>
      <xdr:rowOff>0</xdr:rowOff>
    </xdr:to>
    <xdr:sp macro="" textlink="KPI!$K$18">
      <xdr:nvSpPr>
        <xdr:cNvPr id="42" name="Rectangle: Rounded Corners 41">
          <a:extLst>
            <a:ext uri="{FF2B5EF4-FFF2-40B4-BE49-F238E27FC236}">
              <a16:creationId xmlns:a16="http://schemas.microsoft.com/office/drawing/2014/main" id="{734634B8-1163-40BC-B145-D2364034F05D}"/>
            </a:ext>
          </a:extLst>
        </xdr:cNvPr>
        <xdr:cNvSpPr/>
      </xdr:nvSpPr>
      <xdr:spPr>
        <a:xfrm>
          <a:off x="8808719" y="739140"/>
          <a:ext cx="2621281" cy="312420"/>
        </a:xfrm>
        <a:prstGeom prst="roundRect">
          <a:avLst/>
        </a:prstGeom>
        <a:solidFill>
          <a:schemeClr val="accent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7B3826-432A-4E75-9F48-4F9F30647F5F}"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86</a:t>
          </a:fld>
          <a:endParaRPr lang="en-US" sz="1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135255</xdr:colOff>
      <xdr:row>4</xdr:row>
      <xdr:rowOff>38100</xdr:rowOff>
    </xdr:from>
    <xdr:to>
      <xdr:col>9</xdr:col>
      <xdr:colOff>432435</xdr:colOff>
      <xdr:row>6</xdr:row>
      <xdr:rowOff>0</xdr:rowOff>
    </xdr:to>
    <xdr:sp macro="" textlink="KPI!$E$18">
      <xdr:nvSpPr>
        <xdr:cNvPr id="43" name="Rectangle: Rounded Corners 42">
          <a:extLst>
            <a:ext uri="{FF2B5EF4-FFF2-40B4-BE49-F238E27FC236}">
              <a16:creationId xmlns:a16="http://schemas.microsoft.com/office/drawing/2014/main" id="{A023B924-C542-44A3-91A4-F89E13AB6227}"/>
            </a:ext>
          </a:extLst>
        </xdr:cNvPr>
        <xdr:cNvSpPr/>
      </xdr:nvSpPr>
      <xdr:spPr>
        <a:xfrm>
          <a:off x="3107055" y="739140"/>
          <a:ext cx="2674620" cy="312420"/>
        </a:xfrm>
        <a:prstGeom prst="roundRect">
          <a:avLst/>
        </a:prstGeom>
        <a:solidFill>
          <a:schemeClr val="accent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56A138E-EF66-4791-AF94-6CF6BF8CE765}" type="TxLink">
            <a:rPr lang="en-US" sz="1400" b="1" i="0" u="none" strike="noStrike">
              <a:solidFill>
                <a:schemeClr val="bg1"/>
              </a:solidFill>
              <a:latin typeface="Calibri"/>
              <a:ea typeface="Calibri"/>
              <a:cs typeface="Calibri"/>
            </a:rPr>
            <a:pPr algn="ctr"/>
            <a:t>$3,963.30</a:t>
          </a:fld>
          <a:endParaRPr lang="en-US" sz="1800" b="1">
            <a:solidFill>
              <a:schemeClr val="bg1"/>
            </a:solidFill>
          </a:endParaRPr>
        </a:p>
      </xdr:txBody>
    </xdr:sp>
    <xdr:clientData/>
  </xdr:twoCellAnchor>
  <xdr:twoCellAnchor>
    <xdr:from>
      <xdr:col>10</xdr:col>
      <xdr:colOff>59055</xdr:colOff>
      <xdr:row>4</xdr:row>
      <xdr:rowOff>38100</xdr:rowOff>
    </xdr:from>
    <xdr:to>
      <xdr:col>14</xdr:col>
      <xdr:colOff>350520</xdr:colOff>
      <xdr:row>6</xdr:row>
      <xdr:rowOff>0</xdr:rowOff>
    </xdr:to>
    <xdr:sp macro="" textlink="KPI!$H$18">
      <xdr:nvSpPr>
        <xdr:cNvPr id="44" name="Rectangle: Rounded Corners 43">
          <a:extLst>
            <a:ext uri="{FF2B5EF4-FFF2-40B4-BE49-F238E27FC236}">
              <a16:creationId xmlns:a16="http://schemas.microsoft.com/office/drawing/2014/main" id="{F53BE1F2-FB6E-41EC-B468-52E1D98EF184}"/>
            </a:ext>
          </a:extLst>
        </xdr:cNvPr>
        <xdr:cNvSpPr/>
      </xdr:nvSpPr>
      <xdr:spPr>
        <a:xfrm>
          <a:off x="6002655" y="739140"/>
          <a:ext cx="2668905" cy="312420"/>
        </a:xfrm>
        <a:prstGeom prst="roundRect">
          <a:avLst/>
        </a:prstGeom>
        <a:solidFill>
          <a:schemeClr val="accent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A3A8BA-6D10-4B92-A510-45CA0B97FD03}"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351</a:t>
          </a:fld>
          <a:endParaRPr lang="en-US" sz="1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51435</xdr:colOff>
      <xdr:row>9</xdr:row>
      <xdr:rowOff>53340</xdr:rowOff>
    </xdr:from>
    <xdr:to>
      <xdr:col>9</xdr:col>
      <xdr:colOff>487680</xdr:colOff>
      <xdr:row>10</xdr:row>
      <xdr:rowOff>99060</xdr:rowOff>
    </xdr:to>
    <xdr:sp macro="" textlink="KPI!B18">
      <xdr:nvSpPr>
        <xdr:cNvPr id="45" name="Rectangle: Rounded Corners 44">
          <a:extLst>
            <a:ext uri="{FF2B5EF4-FFF2-40B4-BE49-F238E27FC236}">
              <a16:creationId xmlns:a16="http://schemas.microsoft.com/office/drawing/2014/main" id="{BFEDFE7B-8CEC-4E75-86EA-8CB044486DE5}"/>
            </a:ext>
          </a:extLst>
        </xdr:cNvPr>
        <xdr:cNvSpPr/>
      </xdr:nvSpPr>
      <xdr:spPr>
        <a:xfrm>
          <a:off x="3023235" y="1630680"/>
          <a:ext cx="2813685" cy="220980"/>
        </a:xfrm>
        <a:prstGeom prst="roundRect">
          <a:avLst/>
        </a:prstGeom>
        <a:solidFill>
          <a:schemeClr val="accent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600" b="1" baseline="0">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600" b="1">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584835</xdr:colOff>
      <xdr:row>9</xdr:row>
      <xdr:rowOff>45720</xdr:rowOff>
    </xdr:from>
    <xdr:to>
      <xdr:col>14</xdr:col>
      <xdr:colOff>381000</xdr:colOff>
      <xdr:row>10</xdr:row>
      <xdr:rowOff>99060</xdr:rowOff>
    </xdr:to>
    <xdr:sp macro="" textlink="KPI!B18">
      <xdr:nvSpPr>
        <xdr:cNvPr id="46" name="Rectangle: Rounded Corners 45">
          <a:extLst>
            <a:ext uri="{FF2B5EF4-FFF2-40B4-BE49-F238E27FC236}">
              <a16:creationId xmlns:a16="http://schemas.microsoft.com/office/drawing/2014/main" id="{F25710AB-EF09-4561-9037-1095BE14014A}"/>
            </a:ext>
          </a:extLst>
        </xdr:cNvPr>
        <xdr:cNvSpPr/>
      </xdr:nvSpPr>
      <xdr:spPr>
        <a:xfrm>
          <a:off x="5934075" y="1623060"/>
          <a:ext cx="2767965" cy="228600"/>
        </a:xfrm>
        <a:prstGeom prst="roundRect">
          <a:avLst/>
        </a:prstGeom>
        <a:solidFill>
          <a:schemeClr val="accent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600" b="1" baseline="0">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600" b="1">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478155</xdr:colOff>
      <xdr:row>9</xdr:row>
      <xdr:rowOff>53340</xdr:rowOff>
    </xdr:from>
    <xdr:to>
      <xdr:col>19</xdr:col>
      <xdr:colOff>175260</xdr:colOff>
      <xdr:row>10</xdr:row>
      <xdr:rowOff>99060</xdr:rowOff>
    </xdr:to>
    <xdr:sp macro="" textlink="KPI!B18">
      <xdr:nvSpPr>
        <xdr:cNvPr id="47" name="Rectangle: Rounded Corners 46">
          <a:extLst>
            <a:ext uri="{FF2B5EF4-FFF2-40B4-BE49-F238E27FC236}">
              <a16:creationId xmlns:a16="http://schemas.microsoft.com/office/drawing/2014/main" id="{91CCD19A-ABB6-44B7-A10B-206AA5169C00}"/>
            </a:ext>
          </a:extLst>
        </xdr:cNvPr>
        <xdr:cNvSpPr/>
      </xdr:nvSpPr>
      <xdr:spPr>
        <a:xfrm>
          <a:off x="8799195" y="1630680"/>
          <a:ext cx="2668905" cy="220980"/>
        </a:xfrm>
        <a:prstGeom prst="roundRect">
          <a:avLst/>
        </a:prstGeom>
        <a:solidFill>
          <a:schemeClr val="accent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600" b="1" baseline="0">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600" b="1">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264795</xdr:colOff>
      <xdr:row>9</xdr:row>
      <xdr:rowOff>68580</xdr:rowOff>
    </xdr:from>
    <xdr:to>
      <xdr:col>24</xdr:col>
      <xdr:colOff>60960</xdr:colOff>
      <xdr:row>10</xdr:row>
      <xdr:rowOff>114300</xdr:rowOff>
    </xdr:to>
    <xdr:sp macro="" textlink="KPI!B18">
      <xdr:nvSpPr>
        <xdr:cNvPr id="48" name="Rectangle: Rounded Corners 47">
          <a:extLst>
            <a:ext uri="{FF2B5EF4-FFF2-40B4-BE49-F238E27FC236}">
              <a16:creationId xmlns:a16="http://schemas.microsoft.com/office/drawing/2014/main" id="{6825DD65-3DC3-49B2-AE81-06F42E386068}"/>
            </a:ext>
          </a:extLst>
        </xdr:cNvPr>
        <xdr:cNvSpPr/>
      </xdr:nvSpPr>
      <xdr:spPr>
        <a:xfrm>
          <a:off x="11557635" y="1645920"/>
          <a:ext cx="2767965" cy="220980"/>
        </a:xfrm>
        <a:prstGeom prst="roundRect">
          <a:avLst/>
        </a:prstGeom>
        <a:solidFill>
          <a:schemeClr val="accent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600" b="1" baseline="0">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600" b="1">
            <a:solidFill>
              <a:schemeClr val="accent4">
                <a:lumMod val="40000"/>
                <a:lumOff val="6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302895</xdr:colOff>
      <xdr:row>4</xdr:row>
      <xdr:rowOff>45720</xdr:rowOff>
    </xdr:from>
    <xdr:to>
      <xdr:col>24</xdr:col>
      <xdr:colOff>0</xdr:colOff>
      <xdr:row>6</xdr:row>
      <xdr:rowOff>7620</xdr:rowOff>
    </xdr:to>
    <xdr:sp macro="" textlink="KPI!$N$18">
      <xdr:nvSpPr>
        <xdr:cNvPr id="49" name="Rectangle: Rounded Corners 48">
          <a:extLst>
            <a:ext uri="{FF2B5EF4-FFF2-40B4-BE49-F238E27FC236}">
              <a16:creationId xmlns:a16="http://schemas.microsoft.com/office/drawing/2014/main" id="{A3D7B553-B98A-464B-B7CF-E705DC0FEFFE}"/>
            </a:ext>
          </a:extLst>
        </xdr:cNvPr>
        <xdr:cNvSpPr/>
      </xdr:nvSpPr>
      <xdr:spPr>
        <a:xfrm>
          <a:off x="11595735" y="746760"/>
          <a:ext cx="2668905" cy="312420"/>
        </a:xfrm>
        <a:prstGeom prst="roundRect">
          <a:avLst/>
        </a:prstGeom>
        <a:solidFill>
          <a:schemeClr val="accent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D9662A-0AFA-419D-9ABD-979ADEF2DD07}"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16.42%</a:t>
          </a:fld>
          <a:endParaRPr lang="en-US" sz="1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66675</xdr:colOff>
      <xdr:row>6</xdr:row>
      <xdr:rowOff>30480</xdr:rowOff>
    </xdr:from>
    <xdr:to>
      <xdr:col>8</xdr:col>
      <xdr:colOff>363855</xdr:colOff>
      <xdr:row>9</xdr:row>
      <xdr:rowOff>11430</xdr:rowOff>
    </xdr:to>
    <xdr:graphicFrame macro="">
      <xdr:nvGraphicFramePr>
        <xdr:cNvPr id="50" name="Chart 49">
          <a:extLst>
            <a:ext uri="{FF2B5EF4-FFF2-40B4-BE49-F238E27FC236}">
              <a16:creationId xmlns:a16="http://schemas.microsoft.com/office/drawing/2014/main" id="{24FED5AA-1B5C-4E29-910D-16FEE977A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114300</xdr:colOff>
      <xdr:row>6</xdr:row>
      <xdr:rowOff>24765</xdr:rowOff>
    </xdr:from>
    <xdr:to>
      <xdr:col>13</xdr:col>
      <xdr:colOff>441960</xdr:colOff>
      <xdr:row>9</xdr:row>
      <xdr:rowOff>20955</xdr:rowOff>
    </xdr:to>
    <xdr:graphicFrame macro="">
      <xdr:nvGraphicFramePr>
        <xdr:cNvPr id="51" name="Chart 50">
          <a:extLst>
            <a:ext uri="{FF2B5EF4-FFF2-40B4-BE49-F238E27FC236}">
              <a16:creationId xmlns:a16="http://schemas.microsoft.com/office/drawing/2014/main" id="{83732953-E63F-4675-8B0F-8699EBDE5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358140</xdr:colOff>
      <xdr:row>6</xdr:row>
      <xdr:rowOff>17145</xdr:rowOff>
    </xdr:from>
    <xdr:to>
      <xdr:col>18</xdr:col>
      <xdr:colOff>213360</xdr:colOff>
      <xdr:row>9</xdr:row>
      <xdr:rowOff>20955</xdr:rowOff>
    </xdr:to>
    <xdr:graphicFrame macro="">
      <xdr:nvGraphicFramePr>
        <xdr:cNvPr id="52" name="Chart 51">
          <a:extLst>
            <a:ext uri="{FF2B5EF4-FFF2-40B4-BE49-F238E27FC236}">
              <a16:creationId xmlns:a16="http://schemas.microsoft.com/office/drawing/2014/main" id="{649863AC-2D83-407A-8EA4-5C20AA769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144780</xdr:colOff>
      <xdr:row>6</xdr:row>
      <xdr:rowOff>32385</xdr:rowOff>
    </xdr:from>
    <xdr:to>
      <xdr:col>23</xdr:col>
      <xdr:colOff>22860</xdr:colOff>
      <xdr:row>9</xdr:row>
      <xdr:rowOff>47625</xdr:rowOff>
    </xdr:to>
    <xdr:graphicFrame macro="">
      <xdr:nvGraphicFramePr>
        <xdr:cNvPr id="53" name="Chart 52">
          <a:extLst>
            <a:ext uri="{FF2B5EF4-FFF2-40B4-BE49-F238E27FC236}">
              <a16:creationId xmlns:a16="http://schemas.microsoft.com/office/drawing/2014/main" id="{F59FA3F0-4D17-466E-8F20-4DFEC6478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525780</xdr:colOff>
          <xdr:row>9</xdr:row>
          <xdr:rowOff>77246</xdr:rowOff>
        </xdr:from>
        <xdr:to>
          <xdr:col>4</xdr:col>
          <xdr:colOff>83820</xdr:colOff>
          <xdr:row>10</xdr:row>
          <xdr:rowOff>114300</xdr:rowOff>
        </xdr:to>
        <xdr:pic>
          <xdr:nvPicPr>
            <xdr:cNvPr id="56" name="Picture 55">
              <a:extLst>
                <a:ext uri="{FF2B5EF4-FFF2-40B4-BE49-F238E27FC236}">
                  <a16:creationId xmlns:a16="http://schemas.microsoft.com/office/drawing/2014/main" id="{32E7C492-0DC5-C632-E21C-E2A089F2DC9F}"/>
                </a:ext>
              </a:extLst>
            </xdr:cNvPr>
            <xdr:cNvPicPr>
              <a:picLocks noChangeAspect="1" noChangeArrowheads="1"/>
              <a:extLst>
                <a:ext uri="{84589F7E-364E-4C9E-8A38-B11213B215E9}">
                  <a14:cameraTool cellRange="'KPI YOY'!$I$8" spid="_x0000_s2196"/>
                </a:ext>
              </a:extLst>
            </xdr:cNvPicPr>
          </xdr:nvPicPr>
          <xdr:blipFill>
            <a:blip xmlns:r="http://schemas.openxmlformats.org/officeDocument/2006/relationships" r:embed="rId6">
              <a:lum contrast="-3000"/>
            </a:blip>
            <a:srcRect/>
            <a:stretch>
              <a:fillRect/>
            </a:stretch>
          </xdr:blipFill>
          <xdr:spPr bwMode="auto">
            <a:xfrm>
              <a:off x="1714500" y="1654586"/>
              <a:ext cx="746760" cy="212314"/>
            </a:xfrm>
            <a:prstGeom prst="rect">
              <a:avLst/>
            </a:prstGeom>
            <a:solidFill>
              <a:schemeClr val="accent1"/>
            </a:solidFill>
            <a:ln w="0">
              <a:noFill/>
            </a:ln>
            <a:effectLst>
              <a:outerShdw dist="88900" sx="1000" sy="1000" algn="ctr" rotWithShape="0">
                <a:schemeClr val="accent1">
                  <a:lumMod val="75000"/>
                </a:schemeClr>
              </a:outerShdw>
            </a:effec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571500</xdr:colOff>
          <xdr:row>9</xdr:row>
          <xdr:rowOff>60960</xdr:rowOff>
        </xdr:from>
        <xdr:to>
          <xdr:col>9</xdr:col>
          <xdr:colOff>45720</xdr:colOff>
          <xdr:row>10</xdr:row>
          <xdr:rowOff>106680</xdr:rowOff>
        </xdr:to>
        <xdr:pic>
          <xdr:nvPicPr>
            <xdr:cNvPr id="58" name="Picture 57">
              <a:extLst>
                <a:ext uri="{FF2B5EF4-FFF2-40B4-BE49-F238E27FC236}">
                  <a16:creationId xmlns:a16="http://schemas.microsoft.com/office/drawing/2014/main" id="{4C5413BF-4D3F-E790-75C7-87F3CB16DE3D}"/>
                </a:ext>
              </a:extLst>
            </xdr:cNvPr>
            <xdr:cNvPicPr>
              <a:picLocks noChangeAspect="1" noChangeArrowheads="1"/>
              <a:extLst>
                <a:ext uri="{84589F7E-364E-4C9E-8A38-B11213B215E9}">
                  <a14:cameraTool cellRange="'KPI YOY'!$J$8" spid="_x0000_s2197"/>
                </a:ext>
              </a:extLst>
            </xdr:cNvPicPr>
          </xdr:nvPicPr>
          <xdr:blipFill>
            <a:blip xmlns:r="http://schemas.openxmlformats.org/officeDocument/2006/relationships" r:embed="rId7"/>
            <a:srcRect/>
            <a:stretch>
              <a:fillRect/>
            </a:stretch>
          </xdr:blipFill>
          <xdr:spPr bwMode="auto">
            <a:xfrm>
              <a:off x="4732020" y="1638300"/>
              <a:ext cx="66294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449580</xdr:colOff>
          <xdr:row>9</xdr:row>
          <xdr:rowOff>53340</xdr:rowOff>
        </xdr:from>
        <xdr:to>
          <xdr:col>13</xdr:col>
          <xdr:colOff>518160</xdr:colOff>
          <xdr:row>10</xdr:row>
          <xdr:rowOff>99060</xdr:rowOff>
        </xdr:to>
        <xdr:pic>
          <xdr:nvPicPr>
            <xdr:cNvPr id="60" name="Picture 59">
              <a:extLst>
                <a:ext uri="{FF2B5EF4-FFF2-40B4-BE49-F238E27FC236}">
                  <a16:creationId xmlns:a16="http://schemas.microsoft.com/office/drawing/2014/main" id="{942A87DC-D881-8FB3-01F1-76288374A79F}"/>
                </a:ext>
              </a:extLst>
            </xdr:cNvPr>
            <xdr:cNvPicPr>
              <a:picLocks noChangeAspect="1" noChangeArrowheads="1"/>
              <a:extLst>
                <a:ext uri="{84589F7E-364E-4C9E-8A38-B11213B215E9}">
                  <a14:cameraTool cellRange="'KPI YOY'!$K$8" spid="_x0000_s2198"/>
                </a:ext>
              </a:extLst>
            </xdr:cNvPicPr>
          </xdr:nvPicPr>
          <xdr:blipFill>
            <a:blip xmlns:r="http://schemas.openxmlformats.org/officeDocument/2006/relationships" r:embed="rId8"/>
            <a:srcRect/>
            <a:stretch>
              <a:fillRect/>
            </a:stretch>
          </xdr:blipFill>
          <xdr:spPr bwMode="auto">
            <a:xfrm>
              <a:off x="7581900" y="1630680"/>
              <a:ext cx="66294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312420</xdr:colOff>
          <xdr:row>9</xdr:row>
          <xdr:rowOff>53340</xdr:rowOff>
        </xdr:from>
        <xdr:to>
          <xdr:col>18</xdr:col>
          <xdr:colOff>381000</xdr:colOff>
          <xdr:row>10</xdr:row>
          <xdr:rowOff>114300</xdr:rowOff>
        </xdr:to>
        <xdr:pic>
          <xdr:nvPicPr>
            <xdr:cNvPr id="62" name="Picture 61">
              <a:extLst>
                <a:ext uri="{FF2B5EF4-FFF2-40B4-BE49-F238E27FC236}">
                  <a16:creationId xmlns:a16="http://schemas.microsoft.com/office/drawing/2014/main" id="{55182AF5-9D1E-D5B1-EC87-884A0E9661E1}"/>
                </a:ext>
              </a:extLst>
            </xdr:cNvPr>
            <xdr:cNvPicPr>
              <a:picLocks noChangeAspect="1" noChangeArrowheads="1"/>
              <a:extLst>
                <a:ext uri="{84589F7E-364E-4C9E-8A38-B11213B215E9}">
                  <a14:cameraTool cellRange="'KPI YOY'!$L$8" spid="_x0000_s2199"/>
                </a:ext>
              </a:extLst>
            </xdr:cNvPicPr>
          </xdr:nvPicPr>
          <xdr:blipFill>
            <a:blip xmlns:r="http://schemas.openxmlformats.org/officeDocument/2006/relationships" r:embed="rId9"/>
            <a:srcRect/>
            <a:stretch>
              <a:fillRect/>
            </a:stretch>
          </xdr:blipFill>
          <xdr:spPr bwMode="auto">
            <a:xfrm>
              <a:off x="10416540" y="1630680"/>
              <a:ext cx="662940"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190500</xdr:colOff>
          <xdr:row>9</xdr:row>
          <xdr:rowOff>68580</xdr:rowOff>
        </xdr:from>
        <xdr:to>
          <xdr:col>23</xdr:col>
          <xdr:colOff>213360</xdr:colOff>
          <xdr:row>10</xdr:row>
          <xdr:rowOff>114300</xdr:rowOff>
        </xdr:to>
        <xdr:pic>
          <xdr:nvPicPr>
            <xdr:cNvPr id="64" name="Picture 63">
              <a:extLst>
                <a:ext uri="{FF2B5EF4-FFF2-40B4-BE49-F238E27FC236}">
                  <a16:creationId xmlns:a16="http://schemas.microsoft.com/office/drawing/2014/main" id="{81FA36A3-9EA8-4110-00BA-8DE0564C7F3A}"/>
                </a:ext>
              </a:extLst>
            </xdr:cNvPr>
            <xdr:cNvPicPr>
              <a:picLocks noChangeAspect="1" noChangeArrowheads="1"/>
              <a:extLst>
                <a:ext uri="{84589F7E-364E-4C9E-8A38-B11213B215E9}">
                  <a14:cameraTool cellRange="'KPI YOY'!$M$8" spid="_x0000_s2200"/>
                </a:ext>
              </a:extLst>
            </xdr:cNvPicPr>
          </xdr:nvPicPr>
          <xdr:blipFill>
            <a:blip xmlns:r="http://schemas.openxmlformats.org/officeDocument/2006/relationships" r:embed="rId10"/>
            <a:srcRect/>
            <a:stretch>
              <a:fillRect/>
            </a:stretch>
          </xdr:blipFill>
          <xdr:spPr bwMode="auto">
            <a:xfrm>
              <a:off x="13266420" y="1645920"/>
              <a:ext cx="617220" cy="22098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0</xdr:col>
      <xdr:colOff>91440</xdr:colOff>
      <xdr:row>12</xdr:row>
      <xdr:rowOff>129541</xdr:rowOff>
    </xdr:from>
    <xdr:to>
      <xdr:col>7</xdr:col>
      <xdr:colOff>449580</xdr:colOff>
      <xdr:row>22</xdr:row>
      <xdr:rowOff>30481</xdr:rowOff>
    </xdr:to>
    <xdr:graphicFrame macro="">
      <xdr:nvGraphicFramePr>
        <xdr:cNvPr id="2" name="Chart 1">
          <a:extLst>
            <a:ext uri="{FF2B5EF4-FFF2-40B4-BE49-F238E27FC236}">
              <a16:creationId xmlns:a16="http://schemas.microsoft.com/office/drawing/2014/main" id="{603041FF-2FA8-4263-BE3D-B6FCAB5B6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15240</xdr:colOff>
      <xdr:row>11</xdr:row>
      <xdr:rowOff>76200</xdr:rowOff>
    </xdr:from>
    <xdr:to>
      <xdr:col>23</xdr:col>
      <xdr:colOff>556260</xdr:colOff>
      <xdr:row>22</xdr:row>
      <xdr:rowOff>106680</xdr:rowOff>
    </xdr:to>
    <xdr:graphicFrame macro="">
      <xdr:nvGraphicFramePr>
        <xdr:cNvPr id="10" name="Chart 9">
          <a:extLst>
            <a:ext uri="{FF2B5EF4-FFF2-40B4-BE49-F238E27FC236}">
              <a16:creationId xmlns:a16="http://schemas.microsoft.com/office/drawing/2014/main" id="{62AF4B36-DB9B-4F2B-9559-A8078213D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152400</xdr:colOff>
      <xdr:row>24</xdr:row>
      <xdr:rowOff>106680</xdr:rowOff>
    </xdr:from>
    <xdr:to>
      <xdr:col>7</xdr:col>
      <xdr:colOff>487680</xdr:colOff>
      <xdr:row>34</xdr:row>
      <xdr:rowOff>7620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8DBA17F1-3D33-4EA8-8B36-DEC15DEC7C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52400" y="4312920"/>
              <a:ext cx="4495800" cy="1653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228600</xdr:colOff>
      <xdr:row>24</xdr:row>
      <xdr:rowOff>137160</xdr:rowOff>
    </xdr:from>
    <xdr:to>
      <xdr:col>15</xdr:col>
      <xdr:colOff>304800</xdr:colOff>
      <xdr:row>34</xdr:row>
      <xdr:rowOff>30480</xdr:rowOff>
    </xdr:to>
    <xdr:graphicFrame macro="">
      <xdr:nvGraphicFramePr>
        <xdr:cNvPr id="12" name="Chart 11">
          <a:extLst>
            <a:ext uri="{FF2B5EF4-FFF2-40B4-BE49-F238E27FC236}">
              <a16:creationId xmlns:a16="http://schemas.microsoft.com/office/drawing/2014/main" id="{976A8F19-63FF-4494-87A0-A93835CD9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251460</xdr:colOff>
      <xdr:row>12</xdr:row>
      <xdr:rowOff>99060</xdr:rowOff>
    </xdr:from>
    <xdr:to>
      <xdr:col>15</xdr:col>
      <xdr:colOff>76200</xdr:colOff>
      <xdr:row>22</xdr:row>
      <xdr:rowOff>22860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867F00C9-8D2F-4B7D-BA43-FFE5D9DB92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006340" y="2202180"/>
              <a:ext cx="398526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38100</xdr:colOff>
      <xdr:row>24</xdr:row>
      <xdr:rowOff>160020</xdr:rowOff>
    </xdr:from>
    <xdr:to>
      <xdr:col>18</xdr:col>
      <xdr:colOff>251460</xdr:colOff>
      <xdr:row>33</xdr:row>
      <xdr:rowOff>152399</xdr:rowOff>
    </xdr:to>
    <mc:AlternateContent xmlns:mc="http://schemas.openxmlformats.org/markup-compatibility/2006">
      <mc:Choice xmlns:a14="http://schemas.microsoft.com/office/drawing/2010/main" Requires="a14">
        <xdr:graphicFrame macro="">
          <xdr:nvGraphicFramePr>
            <xdr:cNvPr id="57" name="Year 1">
              <a:extLst>
                <a:ext uri="{FF2B5EF4-FFF2-40B4-BE49-F238E27FC236}">
                  <a16:creationId xmlns:a16="http://schemas.microsoft.com/office/drawing/2014/main" id="{3EE9D1FC-C7E6-4240-A099-1E1D7D4294C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547860" y="4366260"/>
              <a:ext cx="1402080" cy="1569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365760</xdr:colOff>
      <xdr:row>24</xdr:row>
      <xdr:rowOff>160020</xdr:rowOff>
    </xdr:from>
    <xdr:to>
      <xdr:col>21</xdr:col>
      <xdr:colOff>167640</xdr:colOff>
      <xdr:row>33</xdr:row>
      <xdr:rowOff>152399</xdr:rowOff>
    </xdr:to>
    <mc:AlternateContent xmlns:mc="http://schemas.openxmlformats.org/markup-compatibility/2006">
      <mc:Choice xmlns:a14="http://schemas.microsoft.com/office/drawing/2010/main" Requires="a14">
        <xdr:graphicFrame macro="">
          <xdr:nvGraphicFramePr>
            <xdr:cNvPr id="59" name="Segment 1">
              <a:extLst>
                <a:ext uri="{FF2B5EF4-FFF2-40B4-BE49-F238E27FC236}">
                  <a16:creationId xmlns:a16="http://schemas.microsoft.com/office/drawing/2014/main" id="{EABFAFB9-3270-480E-B9B3-B047F0BE898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064240" y="4366260"/>
              <a:ext cx="1584960" cy="1569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213360</xdr:colOff>
      <xdr:row>25</xdr:row>
      <xdr:rowOff>7619</xdr:rowOff>
    </xdr:from>
    <xdr:to>
      <xdr:col>24</xdr:col>
      <xdr:colOff>15240</xdr:colOff>
      <xdr:row>33</xdr:row>
      <xdr:rowOff>167640</xdr:rowOff>
    </xdr:to>
    <mc:AlternateContent xmlns:mc="http://schemas.openxmlformats.org/markup-compatibility/2006">
      <mc:Choice xmlns:a14="http://schemas.microsoft.com/office/drawing/2010/main" Requires="a14">
        <xdr:graphicFrame macro="">
          <xdr:nvGraphicFramePr>
            <xdr:cNvPr id="61" name="Region 1">
              <a:extLst>
                <a:ext uri="{FF2B5EF4-FFF2-40B4-BE49-F238E27FC236}">
                  <a16:creationId xmlns:a16="http://schemas.microsoft.com/office/drawing/2014/main" id="{A70EE807-BC73-4FEC-BB42-917EE3391B8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694920" y="4389119"/>
              <a:ext cx="1584960" cy="1562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kumar" refreshedDate="45487.041053472225" createdVersion="8" refreshedVersion="8" minRefreshableVersion="3" recordCount="9994" xr:uid="{0B2496A9-4100-4053-9547-298764E18779}">
  <cacheSource type="worksheet">
    <worksheetSource name="sales"/>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3280778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F956C2-9BB4-4CA2-8F05-023060D8A59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4">
    <format dxfId="334">
      <pivotArea field="22" type="button" dataOnly="0" labelOnly="1" outline="0" axis="axisRow" fieldPosition="0"/>
    </format>
    <format dxfId="333">
      <pivotArea dataOnly="0" labelOnly="1" outline="0" axis="axisValues" fieldPosition="0"/>
    </format>
    <format dxfId="332">
      <pivotArea outline="0" collapsedLevelsAreSubtotals="1" fieldPosition="0"/>
    </format>
    <format dxfId="331">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5E4BC3-C58C-4E47-93CE-8764457963D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numFmtId="166"/>
  </dataFields>
  <formats count="2">
    <format dxfId="330">
      <pivotArea outline="0" collapsedLevelsAreSubtotals="1" fieldPosition="0"/>
    </format>
    <format dxfId="329">
      <pivotArea dataOnly="0" labelOnly="1" outline="0" axis="axisValues"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DACF00-DF20-4F31-B847-7AD2A219620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3">
    <format dxfId="328">
      <pivotArea dataOnly="0" labelOnly="1" outline="0" axis="axisValues" fieldPosition="0"/>
    </format>
    <format dxfId="327">
      <pivotArea outline="0" collapsedLevelsAreSubtotals="1" fieldPosition="0"/>
    </format>
    <format dxfId="326">
      <pivotArea outline="0" fieldPosition="0">
        <references count="1">
          <reference field="4294967294" count="1">
            <x v="0"/>
          </reference>
        </references>
      </pivotArea>
    </format>
  </format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4" format="3">
      <pivotArea type="data" outline="0" fieldPosition="0">
        <references count="2">
          <reference field="4294967294" count="1" selected="0">
            <x v="0"/>
          </reference>
          <reference field="15"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5" count="1" selected="0">
            <x v="0"/>
          </reference>
        </references>
      </pivotArea>
    </chartFormat>
    <chartFormat chart="11" format="10">
      <pivotArea type="data" outline="0" fieldPosition="0">
        <references count="2">
          <reference field="4294967294" count="1" selected="0">
            <x v="0"/>
          </reference>
          <reference field="15" count="1" selected="0">
            <x v="1"/>
          </reference>
        </references>
      </pivotArea>
    </chartFormat>
    <chartFormat chart="11" format="11">
      <pivotArea type="data" outline="0" fieldPosition="0">
        <references count="2">
          <reference field="4294967294" count="1" selected="0">
            <x v="0"/>
          </reference>
          <reference field="15"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599E2F-D3B3-4C38-81E7-8D771A51769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11"/>
    </i>
    <i>
      <x v="12"/>
    </i>
    <i>
      <x v="13"/>
    </i>
    <i>
      <x v="14"/>
    </i>
    <i>
      <x v="20"/>
    </i>
    <i>
      <x v="21"/>
    </i>
    <i>
      <x v="25"/>
    </i>
    <i>
      <x v="34"/>
    </i>
    <i>
      <x v="41"/>
    </i>
    <i>
      <x v="47"/>
    </i>
    <i t="grand">
      <x/>
    </i>
  </rowItems>
  <colItems count="1">
    <i/>
  </colItems>
  <dataFields count="1">
    <dataField name="Sum of Sales" fld="18"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B8BAE6-6DDD-4D3D-AA7A-145A3D62E75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
    </i>
    <i>
      <x/>
    </i>
    <i>
      <x v="5"/>
    </i>
    <i>
      <x v="13"/>
    </i>
    <i>
      <x v="3"/>
    </i>
    <i t="grand">
      <x/>
    </i>
  </rowItems>
  <colItems count="1">
    <i/>
  </colItems>
  <dataFields count="1">
    <dataField name="Sum of Sales" fld="18" baseField="0" baseItem="0" numFmtId="166"/>
  </dataFields>
  <formats count="6">
    <format dxfId="325">
      <pivotArea type="all" dataOnly="0" outline="0" fieldPosition="0"/>
    </format>
    <format dxfId="324">
      <pivotArea outline="0" collapsedLevelsAreSubtotals="1" fieldPosition="0"/>
    </format>
    <format dxfId="323">
      <pivotArea field="16" type="button" dataOnly="0" labelOnly="1" outline="0" axis="axisRow" fieldPosition="0"/>
    </format>
    <format dxfId="322">
      <pivotArea dataOnly="0" labelOnly="1" fieldPosition="0">
        <references count="1">
          <reference field="16" count="5">
            <x v="3"/>
            <x v="5"/>
            <x v="13"/>
            <x v="14"/>
            <x v="16"/>
          </reference>
        </references>
      </pivotArea>
    </format>
    <format dxfId="321">
      <pivotArea dataOnly="0" labelOnly="1" grandRow="1" outline="0" fieldPosition="0"/>
    </format>
    <format dxfId="320">
      <pivotArea dataOnly="0" labelOnly="1" outline="0" axis="axisValues" fieldPosition="0"/>
    </format>
  </formats>
  <chartFormats count="2">
    <chartFormat chart="6" format="3"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9EBBA6-4651-42E0-A627-BF930302E42F}"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86693E-6E56-421A-BF3D-7E575FBE530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265634-3D1C-4CA0-B39B-E20C8CFE13B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5DB2E6-0421-4348-80ED-870BD56261DB}"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E63F85-7F90-4A94-AD19-9CAD184F338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A7BBEC-0062-4D82-A2DD-CBA07A728DC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5696B58-5A5D-41BF-9823-AC14E38A7FD1}" sourceName="Year">
  <pivotTables>
    <pivotTable tabId="5" name="PivotTable3"/>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4" name="PivotTable2"/>
  </pivotTables>
  <data>
    <tabular pivotCacheId="1328077885">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9320F92-F3E2-42EF-9392-EA1388935F28}" sourceName="Segment">
  <pivotTables>
    <pivotTable tabId="5" name="PivotTable3"/>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4" name="PivotTable2"/>
  </pivotTables>
  <data>
    <tabular pivotCacheId="1328077885">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3611E9-BB8C-410C-9477-9A0650C64BD6}" sourceName="Region">
  <pivotTables>
    <pivotTable tabId="5" name="PivotTable3"/>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4" name="PivotTable2"/>
  </pivotTables>
  <data>
    <tabular pivotCacheId="1328077885">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A864DD-FBD0-4918-BA13-2E259FAD458F}" cache="Slicer_Year" caption="Year" style="AB" rowHeight="234950"/>
  <slicer name="Segment" xr10:uid="{239648E8-2C57-4659-9164-6F2787075672}" cache="Slicer_Segment" caption="Segment" style="AB" rowHeight="234950"/>
  <slicer name="Region" xr10:uid="{F9224F29-433C-4084-9925-0AEFA96046EE}" cache="Slicer_Region"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04361EA-BB1A-430D-8CFD-834C1F5A65B7}" cache="Slicer_Year" caption="Year" style="AB" rowHeight="234950"/>
  <slicer name="Segment 1" xr10:uid="{15042845-0BFE-44BE-B903-BA1F6A6108B0}" cache="Slicer_Segment" caption="Segment" style="AB" rowHeight="234950"/>
  <slicer name="Region 1" xr10:uid="{913EF8F1-0C0E-481E-9F60-76BB810B973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0" showLastColumn="0" showRowStripes="1"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9B260-F07E-44B9-A25D-24BD719F57CB}">
  <dimension ref="A3:C16"/>
  <sheetViews>
    <sheetView workbookViewId="0">
      <selection activeCell="G21" sqref="G21"/>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7" t="s">
        <v>10933</v>
      </c>
      <c r="B3" s="9" t="s">
        <v>10951</v>
      </c>
      <c r="C3" s="9" t="s">
        <v>10952</v>
      </c>
    </row>
    <row r="4" spans="1:3" x14ac:dyDescent="0.3">
      <c r="A4" s="6" t="s">
        <v>10939</v>
      </c>
      <c r="B4" s="9">
        <v>254.74400000000003</v>
      </c>
      <c r="C4" s="9">
        <v>-312.06139999999994</v>
      </c>
    </row>
    <row r="5" spans="1:3" x14ac:dyDescent="0.3">
      <c r="A5" s="6" t="s">
        <v>10940</v>
      </c>
      <c r="B5" s="9">
        <v>79.36</v>
      </c>
      <c r="C5" s="9">
        <v>20.633600000000001</v>
      </c>
    </row>
    <row r="6" spans="1:3" x14ac:dyDescent="0.3">
      <c r="A6" s="6" t="s">
        <v>10941</v>
      </c>
      <c r="B6" s="9">
        <v>1286.8916000000002</v>
      </c>
      <c r="C6" s="9">
        <v>-136.24360000000001</v>
      </c>
    </row>
    <row r="7" spans="1:3" x14ac:dyDescent="0.3">
      <c r="A7" s="6" t="s">
        <v>10942</v>
      </c>
      <c r="B7" s="9">
        <v>4212.817</v>
      </c>
      <c r="C7" s="9">
        <v>1932.7584999999999</v>
      </c>
    </row>
    <row r="8" spans="1:3" x14ac:dyDescent="0.3">
      <c r="A8" s="6" t="s">
        <v>10943</v>
      </c>
      <c r="B8" s="9">
        <v>1421.1680000000001</v>
      </c>
      <c r="C8" s="9">
        <v>167.83639999999994</v>
      </c>
    </row>
    <row r="9" spans="1:3" x14ac:dyDescent="0.3">
      <c r="A9" s="6" t="s">
        <v>10944</v>
      </c>
      <c r="B9" s="9">
        <v>1325.6770000000001</v>
      </c>
      <c r="C9" s="9">
        <v>-441.11840000000018</v>
      </c>
    </row>
    <row r="10" spans="1:3" x14ac:dyDescent="0.3">
      <c r="A10" s="6" t="s">
        <v>10945</v>
      </c>
      <c r="B10" s="9">
        <v>216.44799999999998</v>
      </c>
      <c r="C10" s="9">
        <v>-18.608800000000031</v>
      </c>
    </row>
    <row r="11" spans="1:3" x14ac:dyDescent="0.3">
      <c r="A11" s="6" t="s">
        <v>10946</v>
      </c>
      <c r="B11" s="9">
        <v>1029.8</v>
      </c>
      <c r="C11" s="9">
        <v>136.2004</v>
      </c>
    </row>
    <row r="12" spans="1:3" x14ac:dyDescent="0.3">
      <c r="A12" s="6" t="s">
        <v>10947</v>
      </c>
      <c r="B12" s="9">
        <v>2361.04</v>
      </c>
      <c r="C12" s="9">
        <v>579.79240000000004</v>
      </c>
    </row>
    <row r="13" spans="1:3" x14ac:dyDescent="0.3">
      <c r="A13" s="6" t="s">
        <v>10948</v>
      </c>
      <c r="B13" s="9">
        <v>822.85599999999999</v>
      </c>
      <c r="C13" s="9">
        <v>-30.645200000000102</v>
      </c>
    </row>
    <row r="14" spans="1:3" x14ac:dyDescent="0.3">
      <c r="A14" s="6" t="s">
        <v>10949</v>
      </c>
      <c r="B14" s="9">
        <v>4718.2459999999992</v>
      </c>
      <c r="C14" s="9">
        <v>1020.2166</v>
      </c>
    </row>
    <row r="15" spans="1:3" x14ac:dyDescent="0.3">
      <c r="A15" s="6" t="s">
        <v>10950</v>
      </c>
      <c r="B15" s="9">
        <v>6403.1931999999997</v>
      </c>
      <c r="C15" s="9">
        <v>1044.5427</v>
      </c>
    </row>
    <row r="16" spans="1:3" x14ac:dyDescent="0.3">
      <c r="A16" s="6" t="s">
        <v>10934</v>
      </c>
      <c r="B16" s="9">
        <v>24132.2408</v>
      </c>
      <c r="C16" s="9">
        <v>3963.3031999999994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47EBB-8124-4442-9DC0-465888181C2C}">
  <dimension ref="A3:E7"/>
  <sheetViews>
    <sheetView workbookViewId="0">
      <selection activeCell="G14" sqref="G14"/>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5" t="s">
        <v>10933</v>
      </c>
      <c r="B3" s="9" t="s">
        <v>10952</v>
      </c>
      <c r="D3" s="10" t="s">
        <v>15</v>
      </c>
      <c r="E3" s="11" t="s">
        <v>21</v>
      </c>
    </row>
    <row r="4" spans="1:5" x14ac:dyDescent="0.3">
      <c r="A4" s="6" t="s">
        <v>46</v>
      </c>
      <c r="B4" s="9">
        <v>2557.6587999999997</v>
      </c>
      <c r="D4" t="str">
        <f>A4</f>
        <v>Office Supplies</v>
      </c>
      <c r="E4" s="9">
        <f>GETPIVOTDATA("Profit",$A$3,"Category",A4)</f>
        <v>2557.6587999999997</v>
      </c>
    </row>
    <row r="5" spans="1:5" x14ac:dyDescent="0.3">
      <c r="A5" s="6" t="s">
        <v>71</v>
      </c>
      <c r="B5" s="9">
        <v>1953.4431999999999</v>
      </c>
      <c r="D5" t="str">
        <f t="shared" ref="D5:D6" si="0">A5</f>
        <v>Technology</v>
      </c>
      <c r="E5" s="9">
        <f t="shared" ref="E5:E6" si="1">GETPIVOTDATA("Profit",$A$3,"Category",A5)</f>
        <v>1953.4431999999999</v>
      </c>
    </row>
    <row r="6" spans="1:5" x14ac:dyDescent="0.3">
      <c r="A6" s="6" t="s">
        <v>32</v>
      </c>
      <c r="B6" s="9">
        <v>-547.79880000000026</v>
      </c>
      <c r="D6" t="str">
        <f t="shared" si="0"/>
        <v>Furniture</v>
      </c>
      <c r="E6" s="9">
        <f t="shared" si="1"/>
        <v>-547.79880000000026</v>
      </c>
    </row>
    <row r="7" spans="1:5" x14ac:dyDescent="0.3">
      <c r="A7" s="6" t="s">
        <v>10934</v>
      </c>
      <c r="B7" s="9">
        <v>3963.3031999999994</v>
      </c>
      <c r="D7" t="str">
        <f>A7</f>
        <v>Grand Total</v>
      </c>
      <c r="E7" s="9">
        <f>GETPIVOTDATA("Profit",$A$3)</f>
        <v>3963.3031999999994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A3807-EB58-44D9-8B55-8C7FCA21EC37}">
  <dimension ref="A3:B7"/>
  <sheetViews>
    <sheetView workbookViewId="0">
      <selection activeCell="I24" sqref="I24"/>
    </sheetView>
  </sheetViews>
  <sheetFormatPr defaultRowHeight="14.4" x14ac:dyDescent="0.3"/>
  <cols>
    <col min="1" max="1" width="13.109375" bestFit="1" customWidth="1"/>
    <col min="2" max="2" width="11.6640625" bestFit="1" customWidth="1"/>
  </cols>
  <sheetData>
    <row r="3" spans="1:2" x14ac:dyDescent="0.3">
      <c r="A3" s="5" t="s">
        <v>10933</v>
      </c>
      <c r="B3" s="9" t="s">
        <v>10951</v>
      </c>
    </row>
    <row r="4" spans="1:2" x14ac:dyDescent="0.3">
      <c r="A4" s="6" t="s">
        <v>32</v>
      </c>
      <c r="B4" s="12">
        <v>0.29259424595166483</v>
      </c>
    </row>
    <row r="5" spans="1:2" x14ac:dyDescent="0.3">
      <c r="A5" s="6" t="s">
        <v>46</v>
      </c>
      <c r="B5" s="12">
        <v>0.36018379196680317</v>
      </c>
    </row>
    <row r="6" spans="1:2" x14ac:dyDescent="0.3">
      <c r="A6" s="6" t="s">
        <v>71</v>
      </c>
      <c r="B6" s="12">
        <v>0.347221962081532</v>
      </c>
    </row>
    <row r="7" spans="1:2" x14ac:dyDescent="0.3">
      <c r="A7" s="6" t="s">
        <v>10934</v>
      </c>
      <c r="B7" s="12">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CFB33-7EFA-4EC5-8F8C-B09C4CD7AAF3}">
  <dimension ref="A3:E53"/>
  <sheetViews>
    <sheetView topLeftCell="A6" workbookViewId="0">
      <selection activeCell="I30" sqref="I30"/>
    </sheetView>
  </sheetViews>
  <sheetFormatPr defaultRowHeight="14.4" x14ac:dyDescent="0.3"/>
  <cols>
    <col min="1" max="1" width="12.5546875" bestFit="1" customWidth="1"/>
    <col min="2" max="2" width="11.6640625" bestFit="1" customWidth="1"/>
    <col min="4" max="4" width="17.33203125" bestFit="1" customWidth="1"/>
    <col min="5" max="5" width="12" bestFit="1" customWidth="1"/>
  </cols>
  <sheetData>
    <row r="3" spans="1:5" x14ac:dyDescent="0.3">
      <c r="A3" s="5" t="s">
        <v>10933</v>
      </c>
      <c r="B3" t="s">
        <v>10951</v>
      </c>
      <c r="D3" s="10" t="s">
        <v>11</v>
      </c>
      <c r="E3" s="10" t="s">
        <v>18</v>
      </c>
    </row>
    <row r="4" spans="1:5" x14ac:dyDescent="0.3">
      <c r="A4" s="6" t="s">
        <v>211</v>
      </c>
      <c r="B4" s="18">
        <v>4063.9740000000006</v>
      </c>
      <c r="D4" t="str">
        <f>A4</f>
        <v>Illinois</v>
      </c>
      <c r="E4" s="9">
        <f>GETPIVOTDATA("Sales",$A$3,"State",A4)</f>
        <v>4063.9740000000006</v>
      </c>
    </row>
    <row r="5" spans="1:5" x14ac:dyDescent="0.3">
      <c r="A5" s="6" t="s">
        <v>254</v>
      </c>
      <c r="B5" s="18">
        <v>1147.32</v>
      </c>
      <c r="D5" t="str">
        <f t="shared" ref="D5:D52" si="0">A5</f>
        <v>Indiana</v>
      </c>
      <c r="E5" s="9">
        <f t="shared" ref="E5:E52" si="1">GETPIVOTDATA("Sales",$A$3,"State",A5)</f>
        <v>1147.32</v>
      </c>
    </row>
    <row r="6" spans="1:5" x14ac:dyDescent="0.3">
      <c r="A6" s="6" t="s">
        <v>489</v>
      </c>
      <c r="B6" s="18">
        <v>1449.24</v>
      </c>
      <c r="D6" t="str">
        <f t="shared" si="0"/>
        <v>Iowa</v>
      </c>
      <c r="E6" s="9">
        <f t="shared" si="1"/>
        <v>1449.24</v>
      </c>
    </row>
    <row r="7" spans="1:5" x14ac:dyDescent="0.3">
      <c r="A7" s="6" t="s">
        <v>4530</v>
      </c>
      <c r="B7" s="18">
        <v>149.19999999999999</v>
      </c>
      <c r="D7" t="str">
        <f t="shared" si="0"/>
        <v>Kansas</v>
      </c>
      <c r="E7" s="9">
        <f t="shared" si="1"/>
        <v>149.19999999999999</v>
      </c>
    </row>
    <row r="8" spans="1:5" x14ac:dyDescent="0.3">
      <c r="A8" s="6" t="s">
        <v>238</v>
      </c>
      <c r="B8" s="18">
        <v>5834.8319999999994</v>
      </c>
      <c r="D8" t="str">
        <f t="shared" si="0"/>
        <v>Michigan</v>
      </c>
      <c r="E8" s="9">
        <f t="shared" si="1"/>
        <v>5834.8319999999994</v>
      </c>
    </row>
    <row r="9" spans="1:5" x14ac:dyDescent="0.3">
      <c r="A9" s="6" t="s">
        <v>229</v>
      </c>
      <c r="B9" s="18">
        <v>2395.94</v>
      </c>
      <c r="D9" t="str">
        <f t="shared" si="0"/>
        <v>Minnesota</v>
      </c>
      <c r="E9" s="9">
        <f t="shared" si="1"/>
        <v>2395.94</v>
      </c>
    </row>
    <row r="10" spans="1:5" x14ac:dyDescent="0.3">
      <c r="A10" s="6" t="s">
        <v>138</v>
      </c>
      <c r="B10" s="18">
        <v>269.98</v>
      </c>
      <c r="D10" t="str">
        <f t="shared" si="0"/>
        <v>Nebraska</v>
      </c>
      <c r="E10" s="9">
        <f t="shared" si="1"/>
        <v>269.98</v>
      </c>
    </row>
    <row r="11" spans="1:5" x14ac:dyDescent="0.3">
      <c r="A11" s="6" t="s">
        <v>649</v>
      </c>
      <c r="B11" s="18">
        <v>821.94</v>
      </c>
      <c r="D11" t="str">
        <f t="shared" si="0"/>
        <v>Oklahoma</v>
      </c>
      <c r="E11" s="9">
        <f t="shared" si="1"/>
        <v>821.94</v>
      </c>
    </row>
    <row r="12" spans="1:5" x14ac:dyDescent="0.3">
      <c r="A12" s="6" t="s">
        <v>104</v>
      </c>
      <c r="B12" s="18">
        <v>5062.2748000000001</v>
      </c>
      <c r="D12" t="str">
        <f t="shared" si="0"/>
        <v>Texas</v>
      </c>
      <c r="E12" s="9">
        <f t="shared" si="1"/>
        <v>5062.2748000000001</v>
      </c>
    </row>
    <row r="13" spans="1:5" x14ac:dyDescent="0.3">
      <c r="A13" s="6" t="s">
        <v>114</v>
      </c>
      <c r="B13" s="18">
        <v>2937.54</v>
      </c>
      <c r="D13" t="str">
        <f t="shared" si="0"/>
        <v>Wisconsin</v>
      </c>
      <c r="E13" s="9">
        <f t="shared" si="1"/>
        <v>2937.54</v>
      </c>
    </row>
    <row r="14" spans="1:5" x14ac:dyDescent="0.3">
      <c r="A14" s="6" t="s">
        <v>10934</v>
      </c>
      <c r="B14" s="18">
        <v>24132.2408</v>
      </c>
      <c r="D14" t="str">
        <f t="shared" si="0"/>
        <v>Grand Total</v>
      </c>
      <c r="E14" s="9" t="e">
        <f t="shared" si="1"/>
        <v>#REF!</v>
      </c>
    </row>
    <row r="15" spans="1:5" x14ac:dyDescent="0.3">
      <c r="D15">
        <f t="shared" si="0"/>
        <v>0</v>
      </c>
      <c r="E15" s="9" t="e">
        <f t="shared" si="1"/>
        <v>#REF!</v>
      </c>
    </row>
    <row r="16" spans="1:5" x14ac:dyDescent="0.3">
      <c r="D16">
        <f t="shared" si="0"/>
        <v>0</v>
      </c>
      <c r="E16" s="9" t="e">
        <f t="shared" si="1"/>
        <v>#REF!</v>
      </c>
    </row>
    <row r="17" spans="4:5" x14ac:dyDescent="0.3">
      <c r="D17">
        <f t="shared" si="0"/>
        <v>0</v>
      </c>
      <c r="E17" s="9" t="e">
        <f t="shared" si="1"/>
        <v>#REF!</v>
      </c>
    </row>
    <row r="18" spans="4:5" x14ac:dyDescent="0.3">
      <c r="D18">
        <f t="shared" si="0"/>
        <v>0</v>
      </c>
      <c r="E18" s="9" t="e">
        <f t="shared" si="1"/>
        <v>#REF!</v>
      </c>
    </row>
    <row r="19" spans="4:5" x14ac:dyDescent="0.3">
      <c r="D19">
        <f t="shared" si="0"/>
        <v>0</v>
      </c>
      <c r="E19" s="9" t="e">
        <f t="shared" si="1"/>
        <v>#REF!</v>
      </c>
    </row>
    <row r="20" spans="4:5" x14ac:dyDescent="0.3">
      <c r="D20">
        <f t="shared" si="0"/>
        <v>0</v>
      </c>
      <c r="E20" s="9" t="e">
        <f t="shared" si="1"/>
        <v>#REF!</v>
      </c>
    </row>
    <row r="21" spans="4:5" x14ac:dyDescent="0.3">
      <c r="D21">
        <f t="shared" si="0"/>
        <v>0</v>
      </c>
      <c r="E21" s="9" t="e">
        <f t="shared" si="1"/>
        <v>#REF!</v>
      </c>
    </row>
    <row r="22" spans="4:5" x14ac:dyDescent="0.3">
      <c r="D22">
        <f t="shared" si="0"/>
        <v>0</v>
      </c>
      <c r="E22" s="9" t="e">
        <f t="shared" si="1"/>
        <v>#REF!</v>
      </c>
    </row>
    <row r="23" spans="4:5" x14ac:dyDescent="0.3">
      <c r="D23">
        <f t="shared" si="0"/>
        <v>0</v>
      </c>
      <c r="E23" s="9" t="e">
        <f t="shared" si="1"/>
        <v>#REF!</v>
      </c>
    </row>
    <row r="24" spans="4:5" x14ac:dyDescent="0.3">
      <c r="D24">
        <f t="shared" si="0"/>
        <v>0</v>
      </c>
      <c r="E24" s="9" t="e">
        <f t="shared" si="1"/>
        <v>#REF!</v>
      </c>
    </row>
    <row r="25" spans="4:5" x14ac:dyDescent="0.3">
      <c r="D25">
        <f t="shared" si="0"/>
        <v>0</v>
      </c>
      <c r="E25" s="9" t="e">
        <f t="shared" si="1"/>
        <v>#REF!</v>
      </c>
    </row>
    <row r="26" spans="4:5" x14ac:dyDescent="0.3">
      <c r="D26">
        <f t="shared" si="0"/>
        <v>0</v>
      </c>
      <c r="E26" s="9" t="e">
        <f t="shared" si="1"/>
        <v>#REF!</v>
      </c>
    </row>
    <row r="27" spans="4:5" x14ac:dyDescent="0.3">
      <c r="D27">
        <f t="shared" si="0"/>
        <v>0</v>
      </c>
      <c r="E27" s="9" t="e">
        <f t="shared" si="1"/>
        <v>#REF!</v>
      </c>
    </row>
    <row r="28" spans="4:5" x14ac:dyDescent="0.3">
      <c r="D28">
        <f t="shared" si="0"/>
        <v>0</v>
      </c>
      <c r="E28" s="9" t="e">
        <f t="shared" si="1"/>
        <v>#REF!</v>
      </c>
    </row>
    <row r="29" spans="4:5" x14ac:dyDescent="0.3">
      <c r="D29">
        <f t="shared" si="0"/>
        <v>0</v>
      </c>
      <c r="E29" s="9" t="e">
        <f t="shared" si="1"/>
        <v>#REF!</v>
      </c>
    </row>
    <row r="30" spans="4:5" x14ac:dyDescent="0.3">
      <c r="D30">
        <f t="shared" si="0"/>
        <v>0</v>
      </c>
      <c r="E30" s="9" t="e">
        <f t="shared" si="1"/>
        <v>#REF!</v>
      </c>
    </row>
    <row r="31" spans="4:5" x14ac:dyDescent="0.3">
      <c r="D31">
        <f t="shared" si="0"/>
        <v>0</v>
      </c>
      <c r="E31" s="9" t="e">
        <f t="shared" si="1"/>
        <v>#REF!</v>
      </c>
    </row>
    <row r="32" spans="4:5" x14ac:dyDescent="0.3">
      <c r="D32">
        <f t="shared" si="0"/>
        <v>0</v>
      </c>
      <c r="E32" s="9" t="e">
        <f t="shared" si="1"/>
        <v>#REF!</v>
      </c>
    </row>
    <row r="33" spans="4:5" x14ac:dyDescent="0.3">
      <c r="D33">
        <f t="shared" si="0"/>
        <v>0</v>
      </c>
      <c r="E33" s="9" t="e">
        <f t="shared" si="1"/>
        <v>#REF!</v>
      </c>
    </row>
    <row r="34" spans="4:5" x14ac:dyDescent="0.3">
      <c r="D34">
        <f t="shared" si="0"/>
        <v>0</v>
      </c>
      <c r="E34" s="9" t="e">
        <f t="shared" si="1"/>
        <v>#REF!</v>
      </c>
    </row>
    <row r="35" spans="4:5" x14ac:dyDescent="0.3">
      <c r="D35">
        <f t="shared" si="0"/>
        <v>0</v>
      </c>
      <c r="E35" s="9" t="e">
        <f t="shared" si="1"/>
        <v>#REF!</v>
      </c>
    </row>
    <row r="36" spans="4:5" x14ac:dyDescent="0.3">
      <c r="D36">
        <f t="shared" si="0"/>
        <v>0</v>
      </c>
      <c r="E36" s="9" t="e">
        <f t="shared" si="1"/>
        <v>#REF!</v>
      </c>
    </row>
    <row r="37" spans="4:5" x14ac:dyDescent="0.3">
      <c r="D37">
        <f t="shared" si="0"/>
        <v>0</v>
      </c>
      <c r="E37" s="9" t="e">
        <f t="shared" si="1"/>
        <v>#REF!</v>
      </c>
    </row>
    <row r="38" spans="4:5" x14ac:dyDescent="0.3">
      <c r="D38">
        <f t="shared" si="0"/>
        <v>0</v>
      </c>
      <c r="E38" s="9" t="e">
        <f t="shared" si="1"/>
        <v>#REF!</v>
      </c>
    </row>
    <row r="39" spans="4:5" x14ac:dyDescent="0.3">
      <c r="D39">
        <f t="shared" si="0"/>
        <v>0</v>
      </c>
      <c r="E39" s="9" t="e">
        <f t="shared" si="1"/>
        <v>#REF!</v>
      </c>
    </row>
    <row r="40" spans="4:5" x14ac:dyDescent="0.3">
      <c r="D40">
        <f t="shared" si="0"/>
        <v>0</v>
      </c>
      <c r="E40" s="9" t="e">
        <f t="shared" si="1"/>
        <v>#REF!</v>
      </c>
    </row>
    <row r="41" spans="4:5" x14ac:dyDescent="0.3">
      <c r="D41">
        <f t="shared" si="0"/>
        <v>0</v>
      </c>
      <c r="E41" s="9" t="e">
        <f t="shared" si="1"/>
        <v>#REF!</v>
      </c>
    </row>
    <row r="42" spans="4:5" x14ac:dyDescent="0.3">
      <c r="D42">
        <f t="shared" si="0"/>
        <v>0</v>
      </c>
      <c r="E42" s="9" t="e">
        <f t="shared" si="1"/>
        <v>#REF!</v>
      </c>
    </row>
    <row r="43" spans="4:5" x14ac:dyDescent="0.3">
      <c r="D43">
        <f t="shared" si="0"/>
        <v>0</v>
      </c>
      <c r="E43" s="9" t="e">
        <f t="shared" si="1"/>
        <v>#REF!</v>
      </c>
    </row>
    <row r="44" spans="4:5" x14ac:dyDescent="0.3">
      <c r="D44">
        <f t="shared" si="0"/>
        <v>0</v>
      </c>
      <c r="E44" s="9" t="e">
        <f t="shared" si="1"/>
        <v>#REF!</v>
      </c>
    </row>
    <row r="45" spans="4:5" x14ac:dyDescent="0.3">
      <c r="D45">
        <f t="shared" si="0"/>
        <v>0</v>
      </c>
      <c r="E45" s="9" t="e">
        <f t="shared" si="1"/>
        <v>#REF!</v>
      </c>
    </row>
    <row r="46" spans="4:5" x14ac:dyDescent="0.3">
      <c r="D46">
        <f t="shared" si="0"/>
        <v>0</v>
      </c>
      <c r="E46" s="9" t="e">
        <f t="shared" si="1"/>
        <v>#REF!</v>
      </c>
    </row>
    <row r="47" spans="4:5" x14ac:dyDescent="0.3">
      <c r="D47">
        <f t="shared" si="0"/>
        <v>0</v>
      </c>
      <c r="E47" s="9" t="e">
        <f t="shared" si="1"/>
        <v>#REF!</v>
      </c>
    </row>
    <row r="48" spans="4:5" x14ac:dyDescent="0.3">
      <c r="D48">
        <f t="shared" si="0"/>
        <v>0</v>
      </c>
      <c r="E48" s="9" t="e">
        <f t="shared" si="1"/>
        <v>#REF!</v>
      </c>
    </row>
    <row r="49" spans="4:5" x14ac:dyDescent="0.3">
      <c r="D49">
        <f t="shared" si="0"/>
        <v>0</v>
      </c>
      <c r="E49" s="9" t="e">
        <f t="shared" si="1"/>
        <v>#REF!</v>
      </c>
    </row>
    <row r="50" spans="4:5" x14ac:dyDescent="0.3">
      <c r="D50">
        <f t="shared" si="0"/>
        <v>0</v>
      </c>
      <c r="E50" s="9" t="e">
        <f t="shared" si="1"/>
        <v>#REF!</v>
      </c>
    </row>
    <row r="51" spans="4:5" x14ac:dyDescent="0.3">
      <c r="D51">
        <f t="shared" si="0"/>
        <v>0</v>
      </c>
      <c r="E51" s="9" t="e">
        <f t="shared" si="1"/>
        <v>#REF!</v>
      </c>
    </row>
    <row r="52" spans="4:5" x14ac:dyDescent="0.3">
      <c r="D52">
        <f t="shared" si="0"/>
        <v>0</v>
      </c>
      <c r="E52" s="9" t="e">
        <f t="shared" si="1"/>
        <v>#REF!</v>
      </c>
    </row>
    <row r="53" spans="4:5" x14ac:dyDescent="0.3">
      <c r="E53" s="9"/>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97B07-EDF7-47B1-9706-4FD1AF0E3207}">
  <dimension ref="A3:B9"/>
  <sheetViews>
    <sheetView workbookViewId="0">
      <selection activeCell="A4" sqref="A4:B8"/>
    </sheetView>
  </sheetViews>
  <sheetFormatPr defaultRowHeight="14.4" x14ac:dyDescent="0.3"/>
  <cols>
    <col min="1" max="1" width="12.5546875" bestFit="1" customWidth="1"/>
    <col min="2" max="2" width="11.6640625" bestFit="1" customWidth="1"/>
  </cols>
  <sheetData>
    <row r="3" spans="1:2" x14ac:dyDescent="0.3">
      <c r="A3" s="16" t="s">
        <v>10933</v>
      </c>
      <c r="B3" s="9" t="s">
        <v>10951</v>
      </c>
    </row>
    <row r="4" spans="1:2" x14ac:dyDescent="0.3">
      <c r="A4" s="17" t="s">
        <v>78</v>
      </c>
      <c r="B4" s="9">
        <v>1965.8159999999998</v>
      </c>
    </row>
    <row r="5" spans="1:2" x14ac:dyDescent="0.3">
      <c r="A5" s="17" t="s">
        <v>161</v>
      </c>
      <c r="B5" s="9">
        <v>2273.0320000000002</v>
      </c>
    </row>
    <row r="6" spans="1:2" x14ac:dyDescent="0.3">
      <c r="A6" s="17" t="s">
        <v>36</v>
      </c>
      <c r="B6" s="9">
        <v>2630.9549999999999</v>
      </c>
    </row>
    <row r="7" spans="1:2" x14ac:dyDescent="0.3">
      <c r="A7" s="17" t="s">
        <v>72</v>
      </c>
      <c r="B7" s="9">
        <v>3955.7120000000004</v>
      </c>
    </row>
    <row r="8" spans="1:2" x14ac:dyDescent="0.3">
      <c r="A8" s="17" t="s">
        <v>75</v>
      </c>
      <c r="B8" s="9">
        <v>4321.4480000000012</v>
      </c>
    </row>
    <row r="9" spans="1:2" x14ac:dyDescent="0.3">
      <c r="A9" s="17" t="s">
        <v>10934</v>
      </c>
      <c r="B9" s="9">
        <v>15146.963000000003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05178-82F4-4668-9F72-6CC27A472461}">
  <dimension ref="A3:M8"/>
  <sheetViews>
    <sheetView topLeftCell="A2" workbookViewId="0">
      <selection activeCell="M8" sqref="M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9" max="9" width="11.21875" customWidth="1"/>
    <col min="10" max="12" width="9.5546875" bestFit="1" customWidth="1"/>
  </cols>
  <sheetData>
    <row r="3" spans="1:13" x14ac:dyDescent="0.3">
      <c r="A3" s="5" t="s">
        <v>10933</v>
      </c>
      <c r="B3" t="s">
        <v>10951</v>
      </c>
      <c r="C3" t="s">
        <v>10952</v>
      </c>
      <c r="D3" t="s">
        <v>10953</v>
      </c>
      <c r="E3" t="s">
        <v>10954</v>
      </c>
      <c r="F3" t="s">
        <v>10955</v>
      </c>
    </row>
    <row r="4" spans="1:13" x14ac:dyDescent="0.3">
      <c r="A4" s="6" t="s">
        <v>10935</v>
      </c>
      <c r="B4" s="18">
        <v>484247.49810000096</v>
      </c>
      <c r="C4" s="18">
        <v>49543.974100000007</v>
      </c>
      <c r="D4" s="18">
        <v>7581</v>
      </c>
      <c r="E4" s="18">
        <v>1993</v>
      </c>
      <c r="F4" s="18">
        <v>0.10231126499236715</v>
      </c>
    </row>
    <row r="5" spans="1:13" x14ac:dyDescent="0.3">
      <c r="A5" s="6" t="s">
        <v>10936</v>
      </c>
      <c r="B5" s="18">
        <v>470532.50899999985</v>
      </c>
      <c r="C5" s="18">
        <v>61618.603700000051</v>
      </c>
      <c r="D5" s="18">
        <v>7979</v>
      </c>
      <c r="E5" s="18">
        <v>2102</v>
      </c>
      <c r="F5" s="18">
        <v>0.13095504034557592</v>
      </c>
    </row>
    <row r="6" spans="1:13" x14ac:dyDescent="0.3">
      <c r="A6" s="6" t="s">
        <v>10937</v>
      </c>
      <c r="B6" s="18">
        <v>608473.83000000066</v>
      </c>
      <c r="C6" s="18">
        <v>81726.930800000177</v>
      </c>
      <c r="D6" s="18">
        <v>9810</v>
      </c>
      <c r="E6" s="18">
        <v>2580</v>
      </c>
      <c r="F6" s="18">
        <v>0.13431461924993568</v>
      </c>
    </row>
    <row r="7" spans="1:13" x14ac:dyDescent="0.3">
      <c r="A7" s="6" t="s">
        <v>10938</v>
      </c>
      <c r="B7" s="18">
        <v>733947.0231999997</v>
      </c>
      <c r="C7" s="18">
        <v>93507.513099999967</v>
      </c>
      <c r="D7" s="18">
        <v>12503</v>
      </c>
      <c r="E7" s="18">
        <v>3319</v>
      </c>
      <c r="F7" s="18">
        <v>0.12740362743390987</v>
      </c>
    </row>
    <row r="8" spans="1:13" ht="16.8" x14ac:dyDescent="0.4">
      <c r="I8" s="15">
        <f>(GETPIVOTDATA("Sum of Sales",$A$3,"Years (Order Date)",2014)/GETPIVOTDATA("Sum of Sales",$A$3,"Years (Order Date)",2013))-1</f>
        <v>0.20620967905883303</v>
      </c>
      <c r="J8" s="15">
        <f>(GETPIVOTDATA("Sum of Profit",$A$3,"Years (Order Date)",2014)/GETPIVOTDATA("Sum of Profit",$A$3,"Years (Order Date)",2013))-1</f>
        <v>0.14414565902185772</v>
      </c>
      <c r="K8" s="15">
        <f>(GETPIVOTDATA("Sum of Quantity",$A$3,"Years (Order Date)",2014)/GETPIVOTDATA("Sum of Quantity",$A$3,"Years (Order Date)",2013))-1</f>
        <v>0.27451580020387367</v>
      </c>
      <c r="L8" s="15">
        <f>(GETPIVOTDATA("Count of Order ID",$A$3,"Years (Order Date)",2014)/GETPIVOTDATA("Count of Order ID",$A$3,"Years (Order Date)",2013))-1</f>
        <v>0.2864341085271318</v>
      </c>
      <c r="M8" s="15">
        <f>(GETPIVOTDATA("Sum of Profit Margin",$A$3,"Years (Order Date)",2014)/GETPIVOTDATA("Sum of Profit Margin",$A$3,"Years (Order Date)",2013))-1</f>
        <v>-5.1453757264990463E-2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6" sqref="A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321EC-2D3A-49CC-99CD-97C261EECF72}">
  <dimension ref="A3:N18"/>
  <sheetViews>
    <sheetView workbookViewId="0">
      <selection activeCell="B18" sqref="B18"/>
    </sheetView>
  </sheetViews>
  <sheetFormatPr defaultRowHeight="14.4" x14ac:dyDescent="0.3"/>
  <cols>
    <col min="1" max="1" width="12.5546875" bestFit="1" customWidth="1"/>
    <col min="2" max="2" width="11.6640625" bestFit="1" customWidth="1"/>
    <col min="3" max="3" width="4.33203125" customWidth="1"/>
    <col min="4" max="4" width="12.5546875" bestFit="1" customWidth="1"/>
    <col min="5" max="5" width="12.109375" bestFit="1" customWidth="1"/>
    <col min="6" max="6" width="2.77734375" customWidth="1"/>
    <col min="7" max="7" width="12.5546875" bestFit="1" customWidth="1"/>
    <col min="8" max="8" width="14.88671875" bestFit="1" customWidth="1"/>
    <col min="9" max="9" width="3.5546875" customWidth="1"/>
    <col min="10" max="10" width="12.5546875" bestFit="1" customWidth="1"/>
    <col min="11" max="11" width="15.88671875" bestFit="1" customWidth="1"/>
    <col min="12" max="12" width="3.21875" customWidth="1"/>
    <col min="13" max="13" width="12.5546875" bestFit="1" customWidth="1"/>
    <col min="14" max="14" width="18.77734375" bestFit="1" customWidth="1"/>
    <col min="15" max="5019" width="14.77734375" bestFit="1" customWidth="1"/>
    <col min="5020" max="5020" width="10.77734375" bestFit="1" customWidth="1"/>
  </cols>
  <sheetData>
    <row r="3" spans="1:14" x14ac:dyDescent="0.3">
      <c r="A3" s="5" t="s">
        <v>10933</v>
      </c>
      <c r="B3" t="s">
        <v>10951</v>
      </c>
      <c r="D3" s="5" t="s">
        <v>10933</v>
      </c>
      <c r="E3" t="s">
        <v>10952</v>
      </c>
      <c r="G3" s="5" t="s">
        <v>10933</v>
      </c>
      <c r="H3" t="s">
        <v>10953</v>
      </c>
      <c r="J3" s="5" t="s">
        <v>10933</v>
      </c>
      <c r="K3" t="s">
        <v>10954</v>
      </c>
      <c r="M3" s="5" t="s">
        <v>10933</v>
      </c>
      <c r="N3" t="s">
        <v>10955</v>
      </c>
    </row>
    <row r="4" spans="1:14" x14ac:dyDescent="0.3">
      <c r="A4" s="6" t="s">
        <v>10939</v>
      </c>
      <c r="B4" s="18">
        <v>254.74400000000003</v>
      </c>
      <c r="D4" s="6" t="s">
        <v>10939</v>
      </c>
      <c r="E4" s="18">
        <v>-312.06139999999994</v>
      </c>
      <c r="G4" s="6" t="s">
        <v>10939</v>
      </c>
      <c r="H4" s="18">
        <v>7</v>
      </c>
      <c r="J4" s="6" t="s">
        <v>10939</v>
      </c>
      <c r="K4" s="18">
        <v>1</v>
      </c>
      <c r="M4" s="6" t="s">
        <v>10939</v>
      </c>
      <c r="N4" s="18">
        <v>-1.2249999999999996</v>
      </c>
    </row>
    <row r="5" spans="1:14" x14ac:dyDescent="0.3">
      <c r="A5" s="6" t="s">
        <v>10940</v>
      </c>
      <c r="B5" s="18">
        <v>79.36</v>
      </c>
      <c r="D5" s="6" t="s">
        <v>10940</v>
      </c>
      <c r="E5" s="18">
        <v>20.633600000000001</v>
      </c>
      <c r="G5" s="6" t="s">
        <v>10940</v>
      </c>
      <c r="H5" s="18">
        <v>4</v>
      </c>
      <c r="J5" s="6" t="s">
        <v>10940</v>
      </c>
      <c r="K5" s="18">
        <v>1</v>
      </c>
      <c r="M5" s="6" t="s">
        <v>10940</v>
      </c>
      <c r="N5" s="18">
        <v>0.26</v>
      </c>
    </row>
    <row r="6" spans="1:14" x14ac:dyDescent="0.3">
      <c r="A6" s="6" t="s">
        <v>10941</v>
      </c>
      <c r="B6" s="18">
        <v>1286.8916000000002</v>
      </c>
      <c r="D6" s="6" t="s">
        <v>10941</v>
      </c>
      <c r="E6" s="18">
        <v>-136.24360000000001</v>
      </c>
      <c r="G6" s="6" t="s">
        <v>10941</v>
      </c>
      <c r="H6" s="18">
        <v>20</v>
      </c>
      <c r="J6" s="6" t="s">
        <v>10941</v>
      </c>
      <c r="K6" s="18">
        <v>6</v>
      </c>
      <c r="M6" s="6" t="s">
        <v>10941</v>
      </c>
      <c r="N6" s="18">
        <v>-0.10587030018689997</v>
      </c>
    </row>
    <row r="7" spans="1:14" x14ac:dyDescent="0.3">
      <c r="A7" s="6" t="s">
        <v>10942</v>
      </c>
      <c r="B7" s="18">
        <v>4212.817</v>
      </c>
      <c r="D7" s="6" t="s">
        <v>10942</v>
      </c>
      <c r="E7" s="18">
        <v>1932.7584999999999</v>
      </c>
      <c r="G7" s="6" t="s">
        <v>10942</v>
      </c>
      <c r="H7" s="18">
        <v>9</v>
      </c>
      <c r="J7" s="6" t="s">
        <v>10942</v>
      </c>
      <c r="K7" s="18">
        <v>3</v>
      </c>
      <c r="M7" s="6" t="s">
        <v>10942</v>
      </c>
      <c r="N7" s="18">
        <v>0.4587805499265693</v>
      </c>
    </row>
    <row r="8" spans="1:14" x14ac:dyDescent="0.3">
      <c r="A8" s="6" t="s">
        <v>10943</v>
      </c>
      <c r="B8" s="18">
        <v>1421.1680000000001</v>
      </c>
      <c r="D8" s="6" t="s">
        <v>10943</v>
      </c>
      <c r="E8" s="18">
        <v>167.83639999999994</v>
      </c>
      <c r="G8" s="6" t="s">
        <v>10943</v>
      </c>
      <c r="H8" s="18">
        <v>32</v>
      </c>
      <c r="J8" s="6" t="s">
        <v>10943</v>
      </c>
      <c r="K8" s="18">
        <v>8</v>
      </c>
      <c r="M8" s="6" t="s">
        <v>10943</v>
      </c>
      <c r="N8" s="18">
        <v>0.11809750852819648</v>
      </c>
    </row>
    <row r="9" spans="1:14" x14ac:dyDescent="0.3">
      <c r="A9" s="6" t="s">
        <v>10944</v>
      </c>
      <c r="B9" s="18">
        <v>1325.6770000000001</v>
      </c>
      <c r="D9" s="6" t="s">
        <v>10944</v>
      </c>
      <c r="E9" s="18">
        <v>-441.11840000000018</v>
      </c>
      <c r="G9" s="6" t="s">
        <v>10944</v>
      </c>
      <c r="H9" s="18">
        <v>18</v>
      </c>
      <c r="J9" s="6" t="s">
        <v>10944</v>
      </c>
      <c r="K9" s="18">
        <v>5</v>
      </c>
      <c r="M9" s="6" t="s">
        <v>10944</v>
      </c>
      <c r="N9" s="18">
        <v>-0.33274953099435239</v>
      </c>
    </row>
    <row r="10" spans="1:14" x14ac:dyDescent="0.3">
      <c r="A10" s="6" t="s">
        <v>10945</v>
      </c>
      <c r="B10" s="18">
        <v>216.44799999999998</v>
      </c>
      <c r="D10" s="6" t="s">
        <v>10945</v>
      </c>
      <c r="E10" s="18">
        <v>-18.608800000000031</v>
      </c>
      <c r="G10" s="6" t="s">
        <v>10945</v>
      </c>
      <c r="H10" s="18">
        <v>17</v>
      </c>
      <c r="J10" s="6" t="s">
        <v>10945</v>
      </c>
      <c r="K10" s="18">
        <v>3</v>
      </c>
      <c r="M10" s="6" t="s">
        <v>10945</v>
      </c>
      <c r="N10" s="18">
        <v>-8.5973536369012574E-2</v>
      </c>
    </row>
    <row r="11" spans="1:14" x14ac:dyDescent="0.3">
      <c r="A11" s="6" t="s">
        <v>10946</v>
      </c>
      <c r="B11" s="18">
        <v>1029.8</v>
      </c>
      <c r="D11" s="6" t="s">
        <v>10946</v>
      </c>
      <c r="E11" s="18">
        <v>136.2004</v>
      </c>
      <c r="G11" s="6" t="s">
        <v>10946</v>
      </c>
      <c r="H11" s="18">
        <v>26</v>
      </c>
      <c r="J11" s="6" t="s">
        <v>10946</v>
      </c>
      <c r="K11" s="18">
        <v>7</v>
      </c>
      <c r="M11" s="6" t="s">
        <v>10946</v>
      </c>
      <c r="N11" s="18">
        <v>0.13225907943289961</v>
      </c>
    </row>
    <row r="12" spans="1:14" x14ac:dyDescent="0.3">
      <c r="A12" s="6" t="s">
        <v>10947</v>
      </c>
      <c r="B12" s="18">
        <v>2361.04</v>
      </c>
      <c r="D12" s="6" t="s">
        <v>10947</v>
      </c>
      <c r="E12" s="18">
        <v>579.79240000000004</v>
      </c>
      <c r="G12" s="6" t="s">
        <v>10947</v>
      </c>
      <c r="H12" s="18">
        <v>42</v>
      </c>
      <c r="J12" s="6" t="s">
        <v>10947</v>
      </c>
      <c r="K12" s="18">
        <v>7</v>
      </c>
      <c r="M12" s="6" t="s">
        <v>10947</v>
      </c>
      <c r="N12" s="18">
        <v>0.24556653000372719</v>
      </c>
    </row>
    <row r="13" spans="1:14" x14ac:dyDescent="0.3">
      <c r="A13" s="6" t="s">
        <v>10948</v>
      </c>
      <c r="B13" s="18">
        <v>822.85599999999999</v>
      </c>
      <c r="D13" s="6" t="s">
        <v>10948</v>
      </c>
      <c r="E13" s="18">
        <v>-30.645200000000102</v>
      </c>
      <c r="G13" s="6" t="s">
        <v>10948</v>
      </c>
      <c r="H13" s="18">
        <v>35</v>
      </c>
      <c r="J13" s="6" t="s">
        <v>10948</v>
      </c>
      <c r="K13" s="18">
        <v>8</v>
      </c>
      <c r="M13" s="6" t="s">
        <v>10948</v>
      </c>
      <c r="N13" s="18">
        <v>-3.7242482281225515E-2</v>
      </c>
    </row>
    <row r="14" spans="1:14" x14ac:dyDescent="0.3">
      <c r="A14" s="6" t="s">
        <v>10949</v>
      </c>
      <c r="B14" s="18">
        <v>4718.2459999999992</v>
      </c>
      <c r="D14" s="6" t="s">
        <v>10949</v>
      </c>
      <c r="E14" s="18">
        <v>1020.2166</v>
      </c>
      <c r="G14" s="6" t="s">
        <v>10949</v>
      </c>
      <c r="H14" s="18">
        <v>57</v>
      </c>
      <c r="J14" s="6" t="s">
        <v>10949</v>
      </c>
      <c r="K14" s="18">
        <v>16</v>
      </c>
      <c r="M14" s="6" t="s">
        <v>10949</v>
      </c>
      <c r="N14" s="18">
        <v>0.21622793724617159</v>
      </c>
    </row>
    <row r="15" spans="1:14" x14ac:dyDescent="0.3">
      <c r="A15" s="6" t="s">
        <v>10950</v>
      </c>
      <c r="B15" s="18">
        <v>6403.1931999999997</v>
      </c>
      <c r="D15" s="6" t="s">
        <v>10950</v>
      </c>
      <c r="E15" s="18">
        <v>1044.5427</v>
      </c>
      <c r="G15" s="6" t="s">
        <v>10950</v>
      </c>
      <c r="H15" s="18">
        <v>84</v>
      </c>
      <c r="J15" s="6" t="s">
        <v>10950</v>
      </c>
      <c r="K15" s="18">
        <v>21</v>
      </c>
      <c r="M15" s="6" t="s">
        <v>10950</v>
      </c>
      <c r="N15" s="18">
        <v>0.1631284059959334</v>
      </c>
    </row>
    <row r="16" spans="1:14" x14ac:dyDescent="0.3">
      <c r="A16" s="6" t="s">
        <v>10934</v>
      </c>
      <c r="B16" s="18">
        <v>24132.2408</v>
      </c>
      <c r="D16" s="6" t="s">
        <v>10934</v>
      </c>
      <c r="E16" s="18">
        <v>3963.3031999999994</v>
      </c>
      <c r="G16" s="6" t="s">
        <v>10934</v>
      </c>
      <c r="H16" s="18">
        <v>351</v>
      </c>
      <c r="J16" s="6" t="s">
        <v>10934</v>
      </c>
      <c r="K16" s="18">
        <v>86</v>
      </c>
      <c r="M16" s="6" t="s">
        <v>10934</v>
      </c>
      <c r="N16" s="18">
        <v>0.16423270565077402</v>
      </c>
    </row>
    <row r="18" spans="2:14" x14ac:dyDescent="0.3">
      <c r="B18" s="8">
        <f>GETPIVOTDATA("Sales",$A$3)</f>
        <v>24132.2408</v>
      </c>
      <c r="E18" s="8">
        <f>GETPIVOTDATA("Profit",$D$3)</f>
        <v>3963.3031999999994</v>
      </c>
      <c r="H18" s="13">
        <f>GETPIVOTDATA("Quantity",$G$3)</f>
        <v>351</v>
      </c>
      <c r="K18" s="13">
        <f>GETPIVOTDATA("Order ID",$J$3)</f>
        <v>86</v>
      </c>
      <c r="N18" s="14">
        <f>GETPIVOTDATA("Profit Margin",$M$3)</f>
        <v>0.16423270565077402</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workbookViewId="0">
      <selection activeCell="AB32" sqref="AB32"/>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D742F8A265F3E4C80C26C9E4C3A0DC6" ma:contentTypeVersion="15" ma:contentTypeDescription="Create a new document." ma:contentTypeScope="" ma:versionID="0c8312c3b960f115747c1d5ec5cdcf17">
  <xsd:schema xmlns:xsd="http://www.w3.org/2001/XMLSchema" xmlns:xs="http://www.w3.org/2001/XMLSchema" xmlns:p="http://schemas.microsoft.com/office/2006/metadata/properties" xmlns:ns3="1818db86-d26b-447f-aeff-3e80ea4c14e9" xmlns:ns4="a192a0c2-5a7c-4a17-a699-1aa4dc370466" targetNamespace="http://schemas.microsoft.com/office/2006/metadata/properties" ma:root="true" ma:fieldsID="273f06a458f8af57d9fcb6c69fb9c037" ns3:_="" ns4:_="">
    <xsd:import namespace="1818db86-d26b-447f-aeff-3e80ea4c14e9"/>
    <xsd:import namespace="a192a0c2-5a7c-4a17-a699-1aa4dc370466"/>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ServiceOCR" minOccurs="0"/>
                <xsd:element ref="ns3:_activity" minOccurs="0"/>
                <xsd:element ref="ns4:SharedWithUsers" minOccurs="0"/>
                <xsd:element ref="ns4:SharedWithDetails" minOccurs="0"/>
                <xsd:element ref="ns4:SharingHintHash" minOccurs="0"/>
                <xsd:element ref="ns3:MediaServiceSearchProperties" minOccurs="0"/>
                <xsd:element ref="ns3:MediaServiceDateTaken" minOccurs="0"/>
                <xsd:element ref="ns3:MediaServiceSystemTag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18db86-d26b-447f-aeff-3e80ea4c14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192a0c2-5a7c-4a17-a699-1aa4dc37046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818db86-d26b-447f-aeff-3e80ea4c14e9" xsi:nil="true"/>
  </documentManagement>
</p:properties>
</file>

<file path=customXml/itemProps1.xml><?xml version="1.0" encoding="utf-8"?>
<ds:datastoreItem xmlns:ds="http://schemas.openxmlformats.org/officeDocument/2006/customXml" ds:itemID="{4C603CCE-16FC-451D-8382-3EFA5299C1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18db86-d26b-447f-aeff-3e80ea4c14e9"/>
    <ds:schemaRef ds:uri="a192a0c2-5a7c-4a17-a699-1aa4dc37046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DD695DA-B912-4D22-AA61-CB1CD269E454}">
  <ds:schemaRefs>
    <ds:schemaRef ds:uri="http://schemas.microsoft.com/sharepoint/v3/contenttype/forms"/>
  </ds:schemaRefs>
</ds:datastoreItem>
</file>

<file path=customXml/itemProps3.xml><?xml version="1.0" encoding="utf-8"?>
<ds:datastoreItem xmlns:ds="http://schemas.openxmlformats.org/officeDocument/2006/customXml" ds:itemID="{8B30377D-6F23-4F8A-ACA3-C97C93C058FA}">
  <ds:schemaRefs>
    <ds:schemaRef ds:uri="1818db86-d26b-447f-aeff-3e80ea4c14e9"/>
    <ds:schemaRef ds:uri="http://purl.org/dc/terms/"/>
    <ds:schemaRef ds:uri="http://schemas.microsoft.com/office/2006/metadata/properties"/>
    <ds:schemaRef ds:uri="a192a0c2-5a7c-4a17-a699-1aa4dc370466"/>
    <ds:schemaRef ds:uri="http://purl.org/dc/dcmitype/"/>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PieChart</vt:lpstr>
      <vt:lpstr>Maps</vt:lpstr>
      <vt:lpstr>BarChart</vt:lpstr>
      <vt:lpstr>KPI YOY</vt:lpstr>
      <vt:lpstr>Data</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Gangula, Tirumala S.</cp:lastModifiedBy>
  <dcterms:created xsi:type="dcterms:W3CDTF">2015-06-05T18:17:20Z</dcterms:created>
  <dcterms:modified xsi:type="dcterms:W3CDTF">2024-07-16T04:27:46Z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0x010100ED742F8A265F3E4C80C26C9E4C3A0DC6</vt:lpwstr>
  </property>
</Properties>
</file>