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0" yWindow="3020" windowWidth="15510" windowHeight="3570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335" i="1" l="1"/>
  <c r="K334" i="1"/>
  <c r="K333" i="1"/>
  <c r="K332" i="1"/>
  <c r="W335" i="1"/>
  <c r="Z335" i="1" s="1"/>
  <c r="N335" i="1"/>
  <c r="M335" i="1"/>
  <c r="J335" i="1"/>
  <c r="I335" i="1"/>
  <c r="Y334" i="1"/>
  <c r="X334" i="1"/>
  <c r="W334" i="1"/>
  <c r="Z334" i="1" s="1"/>
  <c r="N334" i="1"/>
  <c r="M334" i="1"/>
  <c r="J334" i="1"/>
  <c r="I334" i="1"/>
  <c r="Z333" i="1"/>
  <c r="Y333" i="1"/>
  <c r="W333" i="1"/>
  <c r="X333" i="1" s="1"/>
  <c r="N333" i="1"/>
  <c r="M333" i="1"/>
  <c r="I333" i="1"/>
  <c r="Z332" i="1"/>
  <c r="W332" i="1"/>
  <c r="Y332" i="1" s="1"/>
  <c r="N332" i="1"/>
  <c r="J332" i="1" s="1"/>
  <c r="M332" i="1"/>
  <c r="I332" i="1"/>
  <c r="W312" i="1"/>
  <c r="Z312" i="1" s="1"/>
  <c r="N312" i="1"/>
  <c r="K312" i="1" s="1"/>
  <c r="M312" i="1"/>
  <c r="J312" i="1"/>
  <c r="W313" i="1"/>
  <c r="Y313" i="1" s="1"/>
  <c r="N313" i="1"/>
  <c r="J313" i="1" s="1"/>
  <c r="M313" i="1"/>
  <c r="W311" i="1"/>
  <c r="Z311" i="1" s="1"/>
  <c r="N311" i="1"/>
  <c r="K311" i="1" s="1"/>
  <c r="M311" i="1"/>
  <c r="J333" i="1" l="1"/>
  <c r="Y335" i="1"/>
  <c r="X335" i="1"/>
  <c r="X332" i="1"/>
  <c r="X312" i="1"/>
  <c r="Y312" i="1"/>
  <c r="K313" i="1"/>
  <c r="X313" i="1"/>
  <c r="Z313" i="1"/>
  <c r="J311" i="1"/>
  <c r="X311" i="1"/>
  <c r="Y311" i="1"/>
  <c r="W314" i="1"/>
  <c r="Z314" i="1" s="1"/>
  <c r="N314" i="1"/>
  <c r="K314" i="1" s="1"/>
  <c r="M314" i="1"/>
  <c r="Y314" i="1" l="1"/>
  <c r="J314" i="1"/>
  <c r="X314" i="1"/>
  <c r="K675" i="1"/>
  <c r="K673" i="1"/>
  <c r="K672" i="1"/>
  <c r="K671" i="1"/>
  <c r="K670" i="1"/>
  <c r="K669" i="1"/>
  <c r="K668" i="1"/>
  <c r="K667" i="1"/>
  <c r="W675" i="1"/>
  <c r="Z675" i="1" s="1"/>
  <c r="N675" i="1"/>
  <c r="M675" i="1"/>
  <c r="I675" i="1"/>
  <c r="W673" i="1"/>
  <c r="Z673" i="1" s="1"/>
  <c r="N673" i="1"/>
  <c r="M673" i="1"/>
  <c r="I673" i="1"/>
  <c r="W676" i="1"/>
  <c r="Z676" i="1" s="1"/>
  <c r="N676" i="1"/>
  <c r="M676" i="1"/>
  <c r="I676" i="1"/>
  <c r="W674" i="1"/>
  <c r="Z674" i="1" s="1"/>
  <c r="N674" i="1"/>
  <c r="M674" i="1"/>
  <c r="I674" i="1"/>
  <c r="Z672" i="1"/>
  <c r="Y672" i="1"/>
  <c r="X672" i="1"/>
  <c r="W672" i="1"/>
  <c r="N672" i="1"/>
  <c r="M672" i="1"/>
  <c r="Z671" i="1"/>
  <c r="W671" i="1"/>
  <c r="Y671" i="1" s="1"/>
  <c r="N671" i="1"/>
  <c r="M671" i="1"/>
  <c r="W670" i="1"/>
  <c r="Z670" i="1" s="1"/>
  <c r="N670" i="1"/>
  <c r="M670" i="1"/>
  <c r="Y669" i="1"/>
  <c r="X669" i="1"/>
  <c r="W669" i="1"/>
  <c r="Z669" i="1" s="1"/>
  <c r="N669" i="1"/>
  <c r="M669" i="1"/>
  <c r="W668" i="1"/>
  <c r="Z668" i="1" s="1"/>
  <c r="N668" i="1"/>
  <c r="M668" i="1"/>
  <c r="N667" i="1"/>
  <c r="I667" i="1"/>
  <c r="I668" i="1" s="1"/>
  <c r="I669" i="1" s="1"/>
  <c r="I670" i="1" s="1"/>
  <c r="I671" i="1" s="1"/>
  <c r="I672" i="1" s="1"/>
  <c r="W661" i="1"/>
  <c r="Z661" i="1" s="1"/>
  <c r="N661" i="1"/>
  <c r="K661" i="1" s="1"/>
  <c r="M661" i="1"/>
  <c r="W660" i="1"/>
  <c r="Z660" i="1" s="1"/>
  <c r="N660" i="1"/>
  <c r="J660" i="1" s="1"/>
  <c r="M660" i="1"/>
  <c r="W659" i="1"/>
  <c r="X659" i="1" s="1"/>
  <c r="N659" i="1"/>
  <c r="K659" i="1" s="1"/>
  <c r="M659" i="1"/>
  <c r="W658" i="1"/>
  <c r="Z658" i="1" s="1"/>
  <c r="N658" i="1"/>
  <c r="K658" i="1" s="1"/>
  <c r="M658" i="1"/>
  <c r="W657" i="1"/>
  <c r="Z657" i="1" s="1"/>
  <c r="N657" i="1"/>
  <c r="K657" i="1" s="1"/>
  <c r="M657" i="1"/>
  <c r="Y656" i="1"/>
  <c r="W656" i="1"/>
  <c r="X656" i="1" s="1"/>
  <c r="N656" i="1"/>
  <c r="M656" i="1"/>
  <c r="W655" i="1"/>
  <c r="Z655" i="1" s="1"/>
  <c r="N655" i="1"/>
  <c r="M655" i="1"/>
  <c r="N654" i="1"/>
  <c r="I654" i="1"/>
  <c r="X674" i="1" l="1"/>
  <c r="Y674" i="1"/>
  <c r="J661" i="1"/>
  <c r="X675" i="1"/>
  <c r="Y675" i="1"/>
  <c r="Y673" i="1"/>
  <c r="X673" i="1"/>
  <c r="X668" i="1"/>
  <c r="X670" i="1"/>
  <c r="X676" i="1"/>
  <c r="Y668" i="1"/>
  <c r="Y670" i="1"/>
  <c r="X671" i="1"/>
  <c r="Y676" i="1"/>
  <c r="Z656" i="1"/>
  <c r="K660" i="1"/>
  <c r="X660" i="1"/>
  <c r="Y660" i="1"/>
  <c r="J657" i="1"/>
  <c r="Z659" i="1"/>
  <c r="Y659" i="1"/>
  <c r="I655" i="1"/>
  <c r="I656" i="1" s="1"/>
  <c r="I657" i="1" s="1"/>
  <c r="I658" i="1" s="1"/>
  <c r="I659" i="1" s="1"/>
  <c r="X657" i="1"/>
  <c r="J658" i="1"/>
  <c r="Y655" i="1"/>
  <c r="Y657" i="1"/>
  <c r="X658" i="1"/>
  <c r="J659" i="1"/>
  <c r="Y661" i="1"/>
  <c r="X655" i="1"/>
  <c r="X661" i="1"/>
  <c r="Y658" i="1"/>
  <c r="W548" i="1"/>
  <c r="Y548" i="1" s="1"/>
  <c r="N548" i="1"/>
  <c r="J548" i="1" s="1"/>
  <c r="M548" i="1"/>
  <c r="K548" i="1"/>
  <c r="W549" i="1"/>
  <c r="Z549" i="1" s="1"/>
  <c r="N549" i="1"/>
  <c r="J549" i="1" s="1"/>
  <c r="M549" i="1"/>
  <c r="W530" i="1"/>
  <c r="Y530" i="1" s="1"/>
  <c r="N530" i="1"/>
  <c r="K530" i="1" s="1"/>
  <c r="M530" i="1"/>
  <c r="K560" i="1"/>
  <c r="K559" i="1"/>
  <c r="K558" i="1"/>
  <c r="W560" i="1"/>
  <c r="Z560" i="1" s="1"/>
  <c r="N560" i="1"/>
  <c r="M560" i="1"/>
  <c r="J560" i="1"/>
  <c r="W559" i="1"/>
  <c r="Z559" i="1" s="1"/>
  <c r="N559" i="1"/>
  <c r="J559" i="1" s="1"/>
  <c r="M559" i="1"/>
  <c r="W558" i="1"/>
  <c r="X558" i="1" s="1"/>
  <c r="N558" i="1"/>
  <c r="M558" i="1"/>
  <c r="W536" i="1"/>
  <c r="Z536" i="1" s="1"/>
  <c r="N536" i="1"/>
  <c r="K536" i="1" s="1"/>
  <c r="M536" i="1"/>
  <c r="W537" i="1"/>
  <c r="Z537" i="1" s="1"/>
  <c r="N537" i="1"/>
  <c r="K537" i="1" s="1"/>
  <c r="M537" i="1"/>
  <c r="W538" i="1"/>
  <c r="Z538" i="1" s="1"/>
  <c r="N538" i="1"/>
  <c r="J538" i="1" s="1"/>
  <c r="M538" i="1"/>
  <c r="W56" i="1"/>
  <c r="Z56" i="1" s="1"/>
  <c r="N56" i="1"/>
  <c r="W57" i="1"/>
  <c r="Z57" i="1" s="1"/>
  <c r="N57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Z558" i="1" l="1"/>
  <c r="X559" i="1"/>
  <c r="Y559" i="1"/>
  <c r="Y558" i="1"/>
  <c r="X548" i="1"/>
  <c r="Z548" i="1"/>
  <c r="X549" i="1"/>
  <c r="Y549" i="1"/>
  <c r="Z530" i="1"/>
  <c r="J530" i="1"/>
  <c r="X530" i="1"/>
  <c r="X560" i="1"/>
  <c r="J558" i="1"/>
  <c r="Y560" i="1"/>
  <c r="J537" i="1"/>
  <c r="J536" i="1"/>
  <c r="X536" i="1"/>
  <c r="Y536" i="1"/>
  <c r="X537" i="1"/>
  <c r="Y537" i="1"/>
  <c r="K538" i="1"/>
  <c r="X538" i="1"/>
  <c r="Y538" i="1"/>
  <c r="X56" i="1"/>
  <c r="Y56" i="1"/>
  <c r="X57" i="1"/>
  <c r="Y57" i="1"/>
  <c r="M642" i="1"/>
  <c r="N642" i="1"/>
  <c r="J642" i="1" s="1"/>
  <c r="W642" i="1"/>
  <c r="Z642" i="1" s="1"/>
  <c r="W650" i="1"/>
  <c r="Z650" i="1" s="1"/>
  <c r="N650" i="1"/>
  <c r="K650" i="1" s="1"/>
  <c r="M650" i="1"/>
  <c r="W649" i="1"/>
  <c r="Z649" i="1" s="1"/>
  <c r="N649" i="1"/>
  <c r="K649" i="1" s="1"/>
  <c r="M649" i="1"/>
  <c r="W648" i="1"/>
  <c r="Z648" i="1" s="1"/>
  <c r="N648" i="1"/>
  <c r="K648" i="1" s="1"/>
  <c r="M648" i="1"/>
  <c r="W647" i="1"/>
  <c r="Z647" i="1" s="1"/>
  <c r="N647" i="1"/>
  <c r="K647" i="1" s="1"/>
  <c r="M647" i="1"/>
  <c r="W646" i="1"/>
  <c r="Z646" i="1" s="1"/>
  <c r="N646" i="1"/>
  <c r="K646" i="1" s="1"/>
  <c r="M646" i="1"/>
  <c r="I646" i="1"/>
  <c r="W645" i="1"/>
  <c r="Z645" i="1" s="1"/>
  <c r="N645" i="1"/>
  <c r="K645" i="1" s="1"/>
  <c r="M645" i="1"/>
  <c r="I645" i="1"/>
  <c r="W644" i="1"/>
  <c r="Z644" i="1" s="1"/>
  <c r="N644" i="1"/>
  <c r="K644" i="1" s="1"/>
  <c r="M644" i="1"/>
  <c r="I644" i="1"/>
  <c r="W643" i="1"/>
  <c r="Z643" i="1" s="1"/>
  <c r="N643" i="1"/>
  <c r="K643" i="1" s="1"/>
  <c r="M643" i="1"/>
  <c r="I643" i="1"/>
  <c r="W641" i="1"/>
  <c r="X641" i="1" s="1"/>
  <c r="N641" i="1"/>
  <c r="J641" i="1" s="1"/>
  <c r="M641" i="1"/>
  <c r="W640" i="1"/>
  <c r="Y640" i="1" s="1"/>
  <c r="N640" i="1"/>
  <c r="K640" i="1" s="1"/>
  <c r="M640" i="1"/>
  <c r="W639" i="1"/>
  <c r="Z639" i="1" s="1"/>
  <c r="N639" i="1"/>
  <c r="M639" i="1"/>
  <c r="W638" i="1"/>
  <c r="Y638" i="1" s="1"/>
  <c r="N638" i="1"/>
  <c r="M638" i="1"/>
  <c r="N637" i="1"/>
  <c r="I637" i="1"/>
  <c r="I638" i="1" s="1"/>
  <c r="I639" i="1" s="1"/>
  <c r="I640" i="1" s="1"/>
  <c r="I641" i="1" s="1"/>
  <c r="I642" i="1" s="1"/>
  <c r="W58" i="1"/>
  <c r="Z58" i="1" s="1"/>
  <c r="N58" i="1"/>
  <c r="W55" i="1"/>
  <c r="Z55" i="1" s="1"/>
  <c r="N55" i="1"/>
  <c r="M55" i="1"/>
  <c r="I55" i="1"/>
  <c r="W54" i="1"/>
  <c r="Y54" i="1" s="1"/>
  <c r="N54" i="1"/>
  <c r="M54" i="1"/>
  <c r="I54" i="1"/>
  <c r="K248" i="1"/>
  <c r="K249" i="1"/>
  <c r="K246" i="1"/>
  <c r="K245" i="1"/>
  <c r="K244" i="1"/>
  <c r="K243" i="1"/>
  <c r="K242" i="1"/>
  <c r="K241" i="1"/>
  <c r="K240" i="1"/>
  <c r="W247" i="1"/>
  <c r="Z247" i="1" s="1"/>
  <c r="N247" i="1"/>
  <c r="I247" i="1"/>
  <c r="W248" i="1"/>
  <c r="Z248" i="1" s="1"/>
  <c r="N248" i="1"/>
  <c r="W246" i="1"/>
  <c r="Z246" i="1" s="1"/>
  <c r="N246" i="1"/>
  <c r="M246" i="1"/>
  <c r="W245" i="1"/>
  <c r="X245" i="1" s="1"/>
  <c r="N245" i="1"/>
  <c r="M245" i="1"/>
  <c r="I245" i="1"/>
  <c r="W244" i="1"/>
  <c r="Y244" i="1" s="1"/>
  <c r="N244" i="1"/>
  <c r="M244" i="1"/>
  <c r="W243" i="1"/>
  <c r="Z243" i="1" s="1"/>
  <c r="N243" i="1"/>
  <c r="M243" i="1"/>
  <c r="W242" i="1"/>
  <c r="Z242" i="1" s="1"/>
  <c r="N242" i="1"/>
  <c r="M242" i="1"/>
  <c r="W241" i="1"/>
  <c r="X241" i="1" s="1"/>
  <c r="N241" i="1"/>
  <c r="M241" i="1"/>
  <c r="N240" i="1"/>
  <c r="I240" i="1"/>
  <c r="I241" i="1" s="1"/>
  <c r="I242" i="1" s="1"/>
  <c r="I243" i="1" s="1"/>
  <c r="I244" i="1" s="1"/>
  <c r="K281" i="1"/>
  <c r="W280" i="1"/>
  <c r="Z280" i="1" s="1"/>
  <c r="N280" i="1"/>
  <c r="K276" i="1"/>
  <c r="K275" i="1"/>
  <c r="K282" i="1"/>
  <c r="K283" i="1"/>
  <c r="K279" i="1"/>
  <c r="K278" i="1"/>
  <c r="K277" i="1"/>
  <c r="K274" i="1"/>
  <c r="K273" i="1"/>
  <c r="K272" i="1"/>
  <c r="K271" i="1"/>
  <c r="K270" i="1"/>
  <c r="K269" i="1"/>
  <c r="W281" i="1"/>
  <c r="Z281" i="1" s="1"/>
  <c r="N281" i="1"/>
  <c r="I281" i="1"/>
  <c r="W279" i="1"/>
  <c r="Y279" i="1" s="1"/>
  <c r="N279" i="1"/>
  <c r="W278" i="1"/>
  <c r="X278" i="1" s="1"/>
  <c r="N278" i="1"/>
  <c r="I278" i="1"/>
  <c r="W277" i="1"/>
  <c r="Z277" i="1" s="1"/>
  <c r="N277" i="1"/>
  <c r="W276" i="1"/>
  <c r="Z276" i="1" s="1"/>
  <c r="N276" i="1"/>
  <c r="M276" i="1"/>
  <c r="W275" i="1"/>
  <c r="Z275" i="1" s="1"/>
  <c r="N275" i="1"/>
  <c r="W274" i="1"/>
  <c r="X274" i="1" s="1"/>
  <c r="N274" i="1"/>
  <c r="M274" i="1"/>
  <c r="W273" i="1"/>
  <c r="Y273" i="1" s="1"/>
  <c r="N273" i="1"/>
  <c r="M273" i="1"/>
  <c r="W272" i="1"/>
  <c r="Z272" i="1" s="1"/>
  <c r="N272" i="1"/>
  <c r="M272" i="1"/>
  <c r="W271" i="1"/>
  <c r="Z271" i="1" s="1"/>
  <c r="N271" i="1"/>
  <c r="M271" i="1"/>
  <c r="W270" i="1"/>
  <c r="X270" i="1" s="1"/>
  <c r="N270" i="1"/>
  <c r="M270" i="1"/>
  <c r="N269" i="1"/>
  <c r="I269" i="1"/>
  <c r="I270" i="1" s="1"/>
  <c r="I271" i="1" s="1"/>
  <c r="I272" i="1" s="1"/>
  <c r="I273" i="1" s="1"/>
  <c r="K619" i="1"/>
  <c r="W607" i="1"/>
  <c r="Z607" i="1" s="1"/>
  <c r="N607" i="1"/>
  <c r="M607" i="1"/>
  <c r="I607" i="1"/>
  <c r="W79" i="1"/>
  <c r="X79" i="1" s="1"/>
  <c r="N79" i="1"/>
  <c r="M79" i="1"/>
  <c r="I79" i="1"/>
  <c r="W632" i="1"/>
  <c r="Z632" i="1" s="1"/>
  <c r="N632" i="1"/>
  <c r="M632" i="1"/>
  <c r="I632" i="1"/>
  <c r="W631" i="1"/>
  <c r="Y631" i="1" s="1"/>
  <c r="N631" i="1"/>
  <c r="M631" i="1"/>
  <c r="W630" i="1"/>
  <c r="Z630" i="1" s="1"/>
  <c r="N630" i="1"/>
  <c r="M630" i="1"/>
  <c r="I630" i="1"/>
  <c r="W629" i="1"/>
  <c r="Z629" i="1" s="1"/>
  <c r="N629" i="1"/>
  <c r="M629" i="1"/>
  <c r="W628" i="1"/>
  <c r="Z628" i="1" s="1"/>
  <c r="N628" i="1"/>
  <c r="M628" i="1"/>
  <c r="I628" i="1"/>
  <c r="W627" i="1"/>
  <c r="Y627" i="1" s="1"/>
  <c r="N627" i="1"/>
  <c r="M627" i="1"/>
  <c r="W626" i="1"/>
  <c r="Z626" i="1" s="1"/>
  <c r="N626" i="1"/>
  <c r="M626" i="1"/>
  <c r="I626" i="1"/>
  <c r="W625" i="1"/>
  <c r="Z625" i="1" s="1"/>
  <c r="N625" i="1"/>
  <c r="M625" i="1"/>
  <c r="I625" i="1"/>
  <c r="W624" i="1"/>
  <c r="Z624" i="1" s="1"/>
  <c r="N624" i="1"/>
  <c r="M624" i="1"/>
  <c r="I624" i="1"/>
  <c r="W623" i="1"/>
  <c r="Z623" i="1" s="1"/>
  <c r="N623" i="1"/>
  <c r="M623" i="1"/>
  <c r="W622" i="1"/>
  <c r="Z622" i="1" s="1"/>
  <c r="N622" i="1"/>
  <c r="M622" i="1"/>
  <c r="W621" i="1"/>
  <c r="Z621" i="1" s="1"/>
  <c r="N621" i="1"/>
  <c r="M621" i="1"/>
  <c r="W620" i="1"/>
  <c r="Z620" i="1" s="1"/>
  <c r="N620" i="1"/>
  <c r="M620" i="1"/>
  <c r="N619" i="1"/>
  <c r="I619" i="1"/>
  <c r="I620" i="1" s="1"/>
  <c r="I621" i="1" s="1"/>
  <c r="I622" i="1" s="1"/>
  <c r="I623" i="1" s="1"/>
  <c r="K438" i="1"/>
  <c r="K439" i="1"/>
  <c r="K440" i="1"/>
  <c r="K441" i="1"/>
  <c r="K442" i="1"/>
  <c r="K443" i="1"/>
  <c r="K444" i="1"/>
  <c r="K445" i="1"/>
  <c r="K447" i="1"/>
  <c r="K451" i="1"/>
  <c r="K453" i="1"/>
  <c r="K454" i="1"/>
  <c r="K455" i="1"/>
  <c r="K456" i="1"/>
  <c r="K457" i="1"/>
  <c r="K458" i="1"/>
  <c r="K461" i="1"/>
  <c r="K462" i="1"/>
  <c r="K464" i="1"/>
  <c r="K465" i="1"/>
  <c r="K466" i="1"/>
  <c r="K467" i="1"/>
  <c r="K468" i="1"/>
  <c r="K469" i="1"/>
  <c r="W80" i="1"/>
  <c r="Z80" i="1" s="1"/>
  <c r="N80" i="1"/>
  <c r="M80" i="1"/>
  <c r="I80" i="1"/>
  <c r="W74" i="1"/>
  <c r="Z74" i="1" s="1"/>
  <c r="N74" i="1"/>
  <c r="M74" i="1"/>
  <c r="I74" i="1"/>
  <c r="W75" i="1"/>
  <c r="Z75" i="1" s="1"/>
  <c r="N75" i="1"/>
  <c r="M75" i="1"/>
  <c r="W76" i="1"/>
  <c r="Z76" i="1" s="1"/>
  <c r="N76" i="1"/>
  <c r="M76" i="1"/>
  <c r="W69" i="1"/>
  <c r="Z69" i="1" s="1"/>
  <c r="N69" i="1"/>
  <c r="M69" i="1"/>
  <c r="I69" i="1"/>
  <c r="I76" i="1" s="1"/>
  <c r="W468" i="1"/>
  <c r="Z468" i="1" s="1"/>
  <c r="N468" i="1"/>
  <c r="J468" i="1" s="1"/>
  <c r="M468" i="1"/>
  <c r="I468" i="1"/>
  <c r="W430" i="1"/>
  <c r="Z430" i="1" s="1"/>
  <c r="N430" i="1"/>
  <c r="J430" i="1" s="1"/>
  <c r="M430" i="1"/>
  <c r="Y642" i="1" l="1"/>
  <c r="X642" i="1"/>
  <c r="K642" i="1"/>
  <c r="J644" i="1"/>
  <c r="J650" i="1"/>
  <c r="K641" i="1"/>
  <c r="X643" i="1"/>
  <c r="I647" i="1"/>
  <c r="X638" i="1"/>
  <c r="X640" i="1"/>
  <c r="J643" i="1"/>
  <c r="Z638" i="1"/>
  <c r="Z640" i="1"/>
  <c r="I649" i="1"/>
  <c r="Y241" i="1"/>
  <c r="Y242" i="1"/>
  <c r="X649" i="1"/>
  <c r="X648" i="1"/>
  <c r="Y648" i="1"/>
  <c r="X647" i="1"/>
  <c r="Y647" i="1"/>
  <c r="X645" i="1"/>
  <c r="J649" i="1"/>
  <c r="J648" i="1"/>
  <c r="J646" i="1"/>
  <c r="J645" i="1"/>
  <c r="J647" i="1"/>
  <c r="Y649" i="1"/>
  <c r="X650" i="1"/>
  <c r="Y650" i="1"/>
  <c r="Y645" i="1"/>
  <c r="X646" i="1"/>
  <c r="Y646" i="1"/>
  <c r="Y641" i="1"/>
  <c r="X639" i="1"/>
  <c r="J640" i="1"/>
  <c r="Z641" i="1"/>
  <c r="Y643" i="1"/>
  <c r="X644" i="1"/>
  <c r="Y644" i="1"/>
  <c r="Y639" i="1"/>
  <c r="X55" i="1"/>
  <c r="X54" i="1"/>
  <c r="Y55" i="1"/>
  <c r="X58" i="1"/>
  <c r="Z54" i="1"/>
  <c r="Y58" i="1"/>
  <c r="Z245" i="1"/>
  <c r="Y245" i="1"/>
  <c r="Z241" i="1"/>
  <c r="Z244" i="1"/>
  <c r="X247" i="1"/>
  <c r="X246" i="1"/>
  <c r="Y247" i="1"/>
  <c r="X242" i="1"/>
  <c r="Y246" i="1"/>
  <c r="X243" i="1"/>
  <c r="X248" i="1"/>
  <c r="Y243" i="1"/>
  <c r="X244" i="1"/>
  <c r="Y248" i="1"/>
  <c r="X280" i="1"/>
  <c r="Y270" i="1"/>
  <c r="Y277" i="1"/>
  <c r="Y280" i="1"/>
  <c r="X607" i="1"/>
  <c r="Z270" i="1"/>
  <c r="Y607" i="1"/>
  <c r="X277" i="1"/>
  <c r="X271" i="1"/>
  <c r="Z273" i="1"/>
  <c r="Y271" i="1"/>
  <c r="Y274" i="1"/>
  <c r="Z278" i="1"/>
  <c r="Z279" i="1"/>
  <c r="X275" i="1"/>
  <c r="Y278" i="1"/>
  <c r="X272" i="1"/>
  <c r="Z274" i="1"/>
  <c r="Y275" i="1"/>
  <c r="X276" i="1"/>
  <c r="X281" i="1"/>
  <c r="Y272" i="1"/>
  <c r="X273" i="1"/>
  <c r="Y276" i="1"/>
  <c r="X279" i="1"/>
  <c r="Y281" i="1"/>
  <c r="Y79" i="1"/>
  <c r="Z79" i="1"/>
  <c r="Z631" i="1"/>
  <c r="Y630" i="1"/>
  <c r="X630" i="1"/>
  <c r="Z627" i="1"/>
  <c r="X626" i="1"/>
  <c r="X629" i="1"/>
  <c r="Y629" i="1"/>
  <c r="X625" i="1"/>
  <c r="X632" i="1"/>
  <c r="X631" i="1"/>
  <c r="Y632" i="1"/>
  <c r="X620" i="1"/>
  <c r="X621" i="1"/>
  <c r="X622" i="1"/>
  <c r="X623" i="1"/>
  <c r="X624" i="1"/>
  <c r="Y625" i="1"/>
  <c r="Y626" i="1"/>
  <c r="X628" i="1"/>
  <c r="Y620" i="1"/>
  <c r="Y621" i="1"/>
  <c r="Y622" i="1"/>
  <c r="Y623" i="1"/>
  <c r="Y624" i="1"/>
  <c r="X627" i="1"/>
  <c r="Y628" i="1"/>
  <c r="X80" i="1"/>
  <c r="Y80" i="1"/>
  <c r="X74" i="1"/>
  <c r="Y74" i="1"/>
  <c r="X75" i="1"/>
  <c r="Y75" i="1"/>
  <c r="X76" i="1"/>
  <c r="Y76" i="1"/>
  <c r="X69" i="1"/>
  <c r="Y69" i="1"/>
  <c r="X468" i="1"/>
  <c r="Y468" i="1"/>
  <c r="X430" i="1"/>
  <c r="Y430" i="1"/>
  <c r="W443" i="1"/>
  <c r="Z443" i="1" s="1"/>
  <c r="N443" i="1"/>
  <c r="M443" i="1"/>
  <c r="X443" i="1" l="1"/>
  <c r="Y443" i="1"/>
  <c r="W611" i="1"/>
  <c r="Y611" i="1" s="1"/>
  <c r="N611" i="1"/>
  <c r="M611" i="1"/>
  <c r="I611" i="1"/>
  <c r="W610" i="1"/>
  <c r="Y610" i="1" s="1"/>
  <c r="N610" i="1"/>
  <c r="M610" i="1"/>
  <c r="W609" i="1"/>
  <c r="Z609" i="1" s="1"/>
  <c r="N609" i="1"/>
  <c r="M609" i="1"/>
  <c r="K609" i="1"/>
  <c r="I609" i="1"/>
  <c r="W608" i="1"/>
  <c r="Z608" i="1" s="1"/>
  <c r="N608" i="1"/>
  <c r="M608" i="1"/>
  <c r="W606" i="1"/>
  <c r="Z606" i="1" s="1"/>
  <c r="N606" i="1"/>
  <c r="M606" i="1"/>
  <c r="K606" i="1"/>
  <c r="I606" i="1"/>
  <c r="W605" i="1"/>
  <c r="Z605" i="1" s="1"/>
  <c r="N605" i="1"/>
  <c r="M605" i="1"/>
  <c r="K605" i="1"/>
  <c r="W604" i="1"/>
  <c r="Z604" i="1" s="1"/>
  <c r="N604" i="1"/>
  <c r="M604" i="1"/>
  <c r="K604" i="1"/>
  <c r="W603" i="1"/>
  <c r="Z603" i="1" s="1"/>
  <c r="N603" i="1"/>
  <c r="M603" i="1"/>
  <c r="K603" i="1"/>
  <c r="W602" i="1"/>
  <c r="Z602" i="1" s="1"/>
  <c r="N602" i="1"/>
  <c r="M602" i="1"/>
  <c r="K602" i="1"/>
  <c r="N601" i="1"/>
  <c r="K601" i="1"/>
  <c r="I601" i="1"/>
  <c r="I602" i="1" s="1"/>
  <c r="I603" i="1" s="1"/>
  <c r="W585" i="1"/>
  <c r="Z585" i="1" s="1"/>
  <c r="N585" i="1"/>
  <c r="M585" i="1"/>
  <c r="J590" i="1"/>
  <c r="K584" i="1"/>
  <c r="K582" i="1"/>
  <c r="K581" i="1"/>
  <c r="K580" i="1"/>
  <c r="K579" i="1"/>
  <c r="K578" i="1"/>
  <c r="K577" i="1"/>
  <c r="W582" i="1"/>
  <c r="Z582" i="1" s="1"/>
  <c r="N582" i="1"/>
  <c r="M582" i="1"/>
  <c r="W584" i="1"/>
  <c r="Z584" i="1" s="1"/>
  <c r="N584" i="1"/>
  <c r="M584" i="1"/>
  <c r="W572" i="1"/>
  <c r="Y572" i="1" s="1"/>
  <c r="N572" i="1"/>
  <c r="K572" i="1" s="1"/>
  <c r="M572" i="1"/>
  <c r="I572" i="1"/>
  <c r="W571" i="1"/>
  <c r="Z571" i="1" s="1"/>
  <c r="N571" i="1"/>
  <c r="K571" i="1" s="1"/>
  <c r="M571" i="1"/>
  <c r="W570" i="1"/>
  <c r="Z570" i="1" s="1"/>
  <c r="N570" i="1"/>
  <c r="K570" i="1" s="1"/>
  <c r="M570" i="1"/>
  <c r="W569" i="1"/>
  <c r="X569" i="1" s="1"/>
  <c r="N569" i="1"/>
  <c r="K569" i="1" s="1"/>
  <c r="M569" i="1"/>
  <c r="W568" i="1"/>
  <c r="Y568" i="1" s="1"/>
  <c r="N568" i="1"/>
  <c r="K568" i="1" s="1"/>
  <c r="M568" i="1"/>
  <c r="W567" i="1"/>
  <c r="Z567" i="1" s="1"/>
  <c r="N567" i="1"/>
  <c r="K567" i="1" s="1"/>
  <c r="M567" i="1"/>
  <c r="N566" i="1"/>
  <c r="I566" i="1"/>
  <c r="I567" i="1" s="1"/>
  <c r="I568" i="1" s="1"/>
  <c r="I569" i="1" s="1"/>
  <c r="I570" i="1" s="1"/>
  <c r="W597" i="1"/>
  <c r="Z597" i="1" s="1"/>
  <c r="N597" i="1"/>
  <c r="K597" i="1" s="1"/>
  <c r="M597" i="1"/>
  <c r="I597" i="1"/>
  <c r="W596" i="1"/>
  <c r="Y596" i="1" s="1"/>
  <c r="N596" i="1"/>
  <c r="J596" i="1" s="1"/>
  <c r="M596" i="1"/>
  <c r="I596" i="1"/>
  <c r="W595" i="1"/>
  <c r="X595" i="1" s="1"/>
  <c r="N595" i="1"/>
  <c r="M595" i="1"/>
  <c r="K595" i="1"/>
  <c r="J595" i="1"/>
  <c r="W594" i="1"/>
  <c r="Z594" i="1" s="1"/>
  <c r="N594" i="1"/>
  <c r="K594" i="1" s="1"/>
  <c r="M594" i="1"/>
  <c r="W593" i="1"/>
  <c r="Z593" i="1" s="1"/>
  <c r="N593" i="1"/>
  <c r="M593" i="1"/>
  <c r="W592" i="1"/>
  <c r="Y592" i="1" s="1"/>
  <c r="N592" i="1"/>
  <c r="M592" i="1"/>
  <c r="N591" i="1"/>
  <c r="I591" i="1"/>
  <c r="I592" i="1" s="1"/>
  <c r="I593" i="1" s="1"/>
  <c r="I594" i="1" s="1"/>
  <c r="I595" i="1" s="1"/>
  <c r="W586" i="1"/>
  <c r="Z586" i="1" s="1"/>
  <c r="N586" i="1"/>
  <c r="M586" i="1"/>
  <c r="W583" i="1"/>
  <c r="Z583" i="1" s="1"/>
  <c r="N583" i="1"/>
  <c r="M583" i="1"/>
  <c r="I583" i="1"/>
  <c r="W581" i="1"/>
  <c r="Y581" i="1" s="1"/>
  <c r="N581" i="1"/>
  <c r="M581" i="1"/>
  <c r="W580" i="1"/>
  <c r="Z580" i="1" s="1"/>
  <c r="N580" i="1"/>
  <c r="M580" i="1"/>
  <c r="W579" i="1"/>
  <c r="Z579" i="1" s="1"/>
  <c r="N579" i="1"/>
  <c r="M579" i="1"/>
  <c r="W578" i="1"/>
  <c r="Z578" i="1" s="1"/>
  <c r="N578" i="1"/>
  <c r="M578" i="1"/>
  <c r="N577" i="1"/>
  <c r="I577" i="1"/>
  <c r="I578" i="1" s="1"/>
  <c r="I579" i="1" s="1"/>
  <c r="I580" i="1" s="1"/>
  <c r="I581" i="1" s="1"/>
  <c r="K557" i="1"/>
  <c r="W557" i="1"/>
  <c r="Y557" i="1" s="1"/>
  <c r="N557" i="1"/>
  <c r="J557" i="1" s="1"/>
  <c r="M557" i="1"/>
  <c r="W539" i="1"/>
  <c r="X539" i="1" s="1"/>
  <c r="N539" i="1"/>
  <c r="K539" i="1" s="1"/>
  <c r="M539" i="1"/>
  <c r="W449" i="1"/>
  <c r="Z449" i="1" s="1"/>
  <c r="N449" i="1"/>
  <c r="M449" i="1"/>
  <c r="W450" i="1"/>
  <c r="Z450" i="1" s="1"/>
  <c r="N450" i="1"/>
  <c r="M450" i="1"/>
  <c r="W72" i="1"/>
  <c r="Z72" i="1" s="1"/>
  <c r="N72" i="1"/>
  <c r="M72" i="1"/>
  <c r="I72" i="1"/>
  <c r="W73" i="1"/>
  <c r="Z73" i="1" s="1"/>
  <c r="N73" i="1"/>
  <c r="M73" i="1"/>
  <c r="I604" i="1" l="1"/>
  <c r="I605" i="1" s="1"/>
  <c r="I629" i="1"/>
  <c r="X592" i="1"/>
  <c r="Y595" i="1"/>
  <c r="Z569" i="1"/>
  <c r="Y609" i="1"/>
  <c r="Z611" i="1"/>
  <c r="J570" i="1"/>
  <c r="J571" i="1"/>
  <c r="X604" i="1"/>
  <c r="X594" i="1"/>
  <c r="X608" i="1"/>
  <c r="Z592" i="1"/>
  <c r="Y594" i="1"/>
  <c r="X570" i="1"/>
  <c r="Z572" i="1"/>
  <c r="X605" i="1"/>
  <c r="Y608" i="1"/>
  <c r="K596" i="1"/>
  <c r="X596" i="1"/>
  <c r="J567" i="1"/>
  <c r="Z568" i="1"/>
  <c r="Y569" i="1"/>
  <c r="Y570" i="1"/>
  <c r="Z596" i="1"/>
  <c r="X606" i="1"/>
  <c r="X609" i="1"/>
  <c r="Z610" i="1"/>
  <c r="X603" i="1"/>
  <c r="X611" i="1"/>
  <c r="Z581" i="1"/>
  <c r="Y602" i="1"/>
  <c r="Y603" i="1"/>
  <c r="Y604" i="1"/>
  <c r="Y605" i="1"/>
  <c r="Y606" i="1"/>
  <c r="X610" i="1"/>
  <c r="X602" i="1"/>
  <c r="Y583" i="1"/>
  <c r="X585" i="1"/>
  <c r="X581" i="1"/>
  <c r="Y585" i="1"/>
  <c r="X582" i="1"/>
  <c r="Y582" i="1"/>
  <c r="X579" i="1"/>
  <c r="X583" i="1"/>
  <c r="X584" i="1"/>
  <c r="Y584" i="1"/>
  <c r="X567" i="1"/>
  <c r="J568" i="1"/>
  <c r="X571" i="1"/>
  <c r="J572" i="1"/>
  <c r="Y578" i="1"/>
  <c r="Y567" i="1"/>
  <c r="X568" i="1"/>
  <c r="J569" i="1"/>
  <c r="Y571" i="1"/>
  <c r="X572" i="1"/>
  <c r="X578" i="1"/>
  <c r="J597" i="1"/>
  <c r="X593" i="1"/>
  <c r="J594" i="1"/>
  <c r="Z595" i="1"/>
  <c r="X597" i="1"/>
  <c r="Y593" i="1"/>
  <c r="Y597" i="1"/>
  <c r="X586" i="1"/>
  <c r="Y579" i="1"/>
  <c r="X580" i="1"/>
  <c r="Y586" i="1"/>
  <c r="Y580" i="1"/>
  <c r="X557" i="1"/>
  <c r="Z557" i="1"/>
  <c r="Y539" i="1"/>
  <c r="Z539" i="1"/>
  <c r="J539" i="1"/>
  <c r="X449" i="1"/>
  <c r="Y449" i="1"/>
  <c r="X450" i="1"/>
  <c r="Y450" i="1"/>
  <c r="X72" i="1"/>
  <c r="Y72" i="1"/>
  <c r="X73" i="1"/>
  <c r="Y73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561" i="1"/>
  <c r="K545" i="1"/>
  <c r="K546" i="1"/>
  <c r="K547" i="1"/>
  <c r="K550" i="1"/>
  <c r="K551" i="1"/>
  <c r="K552" i="1"/>
  <c r="K553" i="1"/>
  <c r="K554" i="1"/>
  <c r="K544" i="1"/>
  <c r="W555" i="1"/>
  <c r="Z555" i="1" s="1"/>
  <c r="N555" i="1"/>
  <c r="M555" i="1"/>
  <c r="W554" i="1"/>
  <c r="Z554" i="1" s="1"/>
  <c r="N554" i="1"/>
  <c r="M554" i="1"/>
  <c r="K543" i="1"/>
  <c r="W561" i="1"/>
  <c r="Z561" i="1" s="1"/>
  <c r="N561" i="1"/>
  <c r="M561" i="1"/>
  <c r="I561" i="1"/>
  <c r="I582" i="1" s="1"/>
  <c r="W556" i="1"/>
  <c r="Z556" i="1" s="1"/>
  <c r="N556" i="1"/>
  <c r="M556" i="1"/>
  <c r="W553" i="1"/>
  <c r="X553" i="1" s="1"/>
  <c r="N553" i="1"/>
  <c r="M553" i="1"/>
  <c r="I553" i="1"/>
  <c r="W552" i="1"/>
  <c r="Y552" i="1" s="1"/>
  <c r="N552" i="1"/>
  <c r="M552" i="1"/>
  <c r="I552" i="1"/>
  <c r="W551" i="1"/>
  <c r="Z551" i="1" s="1"/>
  <c r="N551" i="1"/>
  <c r="M551" i="1"/>
  <c r="I551" i="1"/>
  <c r="W550" i="1"/>
  <c r="Z550" i="1" s="1"/>
  <c r="N550" i="1"/>
  <c r="M550" i="1"/>
  <c r="W547" i="1"/>
  <c r="Y547" i="1" s="1"/>
  <c r="N547" i="1"/>
  <c r="M547" i="1"/>
  <c r="W546" i="1"/>
  <c r="Y546" i="1" s="1"/>
  <c r="N546" i="1"/>
  <c r="M546" i="1"/>
  <c r="W545" i="1"/>
  <c r="Z545" i="1" s="1"/>
  <c r="N545" i="1"/>
  <c r="M545" i="1"/>
  <c r="W544" i="1"/>
  <c r="Z544" i="1" s="1"/>
  <c r="N544" i="1"/>
  <c r="M544" i="1"/>
  <c r="N543" i="1"/>
  <c r="I543" i="1"/>
  <c r="I544" i="1" s="1"/>
  <c r="W534" i="1"/>
  <c r="Z534" i="1" s="1"/>
  <c r="N534" i="1"/>
  <c r="K534" i="1" s="1"/>
  <c r="M534" i="1"/>
  <c r="I534" i="1"/>
  <c r="W533" i="1"/>
  <c r="Z533" i="1" s="1"/>
  <c r="N533" i="1"/>
  <c r="K533" i="1" s="1"/>
  <c r="M533" i="1"/>
  <c r="I533" i="1"/>
  <c r="W532" i="1"/>
  <c r="Z532" i="1" s="1"/>
  <c r="N532" i="1"/>
  <c r="J532" i="1" s="1"/>
  <c r="M532" i="1"/>
  <c r="I532" i="1"/>
  <c r="W531" i="1"/>
  <c r="Z531" i="1" s="1"/>
  <c r="N531" i="1"/>
  <c r="K531" i="1" s="1"/>
  <c r="M531" i="1"/>
  <c r="W540" i="1"/>
  <c r="Z540" i="1" s="1"/>
  <c r="N540" i="1"/>
  <c r="J540" i="1" s="1"/>
  <c r="M540" i="1"/>
  <c r="I540" i="1"/>
  <c r="W535" i="1"/>
  <c r="Z535" i="1" s="1"/>
  <c r="N535" i="1"/>
  <c r="J535" i="1" s="1"/>
  <c r="M535" i="1"/>
  <c r="W529" i="1"/>
  <c r="X529" i="1" s="1"/>
  <c r="N529" i="1"/>
  <c r="J529" i="1" s="1"/>
  <c r="M529" i="1"/>
  <c r="W528" i="1"/>
  <c r="Y528" i="1" s="1"/>
  <c r="N528" i="1"/>
  <c r="J528" i="1" s="1"/>
  <c r="M528" i="1"/>
  <c r="W527" i="1"/>
  <c r="Z527" i="1" s="1"/>
  <c r="N527" i="1"/>
  <c r="K527" i="1" s="1"/>
  <c r="M527" i="1"/>
  <c r="W526" i="1"/>
  <c r="Y526" i="1" s="1"/>
  <c r="N526" i="1"/>
  <c r="J526" i="1" s="1"/>
  <c r="M526" i="1"/>
  <c r="N525" i="1"/>
  <c r="I525" i="1"/>
  <c r="W64" i="1"/>
  <c r="Z64" i="1" s="1"/>
  <c r="N64" i="1"/>
  <c r="J64" i="1" s="1"/>
  <c r="M64" i="1"/>
  <c r="I64" i="1"/>
  <c r="W63" i="1"/>
  <c r="Z63" i="1" s="1"/>
  <c r="N63" i="1"/>
  <c r="J63" i="1" s="1"/>
  <c r="M63" i="1"/>
  <c r="W41" i="1"/>
  <c r="Z41" i="1" s="1"/>
  <c r="N41" i="1"/>
  <c r="K41" i="1" s="1"/>
  <c r="M41" i="1"/>
  <c r="W71" i="1"/>
  <c r="Z71" i="1" s="1"/>
  <c r="N71" i="1"/>
  <c r="J71" i="1" s="1"/>
  <c r="M71" i="1"/>
  <c r="W40" i="1"/>
  <c r="Z40" i="1" s="1"/>
  <c r="N40" i="1"/>
  <c r="K40" i="1" s="1"/>
  <c r="M40" i="1"/>
  <c r="K331" i="1"/>
  <c r="W331" i="1"/>
  <c r="Z331" i="1" s="1"/>
  <c r="N331" i="1"/>
  <c r="J331" i="1" s="1"/>
  <c r="I300" i="1"/>
  <c r="I301" i="1" s="1"/>
  <c r="I302" i="1" s="1"/>
  <c r="I303" i="1" s="1"/>
  <c r="I304" i="1" s="1"/>
  <c r="I305" i="1" s="1"/>
  <c r="I306" i="1" s="1"/>
  <c r="I307" i="1" s="1"/>
  <c r="I308" i="1" s="1"/>
  <c r="W310" i="1"/>
  <c r="Z310" i="1" s="1"/>
  <c r="N310" i="1"/>
  <c r="J310" i="1" s="1"/>
  <c r="W462" i="1"/>
  <c r="Z462" i="1" s="1"/>
  <c r="N462" i="1"/>
  <c r="M462" i="1"/>
  <c r="W458" i="1"/>
  <c r="Z458" i="1" s="1"/>
  <c r="N458" i="1"/>
  <c r="M458" i="1"/>
  <c r="W457" i="1"/>
  <c r="Y457" i="1" s="1"/>
  <c r="N457" i="1"/>
  <c r="W451" i="1"/>
  <c r="Z451" i="1" s="1"/>
  <c r="N451" i="1"/>
  <c r="M451" i="1"/>
  <c r="W447" i="1"/>
  <c r="Z447" i="1" s="1"/>
  <c r="N447" i="1"/>
  <c r="W445" i="1"/>
  <c r="Z445" i="1" s="1"/>
  <c r="N445" i="1"/>
  <c r="M445" i="1"/>
  <c r="W469" i="1"/>
  <c r="Z469" i="1" s="1"/>
  <c r="N469" i="1"/>
  <c r="M469" i="1"/>
  <c r="W467" i="1"/>
  <c r="Z467" i="1" s="1"/>
  <c r="N467" i="1"/>
  <c r="M467" i="1"/>
  <c r="W466" i="1"/>
  <c r="Z466" i="1" s="1"/>
  <c r="N466" i="1"/>
  <c r="M466" i="1"/>
  <c r="W465" i="1"/>
  <c r="Z465" i="1" s="1"/>
  <c r="N465" i="1"/>
  <c r="M465" i="1"/>
  <c r="W464" i="1"/>
  <c r="Z464" i="1" s="1"/>
  <c r="N464" i="1"/>
  <c r="M464" i="1"/>
  <c r="W463" i="1"/>
  <c r="Y463" i="1" s="1"/>
  <c r="N463" i="1"/>
  <c r="M463" i="1"/>
  <c r="W461" i="1"/>
  <c r="X461" i="1" s="1"/>
  <c r="N461" i="1"/>
  <c r="M461" i="1"/>
  <c r="W460" i="1"/>
  <c r="Y460" i="1" s="1"/>
  <c r="N460" i="1"/>
  <c r="M460" i="1"/>
  <c r="W459" i="1"/>
  <c r="Z459" i="1" s="1"/>
  <c r="N459" i="1"/>
  <c r="W456" i="1"/>
  <c r="Z456" i="1" s="1"/>
  <c r="N456" i="1"/>
  <c r="M456" i="1"/>
  <c r="W455" i="1"/>
  <c r="Y455" i="1" s="1"/>
  <c r="N455" i="1"/>
  <c r="M455" i="1"/>
  <c r="W454" i="1"/>
  <c r="X454" i="1" s="1"/>
  <c r="N454" i="1"/>
  <c r="W453" i="1"/>
  <c r="Y453" i="1" s="1"/>
  <c r="N453" i="1"/>
  <c r="M453" i="1"/>
  <c r="W452" i="1"/>
  <c r="Z452" i="1" s="1"/>
  <c r="N452" i="1"/>
  <c r="M452" i="1"/>
  <c r="W448" i="1"/>
  <c r="Z448" i="1" s="1"/>
  <c r="N448" i="1"/>
  <c r="W446" i="1"/>
  <c r="X446" i="1" s="1"/>
  <c r="N446" i="1"/>
  <c r="M446" i="1"/>
  <c r="W444" i="1"/>
  <c r="Y444" i="1" s="1"/>
  <c r="N444" i="1"/>
  <c r="M444" i="1"/>
  <c r="W442" i="1"/>
  <c r="Z442" i="1" s="1"/>
  <c r="N442" i="1"/>
  <c r="M442" i="1"/>
  <c r="W441" i="1"/>
  <c r="Z441" i="1" s="1"/>
  <c r="N441" i="1"/>
  <c r="M441" i="1"/>
  <c r="W440" i="1"/>
  <c r="X440" i="1" s="1"/>
  <c r="N440" i="1"/>
  <c r="M440" i="1"/>
  <c r="W439" i="1"/>
  <c r="Y439" i="1" s="1"/>
  <c r="N439" i="1"/>
  <c r="M439" i="1"/>
  <c r="N438" i="1"/>
  <c r="W431" i="1"/>
  <c r="Z431" i="1" s="1"/>
  <c r="N431" i="1"/>
  <c r="J431" i="1" s="1"/>
  <c r="M431" i="1"/>
  <c r="W479" i="1"/>
  <c r="Z479" i="1" s="1"/>
  <c r="N479" i="1"/>
  <c r="K479" i="1" s="1"/>
  <c r="M479" i="1"/>
  <c r="I479" i="1"/>
  <c r="W478" i="1"/>
  <c r="Z478" i="1" s="1"/>
  <c r="N478" i="1"/>
  <c r="K478" i="1" s="1"/>
  <c r="M478" i="1"/>
  <c r="W480" i="1"/>
  <c r="Z480" i="1" s="1"/>
  <c r="N480" i="1"/>
  <c r="J480" i="1" s="1"/>
  <c r="M480" i="1"/>
  <c r="W477" i="1"/>
  <c r="X477" i="1" s="1"/>
  <c r="N477" i="1"/>
  <c r="K477" i="1" s="1"/>
  <c r="M477" i="1"/>
  <c r="W476" i="1"/>
  <c r="Y476" i="1" s="1"/>
  <c r="N476" i="1"/>
  <c r="K476" i="1" s="1"/>
  <c r="M476" i="1"/>
  <c r="W475" i="1"/>
  <c r="Z475" i="1" s="1"/>
  <c r="N475" i="1"/>
  <c r="J475" i="1" s="1"/>
  <c r="M475" i="1"/>
  <c r="N474" i="1"/>
  <c r="I474" i="1"/>
  <c r="W432" i="1"/>
  <c r="Z432" i="1" s="1"/>
  <c r="N432" i="1"/>
  <c r="J432" i="1" s="1"/>
  <c r="M432" i="1"/>
  <c r="W429" i="1"/>
  <c r="Z429" i="1" s="1"/>
  <c r="N429" i="1"/>
  <c r="J429" i="1" s="1"/>
  <c r="M429" i="1"/>
  <c r="W416" i="1"/>
  <c r="Z416" i="1" s="1"/>
  <c r="N416" i="1"/>
  <c r="K416" i="1" s="1"/>
  <c r="M416" i="1"/>
  <c r="I416" i="1"/>
  <c r="W433" i="1"/>
  <c r="Z433" i="1" s="1"/>
  <c r="N433" i="1"/>
  <c r="J433" i="1" s="1"/>
  <c r="M433" i="1"/>
  <c r="W428" i="1"/>
  <c r="X428" i="1" s="1"/>
  <c r="N428" i="1"/>
  <c r="M428" i="1"/>
  <c r="W427" i="1"/>
  <c r="Z427" i="1" s="1"/>
  <c r="N427" i="1"/>
  <c r="M427" i="1"/>
  <c r="W426" i="1"/>
  <c r="Z426" i="1" s="1"/>
  <c r="N426" i="1"/>
  <c r="J426" i="1" s="1"/>
  <c r="M426" i="1"/>
  <c r="W425" i="1"/>
  <c r="Z425" i="1" s="1"/>
  <c r="N425" i="1"/>
  <c r="J425" i="1" s="1"/>
  <c r="M425" i="1"/>
  <c r="W424" i="1"/>
  <c r="X424" i="1" s="1"/>
  <c r="N424" i="1"/>
  <c r="W423" i="1"/>
  <c r="Y423" i="1" s="1"/>
  <c r="N423" i="1"/>
  <c r="K423" i="1" s="1"/>
  <c r="M423" i="1"/>
  <c r="W422" i="1"/>
  <c r="Z422" i="1" s="1"/>
  <c r="N422" i="1"/>
  <c r="K422" i="1" s="1"/>
  <c r="M422" i="1"/>
  <c r="W421" i="1"/>
  <c r="Z421" i="1" s="1"/>
  <c r="N421" i="1"/>
  <c r="W420" i="1"/>
  <c r="X420" i="1" s="1"/>
  <c r="N420" i="1"/>
  <c r="K420" i="1" s="1"/>
  <c r="M420" i="1"/>
  <c r="W419" i="1"/>
  <c r="Y419" i="1" s="1"/>
  <c r="N419" i="1"/>
  <c r="K419" i="1" s="1"/>
  <c r="M419" i="1"/>
  <c r="I419" i="1"/>
  <c r="W418" i="1"/>
  <c r="Z418" i="1" s="1"/>
  <c r="N418" i="1"/>
  <c r="W417" i="1"/>
  <c r="Z417" i="1" s="1"/>
  <c r="N417" i="1"/>
  <c r="J417" i="1" s="1"/>
  <c r="M417" i="1"/>
  <c r="I417" i="1"/>
  <c r="W415" i="1"/>
  <c r="X415" i="1" s="1"/>
  <c r="N415" i="1"/>
  <c r="K415" i="1" s="1"/>
  <c r="M415" i="1"/>
  <c r="W414" i="1"/>
  <c r="Y414" i="1" s="1"/>
  <c r="N414" i="1"/>
  <c r="K414" i="1" s="1"/>
  <c r="M414" i="1"/>
  <c r="W413" i="1"/>
  <c r="Z413" i="1" s="1"/>
  <c r="N413" i="1"/>
  <c r="J413" i="1" s="1"/>
  <c r="M413" i="1"/>
  <c r="W412" i="1"/>
  <c r="Z412" i="1" s="1"/>
  <c r="N412" i="1"/>
  <c r="J412" i="1" s="1"/>
  <c r="M412" i="1"/>
  <c r="N411" i="1"/>
  <c r="I411" i="1"/>
  <c r="I412" i="1" s="1"/>
  <c r="I584" i="1" s="1"/>
  <c r="W95" i="1"/>
  <c r="Z95" i="1" s="1"/>
  <c r="N95" i="1"/>
  <c r="K95" i="1" s="1"/>
  <c r="M95" i="1"/>
  <c r="I95" i="1"/>
  <c r="W96" i="1"/>
  <c r="Z96" i="1" s="1"/>
  <c r="N96" i="1"/>
  <c r="K96" i="1" s="1"/>
  <c r="M96" i="1"/>
  <c r="I96" i="1"/>
  <c r="W78" i="1"/>
  <c r="Z78" i="1" s="1"/>
  <c r="N78" i="1"/>
  <c r="M78" i="1"/>
  <c r="W44" i="1"/>
  <c r="Y44" i="1" s="1"/>
  <c r="N44" i="1"/>
  <c r="J44" i="1" s="1"/>
  <c r="M44" i="1"/>
  <c r="W77" i="1"/>
  <c r="Z77" i="1" s="1"/>
  <c r="N77" i="1"/>
  <c r="M77" i="1"/>
  <c r="I309" i="1" l="1"/>
  <c r="I313" i="1" s="1"/>
  <c r="I312" i="1"/>
  <c r="I310" i="1"/>
  <c r="I314" i="1" s="1"/>
  <c r="I526" i="1"/>
  <c r="I537" i="1"/>
  <c r="I548" i="1" s="1"/>
  <c r="I475" i="1"/>
  <c r="I476" i="1" s="1"/>
  <c r="I648" i="1"/>
  <c r="J534" i="1"/>
  <c r="Z5" i="1"/>
  <c r="Y6" i="1"/>
  <c r="K4" i="1"/>
  <c r="Z7" i="1"/>
  <c r="X7" i="1"/>
  <c r="X5" i="1"/>
  <c r="J40" i="1"/>
  <c r="I555" i="1"/>
  <c r="K3" i="1"/>
  <c r="X3" i="1"/>
  <c r="J6" i="1"/>
  <c r="I554" i="1"/>
  <c r="Z3" i="1"/>
  <c r="K7" i="1"/>
  <c r="Y4" i="1"/>
  <c r="K5" i="1"/>
  <c r="Y8" i="1"/>
  <c r="Z4" i="1"/>
  <c r="X6" i="1"/>
  <c r="Z8" i="1"/>
  <c r="Z546" i="1"/>
  <c r="X547" i="1"/>
  <c r="X555" i="1"/>
  <c r="X544" i="1"/>
  <c r="Z547" i="1"/>
  <c r="Y553" i="1"/>
  <c r="Y555" i="1"/>
  <c r="X554" i="1"/>
  <c r="Y554" i="1"/>
  <c r="K532" i="1"/>
  <c r="I535" i="1"/>
  <c r="I550" i="1" s="1"/>
  <c r="I558" i="1" s="1"/>
  <c r="X550" i="1"/>
  <c r="Z553" i="1"/>
  <c r="X556" i="1"/>
  <c r="J527" i="1"/>
  <c r="K528" i="1"/>
  <c r="K535" i="1"/>
  <c r="Y550" i="1"/>
  <c r="Y556" i="1"/>
  <c r="K540" i="1"/>
  <c r="Y544" i="1"/>
  <c r="X561" i="1"/>
  <c r="I545" i="1"/>
  <c r="I546" i="1" s="1"/>
  <c r="I559" i="1" s="1"/>
  <c r="I556" i="1"/>
  <c r="Z552" i="1"/>
  <c r="Y545" i="1"/>
  <c r="X546" i="1"/>
  <c r="Y551" i="1"/>
  <c r="X552" i="1"/>
  <c r="Y561" i="1"/>
  <c r="X545" i="1"/>
  <c r="X551" i="1"/>
  <c r="Y535" i="1"/>
  <c r="X535" i="1"/>
  <c r="X533" i="1"/>
  <c r="X532" i="1"/>
  <c r="Y532" i="1"/>
  <c r="Y531" i="1"/>
  <c r="X531" i="1"/>
  <c r="J533" i="1"/>
  <c r="J531" i="1"/>
  <c r="Y533" i="1"/>
  <c r="X534" i="1"/>
  <c r="Y534" i="1"/>
  <c r="Z528" i="1"/>
  <c r="X540" i="1"/>
  <c r="Y540" i="1"/>
  <c r="J41" i="1"/>
  <c r="X526" i="1"/>
  <c r="K529" i="1"/>
  <c r="Z526" i="1"/>
  <c r="Y527" i="1"/>
  <c r="X528" i="1"/>
  <c r="K526" i="1"/>
  <c r="Y529" i="1"/>
  <c r="X527" i="1"/>
  <c r="Z529" i="1"/>
  <c r="X64" i="1"/>
  <c r="Y64" i="1"/>
  <c r="X63" i="1"/>
  <c r="Y63" i="1"/>
  <c r="X41" i="1"/>
  <c r="Y41" i="1"/>
  <c r="Y71" i="1"/>
  <c r="X71" i="1"/>
  <c r="X40" i="1"/>
  <c r="Y40" i="1"/>
  <c r="Y331" i="1"/>
  <c r="X331" i="1"/>
  <c r="X310" i="1"/>
  <c r="Y310" i="1"/>
  <c r="Z457" i="1"/>
  <c r="X462" i="1"/>
  <c r="Y462" i="1"/>
  <c r="X458" i="1"/>
  <c r="X457" i="1"/>
  <c r="Y458" i="1"/>
  <c r="X451" i="1"/>
  <c r="Y451" i="1"/>
  <c r="X447" i="1"/>
  <c r="Y447" i="1"/>
  <c r="Z461" i="1"/>
  <c r="X445" i="1"/>
  <c r="Y445" i="1"/>
  <c r="J479" i="1"/>
  <c r="K475" i="1"/>
  <c r="I478" i="1"/>
  <c r="Z455" i="1"/>
  <c r="Y461" i="1"/>
  <c r="Y441" i="1"/>
  <c r="X455" i="1"/>
  <c r="X441" i="1"/>
  <c r="Z444" i="1"/>
  <c r="Z463" i="1"/>
  <c r="Y446" i="1"/>
  <c r="X448" i="1"/>
  <c r="Y454" i="1"/>
  <c r="Z439" i="1"/>
  <c r="Y440" i="1"/>
  <c r="Z446" i="1"/>
  <c r="Y448" i="1"/>
  <c r="Z453" i="1"/>
  <c r="Z454" i="1"/>
  <c r="Z440" i="1"/>
  <c r="Z460" i="1"/>
  <c r="Y477" i="1"/>
  <c r="X442" i="1"/>
  <c r="X452" i="1"/>
  <c r="X456" i="1"/>
  <c r="X439" i="1"/>
  <c r="Y442" i="1"/>
  <c r="X444" i="1"/>
  <c r="Y452" i="1"/>
  <c r="X453" i="1"/>
  <c r="Y456" i="1"/>
  <c r="X459" i="1"/>
  <c r="X464" i="1"/>
  <c r="X465" i="1"/>
  <c r="X466" i="1"/>
  <c r="X467" i="1"/>
  <c r="X469" i="1"/>
  <c r="Y459" i="1"/>
  <c r="X460" i="1"/>
  <c r="X463" i="1"/>
  <c r="Y464" i="1"/>
  <c r="Y465" i="1"/>
  <c r="Y466" i="1"/>
  <c r="Y467" i="1"/>
  <c r="Y469" i="1"/>
  <c r="Z477" i="1"/>
  <c r="X431" i="1"/>
  <c r="Y431" i="1"/>
  <c r="J478" i="1"/>
  <c r="K480" i="1"/>
  <c r="X480" i="1"/>
  <c r="X478" i="1"/>
  <c r="Z476" i="1"/>
  <c r="Y480" i="1"/>
  <c r="Y478" i="1"/>
  <c r="X479" i="1"/>
  <c r="Y479" i="1"/>
  <c r="X475" i="1"/>
  <c r="J476" i="1"/>
  <c r="Y475" i="1"/>
  <c r="X476" i="1"/>
  <c r="J477" i="1"/>
  <c r="X432" i="1"/>
  <c r="Y432" i="1"/>
  <c r="X429" i="1"/>
  <c r="Y429" i="1"/>
  <c r="Z415" i="1"/>
  <c r="Y424" i="1"/>
  <c r="Y428" i="1"/>
  <c r="K412" i="1"/>
  <c r="K413" i="1"/>
  <c r="J416" i="1"/>
  <c r="X421" i="1"/>
  <c r="X416" i="1"/>
  <c r="Y416" i="1"/>
  <c r="Z420" i="1"/>
  <c r="Y421" i="1"/>
  <c r="Y415" i="1"/>
  <c r="X426" i="1"/>
  <c r="Z428" i="1"/>
  <c r="J422" i="1"/>
  <c r="Z423" i="1"/>
  <c r="Z424" i="1"/>
  <c r="Y420" i="1"/>
  <c r="Z414" i="1"/>
  <c r="K426" i="1"/>
  <c r="X412" i="1"/>
  <c r="Y412" i="1"/>
  <c r="X417" i="1"/>
  <c r="X425" i="1"/>
  <c r="Y426" i="1"/>
  <c r="J95" i="1"/>
  <c r="Y417" i="1"/>
  <c r="Z419" i="1"/>
  <c r="Y425" i="1"/>
  <c r="K425" i="1"/>
  <c r="K417" i="1"/>
  <c r="I413" i="1"/>
  <c r="I586" i="1" s="1"/>
  <c r="I608" i="1" s="1"/>
  <c r="I426" i="1"/>
  <c r="X413" i="1"/>
  <c r="J414" i="1"/>
  <c r="X422" i="1"/>
  <c r="J423" i="1"/>
  <c r="X419" i="1"/>
  <c r="J420" i="1"/>
  <c r="Y422" i="1"/>
  <c r="X423" i="1"/>
  <c r="Y427" i="1"/>
  <c r="Y433" i="1"/>
  <c r="X418" i="1"/>
  <c r="J419" i="1"/>
  <c r="X427" i="1"/>
  <c r="X433" i="1"/>
  <c r="Y413" i="1"/>
  <c r="X414" i="1"/>
  <c r="J415" i="1"/>
  <c r="Y418" i="1"/>
  <c r="X95" i="1"/>
  <c r="Y95" i="1"/>
  <c r="J96" i="1"/>
  <c r="X96" i="1"/>
  <c r="Y96" i="1"/>
  <c r="X78" i="1"/>
  <c r="Y78" i="1"/>
  <c r="K44" i="1"/>
  <c r="X44" i="1"/>
  <c r="Z44" i="1"/>
  <c r="X77" i="1"/>
  <c r="Y77" i="1"/>
  <c r="W43" i="1"/>
  <c r="Z43" i="1" s="1"/>
  <c r="N43" i="1"/>
  <c r="K43" i="1" s="1"/>
  <c r="M43" i="1"/>
  <c r="W521" i="1"/>
  <c r="Z521" i="1" s="1"/>
  <c r="N521" i="1"/>
  <c r="J521" i="1" s="1"/>
  <c r="M521" i="1"/>
  <c r="W520" i="1"/>
  <c r="X520" i="1" s="1"/>
  <c r="N520" i="1"/>
  <c r="K520" i="1" s="1"/>
  <c r="M520" i="1"/>
  <c r="W519" i="1"/>
  <c r="Y519" i="1" s="1"/>
  <c r="N519" i="1"/>
  <c r="K519" i="1" s="1"/>
  <c r="M519" i="1"/>
  <c r="W518" i="1"/>
  <c r="Z518" i="1" s="1"/>
  <c r="N518" i="1"/>
  <c r="K518" i="1" s="1"/>
  <c r="M518" i="1"/>
  <c r="W517" i="1"/>
  <c r="Z517" i="1" s="1"/>
  <c r="N517" i="1"/>
  <c r="J517" i="1" s="1"/>
  <c r="M517" i="1"/>
  <c r="W516" i="1"/>
  <c r="X516" i="1" s="1"/>
  <c r="N516" i="1"/>
  <c r="K516" i="1" s="1"/>
  <c r="M516" i="1"/>
  <c r="N515" i="1"/>
  <c r="I515" i="1"/>
  <c r="I516" i="1" s="1"/>
  <c r="I517" i="1" s="1"/>
  <c r="I518" i="1" s="1"/>
  <c r="I311" i="1" l="1"/>
  <c r="I527" i="1"/>
  <c r="I538" i="1"/>
  <c r="I549" i="1" s="1"/>
  <c r="I477" i="1"/>
  <c r="I480" i="1" s="1"/>
  <c r="I650" i="1"/>
  <c r="I660" i="1" s="1"/>
  <c r="I547" i="1"/>
  <c r="I571" i="1"/>
  <c r="I414" i="1"/>
  <c r="I428" i="1" s="1"/>
  <c r="I430" i="1" s="1"/>
  <c r="I427" i="1"/>
  <c r="J518" i="1"/>
  <c r="Y43" i="1"/>
  <c r="J43" i="1"/>
  <c r="J519" i="1"/>
  <c r="X519" i="1"/>
  <c r="X43" i="1"/>
  <c r="X517" i="1"/>
  <c r="X518" i="1"/>
  <c r="J520" i="1"/>
  <c r="X521" i="1"/>
  <c r="Y517" i="1"/>
  <c r="Y518" i="1"/>
  <c r="Y521" i="1"/>
  <c r="I520" i="1"/>
  <c r="I519" i="1"/>
  <c r="J516" i="1"/>
  <c r="Y516" i="1"/>
  <c r="K517" i="1"/>
  <c r="Z519" i="1"/>
  <c r="Y520" i="1"/>
  <c r="K521" i="1"/>
  <c r="Z516" i="1"/>
  <c r="Z520" i="1"/>
  <c r="W507" i="1"/>
  <c r="Z507" i="1" s="1"/>
  <c r="N507" i="1"/>
  <c r="K507" i="1" s="1"/>
  <c r="M507" i="1"/>
  <c r="I507" i="1"/>
  <c r="W501" i="1"/>
  <c r="Z501" i="1" s="1"/>
  <c r="N501" i="1"/>
  <c r="J501" i="1" s="1"/>
  <c r="M501" i="1"/>
  <c r="W504" i="1"/>
  <c r="Z504" i="1" s="1"/>
  <c r="N504" i="1"/>
  <c r="W508" i="1"/>
  <c r="Z508" i="1" s="1"/>
  <c r="N508" i="1"/>
  <c r="K508" i="1" s="1"/>
  <c r="M508" i="1"/>
  <c r="I508" i="1"/>
  <c r="W506" i="1"/>
  <c r="Z506" i="1" s="1"/>
  <c r="N506" i="1"/>
  <c r="W505" i="1"/>
  <c r="X505" i="1" s="1"/>
  <c r="N505" i="1"/>
  <c r="W503" i="1"/>
  <c r="Y503" i="1" s="1"/>
  <c r="N503" i="1"/>
  <c r="K503" i="1" s="1"/>
  <c r="M503" i="1"/>
  <c r="I503" i="1"/>
  <c r="W502" i="1"/>
  <c r="Z502" i="1" s="1"/>
  <c r="N502" i="1"/>
  <c r="J502" i="1" s="1"/>
  <c r="M502" i="1"/>
  <c r="W500" i="1"/>
  <c r="Y500" i="1" s="1"/>
  <c r="N500" i="1"/>
  <c r="J500" i="1" s="1"/>
  <c r="M500" i="1"/>
  <c r="W499" i="1"/>
  <c r="X499" i="1" s="1"/>
  <c r="N499" i="1"/>
  <c r="K499" i="1" s="1"/>
  <c r="M499" i="1"/>
  <c r="W498" i="1"/>
  <c r="Y498" i="1" s="1"/>
  <c r="N498" i="1"/>
  <c r="K498" i="1" s="1"/>
  <c r="M498" i="1"/>
  <c r="N497" i="1"/>
  <c r="I497" i="1"/>
  <c r="I498" i="1" s="1"/>
  <c r="I557" i="1" l="1"/>
  <c r="I560" i="1"/>
  <c r="I536" i="1"/>
  <c r="I528" i="1"/>
  <c r="I529" i="1" s="1"/>
  <c r="I530" i="1" s="1"/>
  <c r="I539" i="1"/>
  <c r="I499" i="1"/>
  <c r="I500" i="1" s="1"/>
  <c r="I415" i="1"/>
  <c r="I429" i="1" s="1"/>
  <c r="I431" i="1" s="1"/>
  <c r="I432" i="1" s="1"/>
  <c r="I433" i="1" s="1"/>
  <c r="Y499" i="1"/>
  <c r="Z499" i="1"/>
  <c r="Z500" i="1"/>
  <c r="J507" i="1"/>
  <c r="Y507" i="1"/>
  <c r="X507" i="1"/>
  <c r="X506" i="1"/>
  <c r="Y506" i="1"/>
  <c r="Y505" i="1"/>
  <c r="Z505" i="1"/>
  <c r="K502" i="1"/>
  <c r="Z503" i="1"/>
  <c r="I501" i="1"/>
  <c r="K500" i="1"/>
  <c r="X500" i="1"/>
  <c r="J508" i="1"/>
  <c r="K501" i="1"/>
  <c r="X501" i="1"/>
  <c r="Y501" i="1"/>
  <c r="X504" i="1"/>
  <c r="Y504" i="1"/>
  <c r="X502" i="1"/>
  <c r="J503" i="1"/>
  <c r="Y502" i="1"/>
  <c r="X503" i="1"/>
  <c r="Y508" i="1"/>
  <c r="Z498" i="1"/>
  <c r="J498" i="1"/>
  <c r="X508" i="1"/>
  <c r="X498" i="1"/>
  <c r="J499" i="1"/>
  <c r="W493" i="1"/>
  <c r="Z493" i="1" s="1"/>
  <c r="N493" i="1"/>
  <c r="W492" i="1"/>
  <c r="Z492" i="1" s="1"/>
  <c r="N492" i="1"/>
  <c r="J492" i="1" s="1"/>
  <c r="M492" i="1"/>
  <c r="W491" i="1"/>
  <c r="X491" i="1" s="1"/>
  <c r="N491" i="1"/>
  <c r="J491" i="1" s="1"/>
  <c r="M491" i="1"/>
  <c r="I491" i="1"/>
  <c r="W490" i="1"/>
  <c r="X490" i="1" s="1"/>
  <c r="N490" i="1"/>
  <c r="W489" i="1"/>
  <c r="Y489" i="1" s="1"/>
  <c r="N489" i="1"/>
  <c r="W488" i="1"/>
  <c r="Z488" i="1" s="1"/>
  <c r="N488" i="1"/>
  <c r="K488" i="1" s="1"/>
  <c r="M488" i="1"/>
  <c r="W487" i="1"/>
  <c r="Z487" i="1" s="1"/>
  <c r="N487" i="1"/>
  <c r="J487" i="1" s="1"/>
  <c r="M487" i="1"/>
  <c r="W486" i="1"/>
  <c r="X486" i="1" s="1"/>
  <c r="N486" i="1"/>
  <c r="K486" i="1" s="1"/>
  <c r="M486" i="1"/>
  <c r="W485" i="1"/>
  <c r="Y485" i="1" s="1"/>
  <c r="N485" i="1"/>
  <c r="K485" i="1" s="1"/>
  <c r="M485" i="1"/>
  <c r="W484" i="1"/>
  <c r="Z484" i="1" s="1"/>
  <c r="N484" i="1"/>
  <c r="K484" i="1" s="1"/>
  <c r="M484" i="1"/>
  <c r="N483" i="1"/>
  <c r="I483" i="1"/>
  <c r="I484" i="1" s="1"/>
  <c r="I485" i="1" s="1"/>
  <c r="I486" i="1" s="1"/>
  <c r="I487" i="1" s="1"/>
  <c r="I661" i="1" s="1"/>
  <c r="I502" i="1" l="1"/>
  <c r="Y487" i="1"/>
  <c r="X487" i="1"/>
  <c r="K487" i="1"/>
  <c r="X485" i="1"/>
  <c r="J484" i="1"/>
  <c r="Z485" i="1"/>
  <c r="J486" i="1"/>
  <c r="Y486" i="1"/>
  <c r="Y491" i="1"/>
  <c r="Z491" i="1"/>
  <c r="Y490" i="1"/>
  <c r="X489" i="1"/>
  <c r="Z489" i="1"/>
  <c r="J488" i="1"/>
  <c r="K492" i="1"/>
  <c r="K491" i="1"/>
  <c r="X484" i="1"/>
  <c r="J485" i="1"/>
  <c r="Z486" i="1"/>
  <c r="X488" i="1"/>
  <c r="Z490" i="1"/>
  <c r="X492" i="1"/>
  <c r="Y492" i="1"/>
  <c r="X493" i="1"/>
  <c r="Y484" i="1"/>
  <c r="Y488" i="1"/>
  <c r="Y493" i="1"/>
  <c r="K330" i="1"/>
  <c r="K336" i="1"/>
  <c r="W326" i="1"/>
  <c r="Z326" i="1" s="1"/>
  <c r="N326" i="1"/>
  <c r="W325" i="1"/>
  <c r="Z325" i="1" s="1"/>
  <c r="N325" i="1"/>
  <c r="K337" i="1"/>
  <c r="K329" i="1"/>
  <c r="K328" i="1"/>
  <c r="K327" i="1"/>
  <c r="K324" i="1"/>
  <c r="K323" i="1"/>
  <c r="K322" i="1"/>
  <c r="K321" i="1"/>
  <c r="K320" i="1"/>
  <c r="K319" i="1"/>
  <c r="W336" i="1"/>
  <c r="Z336" i="1" s="1"/>
  <c r="N336" i="1"/>
  <c r="W330" i="1"/>
  <c r="Z330" i="1" s="1"/>
  <c r="N330" i="1"/>
  <c r="M330" i="1"/>
  <c r="W329" i="1"/>
  <c r="Y329" i="1" s="1"/>
  <c r="N329" i="1"/>
  <c r="M329" i="1"/>
  <c r="W328" i="1"/>
  <c r="X328" i="1" s="1"/>
  <c r="N328" i="1"/>
  <c r="W327" i="1"/>
  <c r="Y327" i="1" s="1"/>
  <c r="N327" i="1"/>
  <c r="W324" i="1"/>
  <c r="Z324" i="1" s="1"/>
  <c r="N324" i="1"/>
  <c r="M324" i="1"/>
  <c r="W323" i="1"/>
  <c r="Z323" i="1" s="1"/>
  <c r="N323" i="1"/>
  <c r="M323" i="1"/>
  <c r="W322" i="1"/>
  <c r="X322" i="1" s="1"/>
  <c r="N322" i="1"/>
  <c r="M322" i="1"/>
  <c r="W321" i="1"/>
  <c r="Y321" i="1" s="1"/>
  <c r="N321" i="1"/>
  <c r="M321" i="1"/>
  <c r="W320" i="1"/>
  <c r="Z320" i="1" s="1"/>
  <c r="N320" i="1"/>
  <c r="M320" i="1"/>
  <c r="N319" i="1"/>
  <c r="I319" i="1"/>
  <c r="I320" i="1" s="1"/>
  <c r="I321" i="1" s="1"/>
  <c r="I322" i="1" s="1"/>
  <c r="I323" i="1" s="1"/>
  <c r="W308" i="1"/>
  <c r="Z308" i="1" s="1"/>
  <c r="N308" i="1"/>
  <c r="M308" i="1"/>
  <c r="W70" i="1"/>
  <c r="Z70" i="1" s="1"/>
  <c r="N70" i="1"/>
  <c r="M70" i="1"/>
  <c r="I70" i="1"/>
  <c r="W68" i="1"/>
  <c r="Z68" i="1" s="1"/>
  <c r="N68" i="1"/>
  <c r="M68" i="1"/>
  <c r="I68" i="1"/>
  <c r="I75" i="1" s="1"/>
  <c r="W39" i="1"/>
  <c r="Z39" i="1" s="1"/>
  <c r="N39" i="1"/>
  <c r="J39" i="1" s="1"/>
  <c r="M39" i="1"/>
  <c r="W42" i="1"/>
  <c r="Y42" i="1" s="1"/>
  <c r="N42" i="1"/>
  <c r="K42" i="1" s="1"/>
  <c r="M42" i="1"/>
  <c r="W263" i="1"/>
  <c r="Z263" i="1" s="1"/>
  <c r="N263" i="1"/>
  <c r="J263" i="1" s="1"/>
  <c r="W262" i="1"/>
  <c r="Z262" i="1" s="1"/>
  <c r="N262" i="1"/>
  <c r="J262" i="1" s="1"/>
  <c r="W264" i="1"/>
  <c r="Y264" i="1" s="1"/>
  <c r="N264" i="1"/>
  <c r="J264" i="1" s="1"/>
  <c r="W265" i="1"/>
  <c r="Z265" i="1" s="1"/>
  <c r="N265" i="1"/>
  <c r="J265" i="1" s="1"/>
  <c r="W261" i="1"/>
  <c r="Z261" i="1" s="1"/>
  <c r="N261" i="1"/>
  <c r="K261" i="1" s="1"/>
  <c r="M261" i="1"/>
  <c r="W232" i="1"/>
  <c r="Z232" i="1" s="1"/>
  <c r="N232" i="1"/>
  <c r="K232" i="1" s="1"/>
  <c r="M232" i="1"/>
  <c r="W260" i="1"/>
  <c r="Z260" i="1" s="1"/>
  <c r="N260" i="1"/>
  <c r="W259" i="1"/>
  <c r="Z259" i="1" s="1"/>
  <c r="N259" i="1"/>
  <c r="K259" i="1" s="1"/>
  <c r="M259" i="1"/>
  <c r="I259" i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N254" i="1"/>
  <c r="I254" i="1"/>
  <c r="I255" i="1" s="1"/>
  <c r="I256" i="1" s="1"/>
  <c r="I257" i="1" s="1"/>
  <c r="I258" i="1" s="1"/>
  <c r="W234" i="1"/>
  <c r="Z234" i="1" s="1"/>
  <c r="N234" i="1"/>
  <c r="W233" i="1"/>
  <c r="Y233" i="1" s="1"/>
  <c r="N233" i="1"/>
  <c r="K233" i="1" s="1"/>
  <c r="M233" i="1"/>
  <c r="I233" i="1"/>
  <c r="W231" i="1"/>
  <c r="Z231" i="1" s="1"/>
  <c r="N231" i="1"/>
  <c r="K231" i="1" s="1"/>
  <c r="M231" i="1"/>
  <c r="W230" i="1"/>
  <c r="Z230" i="1" s="1"/>
  <c r="N230" i="1"/>
  <c r="J230" i="1" s="1"/>
  <c r="M230" i="1"/>
  <c r="W229" i="1"/>
  <c r="Z229" i="1" s="1"/>
  <c r="N229" i="1"/>
  <c r="K229" i="1" s="1"/>
  <c r="M229" i="1"/>
  <c r="W228" i="1"/>
  <c r="Y228" i="1" s="1"/>
  <c r="N228" i="1"/>
  <c r="K228" i="1" s="1"/>
  <c r="M228" i="1"/>
  <c r="N227" i="1"/>
  <c r="I227" i="1"/>
  <c r="I228" i="1" s="1"/>
  <c r="I229" i="1" s="1"/>
  <c r="I230" i="1" s="1"/>
  <c r="I231" i="1" s="1"/>
  <c r="I232" i="1" s="1"/>
  <c r="I71" i="1" l="1"/>
  <c r="I73" i="1"/>
  <c r="K308" i="1"/>
  <c r="J308" i="1"/>
  <c r="I78" i="1"/>
  <c r="I77" i="1"/>
  <c r="I330" i="1"/>
  <c r="I331" i="1" s="1"/>
  <c r="Z329" i="1"/>
  <c r="X326" i="1"/>
  <c r="X323" i="1"/>
  <c r="Y326" i="1"/>
  <c r="Z321" i="1"/>
  <c r="Y322" i="1"/>
  <c r="I329" i="1"/>
  <c r="Y68" i="1"/>
  <c r="Y323" i="1"/>
  <c r="X327" i="1"/>
  <c r="Y328" i="1"/>
  <c r="X325" i="1"/>
  <c r="Z327" i="1"/>
  <c r="X329" i="1"/>
  <c r="Y325" i="1"/>
  <c r="X321" i="1"/>
  <c r="X320" i="1"/>
  <c r="Z322" i="1"/>
  <c r="X324" i="1"/>
  <c r="Z328" i="1"/>
  <c r="X330" i="1"/>
  <c r="Y320" i="1"/>
  <c r="Y324" i="1"/>
  <c r="Y330" i="1"/>
  <c r="X336" i="1"/>
  <c r="Y336" i="1"/>
  <c r="J258" i="1"/>
  <c r="X308" i="1"/>
  <c r="Y308" i="1"/>
  <c r="X68" i="1"/>
  <c r="X70" i="1"/>
  <c r="Y70" i="1"/>
  <c r="K39" i="1"/>
  <c r="Y39" i="1"/>
  <c r="X39" i="1"/>
  <c r="Z42" i="1"/>
  <c r="J42" i="1"/>
  <c r="X42" i="1"/>
  <c r="X263" i="1"/>
  <c r="Y263" i="1"/>
  <c r="X262" i="1"/>
  <c r="Y262" i="1"/>
  <c r="K230" i="1"/>
  <c r="X230" i="1"/>
  <c r="Y230" i="1"/>
  <c r="X264" i="1"/>
  <c r="Z264" i="1"/>
  <c r="J232" i="1"/>
  <c r="J261" i="1"/>
  <c r="Y261" i="1"/>
  <c r="X265" i="1"/>
  <c r="X261" i="1"/>
  <c r="Y265" i="1"/>
  <c r="J259" i="1"/>
  <c r="X232" i="1"/>
  <c r="Y232" i="1"/>
  <c r="X258" i="1"/>
  <c r="X259" i="1"/>
  <c r="X229" i="1"/>
  <c r="J233" i="1"/>
  <c r="J255" i="1"/>
  <c r="Y257" i="1"/>
  <c r="Y258" i="1"/>
  <c r="X257" i="1"/>
  <c r="J256" i="1"/>
  <c r="Y255" i="1"/>
  <c r="X256" i="1"/>
  <c r="J257" i="1"/>
  <c r="Y259" i="1"/>
  <c r="X260" i="1"/>
  <c r="X255" i="1"/>
  <c r="Y256" i="1"/>
  <c r="Y260" i="1"/>
  <c r="Y234" i="1"/>
  <c r="J228" i="1"/>
  <c r="Y229" i="1"/>
  <c r="J231" i="1"/>
  <c r="X231" i="1"/>
  <c r="X234" i="1"/>
  <c r="Z228" i="1"/>
  <c r="Z233" i="1"/>
  <c r="X228" i="1"/>
  <c r="J229" i="1"/>
  <c r="Y231" i="1"/>
  <c r="X233" i="1"/>
  <c r="W65" i="1"/>
  <c r="Z65" i="1" s="1"/>
  <c r="N65" i="1"/>
  <c r="M65" i="1"/>
  <c r="I65" i="1"/>
  <c r="W61" i="1"/>
  <c r="Z61" i="1" s="1"/>
  <c r="N61" i="1"/>
  <c r="W81" i="1"/>
  <c r="Y81" i="1" s="1"/>
  <c r="N81" i="1"/>
  <c r="M81" i="1"/>
  <c r="I81" i="1"/>
  <c r="W67" i="1"/>
  <c r="Z67" i="1" s="1"/>
  <c r="N67" i="1"/>
  <c r="W66" i="1"/>
  <c r="Z66" i="1" s="1"/>
  <c r="N66" i="1"/>
  <c r="M66" i="1"/>
  <c r="I66" i="1"/>
  <c r="W62" i="1"/>
  <c r="Z62" i="1" s="1"/>
  <c r="N62" i="1"/>
  <c r="M62" i="1"/>
  <c r="I62" i="1"/>
  <c r="W60" i="1"/>
  <c r="Z60" i="1" s="1"/>
  <c r="N60" i="1"/>
  <c r="M60" i="1"/>
  <c r="I60" i="1"/>
  <c r="I63" i="1" s="1"/>
  <c r="W59" i="1"/>
  <c r="Z59" i="1" s="1"/>
  <c r="N59" i="1"/>
  <c r="M59" i="1"/>
  <c r="I59" i="1"/>
  <c r="W53" i="1"/>
  <c r="Z53" i="1" s="1"/>
  <c r="N53" i="1"/>
  <c r="M53" i="1"/>
  <c r="W52" i="1"/>
  <c r="Y52" i="1" s="1"/>
  <c r="N52" i="1"/>
  <c r="M52" i="1"/>
  <c r="W51" i="1"/>
  <c r="Z51" i="1" s="1"/>
  <c r="N51" i="1"/>
  <c r="M51" i="1"/>
  <c r="W50" i="1"/>
  <c r="Z50" i="1" s="1"/>
  <c r="N50" i="1"/>
  <c r="M50" i="1"/>
  <c r="N49" i="1"/>
  <c r="I49" i="1"/>
  <c r="I50" i="1" s="1"/>
  <c r="I51" i="1" s="1"/>
  <c r="I52" i="1" s="1"/>
  <c r="I5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45" i="1"/>
  <c r="Z45" i="1" s="1"/>
  <c r="N45" i="1"/>
  <c r="K45" i="1" s="1"/>
  <c r="M4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39" i="1" l="1"/>
  <c r="I42" i="1" s="1"/>
  <c r="I44" i="1" s="1"/>
  <c r="I40" i="1"/>
  <c r="K37" i="1"/>
  <c r="J33" i="1"/>
  <c r="X50" i="1"/>
  <c r="X65" i="1"/>
  <c r="Y50" i="1"/>
  <c r="Y65" i="1"/>
  <c r="X53" i="1"/>
  <c r="Y53" i="1"/>
  <c r="X59" i="1"/>
  <c r="Y62" i="1"/>
  <c r="X66" i="1"/>
  <c r="Z81" i="1"/>
  <c r="Y61" i="1"/>
  <c r="Z52" i="1"/>
  <c r="X62" i="1"/>
  <c r="X61" i="1"/>
  <c r="Y59" i="1"/>
  <c r="Y66" i="1"/>
  <c r="Y51" i="1"/>
  <c r="X52" i="1"/>
  <c r="Y60" i="1"/>
  <c r="Y67" i="1"/>
  <c r="X81" i="1"/>
  <c r="X51" i="1"/>
  <c r="X60" i="1"/>
  <c r="X67" i="1"/>
  <c r="X37" i="1"/>
  <c r="J36" i="1"/>
  <c r="X33" i="1"/>
  <c r="X35" i="1"/>
  <c r="Y33" i="1"/>
  <c r="Y37" i="1"/>
  <c r="X38" i="1"/>
  <c r="J4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45" i="1"/>
  <c r="Y45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M421" i="11"/>
  <c r="K421" i="11"/>
  <c r="J421" i="11"/>
  <c r="Y420" i="11"/>
  <c r="X420" i="11"/>
  <c r="W420" i="11"/>
  <c r="Z420" i="11" s="1"/>
  <c r="N420" i="11"/>
  <c r="M420" i="11"/>
  <c r="K420" i="11"/>
  <c r="J420" i="11"/>
  <c r="I420" i="11"/>
  <c r="I421" i="11" s="1"/>
  <c r="Z419" i="11"/>
  <c r="Y419" i="11"/>
  <c r="X419" i="11"/>
  <c r="W419" i="11"/>
  <c r="N419" i="11"/>
  <c r="K419" i="11" s="1"/>
  <c r="M419" i="11"/>
  <c r="Z418" i="11"/>
  <c r="W418" i="11"/>
  <c r="Y418" i="11" s="1"/>
  <c r="N418" i="11"/>
  <c r="M418" i="11"/>
  <c r="W417" i="11"/>
  <c r="N417" i="11"/>
  <c r="M417" i="11"/>
  <c r="K417" i="11"/>
  <c r="J417" i="11"/>
  <c r="Y416" i="11"/>
  <c r="X416" i="11"/>
  <c r="W416" i="11"/>
  <c r="Z416" i="11" s="1"/>
  <c r="N416" i="11"/>
  <c r="M416" i="11"/>
  <c r="K416" i="11"/>
  <c r="J416" i="11"/>
  <c r="Z415" i="11"/>
  <c r="Y415" i="11"/>
  <c r="X415" i="11"/>
  <c r="W415" i="11"/>
  <c r="N415" i="11"/>
  <c r="K415" i="11" s="1"/>
  <c r="M415" i="11"/>
  <c r="I415" i="11"/>
  <c r="I416" i="11" s="1"/>
  <c r="I417" i="11" s="1"/>
  <c r="I419" i="11" s="1"/>
  <c r="N414" i="11"/>
  <c r="I414" i="11"/>
  <c r="K413" i="11"/>
  <c r="K412" i="11"/>
  <c r="K411" i="11"/>
  <c r="K410" i="11"/>
  <c r="K409" i="11"/>
  <c r="Y408" i="11"/>
  <c r="W408" i="11"/>
  <c r="X408" i="11" s="1"/>
  <c r="N408" i="11"/>
  <c r="M408" i="11"/>
  <c r="K408" i="11"/>
  <c r="X407" i="11"/>
  <c r="W407" i="11"/>
  <c r="Z407" i="11" s="1"/>
  <c r="N407" i="11"/>
  <c r="M407" i="11"/>
  <c r="K407" i="11"/>
  <c r="J407" i="11"/>
  <c r="X406" i="11"/>
  <c r="W406" i="11"/>
  <c r="Z406" i="11" s="1"/>
  <c r="N406" i="11"/>
  <c r="M406" i="11"/>
  <c r="K406" i="11"/>
  <c r="W405" i="11"/>
  <c r="N405" i="11"/>
  <c r="M405" i="11"/>
  <c r="K405" i="11"/>
  <c r="Z404" i="11"/>
  <c r="Y404" i="11"/>
  <c r="W404" i="11"/>
  <c r="X404" i="11" s="1"/>
  <c r="N404" i="11"/>
  <c r="M404" i="11"/>
  <c r="K404" i="11"/>
  <c r="Y403" i="11"/>
  <c r="X403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Z400" i="11"/>
  <c r="Y400" i="11"/>
  <c r="W400" i="11"/>
  <c r="X400" i="11" s="1"/>
  <c r="N400" i="11"/>
  <c r="M400" i="11"/>
  <c r="K400" i="11"/>
  <c r="Z399" i="11"/>
  <c r="Y399" i="11"/>
  <c r="X399" i="11"/>
  <c r="W399" i="11"/>
  <c r="N399" i="11"/>
  <c r="M399" i="11"/>
  <c r="K399" i="11"/>
  <c r="X398" i="11"/>
  <c r="W398" i="11"/>
  <c r="Z398" i="11" s="1"/>
  <c r="N398" i="11"/>
  <c r="M398" i="11"/>
  <c r="K398" i="11"/>
  <c r="N397" i="11"/>
  <c r="M397" i="11"/>
  <c r="K397" i="11"/>
  <c r="Z394" i="11"/>
  <c r="Y394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J390" i="11"/>
  <c r="X389" i="11"/>
  <c r="W389" i="11"/>
  <c r="Z389" i="11" s="1"/>
  <c r="N389" i="11"/>
  <c r="M389" i="11"/>
  <c r="K389" i="11"/>
  <c r="J389" i="11"/>
  <c r="Z388" i="11"/>
  <c r="Y388" i="11"/>
  <c r="X388" i="11"/>
  <c r="W388" i="1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X385" i="11"/>
  <c r="W385" i="11"/>
  <c r="Z385" i="11" s="1"/>
  <c r="N385" i="11"/>
  <c r="M385" i="11"/>
  <c r="K385" i="11"/>
  <c r="J385" i="11"/>
  <c r="Z384" i="11"/>
  <c r="Y384" i="11"/>
  <c r="X384" i="11"/>
  <c r="W384" i="11"/>
  <c r="N384" i="11"/>
  <c r="J384" i="11" s="1"/>
  <c r="M384" i="11"/>
  <c r="K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Z378" i="11"/>
  <c r="Y378" i="11"/>
  <c r="W378" i="11"/>
  <c r="X378" i="11" s="1"/>
  <c r="N378" i="11"/>
  <c r="M378" i="11"/>
  <c r="K378" i="11"/>
  <c r="Z377" i="11"/>
  <c r="Y377" i="11"/>
  <c r="X377" i="11"/>
  <c r="W377" i="11"/>
  <c r="N377" i="11"/>
  <c r="M377" i="11"/>
  <c r="K377" i="11"/>
  <c r="X376" i="11"/>
  <c r="W376" i="11"/>
  <c r="Z376" i="11" s="1"/>
  <c r="N376" i="11"/>
  <c r="K376" i="11"/>
  <c r="Z375" i="11"/>
  <c r="Y375" i="11"/>
  <c r="W375" i="11"/>
  <c r="X375" i="11" s="1"/>
  <c r="N375" i="11"/>
  <c r="K375" i="11"/>
  <c r="X374" i="11"/>
  <c r="W374" i="11"/>
  <c r="Z374" i="11" s="1"/>
  <c r="N374" i="11"/>
  <c r="K374" i="11"/>
  <c r="Z373" i="11"/>
  <c r="Y373" i="11"/>
  <c r="W373" i="11"/>
  <c r="X373" i="11" s="1"/>
  <c r="N373" i="11"/>
  <c r="K373" i="11"/>
  <c r="X372" i="11"/>
  <c r="W372" i="11"/>
  <c r="Z372" i="11" s="1"/>
  <c r="N372" i="11"/>
  <c r="K372" i="11"/>
  <c r="Z371" i="11"/>
  <c r="Y371" i="11"/>
  <c r="W371" i="11"/>
  <c r="X371" i="11" s="1"/>
  <c r="N371" i="11"/>
  <c r="M371" i="11"/>
  <c r="K371" i="11"/>
  <c r="Z370" i="11"/>
  <c r="Y370" i="11"/>
  <c r="X370" i="11"/>
  <c r="W370" i="11"/>
  <c r="N370" i="11"/>
  <c r="M370" i="11"/>
  <c r="K370" i="11"/>
  <c r="X369" i="11"/>
  <c r="W369" i="11"/>
  <c r="Z369" i="11" s="1"/>
  <c r="N369" i="11"/>
  <c r="M369" i="11"/>
  <c r="K369" i="11"/>
  <c r="W368" i="11"/>
  <c r="N368" i="11"/>
  <c r="M368" i="11"/>
  <c r="K368" i="11"/>
  <c r="Z367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X365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X360" i="11"/>
  <c r="W360" i="11"/>
  <c r="N360" i="11"/>
  <c r="K360" i="11"/>
  <c r="J360" i="11"/>
  <c r="Z359" i="11"/>
  <c r="Y359" i="11"/>
  <c r="X359" i="11"/>
  <c r="W359" i="11"/>
  <c r="N359" i="11"/>
  <c r="K359" i="11"/>
  <c r="J359" i="11"/>
  <c r="Y358" i="11"/>
  <c r="X358" i="11"/>
  <c r="W358" i="11"/>
  <c r="Z358" i="11" s="1"/>
  <c r="N358" i="11"/>
  <c r="K358" i="11"/>
  <c r="J358" i="11"/>
  <c r="Y357" i="11"/>
  <c r="X357" i="11"/>
  <c r="W357" i="11"/>
  <c r="Z357" i="11" s="1"/>
  <c r="N357" i="11"/>
  <c r="K357" i="11"/>
  <c r="J357" i="11"/>
  <c r="Y356" i="11"/>
  <c r="X356" i="11"/>
  <c r="W356" i="11"/>
  <c r="Z356" i="11" s="1"/>
  <c r="N356" i="11"/>
  <c r="K356" i="11"/>
  <c r="J356" i="11"/>
  <c r="Y355" i="11"/>
  <c r="X355" i="11"/>
  <c r="W355" i="11"/>
  <c r="Z355" i="11" s="1"/>
  <c r="N355" i="11"/>
  <c r="K355" i="11"/>
  <c r="J355" i="11"/>
  <c r="Y354" i="11"/>
  <c r="X354" i="11"/>
  <c r="W354" i="11"/>
  <c r="Z354" i="11" s="1"/>
  <c r="N354" i="11"/>
  <c r="K354" i="11"/>
  <c r="J354" i="11"/>
  <c r="Y353" i="11"/>
  <c r="X353" i="11"/>
  <c r="W353" i="11"/>
  <c r="Z353" i="11" s="1"/>
  <c r="N353" i="11"/>
  <c r="K353" i="11"/>
  <c r="J353" i="11"/>
  <c r="Y352" i="11"/>
  <c r="X352" i="11"/>
  <c r="W352" i="11"/>
  <c r="Z352" i="11" s="1"/>
  <c r="N352" i="11"/>
  <c r="K352" i="11"/>
  <c r="J352" i="11"/>
  <c r="Y351" i="11"/>
  <c r="X351" i="11"/>
  <c r="W351" i="11"/>
  <c r="Z351" i="11" s="1"/>
  <c r="N351" i="11"/>
  <c r="K351" i="11"/>
  <c r="J351" i="11"/>
  <c r="Y350" i="11"/>
  <c r="X350" i="11"/>
  <c r="W350" i="11"/>
  <c r="Z350" i="11" s="1"/>
  <c r="N350" i="11"/>
  <c r="K350" i="11"/>
  <c r="J350" i="11"/>
  <c r="Y349" i="11"/>
  <c r="X349" i="11"/>
  <c r="W349" i="11"/>
  <c r="Z349" i="11" s="1"/>
  <c r="N349" i="11"/>
  <c r="K349" i="11"/>
  <c r="J349" i="11"/>
  <c r="Y348" i="11"/>
  <c r="X348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Z340" i="11"/>
  <c r="Y340" i="11"/>
  <c r="X340" i="11"/>
  <c r="W340" i="11"/>
  <c r="N340" i="11"/>
  <c r="M340" i="11"/>
  <c r="K340" i="11"/>
  <c r="Y339" i="11"/>
  <c r="W339" i="11"/>
  <c r="X339" i="11" s="1"/>
  <c r="N339" i="11"/>
  <c r="M339" i="11"/>
  <c r="K339" i="11"/>
  <c r="X338" i="11"/>
  <c r="W338" i="11"/>
  <c r="Z338" i="11" s="1"/>
  <c r="N338" i="11"/>
  <c r="M338" i="11"/>
  <c r="K338" i="11"/>
  <c r="W337" i="11"/>
  <c r="N337" i="11"/>
  <c r="K337" i="11"/>
  <c r="I337" i="11"/>
  <c r="Z336" i="11"/>
  <c r="Y336" i="11"/>
  <c r="X336" i="11"/>
  <c r="W336" i="11"/>
  <c r="N336" i="11"/>
  <c r="M336" i="11"/>
  <c r="K336" i="11"/>
  <c r="Y335" i="11"/>
  <c r="W335" i="11"/>
  <c r="X335" i="11" s="1"/>
  <c r="N335" i="11"/>
  <c r="M335" i="11"/>
  <c r="K335" i="11"/>
  <c r="X334" i="11"/>
  <c r="W334" i="11"/>
  <c r="Z334" i="11" s="1"/>
  <c r="N334" i="11"/>
  <c r="M334" i="11"/>
  <c r="K334" i="11"/>
  <c r="W333" i="11"/>
  <c r="M333" i="11"/>
  <c r="K333" i="11"/>
  <c r="Y332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Z328" i="11"/>
  <c r="Y328" i="11"/>
  <c r="X328" i="11"/>
  <c r="W328" i="11"/>
  <c r="N328" i="11"/>
  <c r="M328" i="11"/>
  <c r="K328" i="11"/>
  <c r="Y327" i="11"/>
  <c r="X327" i="11"/>
  <c r="W327" i="11"/>
  <c r="Z327" i="11" s="1"/>
  <c r="N327" i="11"/>
  <c r="M327" i="11"/>
  <c r="K327" i="11"/>
  <c r="X326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Y321" i="11"/>
  <c r="X321" i="11"/>
  <c r="W321" i="11"/>
  <c r="N321" i="11"/>
  <c r="Z320" i="11"/>
  <c r="Y320" i="11"/>
  <c r="X320" i="11"/>
  <c r="W320" i="11"/>
  <c r="N320" i="11"/>
  <c r="Z319" i="11"/>
  <c r="Y319" i="11"/>
  <c r="X319" i="11"/>
  <c r="W319" i="11"/>
  <c r="N319" i="11"/>
  <c r="Z318" i="11"/>
  <c r="Y318" i="11"/>
  <c r="X318" i="11"/>
  <c r="W318" i="11"/>
  <c r="N318" i="11"/>
  <c r="Z317" i="11"/>
  <c r="Y317" i="11"/>
  <c r="X317" i="11"/>
  <c r="W317" i="11"/>
  <c r="N317" i="11"/>
  <c r="Z316" i="11"/>
  <c r="Y316" i="11"/>
  <c r="X316" i="11"/>
  <c r="W316" i="11"/>
  <c r="N316" i="11"/>
  <c r="Z315" i="11"/>
  <c r="Y315" i="11"/>
  <c r="X315" i="11"/>
  <c r="W315" i="11"/>
  <c r="N315" i="11"/>
  <c r="Z314" i="11"/>
  <c r="Y314" i="11"/>
  <c r="X314" i="11"/>
  <c r="W314" i="11"/>
  <c r="N314" i="11"/>
  <c r="Z313" i="11"/>
  <c r="Y313" i="11"/>
  <c r="X313" i="11"/>
  <c r="W313" i="11"/>
  <c r="N313" i="11"/>
  <c r="Z312" i="11"/>
  <c r="Y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Y307" i="11"/>
  <c r="X307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Y303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Y292" i="11"/>
  <c r="W292" i="11"/>
  <c r="N292" i="11"/>
  <c r="Z291" i="11"/>
  <c r="Y291" i="11"/>
  <c r="X291" i="11"/>
  <c r="W291" i="11"/>
  <c r="N291" i="11"/>
  <c r="W290" i="11"/>
  <c r="N290" i="11"/>
  <c r="Z289" i="11"/>
  <c r="X289" i="11"/>
  <c r="W289" i="11"/>
  <c r="Y289" i="11" s="1"/>
  <c r="N289" i="11"/>
  <c r="Y288" i="11"/>
  <c r="W288" i="11"/>
  <c r="Z288" i="11" s="1"/>
  <c r="N288" i="11"/>
  <c r="Z287" i="11"/>
  <c r="Y287" i="11"/>
  <c r="X287" i="11"/>
  <c r="W287" i="11"/>
  <c r="N287" i="11"/>
  <c r="W286" i="11"/>
  <c r="X286" i="11" s="1"/>
  <c r="N286" i="11"/>
  <c r="W285" i="11"/>
  <c r="N285" i="11"/>
  <c r="Z284" i="11"/>
  <c r="Y284" i="11"/>
  <c r="X284" i="11"/>
  <c r="W284" i="11"/>
  <c r="N284" i="11"/>
  <c r="N283" i="11"/>
  <c r="Z279" i="11"/>
  <c r="W279" i="11"/>
  <c r="Y279" i="11" s="1"/>
  <c r="N279" i="11"/>
  <c r="J279" i="11" s="1"/>
  <c r="K279" i="11"/>
  <c r="Z278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M275" i="11"/>
  <c r="K275" i="11"/>
  <c r="J275" i="11"/>
  <c r="Y274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J272" i="11"/>
  <c r="W271" i="11"/>
  <c r="N271" i="11"/>
  <c r="M271" i="11"/>
  <c r="K271" i="11"/>
  <c r="J271" i="11"/>
  <c r="Y270" i="11"/>
  <c r="X270" i="11"/>
  <c r="W270" i="11"/>
  <c r="Z270" i="11" s="1"/>
  <c r="N270" i="11"/>
  <c r="K270" i="11"/>
  <c r="J270" i="11"/>
  <c r="Y269" i="11"/>
  <c r="X269" i="11"/>
  <c r="W269" i="11"/>
  <c r="Z269" i="11" s="1"/>
  <c r="N269" i="11"/>
  <c r="K269" i="11"/>
  <c r="J269" i="11"/>
  <c r="Y268" i="11"/>
  <c r="X268" i="11"/>
  <c r="W268" i="11"/>
  <c r="Z268" i="11" s="1"/>
  <c r="N268" i="11"/>
  <c r="K268" i="11"/>
  <c r="J268" i="11"/>
  <c r="Y267" i="11"/>
  <c r="X267" i="11"/>
  <c r="W267" i="11"/>
  <c r="Z267" i="11" s="1"/>
  <c r="N267" i="11"/>
  <c r="K267" i="11"/>
  <c r="J267" i="11"/>
  <c r="Y266" i="11"/>
  <c r="X266" i="11"/>
  <c r="W266" i="11"/>
  <c r="Z266" i="11" s="1"/>
  <c r="N266" i="11"/>
  <c r="K266" i="11"/>
  <c r="J266" i="11"/>
  <c r="Y265" i="11"/>
  <c r="X265" i="11"/>
  <c r="W265" i="11"/>
  <c r="Z265" i="11" s="1"/>
  <c r="N265" i="11"/>
  <c r="K265" i="11"/>
  <c r="J265" i="11"/>
  <c r="Y264" i="11"/>
  <c r="X264" i="11"/>
  <c r="W264" i="11"/>
  <c r="Z264" i="11" s="1"/>
  <c r="N264" i="11"/>
  <c r="K264" i="11"/>
  <c r="J264" i="11"/>
  <c r="Y263" i="11"/>
  <c r="X263" i="11"/>
  <c r="W263" i="11"/>
  <c r="Z263" i="11" s="1"/>
  <c r="N263" i="11"/>
  <c r="K263" i="11"/>
  <c r="J263" i="11"/>
  <c r="Y262" i="11"/>
  <c r="X262" i="11"/>
  <c r="W262" i="11"/>
  <c r="Z262" i="11" s="1"/>
  <c r="N262" i="11"/>
  <c r="K262" i="11"/>
  <c r="J262" i="11"/>
  <c r="Y261" i="11"/>
  <c r="X261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X254" i="11"/>
  <c r="W254" i="11"/>
  <c r="Z254" i="11" s="1"/>
  <c r="N254" i="11"/>
  <c r="K254" i="11"/>
  <c r="J254" i="11"/>
  <c r="W253" i="11"/>
  <c r="Z253" i="11" s="1"/>
  <c r="N253" i="11"/>
  <c r="K253" i="11"/>
  <c r="J253" i="11"/>
  <c r="Y252" i="11"/>
  <c r="W252" i="11"/>
  <c r="Z252" i="11" s="1"/>
  <c r="N252" i="11"/>
  <c r="K252" i="11"/>
  <c r="J252" i="11"/>
  <c r="Y251" i="11"/>
  <c r="X251" i="11"/>
  <c r="W251" i="11"/>
  <c r="Z251" i="11" s="1"/>
  <c r="N251" i="11"/>
  <c r="K251" i="11"/>
  <c r="J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K242" i="11"/>
  <c r="J242" i="11"/>
  <c r="I242" i="11"/>
  <c r="Y241" i="11"/>
  <c r="W241" i="11"/>
  <c r="Z241" i="11" s="1"/>
  <c r="N241" i="11"/>
  <c r="K241" i="11"/>
  <c r="J241" i="11"/>
  <c r="I241" i="11"/>
  <c r="Y240" i="11"/>
  <c r="X240" i="11"/>
  <c r="W240" i="11"/>
  <c r="Z240" i="11" s="1"/>
  <c r="N240" i="11"/>
  <c r="K240" i="11"/>
  <c r="J240" i="11"/>
  <c r="I240" i="11"/>
  <c r="W239" i="11"/>
  <c r="N239" i="11"/>
  <c r="K239" i="11"/>
  <c r="J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X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Y227" i="11"/>
  <c r="X227" i="11"/>
  <c r="W227" i="11"/>
  <c r="N227" i="11"/>
  <c r="K227" i="11"/>
  <c r="W226" i="11"/>
  <c r="Z226" i="11" s="1"/>
  <c r="N226" i="11"/>
  <c r="K226" i="11"/>
  <c r="Z225" i="11"/>
  <c r="X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Z222" i="11"/>
  <c r="Y222" i="11"/>
  <c r="X222" i="11"/>
  <c r="W222" i="11"/>
  <c r="N222" i="11"/>
  <c r="K222" i="11"/>
  <c r="I222" i="11"/>
  <c r="I224" i="11" s="1"/>
  <c r="Y221" i="11"/>
  <c r="W221" i="11"/>
  <c r="Z221" i="11" s="1"/>
  <c r="N221" i="11"/>
  <c r="K221" i="11"/>
  <c r="W220" i="11"/>
  <c r="N220" i="11"/>
  <c r="K220" i="11"/>
  <c r="I220" i="11"/>
  <c r="Z219" i="11"/>
  <c r="W219" i="11"/>
  <c r="X219" i="11" s="1"/>
  <c r="N219" i="11"/>
  <c r="K219" i="11"/>
  <c r="Z218" i="11"/>
  <c r="Y218" i="11"/>
  <c r="X218" i="11"/>
  <c r="W218" i="1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X214" i="11"/>
  <c r="W214" i="11"/>
  <c r="N214" i="11"/>
  <c r="K214" i="11"/>
  <c r="W213" i="11"/>
  <c r="Z213" i="11" s="1"/>
  <c r="N213" i="11"/>
  <c r="K213" i="11"/>
  <c r="Z212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Z199" i="11"/>
  <c r="Y199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Z195" i="11"/>
  <c r="Y195" i="1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Z182" i="11"/>
  <c r="X182" i="11"/>
  <c r="W182" i="11"/>
  <c r="Y182" i="11" s="1"/>
  <c r="N182" i="11"/>
  <c r="K182" i="11"/>
  <c r="J182" i="11"/>
  <c r="W181" i="11"/>
  <c r="N181" i="11"/>
  <c r="K181" i="11"/>
  <c r="J181" i="11"/>
  <c r="W180" i="11"/>
  <c r="Y180" i="11" s="1"/>
  <c r="N180" i="11"/>
  <c r="J180" i="11" s="1"/>
  <c r="K180" i="11"/>
  <c r="Z179" i="11"/>
  <c r="W179" i="11"/>
  <c r="Y179" i="11" s="1"/>
  <c r="N179" i="11"/>
  <c r="J179" i="11" s="1"/>
  <c r="K179" i="11"/>
  <c r="Z178" i="11"/>
  <c r="X178" i="11"/>
  <c r="W178" i="11"/>
  <c r="Y178" i="11" s="1"/>
  <c r="N178" i="11"/>
  <c r="K178" i="11"/>
  <c r="J178" i="11"/>
  <c r="W177" i="11"/>
  <c r="N177" i="11"/>
  <c r="K177" i="11"/>
  <c r="J177" i="11"/>
  <c r="I177" i="11"/>
  <c r="W176" i="11"/>
  <c r="Y176" i="11" s="1"/>
  <c r="N176" i="11"/>
  <c r="J176" i="11" s="1"/>
  <c r="K176" i="11"/>
  <c r="I176" i="11"/>
  <c r="I178" i="11" s="1"/>
  <c r="Z175" i="11"/>
  <c r="W175" i="11"/>
  <c r="Y175" i="11" s="1"/>
  <c r="N175" i="11"/>
  <c r="J175" i="11" s="1"/>
  <c r="K175" i="11"/>
  <c r="I175" i="11"/>
  <c r="Z174" i="11"/>
  <c r="X174" i="1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X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X170" i="11"/>
  <c r="W170" i="11"/>
  <c r="Z170" i="11" s="1"/>
  <c r="N170" i="11"/>
  <c r="K170" i="11"/>
  <c r="J170" i="11"/>
  <c r="N169" i="11"/>
  <c r="K169" i="11"/>
  <c r="J169" i="11"/>
  <c r="I169" i="11"/>
  <c r="I170" i="11" s="1"/>
  <c r="I171" i="11" s="1"/>
  <c r="I172" i="11" s="1"/>
  <c r="I173" i="11" s="1"/>
  <c r="I183" i="11" s="1"/>
  <c r="Y164" i="11"/>
  <c r="X164" i="1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Y162" i="11"/>
  <c r="X162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Y160" i="11"/>
  <c r="X160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Y158" i="11"/>
  <c r="X158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Y150" i="11"/>
  <c r="X150" i="11"/>
  <c r="W150" i="11"/>
  <c r="N150" i="11"/>
  <c r="K150" i="11"/>
  <c r="W149" i="11"/>
  <c r="N149" i="11"/>
  <c r="K149" i="11"/>
  <c r="Z148" i="11"/>
  <c r="Y148" i="11"/>
  <c r="X148" i="11"/>
  <c r="W148" i="11"/>
  <c r="N148" i="11"/>
  <c r="K148" i="11"/>
  <c r="W147" i="11"/>
  <c r="N147" i="11"/>
  <c r="K147" i="11"/>
  <c r="Z146" i="11"/>
  <c r="Y146" i="11"/>
  <c r="X146" i="11"/>
  <c r="W146" i="11"/>
  <c r="N146" i="11"/>
  <c r="K146" i="11"/>
  <c r="W145" i="11"/>
  <c r="N145" i="11"/>
  <c r="K145" i="11"/>
  <c r="N144" i="11"/>
  <c r="K144" i="11"/>
  <c r="W139" i="11"/>
  <c r="N139" i="11"/>
  <c r="K139" i="11"/>
  <c r="J139" i="11"/>
  <c r="I139" i="11"/>
  <c r="W138" i="11"/>
  <c r="N138" i="11"/>
  <c r="K138" i="11"/>
  <c r="J138" i="11"/>
  <c r="W137" i="11"/>
  <c r="N137" i="11"/>
  <c r="K137" i="11"/>
  <c r="J137" i="11"/>
  <c r="X136" i="11"/>
  <c r="W136" i="11"/>
  <c r="N136" i="11"/>
  <c r="K136" i="11"/>
  <c r="J136" i="11"/>
  <c r="W135" i="11"/>
  <c r="N135" i="11"/>
  <c r="K135" i="11"/>
  <c r="J135" i="11"/>
  <c r="X134" i="11"/>
  <c r="W134" i="11"/>
  <c r="N134" i="11"/>
  <c r="K134" i="11"/>
  <c r="J134" i="11"/>
  <c r="N133" i="11"/>
  <c r="K133" i="11"/>
  <c r="J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K126" i="11"/>
  <c r="J126" i="11"/>
  <c r="X125" i="11"/>
  <c r="W125" i="11"/>
  <c r="N125" i="11"/>
  <c r="K125" i="11"/>
  <c r="J125" i="11"/>
  <c r="W124" i="11"/>
  <c r="N124" i="11"/>
  <c r="K124" i="11"/>
  <c r="J124" i="11"/>
  <c r="X123" i="11"/>
  <c r="W123" i="11"/>
  <c r="N123" i="11"/>
  <c r="K123" i="11"/>
  <c r="J123" i="11"/>
  <c r="W122" i="11"/>
  <c r="N122" i="11"/>
  <c r="K122" i="11"/>
  <c r="J122" i="11"/>
  <c r="N121" i="11"/>
  <c r="K121" i="11"/>
  <c r="J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X114" i="11"/>
  <c r="W114" i="11"/>
  <c r="N114" i="11"/>
  <c r="K114" i="11"/>
  <c r="J114" i="11"/>
  <c r="W113" i="11"/>
  <c r="N113" i="11"/>
  <c r="K113" i="11"/>
  <c r="J113" i="11"/>
  <c r="X112" i="11"/>
  <c r="W112" i="11"/>
  <c r="N112" i="11"/>
  <c r="K112" i="11"/>
  <c r="J112" i="11"/>
  <c r="W111" i="11"/>
  <c r="N111" i="11"/>
  <c r="K111" i="11"/>
  <c r="J111" i="11"/>
  <c r="X110" i="11"/>
  <c r="W110" i="11"/>
  <c r="N110" i="11"/>
  <c r="K110" i="11"/>
  <c r="J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K103" i="11"/>
  <c r="J103" i="11"/>
  <c r="X102" i="11"/>
  <c r="W102" i="11"/>
  <c r="N102" i="11"/>
  <c r="K102" i="11"/>
  <c r="J102" i="11"/>
  <c r="W101" i="11"/>
  <c r="N101" i="11"/>
  <c r="K101" i="11"/>
  <c r="J101" i="11"/>
  <c r="X100" i="11"/>
  <c r="W100" i="11"/>
  <c r="N100" i="11"/>
  <c r="K100" i="11"/>
  <c r="J100" i="11"/>
  <c r="W99" i="11"/>
  <c r="N99" i="11"/>
  <c r="K99" i="11"/>
  <c r="J99" i="11"/>
  <c r="X98" i="11"/>
  <c r="W98" i="1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Z93" i="11"/>
  <c r="W93" i="1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Z88" i="11"/>
  <c r="Y88" i="11"/>
  <c r="X88" i="11"/>
  <c r="W88" i="11"/>
  <c r="N88" i="11"/>
  <c r="M88" i="11"/>
  <c r="K88" i="11"/>
  <c r="Y87" i="11"/>
  <c r="X87" i="11"/>
  <c r="W87" i="11"/>
  <c r="Z87" i="11" s="1"/>
  <c r="N87" i="11"/>
  <c r="M87" i="11"/>
  <c r="K87" i="11"/>
  <c r="W86" i="11"/>
  <c r="Y86" i="11" s="1"/>
  <c r="N86" i="11"/>
  <c r="M86" i="11"/>
  <c r="Z85" i="11"/>
  <c r="Y85" i="11"/>
  <c r="X85" i="11"/>
  <c r="W85" i="1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Z81" i="11"/>
  <c r="Y81" i="11"/>
  <c r="X81" i="11"/>
  <c r="W81" i="11"/>
  <c r="N81" i="11"/>
  <c r="M81" i="11"/>
  <c r="K81" i="11"/>
  <c r="X80" i="11"/>
  <c r="W80" i="11"/>
  <c r="Z80" i="11" s="1"/>
  <c r="N80" i="11"/>
  <c r="M80" i="11"/>
  <c r="K80" i="11"/>
  <c r="Z79" i="11"/>
  <c r="W79" i="11"/>
  <c r="Y79" i="11" s="1"/>
  <c r="N79" i="11"/>
  <c r="M79" i="11"/>
  <c r="K79" i="11"/>
  <c r="Y78" i="11"/>
  <c r="W78" i="11"/>
  <c r="X78" i="11" s="1"/>
  <c r="N78" i="11"/>
  <c r="M78" i="11"/>
  <c r="K78" i="11"/>
  <c r="Z77" i="11"/>
  <c r="Y77" i="11"/>
  <c r="X77" i="11"/>
  <c r="W77" i="11"/>
  <c r="N77" i="11"/>
  <c r="M77" i="11"/>
  <c r="K77" i="11"/>
  <c r="Y76" i="11"/>
  <c r="X76" i="11"/>
  <c r="W76" i="11"/>
  <c r="Z76" i="11" s="1"/>
  <c r="N76" i="11"/>
  <c r="K76" i="11"/>
  <c r="Z75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Z71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Y68" i="11"/>
  <c r="X68" i="11"/>
  <c r="W68" i="11"/>
  <c r="Z68" i="11" s="1"/>
  <c r="N68" i="11"/>
  <c r="K68" i="11"/>
  <c r="Z67" i="11"/>
  <c r="W67" i="11"/>
  <c r="X67" i="11" s="1"/>
  <c r="N67" i="11"/>
  <c r="K67" i="11"/>
  <c r="N66" i="11"/>
  <c r="K66" i="11"/>
  <c r="Z61" i="11"/>
  <c r="Y61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Y58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Z56" i="11"/>
  <c r="Y56" i="11"/>
  <c r="W56" i="11"/>
  <c r="X56" i="11" s="1"/>
  <c r="N56" i="11"/>
  <c r="K56" i="11" s="1"/>
  <c r="M56" i="11"/>
  <c r="J56" i="11"/>
  <c r="W55" i="11"/>
  <c r="Y55" i="11" s="1"/>
  <c r="N55" i="11"/>
  <c r="M55" i="11"/>
  <c r="K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Z51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Z49" i="11"/>
  <c r="Y49" i="11"/>
  <c r="X49" i="11"/>
  <c r="W49" i="11"/>
  <c r="N49" i="11"/>
  <c r="J49" i="11" s="1"/>
  <c r="M49" i="11"/>
  <c r="Z48" i="11"/>
  <c r="Y48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M46" i="11"/>
  <c r="K46" i="11"/>
  <c r="J46" i="11"/>
  <c r="Z45" i="11"/>
  <c r="Y45" i="11"/>
  <c r="X45" i="11"/>
  <c r="W45" i="11"/>
  <c r="N45" i="11"/>
  <c r="J45" i="11" s="1"/>
  <c r="M45" i="11"/>
  <c r="K45" i="11"/>
  <c r="W44" i="11"/>
  <c r="X44" i="11" s="1"/>
  <c r="N44" i="11"/>
  <c r="J44" i="11" s="1"/>
  <c r="K44" i="11"/>
  <c r="Z43" i="11"/>
  <c r="Y43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Z39" i="11"/>
  <c r="Y39" i="11"/>
  <c r="W39" i="11"/>
  <c r="X39" i="11" s="1"/>
  <c r="N39" i="11"/>
  <c r="J39" i="11" s="1"/>
  <c r="K39" i="11"/>
  <c r="W38" i="11"/>
  <c r="X38" i="11" s="1"/>
  <c r="N38" i="11"/>
  <c r="J38" i="11" s="1"/>
  <c r="K38" i="11"/>
  <c r="Z37" i="11"/>
  <c r="Y37" i="11"/>
  <c r="W37" i="11"/>
  <c r="X37" i="11" s="1"/>
  <c r="N37" i="11"/>
  <c r="J37" i="11" s="1"/>
  <c r="K37" i="11"/>
  <c r="I37" i="1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W36" i="11"/>
  <c r="X36" i="11" s="1"/>
  <c r="N36" i="11"/>
  <c r="J36" i="11" s="1"/>
  <c r="K36" i="11"/>
  <c r="I36" i="1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Y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M24" i="11"/>
  <c r="K24" i="11"/>
  <c r="J24" i="11"/>
  <c r="Z23" i="11"/>
  <c r="Y23" i="11"/>
  <c r="X23" i="11"/>
  <c r="W23" i="11"/>
  <c r="N23" i="11"/>
  <c r="J23" i="11" s="1"/>
  <c r="M23" i="11"/>
  <c r="K23" i="11"/>
  <c r="Z22" i="11"/>
  <c r="Y22" i="11"/>
  <c r="W22" i="11"/>
  <c r="X22" i="11" s="1"/>
  <c r="N22" i="11"/>
  <c r="K22" i="11" s="1"/>
  <c r="M22" i="11"/>
  <c r="Z21" i="11"/>
  <c r="W21" i="11"/>
  <c r="Y21" i="11" s="1"/>
  <c r="N21" i="11"/>
  <c r="K21" i="11" s="1"/>
  <c r="M21" i="11"/>
  <c r="W20" i="11"/>
  <c r="Z20" i="11" s="1"/>
  <c r="N20" i="11"/>
  <c r="M20" i="11"/>
  <c r="K20" i="11"/>
  <c r="J20" i="11"/>
  <c r="Z19" i="11"/>
  <c r="Y19" i="11"/>
  <c r="X19" i="11"/>
  <c r="W19" i="11"/>
  <c r="N19" i="11"/>
  <c r="J19" i="11" s="1"/>
  <c r="M19" i="11"/>
  <c r="K19" i="11"/>
  <c r="Z18" i="11"/>
  <c r="Y18" i="11"/>
  <c r="W18" i="11"/>
  <c r="X18" i="11" s="1"/>
  <c r="N18" i="11"/>
  <c r="K18" i="11" s="1"/>
  <c r="M18" i="11"/>
  <c r="Z17" i="11"/>
  <c r="W17" i="11"/>
  <c r="Y17" i="11" s="1"/>
  <c r="N17" i="11"/>
  <c r="K17" i="11" s="1"/>
  <c r="M17" i="11"/>
  <c r="W16" i="11"/>
  <c r="Z16" i="11" s="1"/>
  <c r="N16" i="11"/>
  <c r="M16" i="11"/>
  <c r="K16" i="11"/>
  <c r="J16" i="11"/>
  <c r="Z15" i="11"/>
  <c r="Y15" i="11"/>
  <c r="X15" i="11"/>
  <c r="W15" i="11"/>
  <c r="N15" i="11"/>
  <c r="J15" i="11" s="1"/>
  <c r="M15" i="11"/>
  <c r="K15" i="11"/>
  <c r="Z14" i="11"/>
  <c r="Y14" i="11"/>
  <c r="W14" i="11"/>
  <c r="X14" i="11" s="1"/>
  <c r="N14" i="11"/>
  <c r="K14" i="11" s="1"/>
  <c r="M14" i="11"/>
  <c r="Z13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Y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Z8" i="11"/>
  <c r="Y8" i="11"/>
  <c r="W8" i="11"/>
  <c r="X8" i="11" s="1"/>
  <c r="N8" i="11"/>
  <c r="J8" i="11" s="1"/>
  <c r="K8" i="11"/>
  <c r="Z7" i="11"/>
  <c r="Y7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Z5" i="11"/>
  <c r="Y5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Z2" i="11"/>
  <c r="Y2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3" i="1" l="1"/>
  <c r="I45" i="1" s="1"/>
  <c r="I114" i="1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36" i="1"/>
  <c r="K139" i="1"/>
  <c r="K138" i="1"/>
  <c r="K134" i="1"/>
  <c r="K133" i="1"/>
  <c r="K132" i="1"/>
  <c r="K131" i="1"/>
  <c r="K130" i="1"/>
  <c r="K129" i="1"/>
  <c r="K141" i="1"/>
  <c r="W134" i="1"/>
  <c r="Z134" i="1" s="1"/>
  <c r="N134" i="1"/>
  <c r="M134" i="1"/>
  <c r="W136" i="1"/>
  <c r="Z136" i="1" s="1"/>
  <c r="N136" i="1"/>
  <c r="M136" i="1"/>
  <c r="W138" i="1"/>
  <c r="Z138" i="1" s="1"/>
  <c r="N138" i="1"/>
  <c r="M138" i="1"/>
  <c r="W137" i="1"/>
  <c r="Z137" i="1" s="1"/>
  <c r="N137" i="1"/>
  <c r="M137" i="1"/>
  <c r="W135" i="1"/>
  <c r="X135" i="1" s="1"/>
  <c r="N135" i="1"/>
  <c r="M135" i="1"/>
  <c r="W133" i="1"/>
  <c r="Z133" i="1" s="1"/>
  <c r="N133" i="1"/>
  <c r="M133" i="1"/>
  <c r="W132" i="1"/>
  <c r="Z132" i="1" s="1"/>
  <c r="N132" i="1"/>
  <c r="M132" i="1"/>
  <c r="W131" i="1"/>
  <c r="Z131" i="1" s="1"/>
  <c r="N131" i="1"/>
  <c r="M131" i="1"/>
  <c r="W130" i="1"/>
  <c r="X130" i="1" s="1"/>
  <c r="N130" i="1"/>
  <c r="M130" i="1"/>
  <c r="N129" i="1"/>
  <c r="I129" i="1"/>
  <c r="I130" i="1" s="1"/>
  <c r="I131" i="1" s="1"/>
  <c r="I132" i="1" s="1"/>
  <c r="I133" i="1" s="1"/>
  <c r="W115" i="1"/>
  <c r="Z115" i="1" s="1"/>
  <c r="N115" i="1"/>
  <c r="K115" i="1" s="1"/>
  <c r="M115" i="1"/>
  <c r="I115" i="1"/>
  <c r="W114" i="1"/>
  <c r="Z114" i="1" s="1"/>
  <c r="N114" i="1"/>
  <c r="K114" i="1" s="1"/>
  <c r="M114" i="1"/>
  <c r="W113" i="1"/>
  <c r="Z113" i="1" s="1"/>
  <c r="N113" i="1"/>
  <c r="K113" i="1" s="1"/>
  <c r="M113" i="1"/>
  <c r="W112" i="1"/>
  <c r="Z112" i="1" s="1"/>
  <c r="N112" i="1"/>
  <c r="K112" i="1" s="1"/>
  <c r="M112" i="1"/>
  <c r="W111" i="1"/>
  <c r="Z111" i="1" s="1"/>
  <c r="N111" i="1"/>
  <c r="M111" i="1"/>
  <c r="W110" i="1"/>
  <c r="X110" i="1" s="1"/>
  <c r="N110" i="1"/>
  <c r="K110" i="1" s="1"/>
  <c r="M110" i="1"/>
  <c r="I110" i="1"/>
  <c r="W109" i="1"/>
  <c r="Z109" i="1" s="1"/>
  <c r="N109" i="1"/>
  <c r="K109" i="1" s="1"/>
  <c r="M109" i="1"/>
  <c r="W108" i="1"/>
  <c r="Z108" i="1" s="1"/>
  <c r="N108" i="1"/>
  <c r="K108" i="1" s="1"/>
  <c r="M108" i="1"/>
  <c r="W107" i="1"/>
  <c r="Y107" i="1" s="1"/>
  <c r="N107" i="1"/>
  <c r="J107" i="1" s="1"/>
  <c r="M107" i="1"/>
  <c r="W106" i="1"/>
  <c r="X106" i="1" s="1"/>
  <c r="N106" i="1"/>
  <c r="K106" i="1" s="1"/>
  <c r="M106" i="1"/>
  <c r="N105" i="1"/>
  <c r="I105" i="1"/>
  <c r="I106" i="1" s="1"/>
  <c r="I107" i="1" s="1"/>
  <c r="I108" i="1" s="1"/>
  <c r="I109" i="1" s="1"/>
  <c r="I138" i="1" s="1"/>
  <c r="W406" i="1"/>
  <c r="Z406" i="1" s="1"/>
  <c r="N406" i="1"/>
  <c r="M406" i="1"/>
  <c r="W405" i="1"/>
  <c r="Z405" i="1" s="1"/>
  <c r="N405" i="1"/>
  <c r="M405" i="1"/>
  <c r="W378" i="1"/>
  <c r="Z378" i="1" s="1"/>
  <c r="N378" i="1"/>
  <c r="M378" i="1"/>
  <c r="K378" i="1"/>
  <c r="I378" i="1"/>
  <c r="I521" i="1" s="1"/>
  <c r="I531" i="1" s="1"/>
  <c r="K383" i="1"/>
  <c r="M403" i="1"/>
  <c r="N403" i="1"/>
  <c r="M404" i="1"/>
  <c r="N404" i="1"/>
  <c r="M407" i="1"/>
  <c r="N407" i="1"/>
  <c r="K402" i="1"/>
  <c r="K401" i="1"/>
  <c r="K381" i="1"/>
  <c r="K408" i="1"/>
  <c r="W407" i="1"/>
  <c r="Z407" i="1" s="1"/>
  <c r="W404" i="1"/>
  <c r="Y404" i="1" s="1"/>
  <c r="W403" i="1"/>
  <c r="X403" i="1" s="1"/>
  <c r="W394" i="1"/>
  <c r="Z394" i="1" s="1"/>
  <c r="N394" i="1"/>
  <c r="M394" i="1"/>
  <c r="K394" i="1"/>
  <c r="W392" i="1"/>
  <c r="Z392" i="1" s="1"/>
  <c r="N392" i="1"/>
  <c r="M392" i="1"/>
  <c r="K392" i="1"/>
  <c r="W390" i="1"/>
  <c r="Z390" i="1" s="1"/>
  <c r="N390" i="1"/>
  <c r="M390" i="1"/>
  <c r="K390" i="1"/>
  <c r="K400" i="1"/>
  <c r="K399" i="1"/>
  <c r="K398" i="1"/>
  <c r="K397" i="1"/>
  <c r="K396" i="1"/>
  <c r="K389" i="1"/>
  <c r="K388" i="1"/>
  <c r="K387" i="1"/>
  <c r="K386" i="1"/>
  <c r="K385" i="1"/>
  <c r="K384" i="1"/>
  <c r="K382" i="1"/>
  <c r="K380" i="1"/>
  <c r="K377" i="1"/>
  <c r="K376" i="1"/>
  <c r="K375" i="1"/>
  <c r="K374" i="1"/>
  <c r="K373" i="1"/>
  <c r="K372" i="1"/>
  <c r="W402" i="1"/>
  <c r="Z402" i="1" s="1"/>
  <c r="N402" i="1"/>
  <c r="M402" i="1"/>
  <c r="W401" i="1"/>
  <c r="X401" i="1" s="1"/>
  <c r="N401" i="1"/>
  <c r="M401" i="1"/>
  <c r="W400" i="1"/>
  <c r="Z400" i="1" s="1"/>
  <c r="N400" i="1"/>
  <c r="M400" i="1"/>
  <c r="W399" i="1"/>
  <c r="X399" i="1" s="1"/>
  <c r="N399" i="1"/>
  <c r="M399" i="1"/>
  <c r="W398" i="1"/>
  <c r="Z398" i="1" s="1"/>
  <c r="N398" i="1"/>
  <c r="M398" i="1"/>
  <c r="W397" i="1"/>
  <c r="X397" i="1" s="1"/>
  <c r="N397" i="1"/>
  <c r="M397" i="1"/>
  <c r="W396" i="1"/>
  <c r="Z396" i="1" s="1"/>
  <c r="N396" i="1"/>
  <c r="M396" i="1"/>
  <c r="W395" i="1"/>
  <c r="X395" i="1" s="1"/>
  <c r="N395" i="1"/>
  <c r="M395" i="1"/>
  <c r="W393" i="1"/>
  <c r="Z393" i="1" s="1"/>
  <c r="N393" i="1"/>
  <c r="M393" i="1"/>
  <c r="W391" i="1"/>
  <c r="X391" i="1" s="1"/>
  <c r="N391" i="1"/>
  <c r="M391" i="1"/>
  <c r="W389" i="1"/>
  <c r="Z389" i="1" s="1"/>
  <c r="N389" i="1"/>
  <c r="M389" i="1"/>
  <c r="W388" i="1"/>
  <c r="Y388" i="1" s="1"/>
  <c r="N388" i="1"/>
  <c r="M388" i="1"/>
  <c r="W387" i="1"/>
  <c r="X387" i="1" s="1"/>
  <c r="N387" i="1"/>
  <c r="M387" i="1"/>
  <c r="W386" i="1"/>
  <c r="Z386" i="1" s="1"/>
  <c r="N386" i="1"/>
  <c r="M386" i="1"/>
  <c r="W385" i="1"/>
  <c r="Y385" i="1" s="1"/>
  <c r="N385" i="1"/>
  <c r="M385" i="1"/>
  <c r="W384" i="1"/>
  <c r="X384" i="1" s="1"/>
  <c r="N384" i="1"/>
  <c r="W383" i="1"/>
  <c r="X383" i="1" s="1"/>
  <c r="N383" i="1"/>
  <c r="M383" i="1"/>
  <c r="W382" i="1"/>
  <c r="Z382" i="1" s="1"/>
  <c r="N382" i="1"/>
  <c r="M382" i="1"/>
  <c r="W381" i="1"/>
  <c r="Y381" i="1" s="1"/>
  <c r="N381" i="1"/>
  <c r="W380" i="1"/>
  <c r="X380" i="1" s="1"/>
  <c r="N380" i="1"/>
  <c r="M380" i="1"/>
  <c r="W379" i="1"/>
  <c r="Z379" i="1" s="1"/>
  <c r="N379" i="1"/>
  <c r="M379" i="1"/>
  <c r="W377" i="1"/>
  <c r="Z377" i="1" s="1"/>
  <c r="N377" i="1"/>
  <c r="W376" i="1"/>
  <c r="Y376" i="1" s="1"/>
  <c r="N376" i="1"/>
  <c r="M376" i="1"/>
  <c r="W375" i="1"/>
  <c r="X375" i="1" s="1"/>
  <c r="N375" i="1"/>
  <c r="M375" i="1"/>
  <c r="W374" i="1"/>
  <c r="Z374" i="1" s="1"/>
  <c r="N374" i="1"/>
  <c r="M374" i="1"/>
  <c r="W373" i="1"/>
  <c r="Z373" i="1" s="1"/>
  <c r="N373" i="1"/>
  <c r="M373" i="1"/>
  <c r="W372" i="1"/>
  <c r="Y372" i="1" s="1"/>
  <c r="N372" i="1"/>
  <c r="M372" i="1"/>
  <c r="N371" i="1"/>
  <c r="I371" i="1"/>
  <c r="I372" i="1" s="1"/>
  <c r="W309" i="1"/>
  <c r="Z309" i="1" s="1"/>
  <c r="N309" i="1"/>
  <c r="M309" i="1"/>
  <c r="W307" i="1"/>
  <c r="Z307" i="1" s="1"/>
  <c r="N307" i="1"/>
  <c r="J307" i="1" s="1"/>
  <c r="W306" i="1"/>
  <c r="X306" i="1" s="1"/>
  <c r="N306" i="1"/>
  <c r="J306" i="1" s="1"/>
  <c r="W315" i="1"/>
  <c r="Z315" i="1" s="1"/>
  <c r="N315" i="1"/>
  <c r="W305" i="1"/>
  <c r="Z305" i="1" s="1"/>
  <c r="N305" i="1"/>
  <c r="M305" i="1"/>
  <c r="W304" i="1"/>
  <c r="Z304" i="1" s="1"/>
  <c r="N304" i="1"/>
  <c r="M304" i="1"/>
  <c r="W303" i="1"/>
  <c r="Z303" i="1" s="1"/>
  <c r="N303" i="1"/>
  <c r="M303" i="1"/>
  <c r="W302" i="1"/>
  <c r="Z302" i="1" s="1"/>
  <c r="N302" i="1"/>
  <c r="M302" i="1"/>
  <c r="W301" i="1"/>
  <c r="Y301" i="1" s="1"/>
  <c r="N301" i="1"/>
  <c r="K301" i="1" s="1"/>
  <c r="M301" i="1"/>
  <c r="N300" i="1"/>
  <c r="W294" i="1"/>
  <c r="Z294" i="1" s="1"/>
  <c r="N294" i="1"/>
  <c r="W296" i="1"/>
  <c r="Z296" i="1" s="1"/>
  <c r="N296" i="1"/>
  <c r="K296" i="1" s="1"/>
  <c r="M296" i="1"/>
  <c r="W295" i="1"/>
  <c r="Z295" i="1" s="1"/>
  <c r="N295" i="1"/>
  <c r="W293" i="1"/>
  <c r="Z293" i="1" s="1"/>
  <c r="N293" i="1"/>
  <c r="K293" i="1" s="1"/>
  <c r="M293" i="1"/>
  <c r="W292" i="1"/>
  <c r="Z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J289" i="1" s="1"/>
  <c r="M289" i="1"/>
  <c r="N288" i="1"/>
  <c r="I288" i="1"/>
  <c r="I289" i="1" s="1"/>
  <c r="I290" i="1" s="1"/>
  <c r="I291" i="1" s="1"/>
  <c r="I292" i="1" s="1"/>
  <c r="W224" i="1"/>
  <c r="Z224" i="1" s="1"/>
  <c r="N224" i="1"/>
  <c r="K224" i="1" s="1"/>
  <c r="M224" i="1"/>
  <c r="W223" i="1"/>
  <c r="Z223" i="1" s="1"/>
  <c r="N223" i="1"/>
  <c r="W222" i="1"/>
  <c r="Z222" i="1" s="1"/>
  <c r="N222" i="1"/>
  <c r="K222" i="1" s="1"/>
  <c r="M222" i="1"/>
  <c r="W221" i="1"/>
  <c r="X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324" i="1" s="1"/>
  <c r="I341" i="1"/>
  <c r="I342" i="1" s="1"/>
  <c r="I343" i="1" s="1"/>
  <c r="I344" i="1" s="1"/>
  <c r="I345" i="1" s="1"/>
  <c r="N341" i="1"/>
  <c r="M342" i="1"/>
  <c r="N342" i="1"/>
  <c r="K342" i="1" s="1"/>
  <c r="W342" i="1"/>
  <c r="X342" i="1" s="1"/>
  <c r="M343" i="1"/>
  <c r="N343" i="1"/>
  <c r="J343" i="1" s="1"/>
  <c r="W343" i="1"/>
  <c r="X343" i="1" s="1"/>
  <c r="M344" i="1"/>
  <c r="N344" i="1"/>
  <c r="J344" i="1" s="1"/>
  <c r="W344" i="1"/>
  <c r="Z344" i="1" s="1"/>
  <c r="M345" i="1"/>
  <c r="N345" i="1"/>
  <c r="J345" i="1" s="1"/>
  <c r="W345" i="1"/>
  <c r="Y345" i="1" s="1"/>
  <c r="M346" i="1"/>
  <c r="N346" i="1"/>
  <c r="J346" i="1" s="1"/>
  <c r="W346" i="1"/>
  <c r="X346" i="1" s="1"/>
  <c r="N347" i="1"/>
  <c r="W347" i="1"/>
  <c r="X347" i="1" s="1"/>
  <c r="M348" i="1"/>
  <c r="N348" i="1"/>
  <c r="J348" i="1" s="1"/>
  <c r="W348" i="1"/>
  <c r="Y348" i="1" s="1"/>
  <c r="I349" i="1"/>
  <c r="M349" i="1"/>
  <c r="N349" i="1"/>
  <c r="J349" i="1" s="1"/>
  <c r="W349" i="1"/>
  <c r="Y349" i="1" s="1"/>
  <c r="W213" i="1"/>
  <c r="Z213" i="1" s="1"/>
  <c r="N213" i="1"/>
  <c r="K213" i="1" s="1"/>
  <c r="M213" i="1"/>
  <c r="W212" i="1"/>
  <c r="Z212" i="1" s="1"/>
  <c r="N212" i="1"/>
  <c r="W211" i="1"/>
  <c r="Z211" i="1" s="1"/>
  <c r="N211" i="1"/>
  <c r="K211" i="1" s="1"/>
  <c r="M211" i="1"/>
  <c r="W210" i="1"/>
  <c r="X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W207" i="1"/>
  <c r="Z207" i="1" s="1"/>
  <c r="N207" i="1"/>
  <c r="K207" i="1" s="1"/>
  <c r="M207" i="1"/>
  <c r="N206" i="1"/>
  <c r="I206" i="1"/>
  <c r="I207" i="1" s="1"/>
  <c r="I208" i="1" s="1"/>
  <c r="W350" i="1"/>
  <c r="Y350" i="1" s="1"/>
  <c r="W351" i="1"/>
  <c r="Z351" i="1" s="1"/>
  <c r="W352" i="1"/>
  <c r="Y352" i="1" s="1"/>
  <c r="W353" i="1"/>
  <c r="X353" i="1" s="1"/>
  <c r="W354" i="1"/>
  <c r="Y354" i="1" s="1"/>
  <c r="W355" i="1"/>
  <c r="Z355" i="1" s="1"/>
  <c r="W356" i="1"/>
  <c r="Y356" i="1" s="1"/>
  <c r="W357" i="1"/>
  <c r="X357" i="1" s="1"/>
  <c r="W358" i="1"/>
  <c r="Y358" i="1" s="1"/>
  <c r="W359" i="1"/>
  <c r="Z359" i="1" s="1"/>
  <c r="W360" i="1"/>
  <c r="Y360" i="1" s="1"/>
  <c r="W361" i="1"/>
  <c r="X361" i="1" s="1"/>
  <c r="W362" i="1"/>
  <c r="Y362" i="1" s="1"/>
  <c r="W363" i="1"/>
  <c r="Z363" i="1" s="1"/>
  <c r="W364" i="1"/>
  <c r="Y364" i="1" s="1"/>
  <c r="W365" i="1"/>
  <c r="X365" i="1" s="1"/>
  <c r="W366" i="1"/>
  <c r="Y366" i="1" s="1"/>
  <c r="W367" i="1"/>
  <c r="Z367" i="1" s="1"/>
  <c r="W368" i="1"/>
  <c r="X368" i="1" s="1"/>
  <c r="W201" i="1"/>
  <c r="Z201" i="1" s="1"/>
  <c r="N201" i="1"/>
  <c r="K201" i="1" s="1"/>
  <c r="M201" i="1"/>
  <c r="W200" i="1"/>
  <c r="Z200" i="1" s="1"/>
  <c r="N200" i="1"/>
  <c r="W199" i="1"/>
  <c r="Z199" i="1" s="1"/>
  <c r="N199" i="1"/>
  <c r="K199" i="1" s="1"/>
  <c r="M199" i="1"/>
  <c r="W198" i="1"/>
  <c r="X198" i="1" s="1"/>
  <c r="N198" i="1"/>
  <c r="K198" i="1" s="1"/>
  <c r="M198" i="1"/>
  <c r="W197" i="1"/>
  <c r="Z197" i="1" s="1"/>
  <c r="N197" i="1"/>
  <c r="K197" i="1" s="1"/>
  <c r="M197" i="1"/>
  <c r="W196" i="1"/>
  <c r="Z196" i="1" s="1"/>
  <c r="N196" i="1"/>
  <c r="K196" i="1" s="1"/>
  <c r="M196" i="1"/>
  <c r="W195" i="1"/>
  <c r="Z195" i="1" s="1"/>
  <c r="N195" i="1"/>
  <c r="J195" i="1" s="1"/>
  <c r="M195" i="1"/>
  <c r="N194" i="1"/>
  <c r="I194" i="1"/>
  <c r="N367" i="1"/>
  <c r="M367" i="1"/>
  <c r="W190" i="1"/>
  <c r="Z190" i="1" s="1"/>
  <c r="N190" i="1"/>
  <c r="K190" i="1" s="1"/>
  <c r="M190" i="1"/>
  <c r="I190" i="1"/>
  <c r="W189" i="1"/>
  <c r="Z189" i="1" s="1"/>
  <c r="N189" i="1"/>
  <c r="W188" i="1"/>
  <c r="X188" i="1" s="1"/>
  <c r="N188" i="1"/>
  <c r="J188" i="1" s="1"/>
  <c r="M188" i="1"/>
  <c r="W187" i="1"/>
  <c r="Y187" i="1" s="1"/>
  <c r="N187" i="1"/>
  <c r="K187" i="1" s="1"/>
  <c r="M187" i="1"/>
  <c r="W186" i="1"/>
  <c r="Y186" i="1" s="1"/>
  <c r="N186" i="1"/>
  <c r="K186" i="1" s="1"/>
  <c r="M186" i="1"/>
  <c r="W185" i="1"/>
  <c r="Z185" i="1" s="1"/>
  <c r="N185" i="1"/>
  <c r="K185" i="1" s="1"/>
  <c r="M185" i="1"/>
  <c r="W184" i="1"/>
  <c r="Z184" i="1" s="1"/>
  <c r="N184" i="1"/>
  <c r="J184" i="1" s="1"/>
  <c r="M184" i="1"/>
  <c r="N183" i="1"/>
  <c r="I183" i="1"/>
  <c r="I184" i="1" s="1"/>
  <c r="I185" i="1" s="1"/>
  <c r="I186" i="1" s="1"/>
  <c r="I187" i="1" s="1"/>
  <c r="I213" i="1" s="1"/>
  <c r="N366" i="1"/>
  <c r="M366" i="1"/>
  <c r="N365" i="1"/>
  <c r="M365" i="1"/>
  <c r="N368" i="1"/>
  <c r="N364" i="1"/>
  <c r="N363" i="1"/>
  <c r="N362" i="1"/>
  <c r="N361" i="1"/>
  <c r="N360" i="1"/>
  <c r="N359" i="1"/>
  <c r="N358" i="1"/>
  <c r="J358" i="1" s="1"/>
  <c r="N357" i="1"/>
  <c r="J357" i="1" s="1"/>
  <c r="N356" i="1"/>
  <c r="N355" i="1"/>
  <c r="J355" i="1" s="1"/>
  <c r="N354" i="1"/>
  <c r="K354" i="1" s="1"/>
  <c r="N353" i="1"/>
  <c r="N352" i="1"/>
  <c r="J352" i="1" s="1"/>
  <c r="N351" i="1"/>
  <c r="J351" i="1" s="1"/>
  <c r="N350" i="1"/>
  <c r="W165" i="1"/>
  <c r="Z165" i="1" s="1"/>
  <c r="N165" i="1"/>
  <c r="K165" i="1" s="1"/>
  <c r="M165" i="1"/>
  <c r="I165" i="1"/>
  <c r="W164" i="1"/>
  <c r="Z164" i="1" s="1"/>
  <c r="N164" i="1"/>
  <c r="W163" i="1"/>
  <c r="X163" i="1" s="1"/>
  <c r="N163" i="1"/>
  <c r="K163" i="1" s="1"/>
  <c r="M163" i="1"/>
  <c r="I163" i="1"/>
  <c r="W162" i="1"/>
  <c r="Y162" i="1" s="1"/>
  <c r="N162" i="1"/>
  <c r="K162" i="1" s="1"/>
  <c r="M162" i="1"/>
  <c r="W161" i="1"/>
  <c r="Z161" i="1" s="1"/>
  <c r="N161" i="1"/>
  <c r="J161" i="1" s="1"/>
  <c r="M161" i="1"/>
  <c r="W160" i="1"/>
  <c r="Z160" i="1" s="1"/>
  <c r="N160" i="1"/>
  <c r="K160" i="1" s="1"/>
  <c r="M160" i="1"/>
  <c r="W159" i="1"/>
  <c r="X159" i="1" s="1"/>
  <c r="N159" i="1"/>
  <c r="K159" i="1" s="1"/>
  <c r="M159" i="1"/>
  <c r="N158" i="1"/>
  <c r="I158" i="1"/>
  <c r="I159" i="1" s="1"/>
  <c r="I160" i="1" s="1"/>
  <c r="I161" i="1" s="1"/>
  <c r="W178" i="1"/>
  <c r="Z178" i="1" s="1"/>
  <c r="N178" i="1"/>
  <c r="K178" i="1" s="1"/>
  <c r="M178" i="1"/>
  <c r="W177" i="1"/>
  <c r="Z177" i="1" s="1"/>
  <c r="N177" i="1"/>
  <c r="J177" i="1" s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Z173" i="1" s="1"/>
  <c r="N173" i="1"/>
  <c r="K173" i="1" s="1"/>
  <c r="M173" i="1"/>
  <c r="W172" i="1"/>
  <c r="Z172" i="1" s="1"/>
  <c r="N172" i="1"/>
  <c r="J172" i="1" s="1"/>
  <c r="M172" i="1"/>
  <c r="N171" i="1"/>
  <c r="I171" i="1"/>
  <c r="I172" i="1" s="1"/>
  <c r="I173" i="1" s="1"/>
  <c r="I174" i="1" s="1"/>
  <c r="I175" i="1" s="1"/>
  <c r="I176" i="1" s="1"/>
  <c r="I177" i="1" s="1"/>
  <c r="I178" i="1" s="1"/>
  <c r="K151" i="1"/>
  <c r="K147" i="1"/>
  <c r="K152" i="1"/>
  <c r="K153" i="1"/>
  <c r="K149" i="1"/>
  <c r="K148" i="1"/>
  <c r="K146" i="1"/>
  <c r="K145" i="1"/>
  <c r="K144" i="1"/>
  <c r="K143" i="1"/>
  <c r="K142" i="1"/>
  <c r="W149" i="1"/>
  <c r="Z149" i="1" s="1"/>
  <c r="N149" i="1"/>
  <c r="M149" i="1"/>
  <c r="W152" i="1"/>
  <c r="Z152" i="1" s="1"/>
  <c r="N152" i="1"/>
  <c r="M152" i="1"/>
  <c r="W151" i="1"/>
  <c r="Z151" i="1" s="1"/>
  <c r="N151" i="1"/>
  <c r="M151" i="1"/>
  <c r="W150" i="1"/>
  <c r="Z150" i="1" s="1"/>
  <c r="N150" i="1"/>
  <c r="M150" i="1"/>
  <c r="I150" i="1"/>
  <c r="I188" i="1" s="1"/>
  <c r="W148" i="1"/>
  <c r="Z148" i="1" s="1"/>
  <c r="N148" i="1"/>
  <c r="M148" i="1"/>
  <c r="W147" i="1"/>
  <c r="Z147" i="1" s="1"/>
  <c r="N147" i="1"/>
  <c r="M147" i="1"/>
  <c r="W146" i="1"/>
  <c r="X146" i="1" s="1"/>
  <c r="N146" i="1"/>
  <c r="M146" i="1"/>
  <c r="I146" i="1"/>
  <c r="W145" i="1"/>
  <c r="Y145" i="1" s="1"/>
  <c r="N145" i="1"/>
  <c r="M145" i="1"/>
  <c r="W144" i="1"/>
  <c r="Z144" i="1" s="1"/>
  <c r="N144" i="1"/>
  <c r="M144" i="1"/>
  <c r="W143" i="1"/>
  <c r="Z143" i="1" s="1"/>
  <c r="N143" i="1"/>
  <c r="M143" i="1"/>
  <c r="W142" i="1"/>
  <c r="X142" i="1" s="1"/>
  <c r="N142" i="1"/>
  <c r="M142" i="1"/>
  <c r="N141" i="1"/>
  <c r="I141" i="1"/>
  <c r="I142" i="1" s="1"/>
  <c r="I143" i="1" s="1"/>
  <c r="I144" i="1" s="1"/>
  <c r="I145" i="1" s="1"/>
  <c r="W125" i="1"/>
  <c r="Z125" i="1" s="1"/>
  <c r="N125" i="1"/>
  <c r="M125" i="1"/>
  <c r="W126" i="1"/>
  <c r="Z126" i="1" s="1"/>
  <c r="N126" i="1"/>
  <c r="K126" i="1" s="1"/>
  <c r="M126" i="1"/>
  <c r="I126" i="1"/>
  <c r="I380" i="1" s="1"/>
  <c r="W124" i="1"/>
  <c r="Y124" i="1" s="1"/>
  <c r="N124" i="1"/>
  <c r="K124" i="1" s="1"/>
  <c r="M124" i="1"/>
  <c r="I124" i="1"/>
  <c r="W123" i="1"/>
  <c r="Z123" i="1" s="1"/>
  <c r="N123" i="1"/>
  <c r="J123" i="1" s="1"/>
  <c r="M123" i="1"/>
  <c r="W122" i="1"/>
  <c r="Z122" i="1" s="1"/>
  <c r="N122" i="1"/>
  <c r="J122" i="1" s="1"/>
  <c r="M122" i="1"/>
  <c r="W121" i="1"/>
  <c r="Z121" i="1" s="1"/>
  <c r="N121" i="1"/>
  <c r="K121" i="1" s="1"/>
  <c r="M121" i="1"/>
  <c r="W120" i="1"/>
  <c r="Y120" i="1" s="1"/>
  <c r="N120" i="1"/>
  <c r="K120" i="1" s="1"/>
  <c r="M120" i="1"/>
  <c r="N119" i="1"/>
  <c r="I119" i="1"/>
  <c r="I120" i="1" s="1"/>
  <c r="I121" i="1" s="1"/>
  <c r="I122" i="1" s="1"/>
  <c r="I123" i="1" s="1"/>
  <c r="I151" i="1" s="1"/>
  <c r="M94" i="1"/>
  <c r="M97" i="1"/>
  <c r="M98" i="1"/>
  <c r="M99" i="1"/>
  <c r="M100" i="1"/>
  <c r="W100" i="1"/>
  <c r="Z100" i="1" s="1"/>
  <c r="N100" i="1"/>
  <c r="K100" i="1" s="1"/>
  <c r="W99" i="1"/>
  <c r="Z99" i="1" s="1"/>
  <c r="N99" i="1"/>
  <c r="W98" i="1"/>
  <c r="Z98" i="1" s="1"/>
  <c r="N98" i="1"/>
  <c r="K98" i="1" s="1"/>
  <c r="W97" i="1"/>
  <c r="Y97" i="1" s="1"/>
  <c r="N97" i="1"/>
  <c r="K97" i="1" s="1"/>
  <c r="W94" i="1"/>
  <c r="Z94" i="1" s="1"/>
  <c r="N94" i="1"/>
  <c r="W93" i="1"/>
  <c r="Z93" i="1" s="1"/>
  <c r="N93" i="1"/>
  <c r="K93" i="1" s="1"/>
  <c r="M93" i="1"/>
  <c r="W92" i="1"/>
  <c r="X92" i="1" s="1"/>
  <c r="N92" i="1"/>
  <c r="K92" i="1" s="1"/>
  <c r="M92" i="1"/>
  <c r="W91" i="1"/>
  <c r="X91" i="1" s="1"/>
  <c r="N91" i="1"/>
  <c r="J91" i="1" s="1"/>
  <c r="M91" i="1"/>
  <c r="W90" i="1"/>
  <c r="Z90" i="1" s="1"/>
  <c r="N90" i="1"/>
  <c r="K90" i="1" s="1"/>
  <c r="M90" i="1"/>
  <c r="W89" i="1"/>
  <c r="Y89" i="1" s="1"/>
  <c r="N89" i="1"/>
  <c r="J89" i="1" s="1"/>
  <c r="M89" i="1"/>
  <c r="N88" i="1"/>
  <c r="I88" i="1"/>
  <c r="I89" i="1" s="1"/>
  <c r="I90" i="1" s="1"/>
  <c r="I91" i="1" s="1"/>
  <c r="I92" i="1" s="1"/>
  <c r="I134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368" i="1"/>
  <c r="M364" i="1"/>
  <c r="M363" i="1"/>
  <c r="M362" i="1"/>
  <c r="M361" i="1"/>
  <c r="M360" i="1"/>
  <c r="M359" i="1"/>
  <c r="M356" i="1"/>
  <c r="M351" i="1"/>
  <c r="I351" i="1"/>
  <c r="M354" i="1"/>
  <c r="I354" i="1"/>
  <c r="I492" i="1" s="1"/>
  <c r="M352" i="1"/>
  <c r="I352" i="1"/>
  <c r="M358" i="1"/>
  <c r="M357" i="1"/>
  <c r="M355" i="1"/>
  <c r="I279" i="1" l="1"/>
  <c r="I280" i="1"/>
  <c r="I195" i="1"/>
  <c r="I261" i="1" s="1"/>
  <c r="I246" i="1"/>
  <c r="I209" i="1"/>
  <c r="I210" i="1" s="1"/>
  <c r="I276" i="1" s="1"/>
  <c r="I274" i="1"/>
  <c r="K305" i="1"/>
  <c r="J305" i="1"/>
  <c r="K303" i="1"/>
  <c r="J303" i="1"/>
  <c r="K304" i="1"/>
  <c r="J304" i="1"/>
  <c r="K309" i="1"/>
  <c r="J309" i="1"/>
  <c r="K302" i="1"/>
  <c r="J302" i="1"/>
  <c r="I425" i="1"/>
  <c r="I423" i="1"/>
  <c r="I196" i="1"/>
  <c r="I278" i="11"/>
  <c r="I277" i="11"/>
  <c r="I279" i="11" s="1"/>
  <c r="Z135" i="1"/>
  <c r="Y135" i="1"/>
  <c r="X137" i="1"/>
  <c r="Z130" i="1"/>
  <c r="X131" i="1"/>
  <c r="X134" i="1"/>
  <c r="Y134" i="1"/>
  <c r="Y130" i="1"/>
  <c r="Y131" i="1"/>
  <c r="X136" i="1"/>
  <c r="Y136" i="1"/>
  <c r="X132" i="1"/>
  <c r="Y106" i="1"/>
  <c r="J114" i="1"/>
  <c r="Y132" i="1"/>
  <c r="X133" i="1"/>
  <c r="Y137" i="1"/>
  <c r="X138" i="1"/>
  <c r="K107" i="1"/>
  <c r="Y133" i="1"/>
  <c r="Y138" i="1"/>
  <c r="X107" i="1"/>
  <c r="X109" i="1"/>
  <c r="X112" i="1"/>
  <c r="Z107" i="1"/>
  <c r="J113" i="1"/>
  <c r="J115" i="1"/>
  <c r="J110" i="1"/>
  <c r="X113" i="1"/>
  <c r="J106" i="1"/>
  <c r="J108" i="1"/>
  <c r="Y109" i="1"/>
  <c r="Y110" i="1"/>
  <c r="Y112" i="1"/>
  <c r="Y113" i="1"/>
  <c r="X114" i="1"/>
  <c r="Z106" i="1"/>
  <c r="X108" i="1"/>
  <c r="J109" i="1"/>
  <c r="Z110" i="1"/>
  <c r="X111" i="1"/>
  <c r="J112" i="1"/>
  <c r="Y114" i="1"/>
  <c r="X115" i="1"/>
  <c r="Y108" i="1"/>
  <c r="Y111" i="1"/>
  <c r="Y115" i="1"/>
  <c r="X406" i="1"/>
  <c r="Y406" i="1"/>
  <c r="X405" i="1"/>
  <c r="Y405" i="1"/>
  <c r="J342" i="1"/>
  <c r="I201" i="1"/>
  <c r="K184" i="1"/>
  <c r="I211" i="1"/>
  <c r="I277" i="1" s="1"/>
  <c r="K172" i="1"/>
  <c r="X378" i="1"/>
  <c r="Y378" i="1"/>
  <c r="Y403" i="1"/>
  <c r="Z404" i="1"/>
  <c r="Y375" i="1"/>
  <c r="Z403" i="1"/>
  <c r="X407" i="1"/>
  <c r="X404" i="1"/>
  <c r="Y407" i="1"/>
  <c r="X394" i="1"/>
  <c r="Y394" i="1"/>
  <c r="X379" i="1"/>
  <c r="K352" i="1"/>
  <c r="X392" i="1"/>
  <c r="Z372" i="1"/>
  <c r="X388" i="1"/>
  <c r="K349" i="1"/>
  <c r="Y392" i="1"/>
  <c r="X381" i="1"/>
  <c r="Y395" i="1"/>
  <c r="K346" i="1"/>
  <c r="K344" i="1"/>
  <c r="X374" i="1"/>
  <c r="Y379" i="1"/>
  <c r="Z381" i="1"/>
  <c r="Y383" i="1"/>
  <c r="Y384" i="1"/>
  <c r="Z388" i="1"/>
  <c r="X390" i="1"/>
  <c r="Y374" i="1"/>
  <c r="Z383" i="1"/>
  <c r="K351" i="1"/>
  <c r="K348" i="1"/>
  <c r="K345" i="1"/>
  <c r="K343" i="1"/>
  <c r="Y390" i="1"/>
  <c r="X376" i="1"/>
  <c r="Y380" i="1"/>
  <c r="K289" i="1"/>
  <c r="Z376" i="1"/>
  <c r="I382" i="1"/>
  <c r="X385" i="1"/>
  <c r="Y399" i="1"/>
  <c r="Y391" i="1"/>
  <c r="Y401" i="1"/>
  <c r="X372" i="1"/>
  <c r="Z385" i="1"/>
  <c r="Y387" i="1"/>
  <c r="Y397" i="1"/>
  <c r="I373" i="1"/>
  <c r="I374" i="1" s="1"/>
  <c r="J290" i="1"/>
  <c r="X373" i="1"/>
  <c r="Z375" i="1"/>
  <c r="X377" i="1"/>
  <c r="Z380" i="1"/>
  <c r="X382" i="1"/>
  <c r="Z384" i="1"/>
  <c r="X386" i="1"/>
  <c r="Z387" i="1"/>
  <c r="X389" i="1"/>
  <c r="Z391" i="1"/>
  <c r="X393" i="1"/>
  <c r="Z395" i="1"/>
  <c r="X396" i="1"/>
  <c r="Z397" i="1"/>
  <c r="X398" i="1"/>
  <c r="Z399" i="1"/>
  <c r="X400" i="1"/>
  <c r="Z401" i="1"/>
  <c r="X402" i="1"/>
  <c r="Y373" i="1"/>
  <c r="Y377" i="1"/>
  <c r="Y382" i="1"/>
  <c r="Y386" i="1"/>
  <c r="Y389" i="1"/>
  <c r="Y393" i="1"/>
  <c r="Y396" i="1"/>
  <c r="Y398" i="1"/>
  <c r="Y400" i="1"/>
  <c r="Y402" i="1"/>
  <c r="Y315" i="1"/>
  <c r="I162" i="1"/>
  <c r="I199" i="1"/>
  <c r="I265" i="1" s="1"/>
  <c r="K195" i="1"/>
  <c r="J207" i="1"/>
  <c r="K218" i="1"/>
  <c r="X292" i="1"/>
  <c r="X307" i="1"/>
  <c r="I222" i="1"/>
  <c r="I293" i="1"/>
  <c r="X315" i="1"/>
  <c r="Y306" i="1"/>
  <c r="J196" i="1"/>
  <c r="Z301" i="1"/>
  <c r="X305" i="1"/>
  <c r="Z306" i="1"/>
  <c r="Y307" i="1"/>
  <c r="X309" i="1"/>
  <c r="Y305" i="1"/>
  <c r="Y309" i="1"/>
  <c r="J219" i="1"/>
  <c r="X290" i="1"/>
  <c r="X303" i="1"/>
  <c r="X301" i="1"/>
  <c r="X302" i="1"/>
  <c r="Y302" i="1"/>
  <c r="Z348" i="1"/>
  <c r="Z347" i="1"/>
  <c r="J293" i="1"/>
  <c r="J301" i="1"/>
  <c r="Y303" i="1"/>
  <c r="X304" i="1"/>
  <c r="J222" i="1"/>
  <c r="Y304" i="1"/>
  <c r="Y210" i="1"/>
  <c r="Y344" i="1"/>
  <c r="X289" i="1"/>
  <c r="J291" i="1"/>
  <c r="Y292" i="1"/>
  <c r="X293" i="1"/>
  <c r="X295" i="1"/>
  <c r="X294" i="1"/>
  <c r="X184" i="1"/>
  <c r="J224" i="1"/>
  <c r="Y289" i="1"/>
  <c r="Y293" i="1"/>
  <c r="Y294" i="1"/>
  <c r="X362" i="1"/>
  <c r="J208" i="1"/>
  <c r="Y218" i="1"/>
  <c r="J296" i="1"/>
  <c r="Y198" i="1"/>
  <c r="X358" i="1"/>
  <c r="J209" i="1"/>
  <c r="X348" i="1"/>
  <c r="X219" i="1"/>
  <c r="Y221" i="1"/>
  <c r="X222" i="1"/>
  <c r="X223" i="1"/>
  <c r="Y290" i="1"/>
  <c r="X291" i="1"/>
  <c r="J292" i="1"/>
  <c r="Y295" i="1"/>
  <c r="X296" i="1"/>
  <c r="X354" i="1"/>
  <c r="X218" i="1"/>
  <c r="J220" i="1"/>
  <c r="Z221" i="1"/>
  <c r="Y222" i="1"/>
  <c r="Y291" i="1"/>
  <c r="Y296" i="1"/>
  <c r="X366" i="1"/>
  <c r="X350" i="1"/>
  <c r="X207" i="1"/>
  <c r="X196" i="1"/>
  <c r="Z364" i="1"/>
  <c r="Z360" i="1"/>
  <c r="Z356" i="1"/>
  <c r="Z352" i="1"/>
  <c r="Y207" i="1"/>
  <c r="Z210" i="1"/>
  <c r="J213" i="1"/>
  <c r="X349" i="1"/>
  <c r="Y347" i="1"/>
  <c r="X345" i="1"/>
  <c r="X344" i="1"/>
  <c r="Y219" i="1"/>
  <c r="X220" i="1"/>
  <c r="J221" i="1"/>
  <c r="Y223" i="1"/>
  <c r="X224" i="1"/>
  <c r="X187" i="1"/>
  <c r="Z368" i="1"/>
  <c r="X364" i="1"/>
  <c r="X360" i="1"/>
  <c r="X356" i="1"/>
  <c r="X352" i="1"/>
  <c r="Z343" i="1"/>
  <c r="Y220" i="1"/>
  <c r="Y224" i="1"/>
  <c r="Z187" i="1"/>
  <c r="Y367" i="1"/>
  <c r="Y363" i="1"/>
  <c r="Y359" i="1"/>
  <c r="Y355" i="1"/>
  <c r="Y351" i="1"/>
  <c r="X208" i="1"/>
  <c r="Y343" i="1"/>
  <c r="Z346" i="1"/>
  <c r="Z342" i="1"/>
  <c r="Z349" i="1"/>
  <c r="Y346" i="1"/>
  <c r="Z345" i="1"/>
  <c r="Y342" i="1"/>
  <c r="X212" i="1"/>
  <c r="X211" i="1"/>
  <c r="Y211" i="1"/>
  <c r="J211" i="1"/>
  <c r="X195" i="1"/>
  <c r="J197" i="1"/>
  <c r="Z198" i="1"/>
  <c r="J201" i="1"/>
  <c r="Y368" i="1"/>
  <c r="X367" i="1"/>
  <c r="Z365" i="1"/>
  <c r="X363" i="1"/>
  <c r="Z361" i="1"/>
  <c r="X359" i="1"/>
  <c r="Z357" i="1"/>
  <c r="X355" i="1"/>
  <c r="Z353" i="1"/>
  <c r="X351" i="1"/>
  <c r="Y208" i="1"/>
  <c r="X209" i="1"/>
  <c r="J210" i="1"/>
  <c r="Y212" i="1"/>
  <c r="X213" i="1"/>
  <c r="Y195" i="1"/>
  <c r="Z366" i="1"/>
  <c r="Y365" i="1"/>
  <c r="Z362" i="1"/>
  <c r="Y361" i="1"/>
  <c r="Z358" i="1"/>
  <c r="Y357" i="1"/>
  <c r="Z354" i="1"/>
  <c r="Y353" i="1"/>
  <c r="Z350" i="1"/>
  <c r="Y209" i="1"/>
  <c r="Y213" i="1"/>
  <c r="Z186" i="1"/>
  <c r="X200" i="1"/>
  <c r="X199" i="1"/>
  <c r="Y199" i="1"/>
  <c r="J199" i="1"/>
  <c r="Y196" i="1"/>
  <c r="X197" i="1"/>
  <c r="J198" i="1"/>
  <c r="Y200" i="1"/>
  <c r="X201" i="1"/>
  <c r="K188" i="1"/>
  <c r="Y197" i="1"/>
  <c r="Y201" i="1"/>
  <c r="J190" i="1"/>
  <c r="J185" i="1"/>
  <c r="X189" i="1"/>
  <c r="Y188" i="1"/>
  <c r="Y184" i="1"/>
  <c r="X185" i="1"/>
  <c r="J186" i="1"/>
  <c r="Y185" i="1"/>
  <c r="X186" i="1"/>
  <c r="J187" i="1"/>
  <c r="Z188" i="1"/>
  <c r="Y189" i="1"/>
  <c r="X190" i="1"/>
  <c r="Y190" i="1"/>
  <c r="Y159" i="1"/>
  <c r="Z159" i="1"/>
  <c r="J165" i="1"/>
  <c r="J160" i="1"/>
  <c r="Y160" i="1"/>
  <c r="K161" i="1"/>
  <c r="Z163" i="1"/>
  <c r="Y164" i="1"/>
  <c r="X160" i="1"/>
  <c r="Y163" i="1"/>
  <c r="X164" i="1"/>
  <c r="X165" i="1"/>
  <c r="J176" i="1"/>
  <c r="Z162" i="1"/>
  <c r="J162" i="1"/>
  <c r="X161" i="1"/>
  <c r="J175" i="1"/>
  <c r="J159" i="1"/>
  <c r="Y161" i="1"/>
  <c r="X162" i="1"/>
  <c r="J163" i="1"/>
  <c r="Y165" i="1"/>
  <c r="J178" i="1"/>
  <c r="X172" i="1"/>
  <c r="J173" i="1"/>
  <c r="Y174" i="1"/>
  <c r="Y175" i="1"/>
  <c r="X174" i="1"/>
  <c r="X175" i="1"/>
  <c r="X176" i="1"/>
  <c r="X151" i="1"/>
  <c r="Y172" i="1"/>
  <c r="X173" i="1"/>
  <c r="J174" i="1"/>
  <c r="Y176" i="1"/>
  <c r="X177" i="1"/>
  <c r="X178" i="1"/>
  <c r="Y173" i="1"/>
  <c r="Y177" i="1"/>
  <c r="Y178" i="1"/>
  <c r="Y146" i="1"/>
  <c r="J120" i="1"/>
  <c r="X143" i="1"/>
  <c r="X148" i="1"/>
  <c r="X149" i="1"/>
  <c r="X145" i="1"/>
  <c r="Y148" i="1"/>
  <c r="X150" i="1"/>
  <c r="Y149" i="1"/>
  <c r="J16" i="1"/>
  <c r="Y142" i="1"/>
  <c r="Z145" i="1"/>
  <c r="Y150" i="1"/>
  <c r="Z142" i="1"/>
  <c r="Y143" i="1"/>
  <c r="X144" i="1"/>
  <c r="Z146" i="1"/>
  <c r="X147" i="1"/>
  <c r="Y151" i="1"/>
  <c r="X152" i="1"/>
  <c r="Y144" i="1"/>
  <c r="Y147" i="1"/>
  <c r="Y152" i="1"/>
  <c r="Y15" i="1"/>
  <c r="K122" i="1"/>
  <c r="K123" i="1"/>
  <c r="J126" i="1"/>
  <c r="X123" i="1"/>
  <c r="X126" i="1"/>
  <c r="X121" i="1"/>
  <c r="X122" i="1"/>
  <c r="X125" i="1"/>
  <c r="X89" i="1"/>
  <c r="J92" i="1"/>
  <c r="X97" i="1"/>
  <c r="Y121" i="1"/>
  <c r="Y122" i="1"/>
  <c r="Y125" i="1"/>
  <c r="Z89" i="1"/>
  <c r="Z97" i="1"/>
  <c r="J124" i="1"/>
  <c r="Z120" i="1"/>
  <c r="Z124" i="1"/>
  <c r="J100" i="1"/>
  <c r="X120" i="1"/>
  <c r="J121" i="1"/>
  <c r="Y123" i="1"/>
  <c r="X124" i="1"/>
  <c r="Y126" i="1"/>
  <c r="J93" i="1"/>
  <c r="Y19" i="1"/>
  <c r="Z22" i="1"/>
  <c r="X22" i="1"/>
  <c r="J90" i="1"/>
  <c r="Y90" i="1"/>
  <c r="J98" i="1"/>
  <c r="Y23" i="1"/>
  <c r="K15" i="1"/>
  <c r="K91" i="1"/>
  <c r="Y91" i="1"/>
  <c r="Y98" i="1"/>
  <c r="Z91" i="1"/>
  <c r="X93" i="1"/>
  <c r="X98" i="1"/>
  <c r="X99" i="1"/>
  <c r="Y20" i="1"/>
  <c r="Z19" i="1"/>
  <c r="K89" i="1"/>
  <c r="Y92" i="1"/>
  <c r="Y21" i="1"/>
  <c r="Z21" i="1"/>
  <c r="Y14" i="1"/>
  <c r="Z14" i="1"/>
  <c r="X23" i="1"/>
  <c r="Z20" i="1"/>
  <c r="X90" i="1"/>
  <c r="Z92" i="1"/>
  <c r="Y93" i="1"/>
  <c r="X94" i="1"/>
  <c r="J97" i="1"/>
  <c r="Y99" i="1"/>
  <c r="X100" i="1"/>
  <c r="Y94" i="1"/>
  <c r="Y10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354" i="1"/>
  <c r="K355" i="1"/>
  <c r="K357" i="1"/>
  <c r="K358" i="1"/>
  <c r="I355" i="1"/>
  <c r="I357" i="1"/>
  <c r="I296" i="1" l="1"/>
  <c r="I197" i="1"/>
  <c r="I262" i="1"/>
  <c r="I375" i="1"/>
  <c r="I358" i="1"/>
  <c r="I198" i="1" l="1"/>
  <c r="I263" i="1"/>
  <c r="I113" i="1"/>
  <c r="I18" i="1"/>
  <c r="I20" i="1"/>
  <c r="I224" i="1" l="1"/>
  <c r="I264" i="1"/>
  <c r="I114" i="1"/>
  <c r="I23" i="1"/>
  <c r="I21" i="1"/>
  <c r="I152" i="1" s="1"/>
  <c r="I348" i="1" l="1"/>
  <c r="I112" i="1"/>
  <c r="I93" i="1"/>
  <c r="I97" i="1"/>
  <c r="I100" i="1"/>
  <c r="I98" i="1"/>
  <c r="I420" i="1" l="1"/>
  <c r="I422" i="1"/>
  <c r="I149" i="1"/>
  <c r="I135" i="1"/>
  <c r="I346" i="1"/>
  <c r="I488" i="1" s="1"/>
  <c r="I376" i="1"/>
  <c r="I148" i="1"/>
</calcChain>
</file>

<file path=xl/sharedStrings.xml><?xml version="1.0" encoding="utf-8"?>
<sst xmlns="http://schemas.openxmlformats.org/spreadsheetml/2006/main" count="3634" uniqueCount="567">
  <si>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</si>
  <si>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</si>
  <si>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</si>
  <si>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</si>
  <si>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</si>
  <si>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</si>
  <si>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</si>
  <si>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</si>
  <si>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</si>
  <si>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</si>
  <si>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</si>
  <si>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</si>
  <si>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</si>
  <si>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</si>
  <si>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</si>
  <si>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</si>
  <si>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</si>
  <si>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</si>
  <si>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</si>
  <si>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</si>
  <si>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</si>
  <si>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</si>
  <si>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</si>
  <si>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</si>
  <si>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</si>
  <si>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</si>
  <si>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</si>
  <si>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</si>
  <si>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</si>
  <si>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</si>
  <si>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</si>
  <si>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</si>
  <si>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</si>
  <si>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</si>
  <si>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</si>
  <si>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</si>
  <si>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</si>
  <si>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</si>
  <si>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</si>
  <si>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</si>
  <si>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</si>
  <si>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</si>
  <si>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</si>
  <si>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</si>
  <si>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</si>
  <si>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</si>
  <si>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</si>
  <si>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</si>
  <si>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</si>
  <si>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</si>
  <si>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</si>
  <si>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</si>
  <si>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</si>
  <si>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</si>
  <si>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</si>
  <si>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</si>
  <si>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</si>
  <si>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</si>
  <si>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</si>
  <si>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</si>
  <si>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</si>
  <si>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</si>
  <si>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</si>
  <si>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</si>
  <si>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</si>
  <si>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</si>
  <si>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</si>
  <si>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</si>
  <si>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</si>
  <si>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</si>
  <si>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</si>
  <si>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</si>
  <si>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</si>
  <si>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</si>
  <si>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</si>
  <si>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</si>
  <si>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</si>
  <si>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</si>
  <si>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</si>
  <si>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</si>
  <si>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</si>
  <si>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</si>
  <si>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</si>
  <si>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</si>
  <si>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</si>
  <si>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</si>
  <si>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</si>
  <si>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</si>
  <si>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</si>
  <si>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</si>
  <si>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</si>
  <si>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</si>
  <si>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</si>
  <si>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</si>
  <si>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</si>
  <si>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</si>
  <si>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</si>
  <si>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</si>
  <si>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</si>
  <si>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</si>
  <si>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</si>
  <si>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</si>
  <si>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</si>
  <si>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</si>
  <si>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</si>
  <si>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</si>
  <si>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</si>
  <si>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</si>
  <si>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</si>
  <si>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</si>
  <si>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</si>
  <si>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</si>
  <si>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</si>
  <si>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</si>
  <si>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</si>
  <si>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</si>
  <si>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</si>
  <si>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</si>
  <si>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</si>
  <si>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</si>
  <si>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</si>
  <si>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</si>
  <si>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</si>
  <si>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</si>
  <si>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</si>
  <si>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</si>
  <si>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</si>
  <si>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</si>
  <si>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</si>
  <si>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</si>
  <si>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</si>
  <si>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</si>
  <si>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</si>
  <si>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</si>
  <si>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</si>
  <si>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</si>
  <si>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</si>
  <si>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</si>
  <si>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</si>
  <si>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</si>
  <si>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</si>
  <si>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</si>
  <si>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</si>
  <si>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</si>
  <si>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</si>
  <si>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</si>
  <si>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</si>
  <si>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</si>
  <si>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</si>
  <si>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</si>
  <si>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</si>
  <si>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</si>
  <si>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</si>
  <si>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</si>
  <si>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</si>
  <si>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</si>
  <si>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</si>
  <si>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</si>
  <si>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</si>
  <si>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</si>
  <si>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</si>
  <si>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</si>
  <si>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</si>
  <si>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</si>
  <si>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</si>
  <si>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</si>
  <si>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</si>
  <si>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</si>
  <si>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</si>
  <si>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</si>
  <si>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</si>
  <si>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</si>
  <si>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</si>
  <si>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</si>
  <si>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</si>
  <si>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</si>
  <si>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</si>
  <si>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</si>
  <si>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</si>
  <si>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</si>
  <si>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</si>
  <si>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</si>
  <si>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</si>
  <si>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</si>
  <si>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</si>
  <si>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</si>
  <si>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</si>
  <si>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</si>
  <si>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</si>
  <si>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</si>
  <si>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</si>
  <si>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</si>
  <si>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</si>
  <si>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</si>
  <si>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</si>
  <si>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</si>
  <si>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</si>
  <si>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</si>
  <si>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</si>
  <si>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</si>
  <si>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</si>
  <si>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</si>
  <si>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</si>
  <si>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</si>
  <si>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</si>
  <si>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</si>
  <si>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</si>
  <si>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</si>
  <si>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</si>
  <si>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</si>
  <si>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</si>
  <si>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</si>
  <si>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</si>
  <si>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</si>
  <si>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</si>
  <si>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</si>
  <si>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</si>
  <si>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</si>
  <si>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</si>
  <si>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</si>
  <si>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</si>
  <si>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</si>
  <si>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</si>
  <si>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</si>
  <si>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</si>
  <si>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</si>
  <si>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</si>
  <si>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</si>
  <si>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</si>
  <si>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</si>
  <si>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</si>
  <si>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</si>
  <si>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</si>
  <si>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</si>
  <si>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</si>
  <si>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</si>
  <si>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</si>
  <si>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</si>
  <si>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</si>
  <si>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</si>
  <si>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</si>
  <si>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</si>
  <si>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</si>
  <si>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</si>
  <si>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</si>
  <si>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</si>
  <si>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</si>
  <si>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</si>
  <si>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</si>
  <si>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</si>
  <si>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</si>
  <si>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</si>
  <si>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</si>
  <si>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</si>
  <si>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</si>
  <si>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</si>
  <si>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</si>
  <si>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</si>
  <si>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</si>
  <si>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</si>
  <si>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</si>
  <si>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</si>
  <si>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</si>
  <si>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</si>
  <si>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</si>
  <si>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</si>
  <si>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</si>
  <si>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</si>
  <si>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</si>
  <si>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</si>
  <si>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</si>
  <si>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</si>
  <si>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</si>
  <si>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</si>
  <si>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</si>
  <si>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</si>
  <si>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</si>
  <si>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</si>
  <si>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</si>
  <si>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</si>
  <si>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</si>
  <si>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</si>
  <si>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</si>
  <si>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</si>
  <si>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</si>
  <si>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</si>
  <si>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</si>
  <si>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</si>
  <si>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</si>
  <si>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</si>
  <si>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</si>
  <si>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</si>
  <si>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</si>
  <si>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</si>
  <si>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</si>
  <si>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</si>
  <si>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</si>
  <si>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</si>
  <si>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</si>
  <si>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</si>
  <si>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</si>
  <si>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</si>
  <si>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</si>
  <si>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</si>
  <si>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</si>
  <si>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</si>
  <si>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</si>
  <si>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</si>
  <si>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</si>
  <si>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</si>
  <si>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</si>
  <si>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</si>
  <si>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</si>
  <si>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</si>
  <si>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</si>
  <si>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</si>
  <si>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</si>
  <si>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</si>
  <si>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</si>
  <si>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</si>
  <si>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</si>
  <si>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</si>
  <si>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</si>
  <si>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</si>
  <si>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</si>
  <si>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</si>
  <si>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</si>
  <si>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</si>
  <si>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</si>
  <si>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</si>
  <si>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</si>
  <si>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</si>
  <si>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</si>
  <si>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</si>
  <si>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</si>
  <si>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</si>
  <si>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</si>
  <si>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</si>
  <si>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</si>
  <si>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</si>
  <si>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</si>
  <si>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</si>
  <si>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</si>
  <si>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</si>
  <si>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</si>
  <si>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</si>
  <si>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</si>
  <si>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</si>
  <si>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</si>
  <si>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</si>
  <si>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</si>
  <si>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``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</si>
  <si>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</si>
  <si>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</si>
  <si>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</si>
  <si>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</si>
  <si>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</si>
  <si>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</si>
  <si>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</si>
  <si>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</si>
  <si>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</si>
  <si>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</si>
  <si>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</si>
  <si>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</si>
  <si>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</si>
  <si>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</si>
  <si>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</si>
  <si>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</si>
  <si>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</si>
  <si>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</si>
  <si>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</si>
  <si>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</si>
  <si>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</si>
  <si>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</si>
  <si>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</si>
  <si>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</si>
  <si>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</si>
  <si>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</si>
  <si>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</si>
  <si>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</si>
  <si>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</si>
  <si>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</si>
  <si>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</si>
  <si>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</si>
  <si>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</si>
  <si>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</si>
  <si>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</si>
  <si>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</si>
  <si>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</si>
  <si>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</si>
  <si>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</si>
  <si>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</si>
  <si>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</si>
  <si>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</si>
  <si>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</si>
  <si>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</si>
  <si>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</si>
  <si>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</si>
  <si>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</si>
  <si>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</si>
  <si>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</si>
  <si>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</si>
  <si>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</si>
  <si>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</si>
  <si>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</si>
  <si>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</si>
  <si>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</si>
  <si>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</si>
  <si>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</si>
  <si>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</si>
  <si>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</si>
  <si>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</si>
  <si>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</si>
  <si>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</si>
  <si>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</si>
  <si>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</si>
  <si>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</si>
  <si>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</si>
  <si>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</si>
  <si>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</si>
  <si>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</si>
  <si>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</si>
  <si>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</si>
  <si>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</si>
  <si>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</si>
  <si>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(SELECT PROJECT_NAME FROM APD_BACKLOG.TM_PROJECT U  WHERE U.ID = T.FK_PROJECT_ID) AS PROJECT_NAME,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</si>
  <si>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</si>
  <si>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</si>
  <si>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</si>
  <si>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</si>
  <si>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</si>
  <si>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</si>
  <si>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</si>
  <si>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</si>
  <si>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</si>
  <si>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</si>
  <si>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</si>
  <si>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</si>
  <si>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</si>
  <si>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</si>
  <si>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</si>
  <si>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</si>
  <si>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</si>
  <si>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</si>
  <si>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</si>
  <si>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(SELECT  USER_PERSON_NAME FROM APD_BACKLOG.CR_USER U  WHERE U.ID = T.CREATED_BY) AS CREATED_BY_NAME,</t>
  </si>
  <si>
    <t>ifnull((select sum(estimated_hours) estimated_hours from apd_backlog.tm_backlog_task where fk_backlog_id=t.id),0) as estimated_hours,</t>
  </si>
  <si>
    <t>ifnull((select sum(COMPLETED_DURATION) estimated_hours from apd_backlog.tm_backlog_task where fk_backlog_id=t.id),0) as spent_hours,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</si>
  <si>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</si>
  <si>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</si>
  <si>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</si>
  <si>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</si>
  <si>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</si>
  <si>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</si>
  <si>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</si>
  <si>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</si>
  <si>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</si>
  <si>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</si>
  <si>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</si>
  <si>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</si>
  <si>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</si>
  <si>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</si>
  <si>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</si>
  <si>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</si>
  <si>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</si>
  <si>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</si>
  <si>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</si>
  <si>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</si>
  <si>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</si>
  <si>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</si>
  <si>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</si>
  <si>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</si>
  <si>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</si>
  <si>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</si>
  <si>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</si>
  <si>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</si>
  <si>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</si>
  <si>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</si>
  <si>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</si>
  <si>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</si>
  <si>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create OR REPLACE VIEW TM_BACKLOG_LIST AS SELECT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</si>
  <si>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</si>
  <si>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</si>
  <si>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</si>
  <si>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</si>
  <si>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</si>
  <si>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</si>
  <si>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</si>
  <si>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</si>
  <si>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</si>
  <si>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</si>
  <si>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</si>
  <si>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(select group_concat('&lt;span style="color:',a.sprint_Color,'"&gt;',a.sprint_Name,'&lt;/span&gt;') from TM_REL_BACKLOG_AND_SPRINT_LIST a where A.FK_BACKLOG_ID = T.ID) as SPRINT_NAME,</t>
  </si>
  <si>
    <t>(select group_concat('&lt;span style="color:',a.LABEL_COLOR,'"&gt;',a.LABEL_Name,'&lt;/span&gt;') from TM_REL_BACKLOG_AND_LABEL_LIST a WHERE A.FK_BACKLOG_ID = T.ID) as LABEL_NAME,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</si>
  <si>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</si>
  <si>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</si>
  <si>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</si>
  <si>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</si>
  <si>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</si>
  <si>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</si>
  <si>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</si>
  <si>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</si>
  <si>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(select group_concat(' ',a.assignee_name,' (',A.TASK_TYPE_NAME,')') from tm_backlog_task_list A WHERE A.FK_BACKLOG_ID = T.ID) as ASSIGNEE_NAME,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</si>
  <si>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</si>
  <si>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</si>
  <si>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</si>
  <si>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</si>
  <si>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</si>
  <si>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</si>
  <si>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</si>
  <si>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</si>
  <si>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</si>
  <si>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</si>
  <si>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</si>
  <si>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</si>
  <si>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</si>
  <si>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</si>
  <si>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</si>
  <si>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</si>
  <si>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</si>
  <si>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</si>
  <si>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</si>
  <si>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</si>
  <si>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</si>
  <si>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</si>
  <si>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</si>
  <si>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</si>
  <si>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</si>
  <si>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</si>
  <si>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</si>
  <si>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</si>
  <si>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</si>
  <si>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</si>
  <si>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(SELECT COUNT(ID) FROM APD_BACKLOG.TM_REL_BACKLOG_AND_LABEL S WHERE STATUS='A' AND  S.FK_TASK_LABEL_ID=T.ID) BACKLOG_COUNT,</t>
  </si>
  <si>
    <t>(select count(id) FROM APD_BACKLOG.tm_backlog_task A WHERE A.STATUS='A' AND T.IS_SOURCED = '1' AND A.FK_BACKLOG_ID = T.ID ) AS TASK_COUNT,</t>
  </si>
  <si>
    <t>(select count(id) FROM APD_BACKLOG.tm_input A WHERE A.STATUS='A' AND T.IS_SOURCED = '1' AND A.INPUT_TYPE='IN' AND A.FK_BACKLOG_ID = T.ID ) AS INPUT_COUNT,</t>
  </si>
  <si>
    <t>(select count(id) FROM APD_BACKLOG.tm_task_comment A WHERE A.STATUS='A' AND T.IS_SOURCED = '1' AND  A.FK_BACKLOG_ID = T.ID ) AS COMMENT_COUNT,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</si>
  <si>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</si>
  <si>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</si>
  <si>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</si>
  <si>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</si>
  <si>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</si>
  <si>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</si>
  <si>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</si>
  <si>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</si>
  <si>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</si>
  <si>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</si>
  <si>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</si>
  <si>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</si>
  <si>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</si>
  <si>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(select count(id) FROM APD_BACKLOG.tm_backlog_history A WHERE A.STATUS='A' AND A.history_type='task_type_notify_bug' AND T.IS_SOURCED = '1' AND  A.FK_BACKLOG_ID = T.ID ) AS BUG_COUNT,</t>
  </si>
  <si>
    <t>(select count(id) FROM APD_BACKLOG.tm_backlog_history A WHERE A.STATUS='A' AND A.history_type='task_type_notify_update' AND T.IS_SOURCED = '1' AND  A.FK_BACKLOG_ID = T.ID ) AS UPDATE_COUNT,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</si>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</sst>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78"/>
  <sheetViews>
    <sheetView tabSelected="1" topLeftCell="A324" zoomScaleNormal="100" workbookViewId="0">
      <pane xSplit="2" topLeftCell="H1" activePane="topRight" state="frozen"/>
      <selection activeCell="A331" sqref="A331"/>
      <selection pane="topRight" activeCell="K332" sqref="K332:K335"/>
    </sheetView>
  </sheetViews>
  <sheetFormatPr defaultRowHeight="14.5" x14ac:dyDescent="0.35"/>
  <cols>
    <col min="2" max="2" width="44.26953125" customWidth="1"/>
    <col min="3" max="3" width="12.81640625" bestFit="1" customWidth="1"/>
    <col min="4" max="4" width="10.1796875" bestFit="1" customWidth="1"/>
    <col min="5" max="5" width="11.81640625" style="24" bestFit="1" customWidth="1"/>
    <col min="6" max="6" width="16.54296875" style="24" bestFit="1" customWidth="1"/>
    <col min="7" max="7" width="13.1796875" style="24" bestFit="1" customWidth="1"/>
    <col min="8" max="8" width="10.81640625" bestFit="1" customWidth="1"/>
    <col min="9" max="9" width="42.81640625" bestFit="1" customWidth="1"/>
    <col min="10" max="10" width="26.81640625" customWidth="1"/>
    <col min="11" max="11" width="115.1796875" style="21" customWidth="1"/>
    <col min="12" max="12" width="11.54296875" bestFit="1" customWidth="1"/>
    <col min="13" max="13" width="29.26953125" style="19" customWidth="1"/>
    <col min="14" max="14" width="40.81640625" style="5" customWidth="1"/>
    <col min="15" max="15" width="2.1796875" customWidth="1"/>
    <col min="16" max="16" width="1.81640625" customWidth="1"/>
    <col min="17" max="22" width="2.1796875" customWidth="1"/>
    <col min="23" max="23" width="34.81640625" style="16" bestFit="1" customWidth="1"/>
    <col min="24" max="24" width="33.54296875" style="3" bestFit="1" customWidth="1"/>
    <col min="25" max="25" width="62.36328125" style="22" customWidth="1"/>
    <col min="26" max="26" width="45.7265625" style="7" bestFit="1" customWidth="1"/>
  </cols>
  <sheetData>
    <row r="2" spans="2:26" x14ac:dyDescent="0.35">
      <c r="B2" s="2" t="s">
        <v>441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7.5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7.5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7.5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7.5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7.5" x14ac:dyDescent="0.45">
      <c r="B7" s="1" t="s">
        <v>442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282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7.5" x14ac:dyDescent="0.45">
      <c r="B8" s="1" t="s">
        <v>443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282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7.5" x14ac:dyDescent="0.45">
      <c r="C12" s="14"/>
      <c r="D12" s="9"/>
      <c r="M12" s="20"/>
      <c r="N12" s="31"/>
      <c r="O12" s="14"/>
      <c r="W12" s="17"/>
    </row>
    <row r="13" spans="2:26" x14ac:dyDescent="0.35">
      <c r="B13" s="2" t="s">
        <v>279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7.5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7.5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7.5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7.5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7.5" x14ac:dyDescent="0.45">
      <c r="B18" s="1" t="s">
        <v>280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282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7.5" x14ac:dyDescent="0.45">
      <c r="B19" s="1" t="s">
        <v>281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282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7.5" x14ac:dyDescent="0.45">
      <c r="B20" s="10" t="s">
        <v>263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283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7.5" x14ac:dyDescent="0.45">
      <c r="B21" s="1" t="s">
        <v>264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283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7.5" x14ac:dyDescent="0.45">
      <c r="B22" s="1" t="s">
        <v>265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283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7.5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7.5" x14ac:dyDescent="0.45">
      <c r="C24" s="1"/>
      <c r="D24" s="8"/>
      <c r="M24" s="18"/>
      <c r="N24" s="33" t="s">
        <v>130</v>
      </c>
      <c r="O24" s="1"/>
      <c r="W24" s="17"/>
    </row>
    <row r="25" spans="2:26" ht="17.5" x14ac:dyDescent="0.45">
      <c r="C25" s="1"/>
      <c r="D25" s="8"/>
      <c r="M25" s="18"/>
      <c r="N25" s="31" t="s">
        <v>126</v>
      </c>
      <c r="O25" s="1"/>
      <c r="W25" s="17"/>
    </row>
    <row r="26" spans="2:26" ht="17.5" x14ac:dyDescent="0.45">
      <c r="C26" s="14"/>
      <c r="D26" s="9"/>
      <c r="M26" s="20"/>
      <c r="W26" s="17"/>
    </row>
    <row r="28" spans="2:26" x14ac:dyDescent="0.35">
      <c r="B28" s="2" t="s">
        <v>352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7.5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45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45" si="13">CONCATENATE("""",W29,"""",":","""","""",",")</f>
        <v>"id":"",</v>
      </c>
      <c r="Y29" s="22" t="str">
        <f t="shared" ref="Y29:Y45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7.5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7.5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7.5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7.5" x14ac:dyDescent="0.45">
      <c r="B33" s="1" t="s">
        <v>353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356</v>
      </c>
      <c r="P33" t="s">
        <v>0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backlogName</v>
      </c>
      <c r="X33" s="3" t="str">
        <f>CONCATENATE("""",W33,"""",":","""","""",",")</f>
        <v>"backlogName":"",</v>
      </c>
      <c r="Y33" s="22" t="str">
        <f>CONCATENATE("public static String ",,B33,,"=","""",W33,""";")</f>
        <v>public static String BACKLOG_NAME="backlogName";</v>
      </c>
      <c r="Z33" s="7" t="str">
        <f>CONCATENATE("private String ",W33,"=","""""",";")</f>
        <v>private String backlogName="";</v>
      </c>
    </row>
    <row r="34" spans="2:26" ht="17.5" x14ac:dyDescent="0.45">
      <c r="B34" s="1" t="s">
        <v>355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356</v>
      </c>
      <c r="P34" t="s">
        <v>357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7.5" x14ac:dyDescent="0.45">
      <c r="B35" s="1" t="s">
        <v>354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356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7.5" x14ac:dyDescent="0.45">
      <c r="B36" s="10" t="s">
        <v>263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283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7.5" x14ac:dyDescent="0.45">
      <c r="B37" s="1" t="s">
        <v>264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283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45" si="22">CONCATENATE("private String ",W37,"=","""""",";")</f>
        <v>private String createdDate="";</v>
      </c>
    </row>
    <row r="38" spans="2:26" ht="17.5" x14ac:dyDescent="0.45">
      <c r="B38" s="1" t="s">
        <v>265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283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7.5" x14ac:dyDescent="0.45">
      <c r="B39" s="1" t="s">
        <v>259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5" si="23">CONCATENATE(LEFT(CONCATENATE(" ADD "," ",N39,";"),LEN(CONCATENATE(" ADD "," ",N39,";"))-2),";")</f>
        <v xml:space="preserve"> ADD  ORDER_NO VARCHAR(50);</v>
      </c>
      <c r="K39" s="21" t="str">
        <f t="shared" ref="K39:K45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5" si="25">CONCATENATE(B39,",")</f>
        <v>ORDER_NO,</v>
      </c>
      <c r="N39" s="5" t="str">
        <f t="shared" si="18"/>
        <v>ORDER_NO VARCHAR(50),</v>
      </c>
      <c r="O39" s="1" t="s">
        <v>260</v>
      </c>
      <c r="P39" t="s">
        <v>174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7.5" x14ac:dyDescent="0.45">
      <c r="B40" s="1" t="s">
        <v>306</v>
      </c>
      <c r="C40" s="1" t="s">
        <v>1</v>
      </c>
      <c r="D40" s="4">
        <v>50</v>
      </c>
      <c r="I40" t="str">
        <f>I38</f>
        <v>ALTER TABLE TM_BACKLOG</v>
      </c>
      <c r="J40" t="str">
        <f t="shared" si="23"/>
        <v xml:space="preserve"> ADD  PRIORITY VARCHAR(50);</v>
      </c>
      <c r="K40" s="21" t="str">
        <f t="shared" si="24"/>
        <v xml:space="preserve">  ALTER COLUMN   PRIORITY VARCHAR(50);</v>
      </c>
      <c r="L40" s="12"/>
      <c r="M40" s="18" t="str">
        <f t="shared" si="25"/>
        <v>PRIORITY,</v>
      </c>
      <c r="N40" s="5" t="str">
        <f t="shared" si="18"/>
        <v>PRIORITY VARCHAR(50),</v>
      </c>
      <c r="O40" s="1" t="s">
        <v>306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>CONCATENATE("private String ",W40,"=","""""",";")</f>
        <v>private String priority="";</v>
      </c>
    </row>
    <row r="41" spans="2:26" ht="17.5" x14ac:dyDescent="0.45">
      <c r="B41" s="1" t="s">
        <v>275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396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>CONCATENATE("private String ",W41,"=","""""",";")</f>
        <v>private String fkSourcedId="";</v>
      </c>
    </row>
    <row r="42" spans="2:26" ht="17.5" x14ac:dyDescent="0.45">
      <c r="B42" s="1" t="s">
        <v>424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396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7.5" x14ac:dyDescent="0.45">
      <c r="B43" s="1" t="s">
        <v>395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396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7.5" x14ac:dyDescent="0.45">
      <c r="B44" s="1" t="s">
        <v>398</v>
      </c>
      <c r="C44" s="1" t="s">
        <v>1</v>
      </c>
      <c r="D44" s="4">
        <v>3000</v>
      </c>
      <c r="I44" t="str">
        <f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>CONCATENATE(B44," ",C44,"(",D44,")",",")</f>
        <v>DESCRIPTION_SOURCED VARCHAR(3000),</v>
      </c>
      <c r="O44" s="1" t="s">
        <v>14</v>
      </c>
      <c r="P44" t="s">
        <v>396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>CONCATENATE("public static String ",,B44,,"=","""",W44,""";")</f>
        <v>public static String DESCRIPTION_SOURCED="descriptionSourced";</v>
      </c>
      <c r="Z44" s="7" t="str">
        <f>CONCATENATE("private String ",W44,"=","""""",";")</f>
        <v>private String descriptionSourced="";</v>
      </c>
    </row>
    <row r="45" spans="2:26" ht="17.5" x14ac:dyDescent="0.45">
      <c r="B45" s="1" t="s">
        <v>14</v>
      </c>
      <c r="C45" s="1" t="s">
        <v>1</v>
      </c>
      <c r="D45" s="4">
        <v>3000</v>
      </c>
      <c r="I45" t="str">
        <f>I43</f>
        <v>ALTER TABLE TM_BACKLOG</v>
      </c>
      <c r="J45" t="str">
        <f t="shared" si="23"/>
        <v xml:space="preserve"> ADD  DESCRIPTION VARCHAR(3000);</v>
      </c>
      <c r="K45" s="21" t="str">
        <f t="shared" si="24"/>
        <v xml:space="preserve">  ALTER COLUMN   DESCRIPTION VARCHAR(3000);</v>
      </c>
      <c r="L45" s="12"/>
      <c r="M45" s="18" t="str">
        <f t="shared" si="25"/>
        <v>DESCRIPTION,</v>
      </c>
      <c r="N45" s="5" t="str">
        <f>CONCATENATE(B45," ",C45,"(",D45,")",",")</f>
        <v>DESCRIPTION VARCHAR(3000),</v>
      </c>
      <c r="O45" s="1" t="s">
        <v>14</v>
      </c>
      <c r="W45" s="17" t="str">
        <f t="shared" si="12"/>
        <v>description</v>
      </c>
      <c r="X45" s="3" t="str">
        <f t="shared" si="13"/>
        <v>"description":"",</v>
      </c>
      <c r="Y45" s="22" t="str">
        <f t="shared" si="14"/>
        <v>public static String DESCRIPTION="description";</v>
      </c>
      <c r="Z45" s="7" t="str">
        <f t="shared" si="22"/>
        <v>private String description="";</v>
      </c>
    </row>
    <row r="46" spans="2:26" ht="17.5" x14ac:dyDescent="0.45">
      <c r="C46" s="1"/>
      <c r="D46" s="8"/>
      <c r="M46" s="18"/>
      <c r="N46" s="33" t="s">
        <v>130</v>
      </c>
      <c r="O46" s="1"/>
      <c r="W46" s="17"/>
    </row>
    <row r="47" spans="2:26" ht="17.5" x14ac:dyDescent="0.45">
      <c r="C47" s="1"/>
      <c r="D47" s="8"/>
      <c r="M47" s="18"/>
      <c r="N47" s="31" t="s">
        <v>126</v>
      </c>
      <c r="O47" s="1"/>
      <c r="W47" s="17"/>
    </row>
    <row r="48" spans="2:26" ht="17.5" x14ac:dyDescent="0.45">
      <c r="C48" s="14"/>
      <c r="D48" s="9"/>
      <c r="M48" s="20"/>
      <c r="W48" s="17"/>
    </row>
    <row r="49" spans="2:26" x14ac:dyDescent="0.35">
      <c r="B49" s="2" t="s">
        <v>358</v>
      </c>
      <c r="I49" t="str">
        <f>CONCATENATE("ALTER TABLE"," ",B49)</f>
        <v>ALTER TABLE TM_BACKLOG_LIST</v>
      </c>
      <c r="J49" t="s">
        <v>294</v>
      </c>
      <c r="K49" s="26" t="s">
        <v>480</v>
      </c>
      <c r="N49" s="5" t="str">
        <f>CONCATENATE("CREATE TABLE ",B49," ","(")</f>
        <v>CREATE TABLE TM_BACKLOG_LIST (</v>
      </c>
    </row>
    <row r="50" spans="2:26" ht="17.5" x14ac:dyDescent="0.45">
      <c r="B50" s="1" t="s">
        <v>2</v>
      </c>
      <c r="C50" s="1" t="s">
        <v>1</v>
      </c>
      <c r="D50" s="4">
        <v>30</v>
      </c>
      <c r="E50" s="24" t="s">
        <v>113</v>
      </c>
      <c r="I50" t="str">
        <f>I49</f>
        <v>ALTER TABLE TM_BACKLOG_LIST</v>
      </c>
      <c r="K50" s="25" t="s">
        <v>185</v>
      </c>
      <c r="L50" s="12"/>
      <c r="M50" s="18" t="str">
        <f t="shared" ref="M50:M60" si="26">CONCATENATE(B50,",")</f>
        <v>ID,</v>
      </c>
      <c r="N50" s="5" t="str">
        <f>CONCATENATE(B50," ",C50,"(",D50,") ",E50," ,")</f>
        <v>ID VARCHAR(30) NOT NULL ,</v>
      </c>
      <c r="O50" s="1" t="s">
        <v>2</v>
      </c>
      <c r="P50" s="6"/>
      <c r="Q50" s="6"/>
      <c r="R50" s="6"/>
      <c r="S50" s="6"/>
      <c r="T50" s="6"/>
      <c r="U50" s="6"/>
      <c r="V50" s="6"/>
      <c r="W50" s="17" t="str">
        <f t="shared" ref="W50:W81" si="27"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id</v>
      </c>
      <c r="X50" s="3" t="str">
        <f t="shared" ref="X50:X81" si="28">CONCATENATE("""",W50,"""",":","""","""",",")</f>
        <v>"id":"",</v>
      </c>
      <c r="Y50" s="22" t="str">
        <f t="shared" ref="Y50:Y70" si="29">CONCATENATE("public static String ",,B50,,"=","""",W50,""";")</f>
        <v>public static String ID="id";</v>
      </c>
      <c r="Z50" s="7" t="str">
        <f t="shared" ref="Z50:Z67" si="30">CONCATENATE("private String ",W50,"=","""""",";")</f>
        <v>private String id="";</v>
      </c>
    </row>
    <row r="51" spans="2:26" ht="17.5" x14ac:dyDescent="0.45">
      <c r="B51" s="1" t="s">
        <v>3</v>
      </c>
      <c r="C51" s="1" t="s">
        <v>1</v>
      </c>
      <c r="D51" s="4">
        <v>10</v>
      </c>
      <c r="I51" t="str">
        <f>I50</f>
        <v>ALTER TABLE TM_BACKLOG_LIST</v>
      </c>
      <c r="K51" s="25" t="s">
        <v>186</v>
      </c>
      <c r="L51" s="12"/>
      <c r="M51" s="18" t="str">
        <f t="shared" si="26"/>
        <v>STATUS,</v>
      </c>
      <c r="N51" s="5" t="str">
        <f t="shared" ref="N51:N70" si="31">CONCATENATE(B51," ",C51,"(",D51,")",",")</f>
        <v>STATUS VARCHAR(10),</v>
      </c>
      <c r="O51" s="1" t="s">
        <v>3</v>
      </c>
      <c r="W51" s="17" t="str">
        <f t="shared" si="27"/>
        <v>status</v>
      </c>
      <c r="X51" s="3" t="str">
        <f t="shared" si="28"/>
        <v>"status":"",</v>
      </c>
      <c r="Y51" s="22" t="str">
        <f t="shared" si="29"/>
        <v>public static String STATUS="status";</v>
      </c>
      <c r="Z51" s="7" t="str">
        <f t="shared" si="30"/>
        <v>private String status="";</v>
      </c>
    </row>
    <row r="52" spans="2:26" ht="17.5" x14ac:dyDescent="0.45">
      <c r="B52" s="1" t="s">
        <v>4</v>
      </c>
      <c r="C52" s="1" t="s">
        <v>1</v>
      </c>
      <c r="D52" s="4">
        <v>30</v>
      </c>
      <c r="I52" t="str">
        <f>I51</f>
        <v>ALTER TABLE TM_BACKLOG_LIST</v>
      </c>
      <c r="K52" s="25" t="s">
        <v>187</v>
      </c>
      <c r="L52" s="12"/>
      <c r="M52" s="18" t="str">
        <f t="shared" si="26"/>
        <v>INSERT_DATE,</v>
      </c>
      <c r="N52" s="5" t="str">
        <f t="shared" si="31"/>
        <v>INSERT_DATE VARCHAR(30),</v>
      </c>
      <c r="O52" s="1" t="s">
        <v>7</v>
      </c>
      <c r="P52" t="s">
        <v>8</v>
      </c>
      <c r="W52" s="17" t="str">
        <f t="shared" si="27"/>
        <v>insertDate</v>
      </c>
      <c r="X52" s="3" t="str">
        <f t="shared" si="28"/>
        <v>"insertDate":"",</v>
      </c>
      <c r="Y52" s="22" t="str">
        <f t="shared" si="29"/>
        <v>public static String INSERT_DATE="insertDate";</v>
      </c>
      <c r="Z52" s="7" t="str">
        <f t="shared" si="30"/>
        <v>private String insertDate="";</v>
      </c>
    </row>
    <row r="53" spans="2:26" ht="17.5" x14ac:dyDescent="0.45">
      <c r="B53" s="1" t="s">
        <v>5</v>
      </c>
      <c r="C53" s="1" t="s">
        <v>1</v>
      </c>
      <c r="D53" s="4">
        <v>30</v>
      </c>
      <c r="I53" t="str">
        <f>I52</f>
        <v>ALTER TABLE TM_BACKLOG_LIST</v>
      </c>
      <c r="K53" s="25" t="s">
        <v>188</v>
      </c>
      <c r="L53" s="12"/>
      <c r="M53" s="18" t="str">
        <f t="shared" si="26"/>
        <v>MODIFICATION_DATE,</v>
      </c>
      <c r="N53" s="5" t="str">
        <f t="shared" si="31"/>
        <v>MODIFICATION_DATE VARCHAR(30),</v>
      </c>
      <c r="O53" s="1" t="s">
        <v>9</v>
      </c>
      <c r="P53" t="s">
        <v>8</v>
      </c>
      <c r="W53" s="17" t="str">
        <f t="shared" si="27"/>
        <v>modificationDate</v>
      </c>
      <c r="X53" s="3" t="str">
        <f t="shared" si="28"/>
        <v>"modificationDate":"",</v>
      </c>
      <c r="Y53" s="22" t="str">
        <f t="shared" si="29"/>
        <v>public static String MODIFICATION_DATE="modificationDate";</v>
      </c>
      <c r="Z53" s="7" t="str">
        <f t="shared" si="30"/>
        <v>private String modificationDate="";</v>
      </c>
    </row>
    <row r="54" spans="2:26" ht="17.5" x14ac:dyDescent="0.45">
      <c r="B54" s="1" t="s">
        <v>537</v>
      </c>
      <c r="C54" s="1" t="s">
        <v>1</v>
      </c>
      <c r="D54" s="4">
        <v>222</v>
      </c>
      <c r="I54" t="e">
        <f>#REF!</f>
        <v>#REF!</v>
      </c>
      <c r="K54" s="25" t="s">
        <v>534</v>
      </c>
      <c r="L54" s="12"/>
      <c r="M54" s="18" t="str">
        <f>CONCATENATE(B54,",")</f>
        <v>TASK_COUNT,</v>
      </c>
      <c r="N54" s="5" t="str">
        <f>CONCATENATE(B54," ",C54,"(",D54,")",",")</f>
        <v>TASK_COUNT VARCHAR(222),</v>
      </c>
      <c r="O54" s="1" t="s">
        <v>312</v>
      </c>
      <c r="P54" t="s">
        <v>215</v>
      </c>
      <c r="W54" s="17" t="str">
        <f t="shared" si="27"/>
        <v>taskCount</v>
      </c>
      <c r="X54" s="3" t="str">
        <f t="shared" si="28"/>
        <v>"taskCount":"",</v>
      </c>
      <c r="Y54" s="22" t="str">
        <f>CONCATENATE("public static String ",,B54,,"=","""",W54,""";")</f>
        <v>public static String TASK_COUNT="taskCount";</v>
      </c>
      <c r="Z54" s="7" t="str">
        <f>CONCATENATE("private String ",W54,"=","""""",";")</f>
        <v>private String taskCount="";</v>
      </c>
    </row>
    <row r="55" spans="2:26" ht="25.5" x14ac:dyDescent="0.45">
      <c r="B55" s="1" t="s">
        <v>538</v>
      </c>
      <c r="C55" s="1" t="s">
        <v>1</v>
      </c>
      <c r="D55" s="4">
        <v>222</v>
      </c>
      <c r="I55" t="e">
        <f>#REF!</f>
        <v>#REF!</v>
      </c>
      <c r="K55" s="25" t="s">
        <v>535</v>
      </c>
      <c r="L55" s="12"/>
      <c r="M55" s="18" t="str">
        <f>CONCATENATE(B55,",")</f>
        <v>INPUT_COUNT,</v>
      </c>
      <c r="N55" s="5" t="str">
        <f>CONCATENATE(B55," ",C55,"(",D55,")",",")</f>
        <v>INPUT_COUNT VARCHAR(222),</v>
      </c>
      <c r="O55" s="1" t="s">
        <v>13</v>
      </c>
      <c r="P55" t="s">
        <v>215</v>
      </c>
      <c r="W55" s="17" t="str">
        <f t="shared" si="27"/>
        <v>inputCount</v>
      </c>
      <c r="X55" s="3" t="str">
        <f t="shared" si="28"/>
        <v>"inputCount":"",</v>
      </c>
      <c r="Y55" s="22" t="str">
        <f>CONCATENATE("public static String ",,B55,,"=","""",W55,""";")</f>
        <v>public static String INPUT_COUNT="inputCount";</v>
      </c>
      <c r="Z55" s="7" t="str">
        <f>CONCATENATE("private String ",W55,"=","""""",";")</f>
        <v>private String inputCount="";</v>
      </c>
    </row>
    <row r="56" spans="2:26" ht="25.5" x14ac:dyDescent="0.45">
      <c r="B56" s="1" t="s">
        <v>448</v>
      </c>
      <c r="C56" s="1" t="s">
        <v>1</v>
      </c>
      <c r="D56" s="4">
        <v>12</v>
      </c>
      <c r="J56" s="23"/>
      <c r="K56" s="25" t="s">
        <v>550</v>
      </c>
      <c r="L56" s="12"/>
      <c r="M56" s="18"/>
      <c r="N56" s="5" t="str">
        <f>CONCATENATE(B56," ",C56,"(",D56,")",",")</f>
        <v>BUG_COUNT VARCHAR(12),</v>
      </c>
      <c r="O56" s="1" t="s">
        <v>411</v>
      </c>
      <c r="P56" t="s">
        <v>215</v>
      </c>
      <c r="W56" s="17" t="str">
        <f t="shared" si="27"/>
        <v>bugCount</v>
      </c>
      <c r="X56" s="3" t="str">
        <f t="shared" si="28"/>
        <v>"bugCount":"",</v>
      </c>
      <c r="Y56" s="22" t="str">
        <f>CONCATENATE("public static String ",,B56,,"=","""",W56,""";")</f>
        <v>public static String BUG_COUNT="bugCount";</v>
      </c>
      <c r="Z56" s="7" t="str">
        <f>CONCATENATE("private String ",W56,"=","""""",";")</f>
        <v>private String bugCount="";</v>
      </c>
    </row>
    <row r="57" spans="2:26" ht="25.5" x14ac:dyDescent="0.45">
      <c r="B57" s="1" t="s">
        <v>449</v>
      </c>
      <c r="C57" s="1" t="s">
        <v>1</v>
      </c>
      <c r="D57" s="4">
        <v>12</v>
      </c>
      <c r="J57" s="23"/>
      <c r="K57" s="25" t="s">
        <v>551</v>
      </c>
      <c r="L57" s="12"/>
      <c r="M57" s="18"/>
      <c r="N57" s="5" t="str">
        <f>CONCATENATE(B57," ",C57,"(",D57,")",",")</f>
        <v>UPDATE_COUNT VARCHAR(12),</v>
      </c>
      <c r="O57" s="1" t="s">
        <v>412</v>
      </c>
      <c r="P57" t="s">
        <v>215</v>
      </c>
      <c r="W57" s="17" t="str">
        <f t="shared" si="27"/>
        <v>updateCount</v>
      </c>
      <c r="X57" s="3" t="str">
        <f t="shared" si="28"/>
        <v>"updateCount":"",</v>
      </c>
      <c r="Y57" s="22" t="str">
        <f>CONCATENATE("public static String ",,B57,,"=","""",W57,""";")</f>
        <v>public static String UPDATE_COUNT="updateCount";</v>
      </c>
      <c r="Z57" s="7" t="str">
        <f>CONCATENATE("private String ",W57,"=","""""",";")</f>
        <v>private String updateCount="";</v>
      </c>
    </row>
    <row r="58" spans="2:26" ht="17.5" x14ac:dyDescent="0.45">
      <c r="B58" s="1" t="s">
        <v>539</v>
      </c>
      <c r="C58" s="1" t="s">
        <v>1</v>
      </c>
      <c r="D58" s="4">
        <v>12</v>
      </c>
      <c r="J58" s="23"/>
      <c r="K58" s="25" t="s">
        <v>536</v>
      </c>
      <c r="L58" s="12"/>
      <c r="M58" s="18"/>
      <c r="N58" s="5" t="str">
        <f>CONCATENATE(B58," ",C58,"(",D58,")",",")</f>
        <v>COMMENT_COUNT VARCHAR(12),</v>
      </c>
      <c r="O58" s="1" t="s">
        <v>324</v>
      </c>
      <c r="P58" t="s">
        <v>215</v>
      </c>
      <c r="W58" s="17" t="str">
        <f t="shared" si="27"/>
        <v>commentCount</v>
      </c>
      <c r="X58" s="3" t="str">
        <f t="shared" si="28"/>
        <v>"commentCount":"",</v>
      </c>
      <c r="Y58" s="22" t="str">
        <f>CONCATENATE("public static String ",,B58,,"=","""",W58,""";")</f>
        <v>public static String COMMENT_COUNT="commentCount";</v>
      </c>
      <c r="Z58" s="7" t="str">
        <f>CONCATENATE("private String ",W58,"=","""""",";")</f>
        <v>private String commentCount="";</v>
      </c>
    </row>
    <row r="59" spans="2:26" ht="17.5" x14ac:dyDescent="0.45">
      <c r="B59" s="1" t="s">
        <v>353</v>
      </c>
      <c r="C59" s="1" t="s">
        <v>1</v>
      </c>
      <c r="D59" s="4">
        <v>222</v>
      </c>
      <c r="I59" t="e">
        <f>#REF!</f>
        <v>#REF!</v>
      </c>
      <c r="K59" s="25" t="s">
        <v>481</v>
      </c>
      <c r="L59" s="12"/>
      <c r="M59" s="18" t="str">
        <f t="shared" si="26"/>
        <v>BACKLOG_NAME,</v>
      </c>
      <c r="N59" s="5" t="str">
        <f t="shared" si="31"/>
        <v>BACKLOG_NAME VARCHAR(222),</v>
      </c>
      <c r="O59" s="1" t="s">
        <v>356</v>
      </c>
      <c r="P59" t="s">
        <v>0</v>
      </c>
      <c r="W59" s="17" t="str">
        <f t="shared" si="27"/>
        <v>backlogName</v>
      </c>
      <c r="X59" s="3" t="str">
        <f t="shared" si="28"/>
        <v>"backlogName":"",</v>
      </c>
      <c r="Y59" s="22" t="str">
        <f t="shared" si="29"/>
        <v>public static String BACKLOG_NAME="backlogName";</v>
      </c>
      <c r="Z59" s="7" t="str">
        <f t="shared" si="30"/>
        <v>private String backlogName="";</v>
      </c>
    </row>
    <row r="60" spans="2:26" ht="17.5" x14ac:dyDescent="0.45">
      <c r="B60" s="1" t="s">
        <v>355</v>
      </c>
      <c r="C60" s="1" t="s">
        <v>1</v>
      </c>
      <c r="D60" s="4">
        <v>222</v>
      </c>
      <c r="I60" t="e">
        <f>#REF!</f>
        <v>#REF!</v>
      </c>
      <c r="K60" s="25" t="s">
        <v>482</v>
      </c>
      <c r="L60" s="12"/>
      <c r="M60" s="18" t="str">
        <f t="shared" si="26"/>
        <v>BACKLOG_BECAUSE,</v>
      </c>
      <c r="N60" s="5" t="str">
        <f t="shared" si="31"/>
        <v>BACKLOG_BECAUSE VARCHAR(222),</v>
      </c>
      <c r="O60" s="1" t="s">
        <v>356</v>
      </c>
      <c r="P60" t="s">
        <v>357</v>
      </c>
      <c r="W60" s="17" t="str">
        <f t="shared" si="27"/>
        <v>backlogBecause</v>
      </c>
      <c r="X60" s="3" t="str">
        <f t="shared" si="28"/>
        <v>"backlogBecause":"",</v>
      </c>
      <c r="Y60" s="22" t="str">
        <f t="shared" si="29"/>
        <v>public static String BACKLOG_BECAUSE="backlogBecause";</v>
      </c>
      <c r="Z60" s="7" t="str">
        <f t="shared" si="30"/>
        <v>private String backlogBecause="";</v>
      </c>
    </row>
    <row r="61" spans="2:26" ht="17.5" x14ac:dyDescent="0.45">
      <c r="B61" s="1" t="s">
        <v>354</v>
      </c>
      <c r="C61" s="1" t="s">
        <v>1</v>
      </c>
      <c r="D61" s="4">
        <v>12</v>
      </c>
      <c r="J61" s="23"/>
      <c r="K61" s="25" t="s">
        <v>483</v>
      </c>
      <c r="L61" s="12"/>
      <c r="M61" s="18"/>
      <c r="N61" s="5" t="str">
        <f>CONCATENATE(B61," ",C61,"(",D61,")",",")</f>
        <v>BACKLOG_STATUS VARCHAR(12),</v>
      </c>
      <c r="O61" s="1" t="s">
        <v>356</v>
      </c>
      <c r="P61" t="s">
        <v>3</v>
      </c>
      <c r="W61" s="17" t="str">
        <f t="shared" si="27"/>
        <v>backlogStatus</v>
      </c>
      <c r="X61" s="3" t="str">
        <f t="shared" si="28"/>
        <v>"backlogStatus":"",</v>
      </c>
      <c r="Y61" s="22" t="str">
        <f>CONCATENATE("public static String ",,B61,,"=","""",W61,""";")</f>
        <v>public static String BACKLOG_STATUS="backlogStatus";</v>
      </c>
      <c r="Z61" s="7" t="str">
        <f>CONCATENATE("private String ",W61,"=","""""",";")</f>
        <v>private String backlogStatus="";</v>
      </c>
    </row>
    <row r="62" spans="2:26" ht="17.5" x14ac:dyDescent="0.45">
      <c r="B62" s="10" t="s">
        <v>263</v>
      </c>
      <c r="C62" s="1" t="s">
        <v>1</v>
      </c>
      <c r="D62" s="4">
        <v>43</v>
      </c>
      <c r="I62" t="e">
        <f>#REF!</f>
        <v>#REF!</v>
      </c>
      <c r="K62" s="25" t="s">
        <v>484</v>
      </c>
      <c r="L62" s="12"/>
      <c r="M62" s="18" t="e">
        <f>CONCATENATE(#REF!,",")</f>
        <v>#REF!</v>
      </c>
      <c r="N62" s="5" t="str">
        <f t="shared" si="31"/>
        <v>CREATED_BY VARCHAR(43),</v>
      </c>
      <c r="O62" s="1" t="s">
        <v>283</v>
      </c>
      <c r="P62" t="s">
        <v>128</v>
      </c>
      <c r="W62" s="17" t="str">
        <f t="shared" si="27"/>
        <v>createdBy</v>
      </c>
      <c r="X62" s="3" t="str">
        <f t="shared" si="28"/>
        <v>"createdBy":"",</v>
      </c>
      <c r="Y62" s="22" t="str">
        <f t="shared" si="29"/>
        <v>public static String CREATED_BY="createdBy";</v>
      </c>
      <c r="Z62" s="7" t="str">
        <f t="shared" si="30"/>
        <v>private String createdBy="";</v>
      </c>
    </row>
    <row r="63" spans="2:26" ht="17.5" x14ac:dyDescent="0.45">
      <c r="B63" s="1" t="s">
        <v>275</v>
      </c>
      <c r="C63" s="1" t="s">
        <v>1</v>
      </c>
      <c r="D63" s="4">
        <v>50</v>
      </c>
      <c r="I63" t="e">
        <f>I60</f>
        <v>#REF!</v>
      </c>
      <c r="J63" t="str">
        <f>CONCATENATE(LEFT(CONCATENATE(" ADD "," ",N63,";"),LEN(CONCATENATE(" ADD "," ",N63,";"))-2),";")</f>
        <v xml:space="preserve"> ADD  FK_PROJECT_ID VARCHAR(50);</v>
      </c>
      <c r="K63" s="25" t="s">
        <v>485</v>
      </c>
      <c r="L63" s="12"/>
      <c r="M63" s="18" t="str">
        <f>CONCATENATE(B63,",")</f>
        <v>FK_PROJECT_ID,</v>
      </c>
      <c r="N63" s="5" t="str">
        <f>CONCATENATE(B63," ",C63,"(",D63,")",",")</f>
        <v>FK_PROJECT_ID VARCHAR(50),</v>
      </c>
      <c r="O63" s="1" t="s">
        <v>10</v>
      </c>
      <c r="P63" t="s">
        <v>396</v>
      </c>
      <c r="Q63" t="s">
        <v>2</v>
      </c>
      <c r="W63" s="17" t="str">
        <f t="shared" si="27"/>
        <v>fkSourcedId</v>
      </c>
      <c r="X63" s="3" t="str">
        <f t="shared" si="28"/>
        <v>"fkSourcedId":"",</v>
      </c>
      <c r="Y63" s="22" t="str">
        <f>CONCATENATE("public static String ",,B63,,"=","""",W63,""";")</f>
        <v>public static String FK_PROJECT_ID="fkSourcedId";</v>
      </c>
      <c r="Z63" s="7" t="str">
        <f t="shared" si="30"/>
        <v>private String fkSourcedId="";</v>
      </c>
    </row>
    <row r="64" spans="2:26" ht="17.5" x14ac:dyDescent="0.45">
      <c r="B64" s="1" t="s">
        <v>288</v>
      </c>
      <c r="C64" s="1" t="s">
        <v>1</v>
      </c>
      <c r="D64" s="4">
        <v>50</v>
      </c>
      <c r="I64">
        <f>I61</f>
        <v>0</v>
      </c>
      <c r="J64" t="str">
        <f>CONCATENATE(LEFT(CONCATENATE(" ADD "," ",N64,";"),LEN(CONCATENATE(" ADD "," ",N64,";"))-2),";")</f>
        <v xml:space="preserve"> ADD  PROJECT_NAME VARCHAR(50);</v>
      </c>
      <c r="K64" s="25" t="s">
        <v>425</v>
      </c>
      <c r="L64" s="12"/>
      <c r="M64" s="18" t="str">
        <f>CONCATENATE(B64,",")</f>
        <v>PROJECT_NAME,</v>
      </c>
      <c r="N64" s="5" t="str">
        <f>CONCATENATE(B64," ",C64,"(",D64,")",",")</f>
        <v>PROJECT_NAME VARCHAR(50),</v>
      </c>
      <c r="O64" s="1" t="s">
        <v>10</v>
      </c>
      <c r="P64" t="s">
        <v>396</v>
      </c>
      <c r="Q64" t="s">
        <v>2</v>
      </c>
      <c r="W64" s="17" t="str">
        <f t="shared" si="27"/>
        <v>fkSourcedId</v>
      </c>
      <c r="X64" s="3" t="str">
        <f t="shared" si="28"/>
        <v>"fkSourcedId":"",</v>
      </c>
      <c r="Y64" s="22" t="str">
        <f>CONCATENATE("public static String ",,B64,,"=","""",W64,""";")</f>
        <v>public static String PROJECT_NAME="fkSourcedId";</v>
      </c>
      <c r="Z64" s="7" t="str">
        <f>CONCATENATE("private String ",W64,"=","""""",";")</f>
        <v>private String fkSourcedId="";</v>
      </c>
    </row>
    <row r="65" spans="2:26" ht="17.5" x14ac:dyDescent="0.45">
      <c r="B65" s="10" t="s">
        <v>340</v>
      </c>
      <c r="C65" s="1" t="s">
        <v>1</v>
      </c>
      <c r="D65" s="4">
        <v>43</v>
      </c>
      <c r="I65" t="e">
        <f>#REF!</f>
        <v>#REF!</v>
      </c>
      <c r="K65" s="25" t="s">
        <v>445</v>
      </c>
      <c r="L65" s="12"/>
      <c r="M65" s="18" t="str">
        <f>CONCATENATE(B62,",")</f>
        <v>CREATED_BY,</v>
      </c>
      <c r="N65" s="5" t="str">
        <f>CONCATENATE(B65," ",C65,"(",D65,")",",")</f>
        <v>CREATED_BY_NAME VARCHAR(43),</v>
      </c>
      <c r="O65" s="1" t="s">
        <v>283</v>
      </c>
      <c r="P65" t="s">
        <v>128</v>
      </c>
      <c r="W65" s="17" t="str">
        <f t="shared" si="27"/>
        <v>createdBy</v>
      </c>
      <c r="X65" s="3" t="str">
        <f t="shared" si="28"/>
        <v>"createdBy":"",</v>
      </c>
      <c r="Y65" s="22" t="str">
        <f>CONCATENATE("public static String ",,B65,,"=","""",W65,""";")</f>
        <v>public static String CREATED_BY_NAME="createdBy";</v>
      </c>
      <c r="Z65" s="7" t="str">
        <f>CONCATENATE("private String ",W65,"=","""""",";")</f>
        <v>private String createdBy="";</v>
      </c>
    </row>
    <row r="66" spans="2:26" ht="17.5" x14ac:dyDescent="0.45">
      <c r="B66" s="1" t="s">
        <v>264</v>
      </c>
      <c r="C66" s="1" t="s">
        <v>1</v>
      </c>
      <c r="D66" s="4">
        <v>30</v>
      </c>
      <c r="I66" t="e">
        <f>#REF!</f>
        <v>#REF!</v>
      </c>
      <c r="K66" s="25" t="s">
        <v>486</v>
      </c>
      <c r="L66" s="12"/>
      <c r="M66" s="18" t="str">
        <f>CONCATENATE(B66,",")</f>
        <v>CREATED_DATE,</v>
      </c>
      <c r="N66" s="5" t="str">
        <f t="shared" si="31"/>
        <v>CREATED_DATE VARCHAR(30),</v>
      </c>
      <c r="O66" s="1" t="s">
        <v>283</v>
      </c>
      <c r="P66" t="s">
        <v>8</v>
      </c>
      <c r="W66" s="17" t="str">
        <f t="shared" si="27"/>
        <v>createdDate</v>
      </c>
      <c r="X66" s="3" t="str">
        <f t="shared" si="28"/>
        <v>"createdDate":"",</v>
      </c>
      <c r="Y66" s="22" t="str">
        <f t="shared" si="29"/>
        <v>public static String CREATED_DATE="createdDate";</v>
      </c>
      <c r="Z66" s="7" t="str">
        <f t="shared" si="30"/>
        <v>private String createdDate="";</v>
      </c>
    </row>
    <row r="67" spans="2:26" ht="17.5" x14ac:dyDescent="0.45">
      <c r="B67" s="1" t="s">
        <v>265</v>
      </c>
      <c r="C67" s="1" t="s">
        <v>1</v>
      </c>
      <c r="D67" s="4">
        <v>12</v>
      </c>
      <c r="K67" s="25" t="s">
        <v>487</v>
      </c>
      <c r="L67" s="12"/>
      <c r="M67" s="18"/>
      <c r="N67" s="5" t="str">
        <f t="shared" si="31"/>
        <v>CREATED_TIME VARCHAR(12),</v>
      </c>
      <c r="O67" s="1" t="s">
        <v>283</v>
      </c>
      <c r="P67" t="s">
        <v>133</v>
      </c>
      <c r="W67" s="17" t="str">
        <f t="shared" si="27"/>
        <v>createdTime</v>
      </c>
      <c r="X67" s="3" t="str">
        <f t="shared" si="28"/>
        <v>"createdTime":"",</v>
      </c>
      <c r="Y67" s="22" t="str">
        <f t="shared" si="29"/>
        <v>public static String CREATED_TIME="createdTime";</v>
      </c>
      <c r="Z67" s="7" t="str">
        <f t="shared" si="30"/>
        <v>private String createdTime="";</v>
      </c>
    </row>
    <row r="68" spans="2:26" ht="17.5" x14ac:dyDescent="0.45">
      <c r="B68" s="1" t="s">
        <v>259</v>
      </c>
      <c r="C68" s="1" t="s">
        <v>1</v>
      </c>
      <c r="D68" s="4">
        <v>50</v>
      </c>
      <c r="I68" t="e">
        <f>#REF!</f>
        <v>#REF!</v>
      </c>
      <c r="K68" s="25" t="s">
        <v>488</v>
      </c>
      <c r="L68" s="12"/>
      <c r="M68" s="18" t="str">
        <f t="shared" ref="M68:M77" si="32">CONCATENATE(B68,",")</f>
        <v>ORDER_NO,</v>
      </c>
      <c r="N68" s="5" t="str">
        <f t="shared" si="31"/>
        <v>ORDER_NO VARCHAR(50),</v>
      </c>
      <c r="O68" s="1" t="s">
        <v>260</v>
      </c>
      <c r="P68" t="s">
        <v>174</v>
      </c>
      <c r="W68" s="17" t="str">
        <f t="shared" si="27"/>
        <v>orderNo</v>
      </c>
      <c r="X68" s="3" t="str">
        <f t="shared" si="28"/>
        <v>"orderNo":"",</v>
      </c>
      <c r="Y68" s="22" t="str">
        <f t="shared" si="29"/>
        <v>public static String ORDER_NO="orderNo";</v>
      </c>
      <c r="Z68" s="7" t="str">
        <f>CONCATENATE("private String ",W68,"=","""""",";")</f>
        <v>private String orderNo="";</v>
      </c>
    </row>
    <row r="69" spans="2:26" ht="17.5" x14ac:dyDescent="0.45">
      <c r="B69" s="1" t="s">
        <v>498</v>
      </c>
      <c r="C69" s="1" t="s">
        <v>1</v>
      </c>
      <c r="D69" s="4">
        <v>50</v>
      </c>
      <c r="I69" t="e">
        <f>#REF!</f>
        <v>#REF!</v>
      </c>
      <c r="K69" s="25" t="s">
        <v>489</v>
      </c>
      <c r="L69" s="12"/>
      <c r="M69" s="18" t="str">
        <f>CONCATENATE(B69,",")</f>
        <v>IS_FROM_CUSTOMER,</v>
      </c>
      <c r="N69" s="5" t="str">
        <f>CONCATENATE(B69," ",C69,"(",D69,")",",")</f>
        <v>IS_FROM_CUSTOMER VARCHAR(50),</v>
      </c>
      <c r="O69" s="1" t="s">
        <v>306</v>
      </c>
      <c r="W69" s="17" t="str">
        <f t="shared" si="27"/>
        <v>priority</v>
      </c>
      <c r="X69" s="3" t="str">
        <f t="shared" si="28"/>
        <v>"priority":"",</v>
      </c>
      <c r="Y69" s="22" t="str">
        <f>CONCATENATE("public static String ",,B69,,"=","""",W69,""";")</f>
        <v>public static String IS_FROM_CUSTOMER="priority";</v>
      </c>
      <c r="Z69" s="7" t="str">
        <f>CONCATENATE("private String ",W69,"=","""""",";")</f>
        <v>private String priority="";</v>
      </c>
    </row>
    <row r="70" spans="2:26" ht="17.5" x14ac:dyDescent="0.45">
      <c r="B70" s="1" t="s">
        <v>306</v>
      </c>
      <c r="C70" s="1" t="s">
        <v>1</v>
      </c>
      <c r="D70" s="4">
        <v>50</v>
      </c>
      <c r="I70" t="e">
        <f>#REF!</f>
        <v>#REF!</v>
      </c>
      <c r="K70" s="25" t="s">
        <v>490</v>
      </c>
      <c r="L70" s="12"/>
      <c r="M70" s="18" t="str">
        <f t="shared" si="32"/>
        <v>PRIORITY,</v>
      </c>
      <c r="N70" s="5" t="str">
        <f t="shared" si="31"/>
        <v>PRIORITY VARCHAR(50),</v>
      </c>
      <c r="O70" s="1" t="s">
        <v>306</v>
      </c>
      <c r="W70" s="17" t="str">
        <f t="shared" si="27"/>
        <v>priority</v>
      </c>
      <c r="X70" s="3" t="str">
        <f t="shared" si="28"/>
        <v>"priority":"",</v>
      </c>
      <c r="Y70" s="22" t="str">
        <f t="shared" si="29"/>
        <v>public static String PRIORITY="priority";</v>
      </c>
      <c r="Z70" s="7" t="str">
        <f>CONCATENATE("private String ",W70,"=","""""",";")</f>
        <v>private String priority="";</v>
      </c>
    </row>
    <row r="71" spans="2:26" ht="17.5" x14ac:dyDescent="0.45">
      <c r="B71" s="1" t="s">
        <v>424</v>
      </c>
      <c r="C71" s="1" t="s">
        <v>1</v>
      </c>
      <c r="D71" s="4">
        <v>50</v>
      </c>
      <c r="I71" t="e">
        <f>I68</f>
        <v>#REF!</v>
      </c>
      <c r="J71" t="str">
        <f>CONCATENATE(LEFT(CONCATENATE(" ADD "," ",N71,";"),LEN(CONCATENATE(" ADD "," ",N71,";"))-2),";")</f>
        <v xml:space="preserve"> ADD  FK_SOURCED_ID VARCHAR(50);</v>
      </c>
      <c r="K71" s="25" t="s">
        <v>491</v>
      </c>
      <c r="L71" s="12"/>
      <c r="M71" s="18" t="str">
        <f t="shared" si="32"/>
        <v>FK_SOURCED_ID,</v>
      </c>
      <c r="N71" s="5" t="str">
        <f t="shared" ref="N71:N77" si="33">CONCATENATE(B71," ",C71,"(",D71,")",",")</f>
        <v>FK_SOURCED_ID VARCHAR(50),</v>
      </c>
      <c r="O71" s="1" t="s">
        <v>10</v>
      </c>
      <c r="P71" t="s">
        <v>396</v>
      </c>
      <c r="Q71" t="s">
        <v>2</v>
      </c>
      <c r="W71" s="17" t="str">
        <f t="shared" si="27"/>
        <v>fkSourcedId</v>
      </c>
      <c r="X71" s="3" t="str">
        <f t="shared" si="28"/>
        <v>"fkSourcedId":"",</v>
      </c>
      <c r="Y71" s="22" t="str">
        <f t="shared" ref="Y71:Y77" si="34">CONCATENATE("public static String ",,B71,,"=","""",W71,""";")</f>
        <v>public static String FK_SOURCED_ID="fkSourcedId";</v>
      </c>
      <c r="Z71" s="7" t="str">
        <f t="shared" ref="Z71:Z76" si="35">CONCATENATE("private String ",W71,"=","""""",";")</f>
        <v>private String fkSourcedId="";</v>
      </c>
    </row>
    <row r="72" spans="2:26" ht="17.5" x14ac:dyDescent="0.45">
      <c r="B72" s="1" t="s">
        <v>402</v>
      </c>
      <c r="C72" s="1" t="s">
        <v>1</v>
      </c>
      <c r="D72" s="4">
        <v>40</v>
      </c>
      <c r="I72">
        <f>I67</f>
        <v>0</v>
      </c>
      <c r="J72" t="s">
        <v>397</v>
      </c>
      <c r="K72" s="25" t="s">
        <v>446</v>
      </c>
      <c r="L72" s="12"/>
      <c r="M72" s="18" t="str">
        <f t="shared" si="32"/>
        <v>ESTIMATED_HOURS,</v>
      </c>
      <c r="N72" s="5" t="str">
        <f t="shared" si="33"/>
        <v>ESTIMATED_HOURS VARCHAR(40),</v>
      </c>
      <c r="O72" s="1" t="s">
        <v>407</v>
      </c>
      <c r="P72" t="s">
        <v>408</v>
      </c>
      <c r="W72" s="17" t="str">
        <f t="shared" si="27"/>
        <v>estimatedHours</v>
      </c>
      <c r="X72" s="3" t="str">
        <f t="shared" si="28"/>
        <v>"estimatedHours":"",</v>
      </c>
      <c r="Y72" s="22" t="str">
        <f t="shared" si="34"/>
        <v>public static String ESTIMATED_HOURS="estimatedHours";</v>
      </c>
      <c r="Z72" s="7" t="str">
        <f>CONCATENATE("private String ",W72,"=","""""",";")</f>
        <v>private String estimatedHours="";</v>
      </c>
    </row>
    <row r="73" spans="2:26" ht="17.5" x14ac:dyDescent="0.45">
      <c r="B73" s="1" t="s">
        <v>403</v>
      </c>
      <c r="C73" s="1" t="s">
        <v>1</v>
      </c>
      <c r="D73" s="4">
        <v>40</v>
      </c>
      <c r="I73" t="e">
        <f>I68</f>
        <v>#REF!</v>
      </c>
      <c r="J73" t="s">
        <v>397</v>
      </c>
      <c r="K73" s="25" t="s">
        <v>447</v>
      </c>
      <c r="L73" s="12"/>
      <c r="M73" s="18" t="str">
        <f>CONCATENATE(B73,",")</f>
        <v>SPENT_HOURS,</v>
      </c>
      <c r="N73" s="5" t="str">
        <f t="shared" si="33"/>
        <v>SPENT_HOURS VARCHAR(40),</v>
      </c>
      <c r="O73" s="1" t="s">
        <v>409</v>
      </c>
      <c r="P73" t="s">
        <v>408</v>
      </c>
      <c r="W73" s="17" t="str">
        <f t="shared" si="27"/>
        <v>spentHours</v>
      </c>
      <c r="X73" s="3" t="str">
        <f t="shared" si="28"/>
        <v>"spentHours":"",</v>
      </c>
      <c r="Y73" s="22" t="str">
        <f t="shared" si="34"/>
        <v>public static String SPENT_HOURS="spentHours";</v>
      </c>
      <c r="Z73" s="7" t="str">
        <f t="shared" si="35"/>
        <v>private String spentHours="";</v>
      </c>
    </row>
    <row r="74" spans="2:26" ht="25.5" x14ac:dyDescent="0.45">
      <c r="B74" s="1" t="s">
        <v>362</v>
      </c>
      <c r="C74" s="1" t="s">
        <v>1</v>
      </c>
      <c r="D74" s="4">
        <v>40</v>
      </c>
      <c r="I74">
        <f>I67</f>
        <v>0</v>
      </c>
      <c r="J74" t="s">
        <v>397</v>
      </c>
      <c r="K74" s="25" t="s">
        <v>492</v>
      </c>
      <c r="L74" s="12"/>
      <c r="M74" s="18" t="str">
        <f>CONCATENATE(B74,",")</f>
        <v>SPRINT_NAME,</v>
      </c>
      <c r="N74" s="5" t="str">
        <f t="shared" si="33"/>
        <v>SPRINT_NAME VARCHAR(40),</v>
      </c>
      <c r="O74" s="1" t="s">
        <v>112</v>
      </c>
      <c r="P74" t="s">
        <v>396</v>
      </c>
      <c r="W74" s="17" t="str">
        <f t="shared" si="27"/>
        <v>isSourced</v>
      </c>
      <c r="X74" s="3" t="str">
        <f t="shared" si="28"/>
        <v>"isSourced":"",</v>
      </c>
      <c r="Y74" s="22" t="str">
        <f t="shared" si="34"/>
        <v>public static String SPRINT_NAME="isSourced";</v>
      </c>
      <c r="Z74" s="7" t="str">
        <f t="shared" si="35"/>
        <v>private String isSourced="";</v>
      </c>
    </row>
    <row r="75" spans="2:26" ht="25.5" x14ac:dyDescent="0.45">
      <c r="B75" s="1" t="s">
        <v>465</v>
      </c>
      <c r="C75" s="1" t="s">
        <v>1</v>
      </c>
      <c r="D75" s="4">
        <v>40</v>
      </c>
      <c r="I75" t="e">
        <f>I68</f>
        <v>#REF!</v>
      </c>
      <c r="J75" t="s">
        <v>397</v>
      </c>
      <c r="K75" s="25" t="s">
        <v>493</v>
      </c>
      <c r="L75" s="12"/>
      <c r="M75" s="18" t="str">
        <f>CONCATENATE(B75,",")</f>
        <v>LABEL_NAME,</v>
      </c>
      <c r="N75" s="5" t="str">
        <f t="shared" si="33"/>
        <v>LABEL_NAME VARCHAR(40),</v>
      </c>
      <c r="O75" s="1" t="s">
        <v>112</v>
      </c>
      <c r="P75" t="s">
        <v>396</v>
      </c>
      <c r="W75" s="17" t="str">
        <f t="shared" si="27"/>
        <v>isSourced</v>
      </c>
      <c r="X75" s="3" t="str">
        <f t="shared" si="28"/>
        <v>"isSourced":"",</v>
      </c>
      <c r="Y75" s="22" t="str">
        <f t="shared" si="34"/>
        <v>public static String LABEL_NAME="isSourced";</v>
      </c>
      <c r="Z75" s="7" t="str">
        <f>CONCATENATE("private String ",W75,"=","""""",";")</f>
        <v>private String isSourced="";</v>
      </c>
    </row>
    <row r="76" spans="2:26" ht="17.5" x14ac:dyDescent="0.45">
      <c r="B76" s="1" t="s">
        <v>342</v>
      </c>
      <c r="C76" s="1" t="s">
        <v>1</v>
      </c>
      <c r="D76" s="4">
        <v>40</v>
      </c>
      <c r="I76" t="e">
        <f>I69</f>
        <v>#REF!</v>
      </c>
      <c r="J76" t="s">
        <v>397</v>
      </c>
      <c r="K76" s="29" t="s">
        <v>502</v>
      </c>
      <c r="L76" s="12"/>
      <c r="M76" s="18" t="str">
        <f>CONCATENATE(B76,",")</f>
        <v>ASSIGNEE_NAME,</v>
      </c>
      <c r="N76" s="5" t="str">
        <f t="shared" si="33"/>
        <v>ASSIGNEE_NAME VARCHAR(40),</v>
      </c>
      <c r="O76" s="1" t="s">
        <v>112</v>
      </c>
      <c r="P76" t="s">
        <v>396</v>
      </c>
      <c r="W76" s="17" t="str">
        <f t="shared" si="27"/>
        <v>isSourced</v>
      </c>
      <c r="X76" s="3" t="str">
        <f t="shared" si="28"/>
        <v>"isSourced":"",</v>
      </c>
      <c r="Y76" s="22" t="str">
        <f t="shared" si="34"/>
        <v>public static String ASSIGNEE_NAME="isSourced";</v>
      </c>
      <c r="Z76" s="7" t="str">
        <f t="shared" si="35"/>
        <v>private String isSourced="";</v>
      </c>
    </row>
    <row r="77" spans="2:26" ht="17.5" x14ac:dyDescent="0.45">
      <c r="B77" s="1" t="s">
        <v>395</v>
      </c>
      <c r="C77" s="1" t="s">
        <v>1</v>
      </c>
      <c r="D77" s="4">
        <v>40</v>
      </c>
      <c r="I77" t="e">
        <f>I70</f>
        <v>#REF!</v>
      </c>
      <c r="J77" t="s">
        <v>397</v>
      </c>
      <c r="K77" s="21" t="s">
        <v>494</v>
      </c>
      <c r="L77" s="12"/>
      <c r="M77" s="18" t="str">
        <f t="shared" si="32"/>
        <v>IS_SOURCED,</v>
      </c>
      <c r="N77" s="5" t="str">
        <f t="shared" si="33"/>
        <v>IS_SOURCED VARCHAR(40),</v>
      </c>
      <c r="O77" s="1" t="s">
        <v>112</v>
      </c>
      <c r="P77" t="s">
        <v>396</v>
      </c>
      <c r="W77" s="17" t="str">
        <f t="shared" si="27"/>
        <v>isSourced</v>
      </c>
      <c r="X77" s="3" t="str">
        <f t="shared" si="28"/>
        <v>"isSourced":"",</v>
      </c>
      <c r="Y77" s="22" t="str">
        <f t="shared" si="34"/>
        <v>public static String IS_SOURCED="isSourced";</v>
      </c>
      <c r="Z77" s="7" t="str">
        <f>CONCATENATE("private String ",W77,"=","""""",";")</f>
        <v>private String isSourced="";</v>
      </c>
    </row>
    <row r="78" spans="2:26" ht="17.5" x14ac:dyDescent="0.45">
      <c r="B78" s="10" t="s">
        <v>501</v>
      </c>
      <c r="C78" s="1" t="s">
        <v>1</v>
      </c>
      <c r="D78" s="4">
        <v>3000</v>
      </c>
      <c r="I78" t="e">
        <f>I70</f>
        <v>#REF!</v>
      </c>
      <c r="J78" t="s">
        <v>397</v>
      </c>
      <c r="K78" s="21" t="s">
        <v>495</v>
      </c>
      <c r="L78" s="12"/>
      <c r="M78" s="18" t="str">
        <f>CONCATENATE(B81,",")</f>
        <v>DESCRIPTION_SOURCED,</v>
      </c>
      <c r="N78" s="5" t="str">
        <f>CONCATENATE(B81," ",C78,"(",D78,")",",")</f>
        <v>DESCRIPTION_SOURCED VARCHAR(3000),</v>
      </c>
      <c r="O78" s="1" t="s">
        <v>14</v>
      </c>
      <c r="P78" t="s">
        <v>396</v>
      </c>
      <c r="W78" s="17" t="str">
        <f t="shared" si="27"/>
        <v>descriptionSourced</v>
      </c>
      <c r="X78" s="3" t="str">
        <f t="shared" si="28"/>
        <v>"descriptionSourced":"",</v>
      </c>
      <c r="Y78" s="22" t="str">
        <f>CONCATENATE("public static String ",,B81,,"=","""",W78,""";")</f>
        <v>public static String DESCRIPTION_SOURCED="descriptionSourced";</v>
      </c>
      <c r="Z78" s="7" t="str">
        <f>CONCATENATE("private String ",W78,"=","""""",";")</f>
        <v>private String descriptionSourced="";</v>
      </c>
    </row>
    <row r="79" spans="2:26" ht="30" x14ac:dyDescent="0.45">
      <c r="B79" s="1" t="s">
        <v>519</v>
      </c>
      <c r="C79" s="1" t="s">
        <v>1</v>
      </c>
      <c r="D79" s="4">
        <v>3000</v>
      </c>
      <c r="I79" t="e">
        <f>#REF!</f>
        <v>#REF!</v>
      </c>
      <c r="K79" s="21" t="s">
        <v>520</v>
      </c>
      <c r="L79" s="12"/>
      <c r="M79" s="18" t="str">
        <f>CONCATENATE(B79,",")</f>
        <v>IS_INITIAL,</v>
      </c>
      <c r="N79" s="5" t="str">
        <f>CONCATENATE(B79," ",C79,"(",D79,")",",")</f>
        <v>IS_INITIAL VARCHAR(3000),</v>
      </c>
      <c r="O79" s="1" t="s">
        <v>112</v>
      </c>
      <c r="P79" t="s">
        <v>518</v>
      </c>
      <c r="W79" s="17" t="str">
        <f t="shared" si="27"/>
        <v>isInitial</v>
      </c>
      <c r="X79" s="3" t="str">
        <f t="shared" si="28"/>
        <v>"isInitial":"",</v>
      </c>
      <c r="Y79" s="22" t="str">
        <f>CONCATENATE("public static String ",,B79,,"=","""",W79,""";")</f>
        <v>public static String IS_INITIAL="isInitial";</v>
      </c>
      <c r="Z79" s="7" t="str">
        <f>CONCATENATE("private String ",W79,"=","""""",";")</f>
        <v>private String isInitial="";</v>
      </c>
    </row>
    <row r="80" spans="2:26" ht="17.5" x14ac:dyDescent="0.45">
      <c r="B80" s="1" t="s">
        <v>499</v>
      </c>
      <c r="C80" s="1" t="s">
        <v>1</v>
      </c>
      <c r="D80" s="4">
        <v>3000</v>
      </c>
      <c r="I80" t="e">
        <f>#REF!</f>
        <v>#REF!</v>
      </c>
      <c r="K80" s="21" t="s">
        <v>521</v>
      </c>
      <c r="L80" s="12"/>
      <c r="M80" s="18" t="str">
        <f>CONCATENATE(B80,",")</f>
        <v>IS_BOUNDED,</v>
      </c>
      <c r="N80" s="5" t="str">
        <f>CONCATENATE(B80," ",C80,"(",D80,")",",")</f>
        <v>IS_BOUNDED VARCHAR(3000),</v>
      </c>
      <c r="O80" s="1" t="s">
        <v>14</v>
      </c>
      <c r="W80" s="17" t="str">
        <f t="shared" si="27"/>
        <v>description</v>
      </c>
      <c r="X80" s="3" t="str">
        <f t="shared" si="28"/>
        <v>"description":"",</v>
      </c>
      <c r="Y80" s="22" t="str">
        <f>CONCATENATE("public static String ",,B80,,"=","""",W80,""";")</f>
        <v>public static String IS_BOUNDED="description";</v>
      </c>
      <c r="Z80" s="7" t="str">
        <f>CONCATENATE("private String ",W80,"=","""""",";")</f>
        <v>private String description="";</v>
      </c>
    </row>
    <row r="81" spans="2:26" ht="17.5" x14ac:dyDescent="0.45">
      <c r="B81" s="1" t="s">
        <v>398</v>
      </c>
      <c r="C81" s="1" t="s">
        <v>1</v>
      </c>
      <c r="D81" s="4">
        <v>3000</v>
      </c>
      <c r="I81" t="e">
        <f>#REF!</f>
        <v>#REF!</v>
      </c>
      <c r="K81" s="21" t="s">
        <v>496</v>
      </c>
      <c r="L81" s="12"/>
      <c r="M81" s="18" t="e">
        <f>CONCATENATE(#REF!,",")</f>
        <v>#REF!</v>
      </c>
      <c r="N81" s="5" t="e">
        <f>CONCATENATE(#REF!," ",C81,"(",D81,")",",")</f>
        <v>#REF!</v>
      </c>
      <c r="O81" s="1" t="s">
        <v>14</v>
      </c>
      <c r="W81" s="17" t="str">
        <f t="shared" si="27"/>
        <v>description</v>
      </c>
      <c r="X81" s="3" t="str">
        <f t="shared" si="28"/>
        <v>"description":"",</v>
      </c>
      <c r="Y81" s="22" t="e">
        <f>CONCATENATE("public static String ",,#REF!,,"=","""",W81,""";")</f>
        <v>#REF!</v>
      </c>
      <c r="Z81" s="7" t="str">
        <f>CONCATENATE("private String ",W81,"=","""""",";")</f>
        <v>private String description="";</v>
      </c>
    </row>
    <row r="82" spans="2:26" ht="17.5" x14ac:dyDescent="0.45">
      <c r="B82" s="1" t="s">
        <v>500</v>
      </c>
      <c r="C82" s="1"/>
      <c r="D82" s="8"/>
      <c r="K82" s="21" t="s">
        <v>14</v>
      </c>
      <c r="M82" s="18"/>
      <c r="N82" s="33" t="s">
        <v>130</v>
      </c>
      <c r="O82" s="1"/>
      <c r="W82" s="17"/>
    </row>
    <row r="83" spans="2:26" ht="17.5" x14ac:dyDescent="0.45">
      <c r="C83" s="1"/>
      <c r="D83" s="8"/>
      <c r="K83" s="21" t="s">
        <v>497</v>
      </c>
      <c r="M83" s="18"/>
      <c r="N83" s="31" t="s">
        <v>126</v>
      </c>
      <c r="O83" s="1"/>
      <c r="W83" s="17"/>
    </row>
    <row r="84" spans="2:26" ht="17.5" x14ac:dyDescent="0.45">
      <c r="C84" s="14"/>
      <c r="D84" s="9"/>
      <c r="M84" s="20"/>
      <c r="W84" s="17"/>
    </row>
    <row r="85" spans="2:26" ht="17.5" x14ac:dyDescent="0.45">
      <c r="C85" s="14"/>
      <c r="D85" s="9"/>
      <c r="M85" s="20"/>
      <c r="W85" s="17"/>
    </row>
    <row r="86" spans="2:26" ht="17.5" x14ac:dyDescent="0.45">
      <c r="C86" s="14"/>
      <c r="D86" s="9"/>
      <c r="M86" s="20"/>
      <c r="W86" s="17"/>
    </row>
    <row r="88" spans="2:26" x14ac:dyDescent="0.35">
      <c r="B88" s="2" t="s">
        <v>284</v>
      </c>
      <c r="I88" t="str">
        <f>CONCATENATE("ALTER TABLE"," ",B88)</f>
        <v>ALTER TABLE TM_TASK_TYPE</v>
      </c>
      <c r="N88" s="5" t="str">
        <f>CONCATENATE("CREATE TABLE ",B88," ","(")</f>
        <v>CREATE TABLE TM_TASK_TYPE (</v>
      </c>
    </row>
    <row r="89" spans="2:26" ht="17.5" x14ac:dyDescent="0.45">
      <c r="B89" s="1" t="s">
        <v>2</v>
      </c>
      <c r="C89" s="1" t="s">
        <v>1</v>
      </c>
      <c r="D89" s="4">
        <v>30</v>
      </c>
      <c r="E89" s="24" t="s">
        <v>113</v>
      </c>
      <c r="I89" t="str">
        <f>I88</f>
        <v>ALTER TABLE TM_TASK_TYPE</v>
      </c>
      <c r="J89" t="str">
        <f>CONCATENATE(LEFT(CONCATENATE(" ADD "," ",N89,";"),LEN(CONCATENATE(" ADD "," ",N89,";"))-2),";")</f>
        <v xml:space="preserve"> ADD  ID VARCHAR(30) NOT NULL ;</v>
      </c>
      <c r="K89" s="21" t="str">
        <f>CONCATENATE(LEFT(CONCATENATE("  ALTER COLUMN  "," ",N89,";"),LEN(CONCATENATE("  ALTER COLUMN  "," ",N89,";"))-2),";")</f>
        <v xml:space="preserve">  ALTER COLUMN   ID VARCHAR(30) NOT NULL ;</v>
      </c>
      <c r="L89" s="12"/>
      <c r="M89" s="18" t="str">
        <f t="shared" ref="M89:M100" si="36">CONCATENATE(B89,",")</f>
        <v>ID,</v>
      </c>
      <c r="N89" s="5" t="str">
        <f>CONCATENATE(B89," ",C89,"(",D89,") ",E89," ,")</f>
        <v>ID VARCHAR(30) NOT NULL ,</v>
      </c>
      <c r="O89" s="1" t="s">
        <v>2</v>
      </c>
      <c r="P89" s="6"/>
      <c r="Q89" s="6"/>
      <c r="R89" s="6"/>
      <c r="S89" s="6"/>
      <c r="T89" s="6"/>
      <c r="U89" s="6"/>
      <c r="V89" s="6"/>
      <c r="W89" s="17" t="str">
        <f t="shared" ref="W89:W100" si="37">CONCATENATE(,LOWER(O89),UPPER(LEFT(P89,1)),LOWER(RIGHT(P89,LEN(P89)-IF(LEN(P89)&gt;0,1,LEN(P89)))),UPPER(LEFT(Q89,1)),LOWER(RIGHT(Q89,LEN(Q89)-IF(LEN(Q89)&gt;0,1,LEN(Q89)))),UPPER(LEFT(R89,1)),LOWER(RIGHT(R89,LEN(R89)-IF(LEN(R89)&gt;0,1,LEN(R89)))),UPPER(LEFT(S89,1)),LOWER(RIGHT(S89,LEN(S89)-IF(LEN(S89)&gt;0,1,LEN(S89)))),UPPER(LEFT(T89,1)),LOWER(RIGHT(T89,LEN(T89)-IF(LEN(T89)&gt;0,1,LEN(T89)))),UPPER(LEFT(U89,1)),LOWER(RIGHT(U89,LEN(U89)-IF(LEN(U89)&gt;0,1,LEN(U89)))),UPPER(LEFT(V89,1)),LOWER(RIGHT(V89,LEN(V89)-IF(LEN(V89)&gt;0,1,LEN(V89)))))</f>
        <v>id</v>
      </c>
      <c r="X89" s="3" t="str">
        <f t="shared" ref="X89:X100" si="38">CONCATENATE("""",W89,"""",":","""","""",",")</f>
        <v>"id":"",</v>
      </c>
      <c r="Y89" s="22" t="str">
        <f t="shared" ref="Y89:Y100" si="39">CONCATENATE("public static String ",,B89,,"=","""",W89,""";")</f>
        <v>public static String ID="id";</v>
      </c>
      <c r="Z89" s="7" t="str">
        <f t="shared" ref="Z89:Z100" si="40">CONCATENATE("private String ",W89,"=","""""",";")</f>
        <v>private String id="";</v>
      </c>
    </row>
    <row r="90" spans="2:26" ht="17.5" x14ac:dyDescent="0.45">
      <c r="B90" s="1" t="s">
        <v>3</v>
      </c>
      <c r="C90" s="1" t="s">
        <v>1</v>
      </c>
      <c r="D90" s="4">
        <v>10</v>
      </c>
      <c r="I90" t="str">
        <f>I89</f>
        <v>ALTER TABLE TM_TASK_TYPE</v>
      </c>
      <c r="J90" t="str">
        <f>CONCATENATE(LEFT(CONCATENATE(" ADD "," ",N90,";"),LEN(CONCATENATE(" ADD "," ",N90,";"))-2),";")</f>
        <v xml:space="preserve"> ADD  STATUS VARCHAR(10);</v>
      </c>
      <c r="K90" s="21" t="str">
        <f>CONCATENATE(LEFT(CONCATENATE("  ALTER COLUMN  "," ",N90,";"),LEN(CONCATENATE("  ALTER COLUMN  "," ",N90,";"))-2),";")</f>
        <v xml:space="preserve">  ALTER COLUMN   STATUS VARCHAR(10);</v>
      </c>
      <c r="L90" s="12"/>
      <c r="M90" s="18" t="str">
        <f t="shared" si="36"/>
        <v>STATUS,</v>
      </c>
      <c r="N90" s="5" t="str">
        <f t="shared" ref="N90:N100" si="41">CONCATENATE(B90," ",C90,"(",D90,")",",")</f>
        <v>STATUS VARCHAR(10),</v>
      </c>
      <c r="O90" s="1" t="s">
        <v>3</v>
      </c>
      <c r="W90" s="17" t="str">
        <f t="shared" si="37"/>
        <v>status</v>
      </c>
      <c r="X90" s="3" t="str">
        <f t="shared" si="38"/>
        <v>"status":"",</v>
      </c>
      <c r="Y90" s="22" t="str">
        <f t="shared" si="39"/>
        <v>public static String STATUS="status";</v>
      </c>
      <c r="Z90" s="7" t="str">
        <f t="shared" si="40"/>
        <v>private String status="";</v>
      </c>
    </row>
    <row r="91" spans="2:26" ht="17.5" x14ac:dyDescent="0.45">
      <c r="B91" s="1" t="s">
        <v>4</v>
      </c>
      <c r="C91" s="1" t="s">
        <v>1</v>
      </c>
      <c r="D91" s="4">
        <v>30</v>
      </c>
      <c r="I91" t="str">
        <f>I90</f>
        <v>ALTER TABLE TM_TASK_TYPE</v>
      </c>
      <c r="J91" t="str">
        <f>CONCATENATE(LEFT(CONCATENATE(" ADD "," ",N91,";"),LEN(CONCATENATE(" ADD "," ",N91,";"))-2),";")</f>
        <v xml:space="preserve"> ADD  INSERT_DATE VARCHAR(30);</v>
      </c>
      <c r="K91" s="21" t="str">
        <f>CONCATENATE(LEFT(CONCATENATE("  ALTER COLUMN  "," ",N91,";"),LEN(CONCATENATE("  ALTER COLUMN  "," ",N91,";"))-2),";")</f>
        <v xml:space="preserve">  ALTER COLUMN   INSERT_DATE VARCHAR(30);</v>
      </c>
      <c r="L91" s="12"/>
      <c r="M91" s="18" t="str">
        <f t="shared" si="36"/>
        <v>INSERT_DATE,</v>
      </c>
      <c r="N91" s="5" t="str">
        <f t="shared" si="41"/>
        <v>INSERT_DATE VARCHAR(30),</v>
      </c>
      <c r="O91" s="1" t="s">
        <v>7</v>
      </c>
      <c r="P91" t="s">
        <v>8</v>
      </c>
      <c r="W91" s="17" t="str">
        <f t="shared" si="37"/>
        <v>insertDate</v>
      </c>
      <c r="X91" s="3" t="str">
        <f t="shared" si="38"/>
        <v>"insertDate":"",</v>
      </c>
      <c r="Y91" s="22" t="str">
        <f t="shared" si="39"/>
        <v>public static String INSERT_DATE="insertDate";</v>
      </c>
      <c r="Z91" s="7" t="str">
        <f t="shared" si="40"/>
        <v>private String insertDate="";</v>
      </c>
    </row>
    <row r="92" spans="2:26" ht="17.5" x14ac:dyDescent="0.45">
      <c r="B92" s="1" t="s">
        <v>5</v>
      </c>
      <c r="C92" s="1" t="s">
        <v>1</v>
      </c>
      <c r="D92" s="4">
        <v>30</v>
      </c>
      <c r="I92" t="str">
        <f>I91</f>
        <v>ALTER TABLE TM_TASK_TYPE</v>
      </c>
      <c r="J92" t="str">
        <f>CONCATENATE(LEFT(CONCATENATE(" ADD "," ",N92,";"),LEN(CONCATENATE(" ADD "," ",N92,";"))-2),";")</f>
        <v xml:space="preserve"> ADD  MODIFICATION_DATE VARCHAR(30);</v>
      </c>
      <c r="K92" s="21" t="str">
        <f>CONCATENATE(LEFT(CONCATENATE("  ALTER COLUMN  "," ",N92,";"),LEN(CONCATENATE("  ALTER COLUMN  "," ",N92,";"))-2),";")</f>
        <v xml:space="preserve">  ALTER COLUMN   MODIFICATION_DATE VARCHAR(30);</v>
      </c>
      <c r="L92" s="12"/>
      <c r="M92" s="18" t="str">
        <f t="shared" si="36"/>
        <v>MODIFICATION_DATE,</v>
      </c>
      <c r="N92" s="5" t="str">
        <f t="shared" si="41"/>
        <v>MODIFICATION_DATE VARCHAR(30),</v>
      </c>
      <c r="O92" s="1" t="s">
        <v>9</v>
      </c>
      <c r="P92" t="s">
        <v>8</v>
      </c>
      <c r="W92" s="17" t="str">
        <f t="shared" si="37"/>
        <v>modificationDate</v>
      </c>
      <c r="X92" s="3" t="str">
        <f t="shared" si="38"/>
        <v>"modificationDate":"",</v>
      </c>
      <c r="Y92" s="22" t="str">
        <f t="shared" si="39"/>
        <v>public static String MODIFICATION_DATE="modificationDate";</v>
      </c>
      <c r="Z92" s="7" t="str">
        <f t="shared" si="40"/>
        <v>private String modificationDate="";</v>
      </c>
    </row>
    <row r="93" spans="2:26" ht="17.5" x14ac:dyDescent="0.45">
      <c r="B93" s="1" t="s">
        <v>285</v>
      </c>
      <c r="C93" s="1" t="s">
        <v>1</v>
      </c>
      <c r="D93" s="4">
        <v>222</v>
      </c>
      <c r="I93" t="e">
        <f>#REF!</f>
        <v>#REF!</v>
      </c>
      <c r="J93" t="str">
        <f>CONCATENATE(LEFT(CONCATENATE(" ADD "," ",N93,";"),LEN(CONCATENATE(" ADD "," ",N93,";"))-2),";")</f>
        <v xml:space="preserve"> ADD  TYPE_NAME VARCHAR(222);</v>
      </c>
      <c r="K93" s="21" t="str">
        <f>CONCATENATE(LEFT(CONCATENATE("  ALTER COLUMN  "," ",N93,";"),LEN(CONCATENATE("  ALTER COLUMN  "," ",N93,";"))-2),";")</f>
        <v xml:space="preserve">  ALTER COLUMN   TYPE_NAME VARCHAR(222);</v>
      </c>
      <c r="L93" s="12"/>
      <c r="M93" s="18" t="str">
        <f t="shared" si="36"/>
        <v>TYPE_NAME,</v>
      </c>
      <c r="N93" s="5" t="str">
        <f t="shared" si="41"/>
        <v>TYPE_NAME VARCHAR(222),</v>
      </c>
      <c r="O93" s="1" t="s">
        <v>51</v>
      </c>
      <c r="P93" t="s">
        <v>0</v>
      </c>
      <c r="W93" s="17" t="str">
        <f>CONCATENATE(,LOWER(O93),UPPER(LEFT(P93,1)),LOWER(RIGHT(P93,LEN(P93)-IF(LEN(P93)&gt;0,1,LEN(P93)))),UPPER(LEFT(Q93,1)),LOWER(RIGHT(Q93,LEN(Q93)-IF(LEN(Q93)&gt;0,1,LEN(Q93)))),UPPER(LEFT(R93,1)),LOWER(RIGHT(R93,LEN(R93)-IF(LEN(R93)&gt;0,1,LEN(R93)))),UPPER(LEFT(S93,1)),LOWER(RIGHT(S93,LEN(S93)-IF(LEN(S93)&gt;0,1,LEN(S93)))),UPPER(LEFT(T93,1)),LOWER(RIGHT(T93,LEN(T93)-IF(LEN(T93)&gt;0,1,LEN(T93)))),UPPER(LEFT(U93,1)),LOWER(RIGHT(U93,LEN(U93)-IF(LEN(U93)&gt;0,1,LEN(U93)))),UPPER(LEFT(V93,1)),LOWER(RIGHT(V93,LEN(V93)-IF(LEN(V93)&gt;0,1,LEN(V93)))))</f>
        <v>typeName</v>
      </c>
      <c r="X93" s="3" t="str">
        <f t="shared" si="38"/>
        <v>"typeName":"",</v>
      </c>
      <c r="Y93" s="22" t="str">
        <f t="shared" si="39"/>
        <v>public static String TYPE_NAME="typeName";</v>
      </c>
      <c r="Z93" s="7" t="str">
        <f t="shared" si="40"/>
        <v>private String typeName="";</v>
      </c>
    </row>
    <row r="94" spans="2:26" ht="17.5" x14ac:dyDescent="0.45">
      <c r="B94" s="1" t="s">
        <v>286</v>
      </c>
      <c r="C94" s="1" t="s">
        <v>1</v>
      </c>
      <c r="D94" s="4">
        <v>12</v>
      </c>
      <c r="L94" s="12"/>
      <c r="M94" s="18" t="str">
        <f t="shared" si="36"/>
        <v>TYPE_STATUS,</v>
      </c>
      <c r="N94" s="5" t="str">
        <f t="shared" si="41"/>
        <v>TYPE_STATUS VARCHAR(12),</v>
      </c>
      <c r="O94" s="1" t="s">
        <v>51</v>
      </c>
      <c r="P94" t="s">
        <v>3</v>
      </c>
      <c r="W94" s="17" t="str">
        <f t="shared" si="37"/>
        <v>typeStatus</v>
      </c>
      <c r="X94" s="3" t="str">
        <f t="shared" si="38"/>
        <v>"typeStatus":"",</v>
      </c>
      <c r="Y94" s="22" t="str">
        <f t="shared" si="39"/>
        <v>public static String TYPE_STATUS="typeStatus";</v>
      </c>
      <c r="Z94" s="7" t="str">
        <f t="shared" si="40"/>
        <v>private String typeStatus="";</v>
      </c>
    </row>
    <row r="95" spans="2:26" ht="17.5" x14ac:dyDescent="0.45">
      <c r="B95" s="10" t="s">
        <v>400</v>
      </c>
      <c r="C95" s="1" t="s">
        <v>1</v>
      </c>
      <c r="D95" s="4">
        <v>43</v>
      </c>
      <c r="I95" t="e">
        <f>#REF!</f>
        <v>#REF!</v>
      </c>
      <c r="J95" t="str">
        <f>CONCATENATE(LEFT(CONCATENATE(" ADD "," ",N95,";"),LEN(CONCATENATE(" ADD "," ",N95,";"))-2),";")</f>
        <v xml:space="preserve"> ADD  DEPENDENT_TASK_TYPE_1_ID VARCHAR(43);</v>
      </c>
      <c r="K95" s="21" t="str">
        <f>CONCATENATE(LEFT(CONCATENATE("  ALTER COLUMN  "," ",N95,";"),LEN(CONCATENATE("  ALTER COLUMN  "," ",N95,";"))-2),";")</f>
        <v xml:space="preserve">  ALTER COLUMN   DEPENDENT_TASK_TYPE_1_ID VARCHAR(43);</v>
      </c>
      <c r="L95" s="12"/>
      <c r="M95" s="18" t="str">
        <f t="shared" si="36"/>
        <v>DEPENDENT_TASK_TYPE_1_ID,</v>
      </c>
      <c r="N95" s="5" t="str">
        <f t="shared" si="41"/>
        <v>DEPENDENT_TASK_TYPE_1_ID VARCHAR(43),</v>
      </c>
      <c r="O95" s="1" t="s">
        <v>283</v>
      </c>
      <c r="P95" t="s">
        <v>128</v>
      </c>
      <c r="W95" s="17" t="str">
        <f t="shared" si="37"/>
        <v>createdBy</v>
      </c>
      <c r="X95" s="3" t="str">
        <f t="shared" si="38"/>
        <v>"createdBy":"",</v>
      </c>
      <c r="Y95" s="22" t="str">
        <f t="shared" si="39"/>
        <v>public static String DEPENDENT_TASK_TYPE_1_ID="createdBy";</v>
      </c>
      <c r="Z95" s="7" t="str">
        <f t="shared" si="40"/>
        <v>private String createdBy="";</v>
      </c>
    </row>
    <row r="96" spans="2:26" ht="17.5" x14ac:dyDescent="0.45">
      <c r="B96" s="10" t="s">
        <v>399</v>
      </c>
      <c r="C96" s="1" t="s">
        <v>1</v>
      </c>
      <c r="D96" s="4">
        <v>43</v>
      </c>
      <c r="I96" t="e">
        <f>#REF!</f>
        <v>#REF!</v>
      </c>
      <c r="J96" t="str">
        <f>CONCATENATE(LEFT(CONCATENATE(" ADD "," ",N96,";"),LEN(CONCATENATE(" ADD "," ",N96,";"))-2),";")</f>
        <v xml:space="preserve"> ADD  DEPENDENT_TASK_TYPE_2_ID VARCHAR(43);</v>
      </c>
      <c r="K96" s="21" t="str">
        <f>CONCATENATE(LEFT(CONCATENATE("  ALTER COLUMN  "," ",N96,";"),LEN(CONCATENATE("  ALTER COLUMN  "," ",N96,";"))-2),";")</f>
        <v xml:space="preserve">  ALTER COLUMN   DEPENDENT_TASK_TYPE_2_ID VARCHAR(43);</v>
      </c>
      <c r="L96" s="12"/>
      <c r="M96" s="18" t="str">
        <f>CONCATENATE(B96,",")</f>
        <v>DEPENDENT_TASK_TYPE_2_ID,</v>
      </c>
      <c r="N96" s="5" t="str">
        <f>CONCATENATE(B96," ",C96,"(",D96,")",",")</f>
        <v>DEPENDENT_TASK_TYPE_2_ID VARCHAR(43),</v>
      </c>
      <c r="O96" s="1" t="s">
        <v>283</v>
      </c>
      <c r="P96" t="s">
        <v>128</v>
      </c>
      <c r="W96" s="17" t="str">
        <f>CONCATENATE(,LOWER(O96),UPPER(LEFT(P96,1)),LOWER(RIGHT(P96,LEN(P96)-IF(LEN(P96)&gt;0,1,LEN(P96)))),UPPER(LEFT(Q96,1)),LOWER(RIGHT(Q96,LEN(Q96)-IF(LEN(Q96)&gt;0,1,LEN(Q96)))),UPPER(LEFT(R96,1)),LOWER(RIGHT(R96,LEN(R96)-IF(LEN(R96)&gt;0,1,LEN(R96)))),UPPER(LEFT(S96,1)),LOWER(RIGHT(S96,LEN(S96)-IF(LEN(S96)&gt;0,1,LEN(S96)))),UPPER(LEFT(T96,1)),LOWER(RIGHT(T96,LEN(T96)-IF(LEN(T96)&gt;0,1,LEN(T96)))),UPPER(LEFT(U96,1)),LOWER(RIGHT(U96,LEN(U96)-IF(LEN(U96)&gt;0,1,LEN(U96)))),UPPER(LEFT(V96,1)),LOWER(RIGHT(V96,LEN(V96)-IF(LEN(V96)&gt;0,1,LEN(V96)))))</f>
        <v>createdBy</v>
      </c>
      <c r="X96" s="3" t="str">
        <f>CONCATENATE("""",W96,"""",":","""","""",",")</f>
        <v>"createdBy":"",</v>
      </c>
      <c r="Y96" s="22" t="str">
        <f>CONCATENATE("public static String ",,B96,,"=","""",W96,""";")</f>
        <v>public static String DEPENDENT_TASK_TYPE_2_ID="createdBy";</v>
      </c>
      <c r="Z96" s="7" t="str">
        <f>CONCATENATE("private String ",W96,"=","""""",";")</f>
        <v>private String createdBy="";</v>
      </c>
    </row>
    <row r="97" spans="2:26" ht="17.5" x14ac:dyDescent="0.45">
      <c r="B97" s="10" t="s">
        <v>263</v>
      </c>
      <c r="C97" s="1" t="s">
        <v>1</v>
      </c>
      <c r="D97" s="4">
        <v>43</v>
      </c>
      <c r="I97" t="e">
        <f>#REF!</f>
        <v>#REF!</v>
      </c>
      <c r="J97" t="str">
        <f>CONCATENATE(LEFT(CONCATENATE(" ADD "," ",N97,";"),LEN(CONCATENATE(" ADD "," ",N97,";"))-2),";")</f>
        <v xml:space="preserve"> ADD  CREATED_BY VARCHAR(43);</v>
      </c>
      <c r="K97" s="21" t="str">
        <f>CONCATENATE(LEFT(CONCATENATE("  ALTER COLUMN  "," ",N97,";"),LEN(CONCATENATE("  ALTER COLUMN  "," ",N97,";"))-2),";")</f>
        <v xml:space="preserve">  ALTER COLUMN   CREATED_BY VARCHAR(43);</v>
      </c>
      <c r="L97" s="12"/>
      <c r="M97" s="18" t="str">
        <f t="shared" si="36"/>
        <v>CREATED_BY,</v>
      </c>
      <c r="N97" s="5" t="str">
        <f t="shared" si="41"/>
        <v>CREATED_BY VARCHAR(43),</v>
      </c>
      <c r="O97" s="1" t="s">
        <v>283</v>
      </c>
      <c r="P97" t="s">
        <v>128</v>
      </c>
      <c r="W97" s="17" t="str">
        <f t="shared" si="37"/>
        <v>createdBy</v>
      </c>
      <c r="X97" s="3" t="str">
        <f t="shared" si="38"/>
        <v>"createdBy":"",</v>
      </c>
      <c r="Y97" s="22" t="str">
        <f t="shared" si="39"/>
        <v>public static String CREATED_BY="createdBy";</v>
      </c>
      <c r="Z97" s="7" t="str">
        <f t="shared" si="40"/>
        <v>private String createdBy="";</v>
      </c>
    </row>
    <row r="98" spans="2:26" ht="17.5" x14ac:dyDescent="0.45">
      <c r="B98" s="1" t="s">
        <v>264</v>
      </c>
      <c r="C98" s="1" t="s">
        <v>1</v>
      </c>
      <c r="D98" s="4">
        <v>30</v>
      </c>
      <c r="I98" t="e">
        <f>I23</f>
        <v>#REF!</v>
      </c>
      <c r="J98" t="str">
        <f>CONCATENATE(LEFT(CONCATENATE(" ADD "," ",N98,";"),LEN(CONCATENATE(" ADD "," ",N98,";"))-2),";")</f>
        <v xml:space="preserve"> ADD  CREATED_DATE VARCHAR(30);</v>
      </c>
      <c r="K98" s="21" t="str">
        <f>CONCATENATE(LEFT(CONCATENATE("  ALTER COLUMN  "," ",N98,";"),LEN(CONCATENATE("  ALTER COLUMN  "," ",N98,";"))-2),";")</f>
        <v xml:space="preserve">  ALTER COLUMN   CREATED_DATE VARCHAR(30);</v>
      </c>
      <c r="L98" s="12"/>
      <c r="M98" s="18" t="str">
        <f t="shared" si="36"/>
        <v>CREATED_DATE,</v>
      </c>
      <c r="N98" s="5" t="str">
        <f t="shared" si="41"/>
        <v>CREATED_DATE VARCHAR(30),</v>
      </c>
      <c r="O98" s="1" t="s">
        <v>283</v>
      </c>
      <c r="P98" t="s">
        <v>8</v>
      </c>
      <c r="W98" s="17" t="str">
        <f t="shared" si="37"/>
        <v>createdDate</v>
      </c>
      <c r="X98" s="3" t="str">
        <f t="shared" si="38"/>
        <v>"createdDate":"",</v>
      </c>
      <c r="Y98" s="22" t="str">
        <f t="shared" si="39"/>
        <v>public static String CREATED_DATE="createdDate";</v>
      </c>
      <c r="Z98" s="7" t="str">
        <f t="shared" si="40"/>
        <v>private String createdDate="";</v>
      </c>
    </row>
    <row r="99" spans="2:26" ht="17.5" x14ac:dyDescent="0.45">
      <c r="B99" s="1" t="s">
        <v>265</v>
      </c>
      <c r="C99" s="1" t="s">
        <v>1</v>
      </c>
      <c r="D99" s="4">
        <v>12</v>
      </c>
      <c r="L99" s="12"/>
      <c r="M99" s="18" t="str">
        <f t="shared" si="36"/>
        <v>CREATED_TIME,</v>
      </c>
      <c r="N99" s="5" t="str">
        <f t="shared" si="41"/>
        <v>CREATED_TIME VARCHAR(12),</v>
      </c>
      <c r="O99" s="1" t="s">
        <v>283</v>
      </c>
      <c r="P99" t="s">
        <v>133</v>
      </c>
      <c r="W99" s="17" t="str">
        <f t="shared" si="37"/>
        <v>createdTime</v>
      </c>
      <c r="X99" s="3" t="str">
        <f t="shared" si="38"/>
        <v>"createdTime":"",</v>
      </c>
      <c r="Y99" s="22" t="str">
        <f t="shared" si="39"/>
        <v>public static String CREATED_TIME="createdTime";</v>
      </c>
      <c r="Z99" s="7" t="str">
        <f t="shared" si="40"/>
        <v>private String createdTime="";</v>
      </c>
    </row>
    <row r="100" spans="2:26" ht="17.5" x14ac:dyDescent="0.45">
      <c r="B100" s="1" t="s">
        <v>14</v>
      </c>
      <c r="C100" s="1" t="s">
        <v>1</v>
      </c>
      <c r="D100" s="4">
        <v>3000</v>
      </c>
      <c r="I100" t="e">
        <f>I23</f>
        <v>#REF!</v>
      </c>
      <c r="J100" t="str">
        <f>CONCATENATE(LEFT(CONCATENATE(" ADD "," ",N100,";"),LEN(CONCATENATE(" ADD "," ",N100,";"))-2),";")</f>
        <v xml:space="preserve"> ADD  DESCRIPTION VARCHAR(3000);</v>
      </c>
      <c r="K100" s="21" t="str">
        <f>CONCATENATE(LEFT(CONCATENATE("  ALTER COLUMN  "," ",N100,";"),LEN(CONCATENATE("  ALTER COLUMN  "," ",N100,";"))-2),";")</f>
        <v xml:space="preserve">  ALTER COLUMN   DESCRIPTION VARCHAR(3000);</v>
      </c>
      <c r="L100" s="12"/>
      <c r="M100" s="18" t="str">
        <f t="shared" si="36"/>
        <v>DESCRIPTION,</v>
      </c>
      <c r="N100" s="5" t="str">
        <f t="shared" si="41"/>
        <v>DESCRIPTION VARCHAR(3000),</v>
      </c>
      <c r="O100" s="1" t="s">
        <v>14</v>
      </c>
      <c r="W100" s="17" t="str">
        <f t="shared" si="37"/>
        <v>description</v>
      </c>
      <c r="X100" s="3" t="str">
        <f t="shared" si="38"/>
        <v>"description":"",</v>
      </c>
      <c r="Y100" s="22" t="str">
        <f t="shared" si="39"/>
        <v>public static String DESCRIPTION="description";</v>
      </c>
      <c r="Z100" s="7" t="str">
        <f t="shared" si="40"/>
        <v>private String description="";</v>
      </c>
    </row>
    <row r="101" spans="2:26" ht="17.5" x14ac:dyDescent="0.45">
      <c r="C101" s="1"/>
      <c r="D101" s="8"/>
      <c r="M101" s="18"/>
      <c r="N101" s="33" t="s">
        <v>130</v>
      </c>
      <c r="O101" s="1"/>
      <c r="W101" s="17"/>
    </row>
    <row r="102" spans="2:26" ht="17.5" x14ac:dyDescent="0.45">
      <c r="C102" s="1"/>
      <c r="D102" s="8"/>
      <c r="M102" s="18"/>
      <c r="N102" s="31" t="s">
        <v>126</v>
      </c>
      <c r="O102" s="1"/>
      <c r="W102" s="17"/>
    </row>
    <row r="103" spans="2:26" ht="17.5" x14ac:dyDescent="0.45">
      <c r="C103" s="14"/>
      <c r="D103" s="9"/>
      <c r="M103" s="20"/>
      <c r="W103" s="17"/>
    </row>
    <row r="105" spans="2:26" x14ac:dyDescent="0.35">
      <c r="B105" s="2" t="s">
        <v>287</v>
      </c>
      <c r="I105" t="str">
        <f>CONCATENATE("ALTER TABLE"," ",B105)</f>
        <v>ALTER TABLE TM_PROJECT</v>
      </c>
      <c r="N105" s="5" t="str">
        <f>CONCATENATE("CREATE TABLE ",B105," ","(")</f>
        <v>CREATE TABLE TM_PROJECT (</v>
      </c>
    </row>
    <row r="106" spans="2:26" ht="17.5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TM_PROJECT</v>
      </c>
      <c r="J106" t="str">
        <f>CONCATENATE(LEFT(CONCATENATE(" ADD "," ",N106,";"),LEN(CONCATENATE(" ADD "," ",N106,";"))-2),";")</f>
        <v xml:space="preserve"> ADD  ID VARCHAR(30) NOT NULL ;</v>
      </c>
      <c r="K106" s="21" t="str">
        <f>CONCATENATE(LEFT(CONCATENATE("  ALTER COLUMN  "," ",N106,";"),LEN(CONCATENATE("  ALTER COLUMN  "," ",N106,";"))-2),";")</f>
        <v xml:space="preserve">  ALTER COLUMN   ID VARCHAR(30) NOT NULL ;</v>
      </c>
      <c r="L106" s="12"/>
      <c r="M106" s="18" t="str">
        <f t="shared" ref="M106:M115" si="42">CONCATENATE(B106,",")</f>
        <v>ID,</v>
      </c>
      <c r="N106" s="5" t="str">
        <f>CONCATENATE(B106," ",C106,"(",D106,") ",E106," ,")</f>
        <v>ID VARCHAR(30) NOT NULL ,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15" si="43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15" si="44">CONCATENATE("""",W106,"""",":","""","""",",")</f>
        <v>"id":"",</v>
      </c>
      <c r="Y106" s="22" t="str">
        <f t="shared" ref="Y106:Y115" si="45">CONCATENATE("public static String ",,B106,,"=","""",W106,""";")</f>
        <v>public static String ID="id";</v>
      </c>
      <c r="Z106" s="7" t="str">
        <f t="shared" ref="Z106:Z115" si="46">CONCATENATE("private String ",W106,"=","""""",";")</f>
        <v>private String id="";</v>
      </c>
    </row>
    <row r="107" spans="2:26" ht="17.5" x14ac:dyDescent="0.45">
      <c r="B107" s="1" t="s">
        <v>3</v>
      </c>
      <c r="C107" s="1" t="s">
        <v>1</v>
      </c>
      <c r="D107" s="4">
        <v>10</v>
      </c>
      <c r="I107" t="str">
        <f>I106</f>
        <v>ALTER TABLE TM_PROJECT</v>
      </c>
      <c r="J107" t="str">
        <f>CONCATENATE(LEFT(CONCATENATE(" ADD "," ",N107,";"),LEN(CONCATENATE(" ADD "," ",N107,";"))-2),";")</f>
        <v xml:space="preserve"> ADD  STATUS VARCHAR(10);</v>
      </c>
      <c r="K107" s="21" t="str">
        <f>CONCATENATE(LEFT(CONCATENATE("  ALTER COLUMN  "," ",N107,";"),LEN(CONCATENATE("  ALTER COLUMN  "," ",N107,";"))-2),";")</f>
        <v xml:space="preserve">  ALTER COLUMN   STATUS VARCHAR(10);</v>
      </c>
      <c r="L107" s="12"/>
      <c r="M107" s="18" t="str">
        <f t="shared" si="42"/>
        <v>STATUS,</v>
      </c>
      <c r="N107" s="5" t="str">
        <f t="shared" ref="N107:N115" si="47">CONCATENATE(B107," ",C107,"(",D107,")",",")</f>
        <v>STATUS VARCHAR(10),</v>
      </c>
      <c r="O107" s="1" t="s">
        <v>3</v>
      </c>
      <c r="W107" s="17" t="str">
        <f t="shared" si="43"/>
        <v>status</v>
      </c>
      <c r="X107" s="3" t="str">
        <f t="shared" si="44"/>
        <v>"status":"",</v>
      </c>
      <c r="Y107" s="22" t="str">
        <f t="shared" si="45"/>
        <v>public static String STATUS="status";</v>
      </c>
      <c r="Z107" s="7" t="str">
        <f t="shared" si="46"/>
        <v>private String status="";</v>
      </c>
    </row>
    <row r="108" spans="2:26" ht="17.5" x14ac:dyDescent="0.45">
      <c r="B108" s="1" t="s">
        <v>4</v>
      </c>
      <c r="C108" s="1" t="s">
        <v>1</v>
      </c>
      <c r="D108" s="4">
        <v>30</v>
      </c>
      <c r="I108" t="str">
        <f>I107</f>
        <v>ALTER TABLE TM_PROJECT</v>
      </c>
      <c r="J108" t="str">
        <f>CONCATENATE(LEFT(CONCATENATE(" ADD "," ",N108,";"),LEN(CONCATENATE(" ADD "," ",N108,";"))-2),";")</f>
        <v xml:space="preserve"> ADD  INSERT_DATE VARCHAR(30);</v>
      </c>
      <c r="K108" s="21" t="str">
        <f>CONCATENATE(LEFT(CONCATENATE("  ALTER COLUMN  "," ",N108,";"),LEN(CONCATENATE("  ALTER COLUMN  "," ",N108,";"))-2),";")</f>
        <v xml:space="preserve">  ALTER COLUMN   INSERT_DATE VARCHAR(30);</v>
      </c>
      <c r="L108" s="12"/>
      <c r="M108" s="18" t="str">
        <f t="shared" si="42"/>
        <v>INSERT_DATE,</v>
      </c>
      <c r="N108" s="5" t="str">
        <f t="shared" si="47"/>
        <v>INSERT_DATE VARCHAR(30),</v>
      </c>
      <c r="O108" s="1" t="s">
        <v>7</v>
      </c>
      <c r="P108" t="s">
        <v>8</v>
      </c>
      <c r="W108" s="17" t="str">
        <f t="shared" si="43"/>
        <v>insertDate</v>
      </c>
      <c r="X108" s="3" t="str">
        <f t="shared" si="44"/>
        <v>"insertDate":"",</v>
      </c>
      <c r="Y108" s="22" t="str">
        <f t="shared" si="45"/>
        <v>public static String INSERT_DATE="insertDate";</v>
      </c>
      <c r="Z108" s="7" t="str">
        <f t="shared" si="46"/>
        <v>private String insertDate="";</v>
      </c>
    </row>
    <row r="109" spans="2:26" ht="17.5" x14ac:dyDescent="0.45">
      <c r="B109" s="1" t="s">
        <v>5</v>
      </c>
      <c r="C109" s="1" t="s">
        <v>1</v>
      </c>
      <c r="D109" s="4">
        <v>30</v>
      </c>
      <c r="I109" t="str">
        <f>I108</f>
        <v>ALTER TABLE TM_PROJECT</v>
      </c>
      <c r="J109" t="str">
        <f>CONCATENATE(LEFT(CONCATENATE(" ADD "," ",N109,";"),LEN(CONCATENATE(" ADD "," ",N109,";"))-2),";")</f>
        <v xml:space="preserve"> ADD  MODIFICATION_DATE VARCHAR(30);</v>
      </c>
      <c r="K109" s="21" t="str">
        <f>CONCATENATE(LEFT(CONCATENATE("  ALTER COLUMN  "," ",N109,";"),LEN(CONCATENATE("  ALTER COLUMN  "," ",N109,";"))-2),";")</f>
        <v xml:space="preserve">  ALTER COLUMN   MODIFICATION_DATE VARCHAR(30);</v>
      </c>
      <c r="L109" s="12"/>
      <c r="M109" s="18" t="str">
        <f t="shared" si="42"/>
        <v>MODIFICATION_DATE,</v>
      </c>
      <c r="N109" s="5" t="str">
        <f t="shared" si="47"/>
        <v>MODIFICATION_DATE VARCHAR(30),</v>
      </c>
      <c r="O109" s="1" t="s">
        <v>9</v>
      </c>
      <c r="P109" t="s">
        <v>8</v>
      </c>
      <c r="W109" s="17" t="str">
        <f t="shared" si="43"/>
        <v>modificationDate</v>
      </c>
      <c r="X109" s="3" t="str">
        <f t="shared" si="44"/>
        <v>"modificationDate":"",</v>
      </c>
      <c r="Y109" s="22" t="str">
        <f t="shared" si="45"/>
        <v>public static String MODIFICATION_DATE="modificationDate";</v>
      </c>
      <c r="Z109" s="7" t="str">
        <f t="shared" si="46"/>
        <v>private String modificationDate="";</v>
      </c>
    </row>
    <row r="110" spans="2:26" ht="17.5" x14ac:dyDescent="0.45">
      <c r="B110" s="1" t="s">
        <v>288</v>
      </c>
      <c r="C110" s="1" t="s">
        <v>1</v>
      </c>
      <c r="D110" s="4">
        <v>300</v>
      </c>
      <c r="I110" t="e">
        <f>#REF!</f>
        <v>#REF!</v>
      </c>
      <c r="J110" t="str">
        <f>CONCATENATE(LEFT(CONCATENATE(" ADD "," ",N110,";"),LEN(CONCATENATE(" ADD "," ",N110,";"))-2),";")</f>
        <v xml:space="preserve"> ADD  PROJECT_NAME VARCHAR(300);</v>
      </c>
      <c r="K110" s="21" t="str">
        <f>CONCATENATE(LEFT(CONCATENATE("  ALTER COLUMN  "," ",N110,";"),LEN(CONCATENATE("  ALTER COLUMN  "," ",N110,";"))-2),";")</f>
        <v xml:space="preserve">  ALTER COLUMN   PROJECT_NAME VARCHAR(300);</v>
      </c>
      <c r="L110" s="12"/>
      <c r="M110" s="18" t="str">
        <f t="shared" si="42"/>
        <v>PROJECT_NAME,</v>
      </c>
      <c r="N110" s="5" t="str">
        <f t="shared" si="47"/>
        <v>PROJECT_NAME VARCHAR(300),</v>
      </c>
      <c r="O110" s="1" t="s">
        <v>289</v>
      </c>
      <c r="P110" t="s">
        <v>0</v>
      </c>
      <c r="W110" s="17" t="str">
        <f t="shared" si="43"/>
        <v>projectName</v>
      </c>
      <c r="X110" s="3" t="str">
        <f t="shared" si="44"/>
        <v>"projectName":"",</v>
      </c>
      <c r="Y110" s="22" t="str">
        <f t="shared" si="45"/>
        <v>public static String PROJECT_NAME="projectName";</v>
      </c>
      <c r="Z110" s="7" t="str">
        <f t="shared" si="46"/>
        <v>private String projectName="";</v>
      </c>
    </row>
    <row r="111" spans="2:26" ht="17.5" x14ac:dyDescent="0.45">
      <c r="B111" s="1" t="s">
        <v>266</v>
      </c>
      <c r="C111" s="1" t="s">
        <v>1</v>
      </c>
      <c r="D111" s="4">
        <v>20</v>
      </c>
      <c r="L111" s="12"/>
      <c r="M111" s="18" t="str">
        <f t="shared" si="42"/>
        <v>START_DATE,</v>
      </c>
      <c r="N111" s="5" t="str">
        <f t="shared" si="47"/>
        <v>START_DATE VARCHAR(20),</v>
      </c>
      <c r="O111" s="1" t="s">
        <v>290</v>
      </c>
      <c r="P111" t="s">
        <v>8</v>
      </c>
      <c r="W111" s="17" t="str">
        <f t="shared" si="43"/>
        <v>startDate</v>
      </c>
      <c r="X111" s="3" t="str">
        <f t="shared" si="44"/>
        <v>"startDate":"",</v>
      </c>
      <c r="Y111" s="22" t="str">
        <f t="shared" si="45"/>
        <v>public static String START_DATE="startDate";</v>
      </c>
      <c r="Z111" s="7" t="str">
        <f t="shared" si="46"/>
        <v>private String startDate="";</v>
      </c>
    </row>
    <row r="112" spans="2:26" ht="17.5" x14ac:dyDescent="0.45">
      <c r="B112" s="10" t="s">
        <v>268</v>
      </c>
      <c r="C112" s="1" t="s">
        <v>1</v>
      </c>
      <c r="D112" s="4">
        <v>43</v>
      </c>
      <c r="I112" t="e">
        <f>#REF!</f>
        <v>#REF!</v>
      </c>
      <c r="J112" t="str">
        <f>CONCATENATE(LEFT(CONCATENATE(" ADD "," ",N112,";"),LEN(CONCATENATE(" ADD "," ",N112,";"))-2),";")</f>
        <v xml:space="preserve"> ADD  END_DATE VARCHAR(43);</v>
      </c>
      <c r="K112" s="21" t="str">
        <f>CONCATENATE(LEFT(CONCATENATE("  ALTER COLUMN  "," ",N112,";"),LEN(CONCATENATE("  ALTER COLUMN  "," ",N112,";"))-2),";")</f>
        <v xml:space="preserve">  ALTER COLUMN   END_DATE VARCHAR(43);</v>
      </c>
      <c r="L112" s="12"/>
      <c r="M112" s="18" t="str">
        <f t="shared" si="42"/>
        <v>END_DATE,</v>
      </c>
      <c r="N112" s="5" t="str">
        <f t="shared" si="47"/>
        <v>END_DATE VARCHAR(43),</v>
      </c>
      <c r="O112" s="1" t="s">
        <v>291</v>
      </c>
      <c r="P112" t="s">
        <v>8</v>
      </c>
      <c r="W112" s="17" t="str">
        <f t="shared" si="43"/>
        <v>endDate</v>
      </c>
      <c r="X112" s="3" t="str">
        <f t="shared" si="44"/>
        <v>"endDate":"",</v>
      </c>
      <c r="Y112" s="22" t="str">
        <f t="shared" si="45"/>
        <v>public static String END_DATE="endDate";</v>
      </c>
      <c r="Z112" s="7" t="str">
        <f t="shared" si="46"/>
        <v>private String endDate="";</v>
      </c>
    </row>
    <row r="113" spans="2:26" ht="17.5" x14ac:dyDescent="0.45">
      <c r="B113" s="10" t="s">
        <v>292</v>
      </c>
      <c r="C113" s="1" t="s">
        <v>1</v>
      </c>
      <c r="D113" s="4">
        <v>40</v>
      </c>
      <c r="I113" t="e">
        <f>#REF!</f>
        <v>#REF!</v>
      </c>
      <c r="J113" t="str">
        <f>CONCATENATE(LEFT(CONCATENATE(" ADD "," ",N113,";"),LEN(CONCATENATE(" ADD "," ",N113,";"))-2),";")</f>
        <v xml:space="preserve"> ADD  FK_NETWORK_ID VARCHAR(40);</v>
      </c>
      <c r="K113" s="21" t="str">
        <f>CONCATENATE(LEFT(CONCATENATE("  ALTER COLUMN  "," ",N113,";"),LEN(CONCATENATE("  ALTER COLUMN  "," ",N113,";"))-2),";")</f>
        <v xml:space="preserve">  ALTER COLUMN   FK_NETWORK_ID VARCHAR(40);</v>
      </c>
      <c r="L113" s="12"/>
      <c r="M113" s="18" t="str">
        <f t="shared" si="42"/>
        <v>FK_NETWORK_ID,</v>
      </c>
      <c r="N113" s="5" t="str">
        <f t="shared" si="47"/>
        <v>FK_NETWORK_ID VARCHAR(40),</v>
      </c>
      <c r="O113" s="1" t="s">
        <v>10</v>
      </c>
      <c r="P113" t="s">
        <v>282</v>
      </c>
      <c r="Q113" t="s">
        <v>2</v>
      </c>
      <c r="W113" s="17" t="str">
        <f t="shared" si="43"/>
        <v>fkNetworkId</v>
      </c>
      <c r="X113" s="3" t="str">
        <f t="shared" si="44"/>
        <v>"fkNetworkId":"",</v>
      </c>
      <c r="Y113" s="22" t="str">
        <f t="shared" si="45"/>
        <v>public static String FK_NETWORK_ID="fkNetworkId";</v>
      </c>
      <c r="Z113" s="7" t="str">
        <f t="shared" si="46"/>
        <v>private String fkNetworkId="";</v>
      </c>
    </row>
    <row r="114" spans="2:26" ht="17.5" x14ac:dyDescent="0.45">
      <c r="B114" s="1" t="s">
        <v>182</v>
      </c>
      <c r="C114" s="1" t="s">
        <v>1</v>
      </c>
      <c r="D114" s="4">
        <v>300</v>
      </c>
      <c r="I114" t="e">
        <f>I20</f>
        <v>#REF!</v>
      </c>
      <c r="J114" t="str">
        <f>CONCATENATE(LEFT(CONCATENATE(" ADD "," ",N114,";"),LEN(CONCATENATE(" ADD "," ",N114,";"))-2),";")</f>
        <v xml:space="preserve"> ADD  PURPOSE VARCHAR(300);</v>
      </c>
      <c r="K114" s="21" t="str">
        <f>CONCATENATE(LEFT(CONCATENATE("  ALTER COLUMN  "," ",N114,";"),LEN(CONCATENATE("  ALTER COLUMN  "," ",N114,";"))-2),";")</f>
        <v xml:space="preserve">  ALTER COLUMN   PURPOSE VARCHAR(300);</v>
      </c>
      <c r="L114" s="12"/>
      <c r="M114" s="18" t="str">
        <f t="shared" si="42"/>
        <v>PURPOSE,</v>
      </c>
      <c r="N114" s="5" t="str">
        <f t="shared" si="47"/>
        <v>PURPOSE VARCHAR(300),</v>
      </c>
      <c r="O114" s="1" t="s">
        <v>182</v>
      </c>
      <c r="W114" s="17" t="str">
        <f t="shared" si="43"/>
        <v>purpose</v>
      </c>
      <c r="X114" s="3" t="str">
        <f t="shared" si="44"/>
        <v>"purpose":"",</v>
      </c>
      <c r="Y114" s="22" t="str">
        <f t="shared" si="45"/>
        <v>public static String PURPOSE="purpose";</v>
      </c>
      <c r="Z114" s="7" t="str">
        <f t="shared" si="46"/>
        <v>private String purpose="";</v>
      </c>
    </row>
    <row r="115" spans="2:26" ht="17.5" x14ac:dyDescent="0.45">
      <c r="B115" s="1" t="s">
        <v>14</v>
      </c>
      <c r="C115" s="1" t="s">
        <v>1</v>
      </c>
      <c r="D115" s="4">
        <v>3000</v>
      </c>
      <c r="I115">
        <f>I24</f>
        <v>0</v>
      </c>
      <c r="J115" t="str">
        <f>CONCATENATE(LEFT(CONCATENATE(" ADD "," ",N115,";"),LEN(CONCATENATE(" ADD "," ",N115,";"))-2),";")</f>
        <v xml:space="preserve"> ADD  DESCRIPTION VARCHAR(3000);</v>
      </c>
      <c r="K115" s="21" t="str">
        <f>CONCATENATE(LEFT(CONCATENATE("  ALTER COLUMN  "," ",N115,";"),LEN(CONCATENATE("  ALTER COLUMN  "," ",N115,";"))-2),";")</f>
        <v xml:space="preserve">  ALTER COLUMN   DESCRIPTION VARCHAR(3000);</v>
      </c>
      <c r="L115" s="12"/>
      <c r="M115" s="18" t="str">
        <f t="shared" si="42"/>
        <v>DESCRIPTION,</v>
      </c>
      <c r="N115" s="5" t="str">
        <f t="shared" si="47"/>
        <v>DESCRIPTION VARCHAR(3000),</v>
      </c>
      <c r="O115" s="1" t="s">
        <v>14</v>
      </c>
      <c r="W115" s="17" t="str">
        <f t="shared" si="43"/>
        <v>description</v>
      </c>
      <c r="X115" s="3" t="str">
        <f t="shared" si="44"/>
        <v>"description":"",</v>
      </c>
      <c r="Y115" s="22" t="str">
        <f t="shared" si="45"/>
        <v>public static String DESCRIPTION="description";</v>
      </c>
      <c r="Z115" s="7" t="str">
        <f t="shared" si="46"/>
        <v>private String description="";</v>
      </c>
    </row>
    <row r="116" spans="2:26" ht="17.5" x14ac:dyDescent="0.45">
      <c r="C116" s="1"/>
      <c r="D116" s="8"/>
      <c r="M116" s="18"/>
      <c r="N116" s="33" t="s">
        <v>130</v>
      </c>
      <c r="O116" s="1"/>
      <c r="W116" s="17"/>
    </row>
    <row r="117" spans="2:26" ht="17.5" x14ac:dyDescent="0.45">
      <c r="C117" s="1"/>
      <c r="D117" s="8"/>
      <c r="M117" s="18"/>
      <c r="N117" s="31" t="s">
        <v>126</v>
      </c>
      <c r="O117" s="1"/>
      <c r="W117" s="17"/>
    </row>
    <row r="118" spans="2:26" ht="17.5" x14ac:dyDescent="0.45">
      <c r="C118" s="14"/>
      <c r="D118" s="9"/>
      <c r="M118" s="20"/>
      <c r="W118" s="17"/>
    </row>
    <row r="119" spans="2:26" x14ac:dyDescent="0.35">
      <c r="B119" s="2" t="s">
        <v>347</v>
      </c>
      <c r="I119" t="str">
        <f>CONCATENATE("ALTER TABLE"," ",B119)</f>
        <v>ALTER TABLE TM_PROJECT_PERMISSION</v>
      </c>
      <c r="N119" s="5" t="str">
        <f>CONCATENATE("CREATE TABLE ",B119," ","(")</f>
        <v>CREATE TABLE TM_PROJECT_PERMISSION (</v>
      </c>
    </row>
    <row r="120" spans="2:26" ht="17.5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TM_PROJECT_PERMISSION</v>
      </c>
      <c r="J120" t="str">
        <f>CONCATENATE(LEFT(CONCATENATE(" ADD "," ",N120,";"),LEN(CONCATENATE(" ADD "," ",N120,";"))-2),";")</f>
        <v xml:space="preserve"> ADD  ID VARCHAR(30) NOT NULL ;</v>
      </c>
      <c r="K120" s="21" t="str">
        <f>CONCATENATE(LEFT(CONCATENATE("  ALTER COLUMN  "," ",N120,";"),LEN(CONCATENATE("  ALTER COLUMN  "," ",N120,";"))-2),";")</f>
        <v xml:space="preserve">  ALTER COLUMN   ID VARCHAR(30) NOT NULL ;</v>
      </c>
      <c r="L120" s="12"/>
      <c r="M120" s="18" t="str">
        <f t="shared" ref="M120:M126" si="48">CONCATENATE(B120,",")</f>
        <v>ID,</v>
      </c>
      <c r="N120" s="5" t="str">
        <f>CONCATENATE(B120," ",C120,"(",D120,") ",E120," ,")</f>
        <v>ID VARCHAR(30) NOT NULL ,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26" si="49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26" si="50">CONCATENATE("""",W120,"""",":","""","""",",")</f>
        <v>"id":"",</v>
      </c>
      <c r="Y120" s="22" t="str">
        <f t="shared" ref="Y120:Y126" si="51">CONCATENATE("public static String ",,B120,,"=","""",W120,""";")</f>
        <v>public static String ID="id";</v>
      </c>
      <c r="Z120" s="7" t="str">
        <f t="shared" ref="Z120:Z126" si="52">CONCATENATE("private String ",W120,"=","""""",";")</f>
        <v>private String id="";</v>
      </c>
    </row>
    <row r="121" spans="2:26" ht="17.5" x14ac:dyDescent="0.45">
      <c r="B121" s="1" t="s">
        <v>3</v>
      </c>
      <c r="C121" s="1" t="s">
        <v>1</v>
      </c>
      <c r="D121" s="4">
        <v>10</v>
      </c>
      <c r="I121" t="str">
        <f>I120</f>
        <v>ALTER TABLE TM_PROJECT_PERMISSION</v>
      </c>
      <c r="J121" t="str">
        <f>CONCATENATE(LEFT(CONCATENATE(" ADD "," ",N121,";"),LEN(CONCATENATE(" ADD "," ",N121,";"))-2),";")</f>
        <v xml:space="preserve"> ADD  STATUS VARCHAR(10);</v>
      </c>
      <c r="K121" s="21" t="str">
        <f>CONCATENATE(LEFT(CONCATENATE("  ALTER COLUMN  "," ",N121,";"),LEN(CONCATENATE("  ALTER COLUMN  "," ",N121,";"))-2),";")</f>
        <v xml:space="preserve">  ALTER COLUMN   STATUS VARCHAR(10);</v>
      </c>
      <c r="L121" s="12"/>
      <c r="M121" s="18" t="str">
        <f t="shared" si="48"/>
        <v>STATUS,</v>
      </c>
      <c r="N121" s="5" t="str">
        <f t="shared" ref="N121:N126" si="53">CONCATENATE(B121," ",C121,"(",D121,")",",")</f>
        <v>STATUS VARCHAR(10),</v>
      </c>
      <c r="O121" s="1" t="s">
        <v>3</v>
      </c>
      <c r="W121" s="17" t="str">
        <f t="shared" si="49"/>
        <v>status</v>
      </c>
      <c r="X121" s="3" t="str">
        <f t="shared" si="50"/>
        <v>"status":"",</v>
      </c>
      <c r="Y121" s="22" t="str">
        <f t="shared" si="51"/>
        <v>public static String STATUS="status";</v>
      </c>
      <c r="Z121" s="7" t="str">
        <f t="shared" si="52"/>
        <v>private String status="";</v>
      </c>
    </row>
    <row r="122" spans="2:26" ht="17.5" x14ac:dyDescent="0.45">
      <c r="B122" s="1" t="s">
        <v>4</v>
      </c>
      <c r="C122" s="1" t="s">
        <v>1</v>
      </c>
      <c r="D122" s="4">
        <v>30</v>
      </c>
      <c r="I122" t="str">
        <f>I121</f>
        <v>ALTER TABLE TM_PROJECT_PERMISSION</v>
      </c>
      <c r="J122" t="str">
        <f>CONCATENATE(LEFT(CONCATENATE(" ADD "," ",N122,";"),LEN(CONCATENATE(" ADD "," ",N122,";"))-2),";")</f>
        <v xml:space="preserve"> ADD  INSERT_DATE VARCHAR(30);</v>
      </c>
      <c r="K122" s="21" t="str">
        <f>CONCATENATE(LEFT(CONCATENATE("  ALTER COLUMN  "," ",N122,";"),LEN(CONCATENATE("  ALTER COLUMN  "," ",N122,";"))-2),";")</f>
        <v xml:space="preserve">  ALTER COLUMN   INSERT_DATE VARCHAR(30);</v>
      </c>
      <c r="L122" s="12"/>
      <c r="M122" s="18" t="str">
        <f t="shared" si="48"/>
        <v>INSERT_DATE,</v>
      </c>
      <c r="N122" s="5" t="str">
        <f t="shared" si="53"/>
        <v>INSERT_DATE VARCHAR(30),</v>
      </c>
      <c r="O122" s="1" t="s">
        <v>7</v>
      </c>
      <c r="P122" t="s">
        <v>8</v>
      </c>
      <c r="W122" s="17" t="str">
        <f t="shared" si="49"/>
        <v>insertDate</v>
      </c>
      <c r="X122" s="3" t="str">
        <f t="shared" si="50"/>
        <v>"insertDate":"",</v>
      </c>
      <c r="Y122" s="22" t="str">
        <f t="shared" si="51"/>
        <v>public static String INSERT_DATE="insertDate";</v>
      </c>
      <c r="Z122" s="7" t="str">
        <f t="shared" si="52"/>
        <v>private String insertDate="";</v>
      </c>
    </row>
    <row r="123" spans="2:26" ht="17.5" x14ac:dyDescent="0.45">
      <c r="B123" s="1" t="s">
        <v>5</v>
      </c>
      <c r="C123" s="1" t="s">
        <v>1</v>
      </c>
      <c r="D123" s="4">
        <v>30</v>
      </c>
      <c r="I123" t="str">
        <f>I122</f>
        <v>ALTER TABLE TM_PROJECT_PERMISSION</v>
      </c>
      <c r="J123" t="str">
        <f>CONCATENATE(LEFT(CONCATENATE(" ADD "," ",N123,";"),LEN(CONCATENATE(" ADD "," ",N123,";"))-2),";")</f>
        <v xml:space="preserve"> ADD  MODIFICATION_DATE VARCHAR(30);</v>
      </c>
      <c r="K123" s="21" t="str">
        <f>CONCATENATE(LEFT(CONCATENATE("  ALTER COLUMN  "," ",N123,";"),LEN(CONCATENATE("  ALTER COLUMN  "," ",N123,";"))-2),";")</f>
        <v xml:space="preserve">  ALTER COLUMN   MODIFICATION_DATE VARCHAR(30);</v>
      </c>
      <c r="L123" s="12"/>
      <c r="M123" s="18" t="str">
        <f t="shared" si="48"/>
        <v>MODIFICATION_DATE,</v>
      </c>
      <c r="N123" s="5" t="str">
        <f t="shared" si="53"/>
        <v>MODIFICATION_DATE VARCHAR(30),</v>
      </c>
      <c r="O123" s="1" t="s">
        <v>9</v>
      </c>
      <c r="P123" t="s">
        <v>8</v>
      </c>
      <c r="W123" s="17" t="str">
        <f t="shared" si="49"/>
        <v>modificationDate</v>
      </c>
      <c r="X123" s="3" t="str">
        <f t="shared" si="50"/>
        <v>"modificationDate":"",</v>
      </c>
      <c r="Y123" s="22" t="str">
        <f t="shared" si="51"/>
        <v>public static String MODIFICATION_DATE="modificationDate";</v>
      </c>
      <c r="Z123" s="7" t="str">
        <f t="shared" si="52"/>
        <v>private String modificationDate="";</v>
      </c>
    </row>
    <row r="124" spans="2:26" ht="17.5" x14ac:dyDescent="0.45">
      <c r="B124" s="1" t="s">
        <v>275</v>
      </c>
      <c r="C124" s="1" t="s">
        <v>1</v>
      </c>
      <c r="D124" s="4">
        <v>300</v>
      </c>
      <c r="I124">
        <f>I24</f>
        <v>0</v>
      </c>
      <c r="J124" t="str">
        <f>CONCATENATE(LEFT(CONCATENATE(" ADD "," ",N124,";"),LEN(CONCATENATE(" ADD "," ",N124,";"))-2),";")</f>
        <v xml:space="preserve"> ADD  FK_PROJECT_ID VARCHAR(300);</v>
      </c>
      <c r="K124" s="21" t="str">
        <f>CONCATENATE(LEFT(CONCATENATE("  ALTER COLUMN  "," ",N124,";"),LEN(CONCATENATE("  ALTER COLUMN  "," ",N124,";"))-2),";")</f>
        <v xml:space="preserve">  ALTER COLUMN   FK_PROJECT_ID VARCHAR(300);</v>
      </c>
      <c r="L124" s="12"/>
      <c r="M124" s="18" t="str">
        <f t="shared" si="48"/>
        <v>FK_PROJECT_ID,</v>
      </c>
      <c r="N124" s="5" t="str">
        <f t="shared" si="53"/>
        <v>FK_PROJECT_ID VARCHAR(300),</v>
      </c>
      <c r="O124" s="1" t="s">
        <v>10</v>
      </c>
      <c r="P124" t="s">
        <v>289</v>
      </c>
      <c r="Q124" t="s">
        <v>2</v>
      </c>
      <c r="W124" s="17" t="str">
        <f t="shared" si="49"/>
        <v>fkProjectId</v>
      </c>
      <c r="X124" s="3" t="str">
        <f t="shared" si="50"/>
        <v>"fkProjectId":"",</v>
      </c>
      <c r="Y124" s="22" t="str">
        <f t="shared" si="51"/>
        <v>public static String FK_PROJECT_ID="fkProjectId";</v>
      </c>
      <c r="Z124" s="7" t="str">
        <f t="shared" si="52"/>
        <v>private String fkProjectId="";</v>
      </c>
    </row>
    <row r="125" spans="2:26" ht="17.5" x14ac:dyDescent="0.45">
      <c r="B125" s="1" t="s">
        <v>11</v>
      </c>
      <c r="C125" s="1" t="s">
        <v>1</v>
      </c>
      <c r="D125" s="4">
        <v>45</v>
      </c>
      <c r="L125" s="12"/>
      <c r="M125" s="18" t="str">
        <f>CONCATENATE(B125,",")</f>
        <v>FK_USER_ID,</v>
      </c>
      <c r="N125" s="5" t="str">
        <f>CONCATENATE(B125," ",C125,"(",D125,")",",")</f>
        <v>FK_USER_ID VARCHAR(45),</v>
      </c>
      <c r="O125" s="1" t="s">
        <v>10</v>
      </c>
      <c r="P125" t="s">
        <v>12</v>
      </c>
      <c r="W125" s="17" t="str">
        <f t="shared" si="49"/>
        <v>fkUser</v>
      </c>
      <c r="X125" s="3" t="str">
        <f>CONCATENATE("""",W125,"""",":","""","""",",")</f>
        <v>"fkUser":"",</v>
      </c>
      <c r="Y125" s="22" t="str">
        <f>CONCATENATE("public static String ",,B125,,"=","""",W125,""";")</f>
        <v>public static String FK_USER_ID="fkUser";</v>
      </c>
      <c r="Z125" s="7" t="str">
        <f>CONCATENATE("private String ",W125,"=","""""",";")</f>
        <v>private String fkUser="";</v>
      </c>
    </row>
    <row r="126" spans="2:26" ht="17.5" x14ac:dyDescent="0.45">
      <c r="B126" s="1" t="s">
        <v>14</v>
      </c>
      <c r="C126" s="1" t="s">
        <v>1</v>
      </c>
      <c r="D126" s="4">
        <v>3000</v>
      </c>
      <c r="I126">
        <f>I99</f>
        <v>0</v>
      </c>
      <c r="J126" t="str">
        <f>CONCATENATE(LEFT(CONCATENATE(" ADD "," ",N126,";"),LEN(CONCATENATE(" ADD "," ",N126,";"))-2),";")</f>
        <v xml:space="preserve"> ADD  DESCRIPTION VARCHAR(3000);</v>
      </c>
      <c r="K126" s="21" t="str">
        <f>CONCATENATE(LEFT(CONCATENATE("  ALTER COLUMN  "," ",N126,";"),LEN(CONCATENATE("  ALTER COLUMN  "," ",N126,";"))-2),";")</f>
        <v xml:space="preserve">  ALTER COLUMN   DESCRIPTION VARCHAR(3000);</v>
      </c>
      <c r="L126" s="12"/>
      <c r="M126" s="18" t="str">
        <f t="shared" si="48"/>
        <v>DESCRIPTION,</v>
      </c>
      <c r="N126" s="5" t="str">
        <f t="shared" si="53"/>
        <v>DESCRIPTION VARCHAR(3000),</v>
      </c>
      <c r="O126" s="1" t="s">
        <v>14</v>
      </c>
      <c r="W126" s="17" t="str">
        <f t="shared" si="49"/>
        <v>description</v>
      </c>
      <c r="X126" s="3" t="str">
        <f t="shared" si="50"/>
        <v>"description":"",</v>
      </c>
      <c r="Y126" s="22" t="str">
        <f t="shared" si="51"/>
        <v>public static String DESCRIPTION="description";</v>
      </c>
      <c r="Z126" s="7" t="str">
        <f t="shared" si="52"/>
        <v>private String description="";</v>
      </c>
    </row>
    <row r="127" spans="2:26" ht="17.5" x14ac:dyDescent="0.45">
      <c r="C127" s="1"/>
      <c r="D127" s="8"/>
      <c r="M127" s="18"/>
      <c r="N127" s="33" t="s">
        <v>130</v>
      </c>
      <c r="O127" s="1"/>
      <c r="W127" s="17"/>
    </row>
    <row r="128" spans="2:26" ht="17.5" x14ac:dyDescent="0.45">
      <c r="C128" s="1"/>
      <c r="D128" s="8"/>
      <c r="M128" s="18"/>
      <c r="N128" s="31" t="s">
        <v>126</v>
      </c>
      <c r="O128" s="1"/>
      <c r="W128" s="17"/>
    </row>
    <row r="129" spans="2:26" x14ac:dyDescent="0.35">
      <c r="B129" s="2" t="s">
        <v>349</v>
      </c>
      <c r="I129" t="str">
        <f>CONCATENATE("ALTER TABLE"," ",B129)</f>
        <v>ALTER TABLE TM_PROJECT_PERMISSION_LIST</v>
      </c>
      <c r="J129" t="s">
        <v>294</v>
      </c>
      <c r="K129" s="26" t="str">
        <f>CONCATENATE(J129," VIEW ",B129," AS SELECT")</f>
        <v>create OR REPLACE VIEW TM_PROJECT_PERMISSION_LIST AS SELECT</v>
      </c>
      <c r="N129" s="5" t="str">
        <f>CONCATENATE("CREATE TABLE ",B129," ","(")</f>
        <v>CREATE TABLE TM_PROJECT_PERMISSION_LIST (</v>
      </c>
    </row>
    <row r="130" spans="2:26" ht="17.5" x14ac:dyDescent="0.45">
      <c r="B130" s="1" t="s">
        <v>2</v>
      </c>
      <c r="C130" s="1" t="s">
        <v>1</v>
      </c>
      <c r="D130" s="4">
        <v>30</v>
      </c>
      <c r="E130" s="24" t="s">
        <v>113</v>
      </c>
      <c r="I130" t="str">
        <f>I129</f>
        <v>ALTER TABLE TM_PROJECT_PERMISSION_LIST</v>
      </c>
      <c r="K130" s="25" t="str">
        <f>CONCATENATE(B130,",")</f>
        <v>ID,</v>
      </c>
      <c r="L130" s="12"/>
      <c r="M130" s="18" t="str">
        <f t="shared" ref="M130:M138" si="54">CONCATENATE(B130,",")</f>
        <v>ID,</v>
      </c>
      <c r="N130" s="5" t="str">
        <f>CONCATENATE(B130," ",C130,"(",D130,") ",E130," ,")</f>
        <v>ID VARCHAR(30) NOT NULL ,</v>
      </c>
      <c r="O130" s="1" t="s">
        <v>2</v>
      </c>
      <c r="P130" s="6"/>
      <c r="Q130" s="6"/>
      <c r="R130" s="6"/>
      <c r="S130" s="6"/>
      <c r="T130" s="6"/>
      <c r="U130" s="6"/>
      <c r="V130" s="6"/>
      <c r="W130" s="17" t="str">
        <f t="shared" ref="W130:W138" si="55">CONCATENATE(,LOWER(O130),UPPER(LEFT(P130,1)),LOWER(RIGHT(P130,LEN(P130)-IF(LEN(P130)&gt;0,1,LEN(P130)))),UPPER(LEFT(Q130,1)),LOWER(RIGHT(Q130,LEN(Q130)-IF(LEN(Q130)&gt;0,1,LEN(Q130)))),UPPER(LEFT(R130,1)),LOWER(RIGHT(R130,LEN(R130)-IF(LEN(R130)&gt;0,1,LEN(R130)))),UPPER(LEFT(S130,1)),LOWER(RIGHT(S130,LEN(S130)-IF(LEN(S130)&gt;0,1,LEN(S130)))),UPPER(LEFT(T130,1)),LOWER(RIGHT(T130,LEN(T130)-IF(LEN(T130)&gt;0,1,LEN(T130)))),UPPER(LEFT(U130,1)),LOWER(RIGHT(U130,LEN(U130)-IF(LEN(U130)&gt;0,1,LEN(U130)))),UPPER(LEFT(V130,1)),LOWER(RIGHT(V130,LEN(V130)-IF(LEN(V130)&gt;0,1,LEN(V130)))))</f>
        <v>id</v>
      </c>
      <c r="X130" s="3" t="str">
        <f t="shared" ref="X130:X138" si="56">CONCATENATE("""",W130,"""",":","""","""",",")</f>
        <v>"id":"",</v>
      </c>
      <c r="Y130" s="22" t="str">
        <f t="shared" ref="Y130:Y138" si="57">CONCATENATE("public static String ",,B130,,"=","""",W130,""";")</f>
        <v>public static String ID="id";</v>
      </c>
      <c r="Z130" s="7" t="str">
        <f t="shared" ref="Z130:Z138" si="58">CONCATENATE("private String ",W130,"=","""""",";")</f>
        <v>private String id="";</v>
      </c>
    </row>
    <row r="131" spans="2:26" ht="17.5" x14ac:dyDescent="0.45">
      <c r="B131" s="1" t="s">
        <v>3</v>
      </c>
      <c r="C131" s="1" t="s">
        <v>1</v>
      </c>
      <c r="D131" s="4">
        <v>10</v>
      </c>
      <c r="I131" t="str">
        <f>I130</f>
        <v>ALTER TABLE TM_PROJECT_PERMISSION_LIST</v>
      </c>
      <c r="K131" s="25" t="str">
        <f>CONCATENATE(B131,",")</f>
        <v>STATUS,</v>
      </c>
      <c r="L131" s="12"/>
      <c r="M131" s="18" t="str">
        <f t="shared" si="54"/>
        <v>STATUS,</v>
      </c>
      <c r="N131" s="5" t="str">
        <f t="shared" ref="N131:N138" si="59">CONCATENATE(B131," ",C131,"(",D131,")",",")</f>
        <v>STATUS VARCHAR(10),</v>
      </c>
      <c r="O131" s="1" t="s">
        <v>3</v>
      </c>
      <c r="W131" s="17" t="str">
        <f t="shared" si="55"/>
        <v>status</v>
      </c>
      <c r="X131" s="3" t="str">
        <f t="shared" si="56"/>
        <v>"status":"",</v>
      </c>
      <c r="Y131" s="22" t="str">
        <f t="shared" si="57"/>
        <v>public static String STATUS="status";</v>
      </c>
      <c r="Z131" s="7" t="str">
        <f t="shared" si="58"/>
        <v>private String status="";</v>
      </c>
    </row>
    <row r="132" spans="2:26" ht="17.5" x14ac:dyDescent="0.45">
      <c r="B132" s="1" t="s">
        <v>4</v>
      </c>
      <c r="C132" s="1" t="s">
        <v>1</v>
      </c>
      <c r="D132" s="4">
        <v>30</v>
      </c>
      <c r="I132" t="str">
        <f>I131</f>
        <v>ALTER TABLE TM_PROJECT_PERMISSION_LIST</v>
      </c>
      <c r="K132" s="25" t="str">
        <f>CONCATENATE(B132,",")</f>
        <v>INSERT_DATE,</v>
      </c>
      <c r="L132" s="12"/>
      <c r="M132" s="18" t="str">
        <f t="shared" si="54"/>
        <v>INSERT_DATE,</v>
      </c>
      <c r="N132" s="5" t="str">
        <f t="shared" si="59"/>
        <v>INSERT_DATE VARCHAR(30),</v>
      </c>
      <c r="O132" s="1" t="s">
        <v>7</v>
      </c>
      <c r="P132" t="s">
        <v>8</v>
      </c>
      <c r="W132" s="17" t="str">
        <f t="shared" si="55"/>
        <v>insertDate</v>
      </c>
      <c r="X132" s="3" t="str">
        <f t="shared" si="56"/>
        <v>"insertDate":"",</v>
      </c>
      <c r="Y132" s="22" t="str">
        <f t="shared" si="57"/>
        <v>public static String INSERT_DATE="insertDate";</v>
      </c>
      <c r="Z132" s="7" t="str">
        <f t="shared" si="58"/>
        <v>private String insertDate="";</v>
      </c>
    </row>
    <row r="133" spans="2:26" ht="17.5" x14ac:dyDescent="0.45">
      <c r="B133" s="1" t="s">
        <v>5</v>
      </c>
      <c r="C133" s="1" t="s">
        <v>1</v>
      </c>
      <c r="D133" s="4">
        <v>30</v>
      </c>
      <c r="I133" t="str">
        <f>I132</f>
        <v>ALTER TABLE TM_PROJECT_PERMISSION_LIST</v>
      </c>
      <c r="K133" s="25" t="str">
        <f>CONCATENATE(B133,",")</f>
        <v>MODIFICATION_DATE,</v>
      </c>
      <c r="L133" s="12"/>
      <c r="M133" s="18" t="str">
        <f t="shared" si="54"/>
        <v>MODIFICATION_DATE,</v>
      </c>
      <c r="N133" s="5" t="str">
        <f t="shared" si="59"/>
        <v>MODIFICATION_DATE VARCHAR(30),</v>
      </c>
      <c r="O133" s="1" t="s">
        <v>9</v>
      </c>
      <c r="P133" t="s">
        <v>8</v>
      </c>
      <c r="W133" s="17" t="str">
        <f t="shared" si="55"/>
        <v>modificationDate</v>
      </c>
      <c r="X133" s="3" t="str">
        <f t="shared" si="56"/>
        <v>"modificationDate":"",</v>
      </c>
      <c r="Y133" s="22" t="str">
        <f t="shared" si="57"/>
        <v>public static String MODIFICATION_DATE="modificationDate";</v>
      </c>
      <c r="Z133" s="7" t="str">
        <f t="shared" si="58"/>
        <v>private String modificationDate="";</v>
      </c>
    </row>
    <row r="134" spans="2:26" ht="17.5" x14ac:dyDescent="0.45">
      <c r="B134" s="1" t="s">
        <v>275</v>
      </c>
      <c r="C134" s="1" t="s">
        <v>1</v>
      </c>
      <c r="D134" s="4">
        <v>300</v>
      </c>
      <c r="I134" t="str">
        <f>I92</f>
        <v>ALTER TABLE TM_TASK_TYPE</v>
      </c>
      <c r="K134" s="25" t="str">
        <f>CONCATENATE(B134,",")</f>
        <v>FK_PROJECT_ID,</v>
      </c>
      <c r="L134" s="12"/>
      <c r="M134" s="18" t="str">
        <f>CONCATENATE(B134,",")</f>
        <v>FK_PROJECT_ID,</v>
      </c>
      <c r="N134" s="5" t="str">
        <f>CONCATENATE(B134," ",C134,"(",D134,")",",")</f>
        <v>FK_PROJECT_ID VARCHAR(300),</v>
      </c>
      <c r="O134" s="1" t="s">
        <v>10</v>
      </c>
      <c r="P134" t="s">
        <v>289</v>
      </c>
      <c r="Q134" t="s">
        <v>2</v>
      </c>
      <c r="W134" s="17" t="str">
        <f t="shared" si="55"/>
        <v>fkProjectId</v>
      </c>
      <c r="X134" s="3" t="str">
        <f>CONCATENATE("""",W134,"""",":","""","""",",")</f>
        <v>"fkProjectId":"",</v>
      </c>
      <c r="Y134" s="22" t="str">
        <f>CONCATENATE("public static String ",,B134,,"=","""",W134,""";")</f>
        <v>public static String FK_PROJECT_ID="fkProjectId";</v>
      </c>
      <c r="Z134" s="7" t="str">
        <f>CONCATENATE("private String ",W134,"=","""""",";")</f>
        <v>private String fkProjectId="";</v>
      </c>
    </row>
    <row r="135" spans="2:26" ht="17.5" x14ac:dyDescent="0.45">
      <c r="B135" s="1" t="s">
        <v>288</v>
      </c>
      <c r="C135" s="1" t="s">
        <v>1</v>
      </c>
      <c r="D135" s="4">
        <v>300</v>
      </c>
      <c r="I135" t="e">
        <f>I93</f>
        <v>#REF!</v>
      </c>
      <c r="J135" s="23"/>
      <c r="K135" s="25" t="s">
        <v>384</v>
      </c>
      <c r="L135" s="12"/>
      <c r="M135" s="18" t="str">
        <f t="shared" si="54"/>
        <v>PROJECT_NAME,</v>
      </c>
      <c r="N135" s="5" t="str">
        <f t="shared" si="59"/>
        <v>PROJECT_NAME VARCHAR(300),</v>
      </c>
      <c r="O135" s="1" t="s">
        <v>289</v>
      </c>
      <c r="P135" t="s">
        <v>0</v>
      </c>
      <c r="W135" s="17" t="str">
        <f t="shared" si="55"/>
        <v>projectName</v>
      </c>
      <c r="X135" s="3" t="str">
        <f t="shared" si="56"/>
        <v>"projectName":"",</v>
      </c>
      <c r="Y135" s="22" t="str">
        <f t="shared" si="57"/>
        <v>public static String PROJECT_NAME="projectName";</v>
      </c>
      <c r="Z135" s="7" t="str">
        <f t="shared" si="58"/>
        <v>private String projectName="";</v>
      </c>
    </row>
    <row r="136" spans="2:26" ht="17.5" x14ac:dyDescent="0.45">
      <c r="B136" s="1" t="s">
        <v>11</v>
      </c>
      <c r="C136" s="1" t="s">
        <v>1</v>
      </c>
      <c r="D136" s="4">
        <v>45</v>
      </c>
      <c r="K136" s="25" t="str">
        <f>CONCATENATE(B136,",")</f>
        <v>FK_USER_ID,</v>
      </c>
      <c r="L136" s="12"/>
      <c r="M136" s="18" t="str">
        <f>CONCATENATE(B136,",")</f>
        <v>FK_USER_ID,</v>
      </c>
      <c r="N136" s="5" t="str">
        <f>CONCATENATE(B136," ",C136,"(",D136,")",",")</f>
        <v>FK_USER_ID VARCHAR(45),</v>
      </c>
      <c r="O136" s="1" t="s">
        <v>10</v>
      </c>
      <c r="P136" t="s">
        <v>12</v>
      </c>
      <c r="R136" t="s">
        <v>350</v>
      </c>
      <c r="W136" s="17" t="str">
        <f t="shared" si="55"/>
        <v>fkUserId</v>
      </c>
      <c r="X136" s="3" t="str">
        <f>CONCATENATE("""",W136,"""",":","""","""",",")</f>
        <v>"fkUserId":"",</v>
      </c>
      <c r="Y136" s="22" t="str">
        <f>CONCATENATE("public static String ",,B136,,"=","""",W136,""";")</f>
        <v>public static String FK_USER_ID="fkUserId";</v>
      </c>
      <c r="Z136" s="7" t="str">
        <f>CONCATENATE("private String ",W136,"=","""""",";")</f>
        <v>private String fkUserId="";</v>
      </c>
    </row>
    <row r="137" spans="2:26" ht="17.5" x14ac:dyDescent="0.45">
      <c r="B137" s="1" t="s">
        <v>348</v>
      </c>
      <c r="C137" s="1" t="s">
        <v>1</v>
      </c>
      <c r="D137" s="4">
        <v>45</v>
      </c>
      <c r="K137" s="25" t="s">
        <v>444</v>
      </c>
      <c r="L137" s="12"/>
      <c r="M137" s="18" t="str">
        <f t="shared" si="54"/>
        <v>USER_NAME,</v>
      </c>
      <c r="N137" s="5" t="str">
        <f t="shared" si="59"/>
        <v>USER_NAME VARCHAR(45),</v>
      </c>
      <c r="O137" s="1" t="s">
        <v>12</v>
      </c>
      <c r="P137" t="s">
        <v>0</v>
      </c>
      <c r="W137" s="17" t="str">
        <f t="shared" si="55"/>
        <v>userName</v>
      </c>
      <c r="X137" s="3" t="str">
        <f t="shared" si="56"/>
        <v>"userName":"",</v>
      </c>
      <c r="Y137" s="22" t="str">
        <f t="shared" si="57"/>
        <v>public static String USER_NAME="userName";</v>
      </c>
      <c r="Z137" s="7" t="str">
        <f t="shared" si="58"/>
        <v>private String userName="";</v>
      </c>
    </row>
    <row r="138" spans="2:26" ht="17.5" x14ac:dyDescent="0.45">
      <c r="B138" s="1" t="s">
        <v>14</v>
      </c>
      <c r="C138" s="1" t="s">
        <v>1</v>
      </c>
      <c r="D138" s="4">
        <v>3000</v>
      </c>
      <c r="I138" t="str">
        <f>I109</f>
        <v>ALTER TABLE TM_PROJECT</v>
      </c>
      <c r="K138" s="25" t="str">
        <f>CONCATENATE(B138,"")</f>
        <v>DESCRIPTION</v>
      </c>
      <c r="L138" s="12"/>
      <c r="M138" s="18" t="str">
        <f t="shared" si="54"/>
        <v>DESCRIPTION,</v>
      </c>
      <c r="N138" s="5" t="str">
        <f t="shared" si="59"/>
        <v>DESCRIPTION VARCHAR(3000),</v>
      </c>
      <c r="O138" s="1" t="s">
        <v>14</v>
      </c>
      <c r="W138" s="17" t="str">
        <f t="shared" si="55"/>
        <v>description</v>
      </c>
      <c r="X138" s="3" t="str">
        <f t="shared" si="56"/>
        <v>"description":"",</v>
      </c>
      <c r="Y138" s="22" t="str">
        <f t="shared" si="57"/>
        <v>public static String DESCRIPTION="description";</v>
      </c>
      <c r="Z138" s="7" t="str">
        <f t="shared" si="58"/>
        <v>private String description="";</v>
      </c>
    </row>
    <row r="139" spans="2:26" ht="17.5" x14ac:dyDescent="0.45">
      <c r="C139" s="14"/>
      <c r="D139" s="9"/>
      <c r="K139" s="29" t="str">
        <f>CONCATENATE(" FROM ",LEFT(B129,LEN(B129)-5)," T")</f>
        <v xml:space="preserve"> FROM TM_PROJECT_PERMISSION T</v>
      </c>
      <c r="M139" s="20"/>
      <c r="W139" s="17"/>
    </row>
    <row r="140" spans="2:26" ht="17.5" x14ac:dyDescent="0.45">
      <c r="C140" s="14"/>
      <c r="D140" s="9"/>
      <c r="K140" s="29"/>
      <c r="M140" s="20"/>
      <c r="W140" s="17"/>
    </row>
    <row r="141" spans="2:26" x14ac:dyDescent="0.35">
      <c r="B141" s="2" t="s">
        <v>293</v>
      </c>
      <c r="I141" t="str">
        <f>CONCATENATE("ALTER TABLE"," ",B141)</f>
        <v>ALTER TABLE TM_PROJECT_LIST</v>
      </c>
      <c r="J141" t="s">
        <v>294</v>
      </c>
      <c r="K141" s="26" t="str">
        <f>CONCATENATE(J141," VIEW ",B141," AS SELECT")</f>
        <v>create OR REPLACE VIEW TM_PROJECT_LIST AS SELECT</v>
      </c>
      <c r="N141" s="5" t="str">
        <f>CONCATENATE("CREATE TABLE ",B141," ","(")</f>
        <v>CREATE TABLE TM_PROJECT_LIST (</v>
      </c>
    </row>
    <row r="142" spans="2:26" ht="17.5" x14ac:dyDescent="0.45">
      <c r="B142" s="1" t="s">
        <v>2</v>
      </c>
      <c r="C142" s="1" t="s">
        <v>1</v>
      </c>
      <c r="D142" s="4">
        <v>30</v>
      </c>
      <c r="E142" s="24" t="s">
        <v>113</v>
      </c>
      <c r="I142" t="str">
        <f>I141</f>
        <v>ALTER TABLE TM_PROJECT_LIST</v>
      </c>
      <c r="K142" s="25" t="str">
        <f t="shared" ref="K142:K149" si="60">CONCATENATE(B142,",")</f>
        <v>ID,</v>
      </c>
      <c r="L142" s="12"/>
      <c r="M142" s="18" t="str">
        <f t="shared" ref="M142:M152" si="61">CONCATENATE(B142,",")</f>
        <v>ID,</v>
      </c>
      <c r="N142" s="5" t="str">
        <f>CONCATENATE(B142," ",C142,"(",D142,") ",E142," ,")</f>
        <v>ID VARCHAR(30) NOT NULL ,</v>
      </c>
      <c r="O142" s="1" t="s">
        <v>2</v>
      </c>
      <c r="P142" s="6"/>
      <c r="Q142" s="6"/>
      <c r="R142" s="6"/>
      <c r="S142" s="6"/>
      <c r="T142" s="6"/>
      <c r="U142" s="6"/>
      <c r="V142" s="6"/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id</v>
      </c>
      <c r="X142" s="3" t="str">
        <f t="shared" ref="X142:X152" si="62">CONCATENATE("""",W142,"""",":","""","""",",")</f>
        <v>"id":"",</v>
      </c>
      <c r="Y142" s="22" t="str">
        <f t="shared" ref="Y142:Y152" si="63">CONCATENATE("public static String ",,B142,,"=","""",W142,""";")</f>
        <v>public static String ID="id";</v>
      </c>
      <c r="Z142" s="7" t="str">
        <f t="shared" ref="Z142:Z152" si="64">CONCATENATE("private String ",W142,"=","""""",";")</f>
        <v>private String id="";</v>
      </c>
    </row>
    <row r="143" spans="2:26" ht="17.5" x14ac:dyDescent="0.45">
      <c r="B143" s="1" t="s">
        <v>3</v>
      </c>
      <c r="C143" s="1" t="s">
        <v>1</v>
      </c>
      <c r="D143" s="4">
        <v>10</v>
      </c>
      <c r="I143" t="str">
        <f>I142</f>
        <v>ALTER TABLE TM_PROJECT_LIST</v>
      </c>
      <c r="K143" s="25" t="str">
        <f t="shared" si="60"/>
        <v>STATUS,</v>
      </c>
      <c r="L143" s="12"/>
      <c r="M143" s="18" t="str">
        <f t="shared" si="61"/>
        <v>STATUS,</v>
      </c>
      <c r="N143" s="5" t="str">
        <f t="shared" ref="N143:N152" si="65">CONCATENATE(B143," ",C143,"(",D143,")",",")</f>
        <v>STATUS VARCHAR(10),</v>
      </c>
      <c r="O143" s="1" t="s">
        <v>3</v>
      </c>
      <c r="W143" s="17" t="str">
        <f>CONCATENATE(,LOWER(O143),UPPER(LEFT(P143,1)),LOWER(RIGHT(P143,LEN(P143)-IF(LEN(P143)&gt;0,1,LEN(P143)))),UPPER(LEFT(Q143,1)),LOWER(RIGHT(Q143,LEN(Q143)-IF(LEN(Q143)&gt;0,1,LEN(Q143)))),UPPER(LEFT(R143,1)),LOWER(RIGHT(R143,LEN(R143)-IF(LEN(R143)&gt;0,1,LEN(R143)))),UPPER(LEFT(S143,1)),LOWER(RIGHT(S143,LEN(S143)-IF(LEN(S143)&gt;0,1,LEN(S143)))),UPPER(LEFT(T143,1)),LOWER(RIGHT(T143,LEN(T143)-IF(LEN(T143)&gt;0,1,LEN(T143)))),UPPER(LEFT(U143,1)),LOWER(RIGHT(U143,LEN(U143)-IF(LEN(U143)&gt;0,1,LEN(U143)))),UPPER(LEFT(V143,1)),LOWER(RIGHT(V143,LEN(V143)-IF(LEN(V143)&gt;0,1,LEN(V143)))))</f>
        <v>status</v>
      </c>
      <c r="X143" s="3" t="str">
        <f t="shared" si="62"/>
        <v>"status":"",</v>
      </c>
      <c r="Y143" s="22" t="str">
        <f t="shared" si="63"/>
        <v>public static String STATUS="status";</v>
      </c>
      <c r="Z143" s="7" t="str">
        <f t="shared" si="64"/>
        <v>private String status="";</v>
      </c>
    </row>
    <row r="144" spans="2:26" ht="17.5" x14ac:dyDescent="0.45">
      <c r="B144" s="1" t="s">
        <v>4</v>
      </c>
      <c r="C144" s="1" t="s">
        <v>1</v>
      </c>
      <c r="D144" s="4">
        <v>30</v>
      </c>
      <c r="I144" t="str">
        <f>I143</f>
        <v>ALTER TABLE TM_PROJECT_LIST</v>
      </c>
      <c r="K144" s="25" t="str">
        <f t="shared" si="60"/>
        <v>INSERT_DATE,</v>
      </c>
      <c r="L144" s="12"/>
      <c r="M144" s="18" t="str">
        <f t="shared" si="61"/>
        <v>INSERT_DATE,</v>
      </c>
      <c r="N144" s="5" t="str">
        <f t="shared" si="65"/>
        <v>INSERT_DATE VARCHAR(30),</v>
      </c>
      <c r="O144" s="1" t="s">
        <v>7</v>
      </c>
      <c r="P144" t="s">
        <v>8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insertDate</v>
      </c>
      <c r="X144" s="3" t="str">
        <f t="shared" si="62"/>
        <v>"insertDate":"",</v>
      </c>
      <c r="Y144" s="22" t="str">
        <f t="shared" si="63"/>
        <v>public static String INSERT_DATE="insertDate";</v>
      </c>
      <c r="Z144" s="7" t="str">
        <f t="shared" si="64"/>
        <v>private String insertDate="";</v>
      </c>
    </row>
    <row r="145" spans="2:26" ht="17.5" x14ac:dyDescent="0.45">
      <c r="B145" s="1" t="s">
        <v>5</v>
      </c>
      <c r="C145" s="1" t="s">
        <v>1</v>
      </c>
      <c r="D145" s="4">
        <v>30</v>
      </c>
      <c r="I145" t="str">
        <f>I144</f>
        <v>ALTER TABLE TM_PROJECT_LIST</v>
      </c>
      <c r="K145" s="25" t="str">
        <f t="shared" si="60"/>
        <v>MODIFICATION_DATE,</v>
      </c>
      <c r="L145" s="12"/>
      <c r="M145" s="18" t="str">
        <f t="shared" si="61"/>
        <v>MODIFICATION_DATE,</v>
      </c>
      <c r="N145" s="5" t="str">
        <f t="shared" si="65"/>
        <v>MODIFICATION_DATE VARCHAR(30),</v>
      </c>
      <c r="O145" s="1" t="s">
        <v>9</v>
      </c>
      <c r="P145" t="s">
        <v>8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modificationDate</v>
      </c>
      <c r="X145" s="3" t="str">
        <f t="shared" si="62"/>
        <v>"modificationDate":"",</v>
      </c>
      <c r="Y145" s="22" t="str">
        <f t="shared" si="63"/>
        <v>public static String MODIFICATION_DATE="modificationDate";</v>
      </c>
      <c r="Z145" s="7" t="str">
        <f t="shared" si="64"/>
        <v>private String modificationDate="";</v>
      </c>
    </row>
    <row r="146" spans="2:26" ht="17.5" x14ac:dyDescent="0.45">
      <c r="B146" s="1" t="s">
        <v>288</v>
      </c>
      <c r="C146" s="1" t="s">
        <v>1</v>
      </c>
      <c r="D146" s="4">
        <v>300</v>
      </c>
      <c r="I146">
        <f>I99</f>
        <v>0</v>
      </c>
      <c r="K146" s="25" t="str">
        <f t="shared" si="60"/>
        <v>PROJECT_NAME,</v>
      </c>
      <c r="L146" s="12"/>
      <c r="M146" s="18" t="str">
        <f t="shared" si="61"/>
        <v>PROJECT_NAME,</v>
      </c>
      <c r="N146" s="5" t="str">
        <f t="shared" si="65"/>
        <v>PROJECT_NAME VARCHAR(300),</v>
      </c>
      <c r="O146" s="1" t="s">
        <v>289</v>
      </c>
      <c r="P146" t="s">
        <v>0</v>
      </c>
      <c r="W146" s="17" t="str">
        <f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projectName</v>
      </c>
      <c r="X146" s="3" t="str">
        <f t="shared" si="62"/>
        <v>"projectName":"",</v>
      </c>
      <c r="Y146" s="22" t="str">
        <f t="shared" si="63"/>
        <v>public static String PROJECT_NAME="projectName";</v>
      </c>
      <c r="Z146" s="7" t="str">
        <f t="shared" si="64"/>
        <v>private String projectName="";</v>
      </c>
    </row>
    <row r="147" spans="2:26" ht="17.5" x14ac:dyDescent="0.45">
      <c r="B147" s="1" t="s">
        <v>266</v>
      </c>
      <c r="C147" s="1" t="s">
        <v>1</v>
      </c>
      <c r="D147" s="4">
        <v>20</v>
      </c>
      <c r="J147" s="23"/>
      <c r="K147" s="25" t="str">
        <f t="shared" si="60"/>
        <v>START_DATE,</v>
      </c>
      <c r="L147" s="12"/>
      <c r="M147" s="18" t="str">
        <f t="shared" si="61"/>
        <v>START_DATE,</v>
      </c>
      <c r="N147" s="5" t="str">
        <f t="shared" si="65"/>
        <v>START_DATE VARCHAR(20),</v>
      </c>
      <c r="O147" s="1" t="s">
        <v>290</v>
      </c>
      <c r="P147" t="s">
        <v>8</v>
      </c>
      <c r="W147" s="17" t="str">
        <f t="shared" ref="W147:W152" si="66">CONCATENATE(,LOWER(O147),UPPER(LEFT(P147,1)),LOWER(RIGHT(P147,LEN(P147)-IF(LEN(P147)&gt;0,1,LEN(P147)))),UPPER(LEFT(Q147,1)),LOWER(RIGHT(Q147,LEN(Q147)-IF(LEN(Q147)&gt;0,1,LEN(Q147)))),UPPER(LEFT(R147,1)),LOWER(RIGHT(R147,LEN(R147)-IF(LEN(R147)&gt;0,1,LEN(R147)))),UPPER(LEFT(S147,1)),LOWER(RIGHT(S147,LEN(S147)-IF(LEN(S147)&gt;0,1,LEN(S147)))),UPPER(LEFT(T147,1)),LOWER(RIGHT(T147,LEN(T147)-IF(LEN(T147)&gt;0,1,LEN(T147)))),UPPER(LEFT(U147,1)),LOWER(RIGHT(U147,LEN(U147)-IF(LEN(U147)&gt;0,1,LEN(U147)))),UPPER(LEFT(V147,1)),LOWER(RIGHT(V147,LEN(V147)-IF(LEN(V147)&gt;0,1,LEN(V147)))))</f>
        <v>startDate</v>
      </c>
      <c r="X147" s="3" t="str">
        <f t="shared" si="62"/>
        <v>"startDate":"",</v>
      </c>
      <c r="Y147" s="22" t="str">
        <f t="shared" si="63"/>
        <v>public static String START_DATE="startDate";</v>
      </c>
      <c r="Z147" s="7" t="str">
        <f t="shared" si="64"/>
        <v>private String startDate="";</v>
      </c>
    </row>
    <row r="148" spans="2:26" ht="17.5" x14ac:dyDescent="0.45">
      <c r="B148" s="10" t="s">
        <v>268</v>
      </c>
      <c r="C148" s="1" t="s">
        <v>1</v>
      </c>
      <c r="D148" s="4">
        <v>43</v>
      </c>
      <c r="I148" t="e">
        <f>I93</f>
        <v>#REF!</v>
      </c>
      <c r="K148" s="25" t="str">
        <f t="shared" si="60"/>
        <v>END_DATE,</v>
      </c>
      <c r="L148" s="12"/>
      <c r="M148" s="18" t="str">
        <f t="shared" si="61"/>
        <v>END_DATE,</v>
      </c>
      <c r="N148" s="5" t="str">
        <f t="shared" si="65"/>
        <v>END_DATE VARCHAR(43),</v>
      </c>
      <c r="O148" s="1" t="s">
        <v>291</v>
      </c>
      <c r="P148" t="s">
        <v>8</v>
      </c>
      <c r="W148" s="17" t="str">
        <f t="shared" si="66"/>
        <v>endDate</v>
      </c>
      <c r="X148" s="3" t="str">
        <f t="shared" si="62"/>
        <v>"endDate":"",</v>
      </c>
      <c r="Y148" s="22" t="str">
        <f t="shared" si="63"/>
        <v>public static String END_DATE="endDate";</v>
      </c>
      <c r="Z148" s="7" t="str">
        <f t="shared" si="64"/>
        <v>private String endDate="";</v>
      </c>
    </row>
    <row r="149" spans="2:26" ht="17.5" x14ac:dyDescent="0.45">
      <c r="B149" s="10" t="s">
        <v>292</v>
      </c>
      <c r="C149" s="1" t="s">
        <v>1</v>
      </c>
      <c r="D149" s="4">
        <v>40</v>
      </c>
      <c r="I149" t="e">
        <f>I93</f>
        <v>#REF!</v>
      </c>
      <c r="K149" s="25" t="str">
        <f t="shared" si="60"/>
        <v>FK_NETWORK_ID,</v>
      </c>
      <c r="L149" s="12"/>
      <c r="M149" s="18" t="str">
        <f>CONCATENATE(B149,",")</f>
        <v>FK_NETWORK_ID,</v>
      </c>
      <c r="N149" s="5" t="str">
        <f>CONCATENATE(B149," ",C149,"(",D149,")",",")</f>
        <v>FK_NETWORK_ID VARCHAR(40),</v>
      </c>
      <c r="O149" s="1" t="s">
        <v>10</v>
      </c>
      <c r="P149" t="s">
        <v>282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fkNetworkId</v>
      </c>
      <c r="X149" s="3" t="str">
        <f>CONCATENATE("""",W149,"""",":","""","""",",")</f>
        <v>"fkNetworkId":"",</v>
      </c>
      <c r="Y149" s="22" t="str">
        <f>CONCATENATE("public static String ",,B149,,"=","""",W149,""";")</f>
        <v>public static String FK_NETWORK_ID="fkNetworkId";</v>
      </c>
      <c r="Z149" s="7" t="str">
        <f>CONCATENATE("private String ",W149,"=","""""",";")</f>
        <v>private String fkNetworkId="";</v>
      </c>
    </row>
    <row r="150" spans="2:26" ht="17.5" x14ac:dyDescent="0.45">
      <c r="B150" s="10" t="s">
        <v>280</v>
      </c>
      <c r="C150" s="1" t="s">
        <v>1</v>
      </c>
      <c r="D150" s="4">
        <v>40</v>
      </c>
      <c r="I150">
        <f>I94</f>
        <v>0</v>
      </c>
      <c r="K150" s="35" t="s">
        <v>383</v>
      </c>
      <c r="L150" s="12"/>
      <c r="M150" s="18" t="str">
        <f t="shared" si="61"/>
        <v>NETWORK_NAME,</v>
      </c>
      <c r="N150" s="5" t="str">
        <f t="shared" si="65"/>
        <v>NETWORK_NAME VARCHAR(40),</v>
      </c>
      <c r="O150" s="1" t="s">
        <v>282</v>
      </c>
      <c r="P150" t="s">
        <v>0</v>
      </c>
      <c r="W150" s="17" t="str">
        <f t="shared" si="66"/>
        <v>networkName</v>
      </c>
      <c r="X150" s="3" t="str">
        <f t="shared" si="62"/>
        <v>"networkName":"",</v>
      </c>
      <c r="Y150" s="22" t="str">
        <f t="shared" si="63"/>
        <v>public static String NETWORK_NAME="networkName";</v>
      </c>
      <c r="Z150" s="7" t="str">
        <f t="shared" si="64"/>
        <v>private String networkName="";</v>
      </c>
    </row>
    <row r="151" spans="2:26" ht="17.5" x14ac:dyDescent="0.45">
      <c r="B151" s="1" t="s">
        <v>182</v>
      </c>
      <c r="C151" s="1" t="s">
        <v>1</v>
      </c>
      <c r="D151" s="4">
        <v>300</v>
      </c>
      <c r="I151" t="str">
        <f>I123</f>
        <v>ALTER TABLE TM_PROJECT_PERMISSION</v>
      </c>
      <c r="K151" s="25" t="str">
        <f>CONCATENATE(B151,",")</f>
        <v>PURPOSE,</v>
      </c>
      <c r="L151" s="12"/>
      <c r="M151" s="18" t="str">
        <f t="shared" si="61"/>
        <v>PURPOSE,</v>
      </c>
      <c r="N151" s="5" t="str">
        <f t="shared" si="65"/>
        <v>PURPOSE VARCHAR(300),</v>
      </c>
      <c r="O151" s="1" t="s">
        <v>182</v>
      </c>
      <c r="W151" s="17" t="str">
        <f t="shared" si="66"/>
        <v>purpose</v>
      </c>
      <c r="X151" s="3" t="str">
        <f t="shared" si="62"/>
        <v>"purpose":"",</v>
      </c>
      <c r="Y151" s="22" t="str">
        <f t="shared" si="63"/>
        <v>public static String PURPOSE="purpose";</v>
      </c>
      <c r="Z151" s="7" t="str">
        <f t="shared" si="64"/>
        <v>private String purpose="";</v>
      </c>
    </row>
    <row r="152" spans="2:26" ht="17.5" x14ac:dyDescent="0.45">
      <c r="B152" s="1" t="s">
        <v>14</v>
      </c>
      <c r="C152" s="1" t="s">
        <v>1</v>
      </c>
      <c r="D152" s="4">
        <v>3000</v>
      </c>
      <c r="I152" t="e">
        <f>#REF!</f>
        <v>#REF!</v>
      </c>
      <c r="K152" s="25" t="str">
        <f>CONCATENATE(B152,"")</f>
        <v>DESCRIPTION</v>
      </c>
      <c r="L152" s="12"/>
      <c r="M152" s="18" t="str">
        <f t="shared" si="61"/>
        <v>DESCRIPTION,</v>
      </c>
      <c r="N152" s="5" t="str">
        <f t="shared" si="65"/>
        <v>DESCRIPTION VARCHAR(3000),</v>
      </c>
      <c r="O152" s="1" t="s">
        <v>14</v>
      </c>
      <c r="W152" s="17" t="str">
        <f t="shared" si="66"/>
        <v>description</v>
      </c>
      <c r="X152" s="3" t="str">
        <f t="shared" si="62"/>
        <v>"description":"",</v>
      </c>
      <c r="Y152" s="22" t="str">
        <f t="shared" si="63"/>
        <v>public static String DESCRIPTION="description";</v>
      </c>
      <c r="Z152" s="7" t="str">
        <f t="shared" si="64"/>
        <v>private String description="";</v>
      </c>
    </row>
    <row r="153" spans="2:26" x14ac:dyDescent="0.35">
      <c r="K153" s="29" t="str">
        <f>CONCATENATE(" FROM ",LEFT(B141,LEN(B141)-5)," T")</f>
        <v xml:space="preserve"> FROM TM_PROJECT T</v>
      </c>
    </row>
    <row r="154" spans="2:26" x14ac:dyDescent="0.35">
      <c r="K154" s="29"/>
    </row>
    <row r="155" spans="2:26" x14ac:dyDescent="0.35">
      <c r="K155" s="29"/>
    </row>
    <row r="156" spans="2:26" x14ac:dyDescent="0.35">
      <c r="K156" s="29"/>
    </row>
    <row r="157" spans="2:26" x14ac:dyDescent="0.35">
      <c r="K157" s="29"/>
    </row>
    <row r="158" spans="2:26" x14ac:dyDescent="0.35">
      <c r="B158" s="2" t="s">
        <v>295</v>
      </c>
      <c r="I158" t="str">
        <f>CONCATENATE("ALTER TABLE"," ",B158)</f>
        <v>ALTER TABLE TM_PROGRESS</v>
      </c>
      <c r="N158" s="5" t="str">
        <f>CONCATENATE("CREATE TABLE ",B158," ","(")</f>
        <v>CREATE TABLE TM_PROGRESS (</v>
      </c>
    </row>
    <row r="159" spans="2:26" ht="17.5" x14ac:dyDescent="0.45">
      <c r="B159" s="1" t="s">
        <v>2</v>
      </c>
      <c r="C159" s="1" t="s">
        <v>1</v>
      </c>
      <c r="D159" s="4">
        <v>30</v>
      </c>
      <c r="E159" s="24" t="s">
        <v>113</v>
      </c>
      <c r="I159" t="str">
        <f>I158</f>
        <v>ALTER TABLE TM_PROGRESS</v>
      </c>
      <c r="J159" t="str">
        <f>CONCATENATE(LEFT(CONCATENATE(" ADD "," ",N159,";"),LEN(CONCATENATE(" ADD "," ",N159,";"))-2),";")</f>
        <v xml:space="preserve"> ADD  ID VARCHAR(30) NOT NULL ;</v>
      </c>
      <c r="K159" s="21" t="str">
        <f>CONCATENATE(LEFT(CONCATENATE("  ALTER COLUMN  "," ",N159,";"),LEN(CONCATENATE("  ALTER COLUMN  "," ",N159,";"))-2),";")</f>
        <v xml:space="preserve">  ALTER COLUMN   ID VARCHAR(30) NOT NULL ;</v>
      </c>
      <c r="L159" s="12"/>
      <c r="M159" s="18" t="str">
        <f>CONCATENATE(B159,",")</f>
        <v>ID,</v>
      </c>
      <c r="N159" s="5" t="str">
        <f>CONCATENATE(B159," ",C159,"(",D159,") ",E159," ,")</f>
        <v>ID VARCHAR(30) NOT NULL ,</v>
      </c>
      <c r="O159" s="1" t="s">
        <v>2</v>
      </c>
      <c r="P159" s="6"/>
      <c r="Q159" s="6"/>
      <c r="R159" s="6"/>
      <c r="S159" s="6"/>
      <c r="T159" s="6"/>
      <c r="U159" s="6"/>
      <c r="V159" s="6"/>
      <c r="W159" s="17" t="str">
        <f t="shared" ref="W159:W165" si="67"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id</v>
      </c>
      <c r="X159" s="3" t="str">
        <f t="shared" ref="X159:X165" si="68">CONCATENATE("""",W159,"""",":","""","""",",")</f>
        <v>"id":"",</v>
      </c>
      <c r="Y159" s="22" t="str">
        <f t="shared" ref="Y159:Y165" si="69">CONCATENATE("public static String ",,B159,,"=","""",W159,""";")</f>
        <v>public static String ID="id";</v>
      </c>
      <c r="Z159" s="7" t="str">
        <f t="shared" ref="Z159:Z165" si="70">CONCATENATE("private String ",W159,"=","""""",";")</f>
        <v>private String id="";</v>
      </c>
    </row>
    <row r="160" spans="2:26" ht="17.5" x14ac:dyDescent="0.45">
      <c r="B160" s="1" t="s">
        <v>3</v>
      </c>
      <c r="C160" s="1" t="s">
        <v>1</v>
      </c>
      <c r="D160" s="4">
        <v>10</v>
      </c>
      <c r="I160" t="str">
        <f>I159</f>
        <v>ALTER TABLE TM_PROGRESS</v>
      </c>
      <c r="J160" t="str">
        <f>CONCATENATE(LEFT(CONCATENATE(" ADD "," ",N160,";"),LEN(CONCATENATE(" ADD "," ",N160,";"))-2),";")</f>
        <v xml:space="preserve"> ADD  STATUS VARCHAR(10);</v>
      </c>
      <c r="K160" s="21" t="str">
        <f>CONCATENATE(LEFT(CONCATENATE("  ALTER COLUMN  "," ",N160,";"),LEN(CONCATENATE("  ALTER COLUMN  "," ",N160,";"))-2),";")</f>
        <v xml:space="preserve">  ALTER COLUMN   STATUS VARCHAR(10);</v>
      </c>
      <c r="L160" s="12"/>
      <c r="M160" s="18" t="str">
        <f>CONCATENATE(B160,",")</f>
        <v>STATUS,</v>
      </c>
      <c r="N160" s="5" t="str">
        <f t="shared" ref="N160:N165" si="71">CONCATENATE(B160," ",C160,"(",D160,")",",")</f>
        <v>STATUS VARCHAR(10),</v>
      </c>
      <c r="O160" s="1" t="s">
        <v>3</v>
      </c>
      <c r="W160" s="17" t="str">
        <f t="shared" si="67"/>
        <v>status</v>
      </c>
      <c r="X160" s="3" t="str">
        <f t="shared" si="68"/>
        <v>"status":"",</v>
      </c>
      <c r="Y160" s="22" t="str">
        <f t="shared" si="69"/>
        <v>public static String STATUS="status";</v>
      </c>
      <c r="Z160" s="7" t="str">
        <f t="shared" si="70"/>
        <v>private String status="";</v>
      </c>
    </row>
    <row r="161" spans="2:26" ht="17.5" x14ac:dyDescent="0.45">
      <c r="B161" s="1" t="s">
        <v>4</v>
      </c>
      <c r="C161" s="1" t="s">
        <v>1</v>
      </c>
      <c r="D161" s="4">
        <v>30</v>
      </c>
      <c r="I161" t="str">
        <f>I160</f>
        <v>ALTER TABLE TM_PROGRESS</v>
      </c>
      <c r="J161" t="str">
        <f>CONCATENATE(LEFT(CONCATENATE(" ADD "," ",N161,";"),LEN(CONCATENATE(" ADD "," ",N161,";"))-2),";")</f>
        <v xml:space="preserve"> ADD  INSERT_DATE VARCHAR(30);</v>
      </c>
      <c r="K161" s="21" t="str">
        <f>CONCATENATE(LEFT(CONCATENATE("  ALTER COLUMN  "," ",N161,";"),LEN(CONCATENATE("  ALTER COLUMN  "," ",N161,";"))-2),";")</f>
        <v xml:space="preserve">  ALTER COLUMN   INSERT_DATE VARCHAR(30);</v>
      </c>
      <c r="L161" s="12"/>
      <c r="M161" s="18" t="str">
        <f>CONCATENATE(B161,",")</f>
        <v>INSERT_DATE,</v>
      </c>
      <c r="N161" s="5" t="str">
        <f t="shared" si="71"/>
        <v>INSERT_DATE VARCHAR(30),</v>
      </c>
      <c r="O161" s="1" t="s">
        <v>7</v>
      </c>
      <c r="P161" t="s">
        <v>8</v>
      </c>
      <c r="W161" s="17" t="str">
        <f t="shared" si="67"/>
        <v>insertDate</v>
      </c>
      <c r="X161" s="3" t="str">
        <f t="shared" si="68"/>
        <v>"insertDate":"",</v>
      </c>
      <c r="Y161" s="22" t="str">
        <f t="shared" si="69"/>
        <v>public static String INSERT_DATE="insertDate";</v>
      </c>
      <c r="Z161" s="7" t="str">
        <f t="shared" si="70"/>
        <v>private String insertDate="";</v>
      </c>
    </row>
    <row r="162" spans="2:26" ht="17.5" x14ac:dyDescent="0.45">
      <c r="B162" s="1" t="s">
        <v>5</v>
      </c>
      <c r="C162" s="1" t="s">
        <v>1</v>
      </c>
      <c r="D162" s="4">
        <v>30</v>
      </c>
      <c r="I162" t="str">
        <f>I161</f>
        <v>ALTER TABLE TM_PROGRESS</v>
      </c>
      <c r="J162" t="str">
        <f>CONCATENATE(LEFT(CONCATENATE(" ADD "," ",N162,";"),LEN(CONCATENATE(" ADD "," ",N162,";"))-2),";")</f>
        <v xml:space="preserve"> ADD  MODIFICATION_DATE VARCHAR(30);</v>
      </c>
      <c r="K162" s="21" t="str">
        <f>CONCATENATE(LEFT(CONCATENATE("  ALTER COLUMN  "," ",N162,";"),LEN(CONCATENATE("  ALTER COLUMN  "," ",N162,";"))-2),";")</f>
        <v xml:space="preserve">  ALTER COLUMN   MODIFICATION_DATE VARCHAR(30);</v>
      </c>
      <c r="L162" s="12"/>
      <c r="M162" s="18" t="str">
        <f>CONCATENATE(B162,",")</f>
        <v>MODIFICATION_DATE,</v>
      </c>
      <c r="N162" s="5" t="str">
        <f t="shared" si="71"/>
        <v>MODIFICATION_DATE VARCHAR(30),</v>
      </c>
      <c r="O162" s="1" t="s">
        <v>9</v>
      </c>
      <c r="P162" t="s">
        <v>8</v>
      </c>
      <c r="W162" s="17" t="str">
        <f t="shared" si="67"/>
        <v>modificationDate</v>
      </c>
      <c r="X162" s="3" t="str">
        <f t="shared" si="68"/>
        <v>"modificationDate":"",</v>
      </c>
      <c r="Y162" s="22" t="str">
        <f t="shared" si="69"/>
        <v>public static String MODIFICATION_DATE="modificationDate";</v>
      </c>
      <c r="Z162" s="7" t="str">
        <f t="shared" si="70"/>
        <v>private String modificationDate="";</v>
      </c>
    </row>
    <row r="163" spans="2:26" ht="17.5" x14ac:dyDescent="0.45">
      <c r="B163" s="1" t="s">
        <v>296</v>
      </c>
      <c r="C163" s="1" t="s">
        <v>1</v>
      </c>
      <c r="D163" s="4">
        <v>222</v>
      </c>
      <c r="I163">
        <f>I103</f>
        <v>0</v>
      </c>
      <c r="J163" t="str">
        <f>CONCATENATE(LEFT(CONCATENATE(" ADD "," ",N163,";"),LEN(CONCATENATE(" ADD "," ",N163,";"))-2),";")</f>
        <v xml:space="preserve"> ADD  PROGRESS_CODE VARCHAR(222);</v>
      </c>
      <c r="K163" s="21" t="str">
        <f>CONCATENATE(LEFT(CONCATENATE("  ALTER COLUMN  "," ",N163,";"),LEN(CONCATENATE("  ALTER COLUMN  "," ",N163,";"))-2),";")</f>
        <v xml:space="preserve">  ALTER COLUMN   PROGRESS_CODE VARCHAR(222);</v>
      </c>
      <c r="L163" s="12"/>
      <c r="M163" s="18" t="str">
        <f>CONCATENATE(B163,",")</f>
        <v>PROGRESS_CODE,</v>
      </c>
      <c r="N163" s="5" t="str">
        <f t="shared" si="71"/>
        <v>PROGRESS_CODE VARCHAR(222),</v>
      </c>
      <c r="O163" s="1" t="s">
        <v>298</v>
      </c>
      <c r="P163" t="s">
        <v>18</v>
      </c>
      <c r="W163" s="17" t="str">
        <f t="shared" si="67"/>
        <v>progressCode</v>
      </c>
      <c r="X163" s="3" t="str">
        <f t="shared" si="68"/>
        <v>"progressCode":"",</v>
      </c>
      <c r="Y163" s="22" t="str">
        <f t="shared" si="69"/>
        <v>public static String PROGRESS_CODE="progressCode";</v>
      </c>
      <c r="Z163" s="7" t="str">
        <f t="shared" si="70"/>
        <v>private String progressCode="";</v>
      </c>
    </row>
    <row r="164" spans="2:26" ht="17.5" x14ac:dyDescent="0.45">
      <c r="B164" s="1" t="s">
        <v>297</v>
      </c>
      <c r="C164" s="1" t="s">
        <v>1</v>
      </c>
      <c r="D164" s="4">
        <v>444</v>
      </c>
      <c r="L164" s="12"/>
      <c r="M164" s="18"/>
      <c r="N164" s="5" t="str">
        <f t="shared" si="71"/>
        <v>PROGRESS_NAME VARCHAR(444),</v>
      </c>
      <c r="O164" s="1" t="s">
        <v>298</v>
      </c>
      <c r="P164" t="s">
        <v>0</v>
      </c>
      <c r="W164" s="17" t="str">
        <f t="shared" si="67"/>
        <v>progressName</v>
      </c>
      <c r="X164" s="3" t="str">
        <f t="shared" si="68"/>
        <v>"progressName":"",</v>
      </c>
      <c r="Y164" s="22" t="str">
        <f t="shared" si="69"/>
        <v>public static String PROGRESS_NAME="progressName";</v>
      </c>
      <c r="Z164" s="7" t="str">
        <f t="shared" si="70"/>
        <v>private String progressName="";</v>
      </c>
    </row>
    <row r="165" spans="2:26" ht="17.5" x14ac:dyDescent="0.45">
      <c r="B165" s="1" t="s">
        <v>14</v>
      </c>
      <c r="C165" s="1" t="s">
        <v>1</v>
      </c>
      <c r="D165" s="4">
        <v>3000</v>
      </c>
      <c r="I165">
        <f>I128</f>
        <v>0</v>
      </c>
      <c r="J165" t="str">
        <f>CONCATENATE(LEFT(CONCATENATE(" ADD "," ",N165,";"),LEN(CONCATENATE(" ADD "," ",N165,";"))-2),";")</f>
        <v xml:space="preserve"> ADD  DESCRIPTION VARCHAR(3000);</v>
      </c>
      <c r="K165" s="21" t="str">
        <f>CONCATENATE(LEFT(CONCATENATE("  ALTER COLUMN  "," ",N165,";"),LEN(CONCATENATE("  ALTER COLUMN  "," ",N165,";"))-2),";")</f>
        <v xml:space="preserve">  ALTER COLUMN   DESCRIPTION VARCHAR(3000);</v>
      </c>
      <c r="L165" s="12"/>
      <c r="M165" s="18" t="str">
        <f>CONCATENATE(B165,",")</f>
        <v>DESCRIPTION,</v>
      </c>
      <c r="N165" s="5" t="str">
        <f t="shared" si="71"/>
        <v>DESCRIPTION VARCHAR(3000),</v>
      </c>
      <c r="O165" s="1" t="s">
        <v>14</v>
      </c>
      <c r="W165" s="17" t="str">
        <f t="shared" si="67"/>
        <v>description</v>
      </c>
      <c r="X165" s="3" t="str">
        <f t="shared" si="68"/>
        <v>"description":"",</v>
      </c>
      <c r="Y165" s="22" t="str">
        <f t="shared" si="69"/>
        <v>public static String DESCRIPTION="description";</v>
      </c>
      <c r="Z165" s="7" t="str">
        <f t="shared" si="70"/>
        <v>private String description="";</v>
      </c>
    </row>
    <row r="166" spans="2:26" ht="17.5" x14ac:dyDescent="0.45">
      <c r="C166" s="1"/>
      <c r="D166" s="8"/>
      <c r="M166" s="18"/>
      <c r="N166" s="33" t="s">
        <v>130</v>
      </c>
      <c r="O166" s="1"/>
      <c r="W166" s="17"/>
    </row>
    <row r="167" spans="2:26" ht="17.5" x14ac:dyDescent="0.45">
      <c r="C167" s="1"/>
      <c r="D167" s="8"/>
      <c r="M167" s="18"/>
      <c r="N167" s="31" t="s">
        <v>126</v>
      </c>
      <c r="O167" s="1"/>
      <c r="W167" s="17"/>
    </row>
    <row r="168" spans="2:26" ht="17.5" x14ac:dyDescent="0.45">
      <c r="C168" s="14"/>
      <c r="D168" s="9"/>
      <c r="M168" s="20"/>
      <c r="W168" s="17"/>
    </row>
    <row r="171" spans="2:26" x14ac:dyDescent="0.35">
      <c r="B171" s="2" t="s">
        <v>299</v>
      </c>
      <c r="I171" t="str">
        <f>CONCATENATE("ALTER TABLE"," ",B171)</f>
        <v>ALTER TABLE TM_TASK_STATUS</v>
      </c>
      <c r="N171" s="5" t="str">
        <f>CONCATENATE("CREATE TABLE ",B171," ","(")</f>
        <v>CREATE TABLE TM_TASK_STATUS (</v>
      </c>
    </row>
    <row r="172" spans="2:26" ht="17.5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 t="shared" ref="I172:I178" si="72">I171</f>
        <v>ALTER TABLE TM_TASK_STATUS</v>
      </c>
      <c r="J172" t="str">
        <f t="shared" ref="J172:J178" si="73">CONCATENATE(LEFT(CONCATENATE(" ADD "," ",N172,";"),LEN(CONCATENATE(" ADD "," ",N172,";"))-2),";")</f>
        <v xml:space="preserve"> ADD  ID VARCHAR(30) NOT NULL ;</v>
      </c>
      <c r="K172" s="21" t="str">
        <f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78" si="74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id</v>
      </c>
      <c r="X172" s="3" t="str">
        <f t="shared" ref="X172:X178" si="75">CONCATENATE("""",W172,"""",":","""","""",",")</f>
        <v>"id":"",</v>
      </c>
      <c r="Y172" s="22" t="str">
        <f t="shared" ref="Y172:Y178" si="76">CONCATENATE("public static String ",,B172,,"=","""",W172,""";")</f>
        <v>public static String ID="id";</v>
      </c>
      <c r="Z172" s="7" t="str">
        <f t="shared" ref="Z172:Z178" si="77">CONCATENATE("private String ",W172,"=","""""",";")</f>
        <v>private String id="";</v>
      </c>
    </row>
    <row r="173" spans="2:26" ht="17.5" x14ac:dyDescent="0.45">
      <c r="B173" s="1" t="s">
        <v>3</v>
      </c>
      <c r="C173" s="1" t="s">
        <v>1</v>
      </c>
      <c r="D173" s="4">
        <v>10</v>
      </c>
      <c r="I173" t="str">
        <f t="shared" si="72"/>
        <v>ALTER TABLE TM_TASK_STATUS</v>
      </c>
      <c r="J173" t="str">
        <f t="shared" si="73"/>
        <v xml:space="preserve"> ADD  STATUS VARCHAR(10);</v>
      </c>
      <c r="K173" s="21" t="str">
        <f>CONCATENATE(LEFT(CONCATENATE("  ALTER COLUMN  "," ",N173,";"),LEN(CONCATENATE("  ALTER COLUMN  "," ",N173,";"))-2),";")</f>
        <v xml:space="preserve">  ALTER COLUMN   STATUS VARCHAR(10);</v>
      </c>
      <c r="L173" s="12"/>
      <c r="M173" s="18" t="str">
        <f>CONCATENATE(B173,",")</f>
        <v>STATUS,</v>
      </c>
      <c r="N173" s="5" t="str">
        <f t="shared" ref="N173:N178" si="78">CONCATENATE(B173," ",C173,"(",D173,")",",")</f>
        <v>STATUS VARCHAR(10),</v>
      </c>
      <c r="O173" s="1" t="s">
        <v>3</v>
      </c>
      <c r="W173" s="17" t="str">
        <f t="shared" si="74"/>
        <v>status</v>
      </c>
      <c r="X173" s="3" t="str">
        <f t="shared" si="75"/>
        <v>"status":"",</v>
      </c>
      <c r="Y173" s="22" t="str">
        <f t="shared" si="76"/>
        <v>public static String STATUS="status";</v>
      </c>
      <c r="Z173" s="7" t="str">
        <f t="shared" si="77"/>
        <v>private String status="";</v>
      </c>
    </row>
    <row r="174" spans="2:26" ht="17.5" x14ac:dyDescent="0.45">
      <c r="B174" s="1" t="s">
        <v>4</v>
      </c>
      <c r="C174" s="1" t="s">
        <v>1</v>
      </c>
      <c r="D174" s="4">
        <v>30</v>
      </c>
      <c r="I174" t="str">
        <f t="shared" si="72"/>
        <v>ALTER TABLE TM_TASK_STATUS</v>
      </c>
      <c r="J174" t="str">
        <f t="shared" si="73"/>
        <v xml:space="preserve"> ADD  INSERT_DATE VARCHAR(30);</v>
      </c>
      <c r="K174" s="21" t="str">
        <f>CONCATENATE(LEFT(CONCATENATE("  ALTER COLUMN  "," ",N174,";"),LEN(CONCATENATE("  ALTER COLUMN  "," ",N174,";"))-2),";")</f>
        <v xml:space="preserve">  ALTER COLUMN   INSERT_DATE VARCHAR(30);</v>
      </c>
      <c r="L174" s="12"/>
      <c r="M174" s="18" t="str">
        <f>CONCATENATE(B174,",")</f>
        <v>INSERT_DATE,</v>
      </c>
      <c r="N174" s="5" t="str">
        <f t="shared" si="78"/>
        <v>INSERT_DATE VARCHAR(30),</v>
      </c>
      <c r="O174" s="1" t="s">
        <v>7</v>
      </c>
      <c r="P174" t="s">
        <v>8</v>
      </c>
      <c r="W174" s="17" t="str">
        <f t="shared" si="74"/>
        <v>insertDate</v>
      </c>
      <c r="X174" s="3" t="str">
        <f t="shared" si="75"/>
        <v>"insertDate":"",</v>
      </c>
      <c r="Y174" s="22" t="str">
        <f t="shared" si="76"/>
        <v>public static String INSERT_DATE="insertDate";</v>
      </c>
      <c r="Z174" s="7" t="str">
        <f t="shared" si="77"/>
        <v>private String insertDate="";</v>
      </c>
    </row>
    <row r="175" spans="2:26" ht="17.5" x14ac:dyDescent="0.45">
      <c r="B175" s="1" t="s">
        <v>5</v>
      </c>
      <c r="C175" s="1" t="s">
        <v>1</v>
      </c>
      <c r="D175" s="4">
        <v>30</v>
      </c>
      <c r="I175" t="str">
        <f t="shared" si="72"/>
        <v>ALTER TABLE TM_TASK_STATUS</v>
      </c>
      <c r="J175" t="str">
        <f t="shared" si="73"/>
        <v xml:space="preserve"> ADD  MODIFICATION_DATE VARCHAR(30);</v>
      </c>
      <c r="K175" s="21" t="str">
        <f>CONCATENATE(LEFT(CONCATENATE("  ALTER COLUMN  "," ",N175,";"),LEN(CONCATENATE("  ALTER COLUMN  "," ",N175,";"))-2),";")</f>
        <v xml:space="preserve">  ALTER COLUMN   MODIFICATION_DATE VARCHAR(30);</v>
      </c>
      <c r="L175" s="12"/>
      <c r="M175" s="18" t="str">
        <f>CONCATENATE(B175,",")</f>
        <v>MODIFICATION_DATE,</v>
      </c>
      <c r="N175" s="5" t="str">
        <f t="shared" si="78"/>
        <v>MODIFICATION_DATE VARCHAR(30),</v>
      </c>
      <c r="O175" s="1" t="s">
        <v>9</v>
      </c>
      <c r="P175" t="s">
        <v>8</v>
      </c>
      <c r="W175" s="17" t="str">
        <f t="shared" si="74"/>
        <v>modificationDate</v>
      </c>
      <c r="X175" s="3" t="str">
        <f t="shared" si="75"/>
        <v>"modificationDate":"",</v>
      </c>
      <c r="Y175" s="22" t="str">
        <f t="shared" si="76"/>
        <v>public static String MODIFICATION_DATE="modificationDate";</v>
      </c>
      <c r="Z175" s="7" t="str">
        <f t="shared" si="77"/>
        <v>private String modificationDate="";</v>
      </c>
    </row>
    <row r="176" spans="2:26" ht="17.5" x14ac:dyDescent="0.45">
      <c r="B176" s="1" t="s">
        <v>300</v>
      </c>
      <c r="C176" s="1" t="s">
        <v>1</v>
      </c>
      <c r="D176" s="4">
        <v>222</v>
      </c>
      <c r="I176" t="str">
        <f t="shared" si="72"/>
        <v>ALTER TABLE TM_TASK_STATUS</v>
      </c>
      <c r="J176" t="str">
        <f t="shared" si="73"/>
        <v xml:space="preserve"> ADD  STATUS_CODE VARCHAR(222);</v>
      </c>
      <c r="K176" s="21" t="str">
        <f>CONCATENATE(LEFT(CONCATENATE("  ALTER COLUMN  "," ",N176,";"),LEN(CONCATENATE("  ALTER COLUMN  "," ",N176,";"))-2),";")</f>
        <v xml:space="preserve">  ALTER COLUMN   STATUS_CODE VARCHAR(222);</v>
      </c>
      <c r="L176" s="12"/>
      <c r="M176" s="18" t="str">
        <f>CONCATENATE(B176,",")</f>
        <v>STATUS_CODE,</v>
      </c>
      <c r="N176" s="5" t="str">
        <f t="shared" si="78"/>
        <v>STATUS_CODE VARCHAR(222),</v>
      </c>
      <c r="O176" s="1" t="s">
        <v>3</v>
      </c>
      <c r="P176" t="s">
        <v>18</v>
      </c>
      <c r="W176" s="17" t="str">
        <f t="shared" si="74"/>
        <v>statusCode</v>
      </c>
      <c r="X176" s="3" t="str">
        <f t="shared" si="75"/>
        <v>"statusCode":"",</v>
      </c>
      <c r="Y176" s="22" t="str">
        <f t="shared" si="76"/>
        <v>public static String STATUS_CODE="statusCode";</v>
      </c>
      <c r="Z176" s="7" t="str">
        <f t="shared" si="77"/>
        <v>private String statusCode="";</v>
      </c>
    </row>
    <row r="177" spans="2:26" ht="17.5" x14ac:dyDescent="0.45">
      <c r="B177" s="1" t="s">
        <v>301</v>
      </c>
      <c r="C177" s="1" t="s">
        <v>1</v>
      </c>
      <c r="D177" s="4">
        <v>444</v>
      </c>
      <c r="I177" t="str">
        <f t="shared" si="72"/>
        <v>ALTER TABLE TM_TASK_STATUS</v>
      </c>
      <c r="J177" t="str">
        <f t="shared" si="73"/>
        <v xml:space="preserve"> ADD  STATUS_NAME VARCHAR(444);</v>
      </c>
      <c r="L177" s="12"/>
      <c r="M177" s="18"/>
      <c r="N177" s="5" t="str">
        <f t="shared" si="78"/>
        <v>STATUS_NAME VARCHAR(444),</v>
      </c>
      <c r="O177" s="1" t="s">
        <v>3</v>
      </c>
      <c r="P177" t="s">
        <v>0</v>
      </c>
      <c r="W177" s="17" t="str">
        <f t="shared" si="74"/>
        <v>statusName</v>
      </c>
      <c r="X177" s="3" t="str">
        <f t="shared" si="75"/>
        <v>"statusName":"",</v>
      </c>
      <c r="Y177" s="22" t="str">
        <f t="shared" si="76"/>
        <v>public static String STATUS_NAME="statusName";</v>
      </c>
      <c r="Z177" s="7" t="str">
        <f t="shared" si="77"/>
        <v>private String statusName="";</v>
      </c>
    </row>
    <row r="178" spans="2:26" ht="17.5" x14ac:dyDescent="0.45">
      <c r="B178" s="1" t="s">
        <v>14</v>
      </c>
      <c r="C178" s="1" t="s">
        <v>1</v>
      </c>
      <c r="D178" s="4">
        <v>3000</v>
      </c>
      <c r="I178" t="str">
        <f t="shared" si="72"/>
        <v>ALTER TABLE TM_TASK_STATUS</v>
      </c>
      <c r="J178" t="str">
        <f t="shared" si="73"/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>CONCATENATE(B178,",")</f>
        <v>DESCRIPTION,</v>
      </c>
      <c r="N178" s="5" t="str">
        <f t="shared" si="78"/>
        <v>DESCRIPTION VARCHAR(3000),</v>
      </c>
      <c r="O178" s="1" t="s">
        <v>14</v>
      </c>
      <c r="W178" s="17" t="str">
        <f t="shared" si="74"/>
        <v>description</v>
      </c>
      <c r="X178" s="3" t="str">
        <f t="shared" si="75"/>
        <v>"description":"",</v>
      </c>
      <c r="Y178" s="22" t="str">
        <f t="shared" si="76"/>
        <v>public static String DESCRIPTION="description";</v>
      </c>
      <c r="Z178" s="7" t="str">
        <f t="shared" si="77"/>
        <v>private String description="";</v>
      </c>
    </row>
    <row r="179" spans="2:26" ht="17.5" x14ac:dyDescent="0.45">
      <c r="C179" s="1"/>
      <c r="D179" s="8"/>
      <c r="M179" s="18"/>
      <c r="N179" s="33" t="s">
        <v>130</v>
      </c>
      <c r="O179" s="1"/>
      <c r="W179" s="17"/>
    </row>
    <row r="180" spans="2:26" ht="17.5" x14ac:dyDescent="0.45">
      <c r="C180" s="1"/>
      <c r="D180" s="8"/>
      <c r="M180" s="18"/>
      <c r="N180" s="31" t="s">
        <v>126</v>
      </c>
      <c r="O180" s="1"/>
      <c r="W180" s="17"/>
    </row>
    <row r="181" spans="2:26" ht="17.5" x14ac:dyDescent="0.45">
      <c r="C181" s="14"/>
      <c r="D181" s="9"/>
      <c r="M181" s="20"/>
      <c r="W181" s="17"/>
    </row>
    <row r="183" spans="2:26" x14ac:dyDescent="0.35">
      <c r="B183" s="2" t="s">
        <v>303</v>
      </c>
      <c r="I183" t="str">
        <f>CONCATENATE("ALTER TABLE"," ",B183)</f>
        <v>ALTER TABLE TM_TASK_PRIORITY</v>
      </c>
      <c r="N183" s="5" t="str">
        <f>CONCATENATE("CREATE TABLE ",B183," ","(")</f>
        <v>CREATE TABLE TM_TASK_PRIORITY (</v>
      </c>
    </row>
    <row r="184" spans="2:26" ht="17.5" x14ac:dyDescent="0.45">
      <c r="B184" s="1" t="s">
        <v>2</v>
      </c>
      <c r="C184" s="1" t="s">
        <v>1</v>
      </c>
      <c r="D184" s="4">
        <v>30</v>
      </c>
      <c r="E184" s="24" t="s">
        <v>113</v>
      </c>
      <c r="I184" t="str">
        <f>I183</f>
        <v>ALTER TABLE TM_TASK_PRIORITY</v>
      </c>
      <c r="J184" t="str">
        <f>CONCATENATE(LEFT(CONCATENATE(" ADD "," ",N184,";"),LEN(CONCATENATE(" ADD "," ",N184,";"))-2),";")</f>
        <v xml:space="preserve"> ADD  ID VARCHAR(30) NOT NULL ;</v>
      </c>
      <c r="K184" s="21" t="str">
        <f>CONCATENATE(LEFT(CONCATENATE("  ALTER COLUMN  "," ",N184,";"),LEN(CONCATENATE("  ALTER COLUMN  "," ",N184,";"))-2),";")</f>
        <v xml:space="preserve">  ALTER COLUMN   ID VARCHAR(30) NOT NULL ;</v>
      </c>
      <c r="L184" s="12"/>
      <c r="M184" s="18" t="str">
        <f>CONCATENATE(B184,",")</f>
        <v>ID,</v>
      </c>
      <c r="N184" s="5" t="str">
        <f>CONCATENATE(B184," ",C184,"(",D184,") ",E184," ,")</f>
        <v>ID VARCHAR(30) NOT NULL ,</v>
      </c>
      <c r="O184" s="1" t="s">
        <v>2</v>
      </c>
      <c r="P184" s="6"/>
      <c r="Q184" s="6"/>
      <c r="R184" s="6"/>
      <c r="S184" s="6"/>
      <c r="T184" s="6"/>
      <c r="U184" s="6"/>
      <c r="V184" s="6"/>
      <c r="W184" s="17" t="str">
        <f t="shared" ref="W184:W190" si="79">CONCATENATE(,LOWER(O184),UPPER(LEFT(P184,1)),LOWER(RIGHT(P184,LEN(P184)-IF(LEN(P184)&gt;0,1,LEN(P184)))),UPPER(LEFT(Q184,1)),LOWER(RIGHT(Q184,LEN(Q184)-IF(LEN(Q184)&gt;0,1,LEN(Q184)))),UPPER(LEFT(R184,1)),LOWER(RIGHT(R184,LEN(R184)-IF(LEN(R184)&gt;0,1,LEN(R184)))),UPPER(LEFT(S184,1)),LOWER(RIGHT(S184,LEN(S184)-IF(LEN(S184)&gt;0,1,LEN(S184)))),UPPER(LEFT(T184,1)),LOWER(RIGHT(T184,LEN(T184)-IF(LEN(T184)&gt;0,1,LEN(T184)))),UPPER(LEFT(U184,1)),LOWER(RIGHT(U184,LEN(U184)-IF(LEN(U184)&gt;0,1,LEN(U184)))),UPPER(LEFT(V184,1)),LOWER(RIGHT(V184,LEN(V184)-IF(LEN(V184)&gt;0,1,LEN(V184)))))</f>
        <v>id</v>
      </c>
      <c r="X184" s="3" t="str">
        <f t="shared" ref="X184:X190" si="80">CONCATENATE("""",W184,"""",":","""","""",",")</f>
        <v>"id":"",</v>
      </c>
      <c r="Y184" s="22" t="str">
        <f t="shared" ref="Y184:Y190" si="81">CONCATENATE("public static String ",,B184,,"=","""",W184,""";")</f>
        <v>public static String ID="id";</v>
      </c>
      <c r="Z184" s="7" t="str">
        <f t="shared" ref="Z184:Z190" si="82">CONCATENATE("private String ",W184,"=","""""",";")</f>
        <v>private String id="";</v>
      </c>
    </row>
    <row r="185" spans="2:26" ht="17.5" x14ac:dyDescent="0.45">
      <c r="B185" s="1" t="s">
        <v>3</v>
      </c>
      <c r="C185" s="1" t="s">
        <v>1</v>
      </c>
      <c r="D185" s="4">
        <v>10</v>
      </c>
      <c r="I185" t="str">
        <f>I184</f>
        <v>ALTER TABLE TM_TASK_PRIORITY</v>
      </c>
      <c r="J185" t="str">
        <f>CONCATENATE(LEFT(CONCATENATE(" ADD "," ",N185,";"),LEN(CONCATENATE(" ADD "," ",N185,";"))-2),";")</f>
        <v xml:space="preserve"> ADD  STATUS VARCHAR(10);</v>
      </c>
      <c r="K185" s="21" t="str">
        <f>CONCATENATE(LEFT(CONCATENATE("  ALTER COLUMN  "," ",N185,";"),LEN(CONCATENATE("  ALTER COLUMN  "," ",N185,";"))-2),";")</f>
        <v xml:space="preserve">  ALTER COLUMN   STATUS VARCHAR(10);</v>
      </c>
      <c r="L185" s="12"/>
      <c r="M185" s="18" t="str">
        <f>CONCATENATE(B185,",")</f>
        <v>STATUS,</v>
      </c>
      <c r="N185" s="5" t="str">
        <f t="shared" ref="N185:N190" si="83">CONCATENATE(B185," ",C185,"(",D185,")",",")</f>
        <v>STATUS VARCHAR(10),</v>
      </c>
      <c r="O185" s="1" t="s">
        <v>3</v>
      </c>
      <c r="W185" s="17" t="str">
        <f t="shared" si="79"/>
        <v>status</v>
      </c>
      <c r="X185" s="3" t="str">
        <f t="shared" si="80"/>
        <v>"status":"",</v>
      </c>
      <c r="Y185" s="22" t="str">
        <f t="shared" si="81"/>
        <v>public static String STATUS="status";</v>
      </c>
      <c r="Z185" s="7" t="str">
        <f t="shared" si="82"/>
        <v>private String status="";</v>
      </c>
    </row>
    <row r="186" spans="2:26" ht="17.5" x14ac:dyDescent="0.45">
      <c r="B186" s="1" t="s">
        <v>4</v>
      </c>
      <c r="C186" s="1" t="s">
        <v>1</v>
      </c>
      <c r="D186" s="4">
        <v>30</v>
      </c>
      <c r="I186" t="str">
        <f>I185</f>
        <v>ALTER TABLE TM_TASK_PRIORITY</v>
      </c>
      <c r="J186" t="str">
        <f>CONCATENATE(LEFT(CONCATENATE(" ADD "," ",N186,";"),LEN(CONCATENATE(" ADD "," ",N186,";"))-2),";")</f>
        <v xml:space="preserve"> ADD  INSERT_DATE VARCHAR(30);</v>
      </c>
      <c r="K186" s="21" t="str">
        <f>CONCATENATE(LEFT(CONCATENATE("  ALTER COLUMN  "," ",N186,";"),LEN(CONCATENATE("  ALTER COLUMN  "," ",N186,";"))-2),";")</f>
        <v xml:space="preserve">  ALTER COLUMN   INSERT_DATE VARCHAR(30);</v>
      </c>
      <c r="L186" s="12"/>
      <c r="M186" s="18" t="str">
        <f>CONCATENATE(B186,",")</f>
        <v>INSERT_DATE,</v>
      </c>
      <c r="N186" s="5" t="str">
        <f t="shared" si="83"/>
        <v>INSERT_DATE VARCHAR(30),</v>
      </c>
      <c r="O186" s="1" t="s">
        <v>7</v>
      </c>
      <c r="P186" t="s">
        <v>8</v>
      </c>
      <c r="W186" s="17" t="str">
        <f t="shared" si="79"/>
        <v>insertDate</v>
      </c>
      <c r="X186" s="3" t="str">
        <f t="shared" si="80"/>
        <v>"insertDate":"",</v>
      </c>
      <c r="Y186" s="22" t="str">
        <f t="shared" si="81"/>
        <v>public static String INSERT_DATE="insertDate";</v>
      </c>
      <c r="Z186" s="7" t="str">
        <f t="shared" si="82"/>
        <v>private String insertDate="";</v>
      </c>
    </row>
    <row r="187" spans="2:26" ht="17.5" x14ac:dyDescent="0.45">
      <c r="B187" s="1" t="s">
        <v>5</v>
      </c>
      <c r="C187" s="1" t="s">
        <v>1</v>
      </c>
      <c r="D187" s="4">
        <v>30</v>
      </c>
      <c r="I187" t="str">
        <f>I186</f>
        <v>ALTER TABLE TM_TASK_PRIORITY</v>
      </c>
      <c r="J187" t="str">
        <f>CONCATENATE(LEFT(CONCATENATE(" ADD "," ",N187,";"),LEN(CONCATENATE(" ADD "," ",N187,";"))-2),";")</f>
        <v xml:space="preserve"> ADD  MODIFICATION_DATE VARCHAR(30);</v>
      </c>
      <c r="K187" s="21" t="str">
        <f>CONCATENATE(LEFT(CONCATENATE("  ALTER COLUMN  "," ",N187,";"),LEN(CONCATENATE("  ALTER COLUMN  "," ",N187,";"))-2),";")</f>
        <v xml:space="preserve">  ALTER COLUMN   MODIFICATION_DATE VARCHAR(30);</v>
      </c>
      <c r="L187" s="12"/>
      <c r="M187" s="18" t="str">
        <f>CONCATENATE(B187,",")</f>
        <v>MODIFICATION_DATE,</v>
      </c>
      <c r="N187" s="5" t="str">
        <f t="shared" si="83"/>
        <v>MODIFICATION_DATE VARCHAR(30),</v>
      </c>
      <c r="O187" s="1" t="s">
        <v>9</v>
      </c>
      <c r="P187" t="s">
        <v>8</v>
      </c>
      <c r="W187" s="17" t="str">
        <f t="shared" si="79"/>
        <v>modificationDate</v>
      </c>
      <c r="X187" s="3" t="str">
        <f t="shared" si="80"/>
        <v>"modificationDate":"",</v>
      </c>
      <c r="Y187" s="22" t="str">
        <f t="shared" si="81"/>
        <v>public static String MODIFICATION_DATE="modificationDate";</v>
      </c>
      <c r="Z187" s="7" t="str">
        <f t="shared" si="82"/>
        <v>private String modificationDate="";</v>
      </c>
    </row>
    <row r="188" spans="2:26" ht="17.5" x14ac:dyDescent="0.45">
      <c r="B188" s="1" t="s">
        <v>304</v>
      </c>
      <c r="C188" s="1" t="s">
        <v>1</v>
      </c>
      <c r="D188" s="4">
        <v>222</v>
      </c>
      <c r="I188">
        <f>I150</f>
        <v>0</v>
      </c>
      <c r="J188" t="str">
        <f>CONCATENATE(LEFT(CONCATENATE(" ADD "," ",N188,";"),LEN(CONCATENATE(" ADD "," ",N188,";"))-2),";")</f>
        <v xml:space="preserve"> ADD  PRIORITY_CODE VARCHAR(222);</v>
      </c>
      <c r="K188" s="21" t="str">
        <f>CONCATENATE(LEFT(CONCATENATE("  ALTER COLUMN  "," ",N188,";"),LEN(CONCATENATE("  ALTER COLUMN  "," ",N188,";"))-2),";")</f>
        <v xml:space="preserve">  ALTER COLUMN   PRIORITY_CODE VARCHAR(222);</v>
      </c>
      <c r="L188" s="12"/>
      <c r="M188" s="18" t="str">
        <f>CONCATENATE(B188,",")</f>
        <v>PRIORITY_CODE,</v>
      </c>
      <c r="N188" s="5" t="str">
        <f t="shared" si="83"/>
        <v>PRIORITY_CODE VARCHAR(222),</v>
      </c>
      <c r="O188" s="1" t="s">
        <v>306</v>
      </c>
      <c r="P188" t="s">
        <v>18</v>
      </c>
      <c r="W188" s="17" t="str">
        <f t="shared" si="79"/>
        <v>priorityCode</v>
      </c>
      <c r="X188" s="3" t="str">
        <f t="shared" si="80"/>
        <v>"priorityCode":"",</v>
      </c>
      <c r="Y188" s="22" t="str">
        <f t="shared" si="81"/>
        <v>public static String PRIORITY_CODE="priorityCode";</v>
      </c>
      <c r="Z188" s="7" t="str">
        <f t="shared" si="82"/>
        <v>private String priorityCode="";</v>
      </c>
    </row>
    <row r="189" spans="2:26" ht="17.5" x14ac:dyDescent="0.45">
      <c r="B189" s="1" t="s">
        <v>305</v>
      </c>
      <c r="C189" s="1" t="s">
        <v>1</v>
      </c>
      <c r="D189" s="4">
        <v>444</v>
      </c>
      <c r="L189" s="12"/>
      <c r="M189" s="18"/>
      <c r="N189" s="5" t="str">
        <f t="shared" si="83"/>
        <v>PRIORITY_NAME VARCHAR(444),</v>
      </c>
      <c r="O189" s="1" t="s">
        <v>306</v>
      </c>
      <c r="P189" t="s">
        <v>0</v>
      </c>
      <c r="W189" s="17" t="str">
        <f t="shared" si="79"/>
        <v>priorityName</v>
      </c>
      <c r="X189" s="3" t="str">
        <f t="shared" si="80"/>
        <v>"priorityName":"",</v>
      </c>
      <c r="Y189" s="22" t="str">
        <f t="shared" si="81"/>
        <v>public static String PRIORITY_NAME="priorityName";</v>
      </c>
      <c r="Z189" s="7" t="str">
        <f t="shared" si="82"/>
        <v>private String priorityName="";</v>
      </c>
    </row>
    <row r="190" spans="2:26" ht="17.5" x14ac:dyDescent="0.45">
      <c r="B190" s="1" t="s">
        <v>14</v>
      </c>
      <c r="C190" s="1" t="s">
        <v>1</v>
      </c>
      <c r="D190" s="4">
        <v>3000</v>
      </c>
      <c r="I190">
        <f>I164</f>
        <v>0</v>
      </c>
      <c r="J190" t="str">
        <f>CONCATENATE(LEFT(CONCATENATE(" ADD "," ",N190,";"),LEN(CONCATENATE(" ADD "," ",N190,";"))-2),";")</f>
        <v xml:space="preserve"> ADD  DESCRIPTION VARCHAR(3000);</v>
      </c>
      <c r="K190" s="21" t="str">
        <f>CONCATENATE(LEFT(CONCATENATE("  ALTER COLUMN  "," ",N190,";"),LEN(CONCATENATE("  ALTER COLUMN  "," ",N190,";"))-2),";")</f>
        <v xml:space="preserve">  ALTER COLUMN   DESCRIPTION VARCHAR(3000);</v>
      </c>
      <c r="L190" s="12"/>
      <c r="M190" s="18" t="str">
        <f>CONCATENATE(B190,",")</f>
        <v>DESCRIPTION,</v>
      </c>
      <c r="N190" s="5" t="str">
        <f t="shared" si="83"/>
        <v>DESCRIPTION VARCHAR(3000),</v>
      </c>
      <c r="O190" s="1" t="s">
        <v>14</v>
      </c>
      <c r="W190" s="17" t="str">
        <f t="shared" si="79"/>
        <v>description</v>
      </c>
      <c r="X190" s="3" t="str">
        <f t="shared" si="80"/>
        <v>"description":"",</v>
      </c>
      <c r="Y190" s="22" t="str">
        <f t="shared" si="81"/>
        <v>public static String DESCRIPTION="description";</v>
      </c>
      <c r="Z190" s="7" t="str">
        <f t="shared" si="82"/>
        <v>private String description="";</v>
      </c>
    </row>
    <row r="191" spans="2:26" ht="17.5" x14ac:dyDescent="0.45">
      <c r="C191" s="1"/>
      <c r="D191" s="8"/>
      <c r="M191" s="18"/>
      <c r="N191" s="33" t="s">
        <v>130</v>
      </c>
      <c r="O191" s="1"/>
      <c r="W191" s="17"/>
    </row>
    <row r="192" spans="2:26" ht="17.5" x14ac:dyDescent="0.45">
      <c r="C192" s="1"/>
      <c r="D192" s="8"/>
      <c r="M192" s="18"/>
      <c r="N192" s="31" t="s">
        <v>126</v>
      </c>
      <c r="O192" s="1"/>
      <c r="W192" s="17"/>
    </row>
    <row r="193" spans="2:26" ht="17.5" x14ac:dyDescent="0.45">
      <c r="C193" s="14"/>
      <c r="D193" s="9"/>
      <c r="M193" s="20"/>
      <c r="W193" s="17"/>
    </row>
    <row r="194" spans="2:26" x14ac:dyDescent="0.35">
      <c r="B194" s="2" t="s">
        <v>308</v>
      </c>
      <c r="I194" t="str">
        <f>CONCATENATE("ALTER TABLE"," ",B194)</f>
        <v>ALTER TABLE TM_TASK_CATEGORY</v>
      </c>
      <c r="N194" s="5" t="str">
        <f>CONCATENATE("CREATE TABLE ",B194," ","(")</f>
        <v>CREATE TABLE TM_TASK_CATEGORY (</v>
      </c>
    </row>
    <row r="195" spans="2:26" ht="17.5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TM_TASK_CATEGORY</v>
      </c>
      <c r="J195" t="str">
        <f>CONCATENATE(LEFT(CONCATENATE(" ADD "," ",N195,";"),LEN(CONCATENATE(" ADD "," ",N195,";"))-2),";")</f>
        <v xml:space="preserve"> ADD  ID VARCHAR(30) NOT NULL ;</v>
      </c>
      <c r="K195" s="21" t="str">
        <f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1" si="84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id</v>
      </c>
      <c r="X195" s="3" t="str">
        <f t="shared" ref="X195:X201" si="85">CONCATENATE("""",W195,"""",":","""","""",",")</f>
        <v>"id":"",</v>
      </c>
      <c r="Y195" s="22" t="str">
        <f t="shared" ref="Y195:Y201" si="86">CONCATENATE("public static String ",,B195,,"=","""",W195,""";")</f>
        <v>public static String ID="id";</v>
      </c>
      <c r="Z195" s="7" t="str">
        <f t="shared" ref="Z195:Z201" si="87">CONCATENATE("private String ",W195,"=","""""",";")</f>
        <v>private String id="";</v>
      </c>
    </row>
    <row r="196" spans="2:26" ht="17.5" x14ac:dyDescent="0.45">
      <c r="B196" s="1" t="s">
        <v>3</v>
      </c>
      <c r="C196" s="1" t="s">
        <v>1</v>
      </c>
      <c r="D196" s="4">
        <v>10</v>
      </c>
      <c r="I196" t="str">
        <f>I195</f>
        <v>ALTER TABLE TM_TASK_CATEGORY</v>
      </c>
      <c r="J196" t="str">
        <f>CONCATENATE(LEFT(CONCATENATE(" ADD "," ",N196,";"),LEN(CONCATENATE(" ADD "," ",N196,";"))-2),";")</f>
        <v xml:space="preserve"> ADD  STATUS VARCHAR(10);</v>
      </c>
      <c r="K196" s="21" t="str">
        <f>CONCATENATE(LEFT(CONCATENATE("  ALTER COLUMN  "," ",N196,";"),LEN(CONCATENATE("  ALTER COLUMN  "," ",N196,";"))-2),";")</f>
        <v xml:space="preserve">  ALTER COLUMN   STATUS VARCHAR(10);</v>
      </c>
      <c r="L196" s="12"/>
      <c r="M196" s="18" t="str">
        <f>CONCATENATE(B196,",")</f>
        <v>STATUS,</v>
      </c>
      <c r="N196" s="5" t="str">
        <f t="shared" ref="N196:N201" si="88">CONCATENATE(B196," ",C196,"(",D196,")",",")</f>
        <v>STATUS VARCHAR(10),</v>
      </c>
      <c r="O196" s="1" t="s">
        <v>3</v>
      </c>
      <c r="W196" s="17" t="str">
        <f t="shared" si="84"/>
        <v>status</v>
      </c>
      <c r="X196" s="3" t="str">
        <f t="shared" si="85"/>
        <v>"status":"",</v>
      </c>
      <c r="Y196" s="22" t="str">
        <f t="shared" si="86"/>
        <v>public static String STATUS="status";</v>
      </c>
      <c r="Z196" s="7" t="str">
        <f t="shared" si="87"/>
        <v>private String status="";</v>
      </c>
    </row>
    <row r="197" spans="2:26" ht="17.5" x14ac:dyDescent="0.45">
      <c r="B197" s="1" t="s">
        <v>4</v>
      </c>
      <c r="C197" s="1" t="s">
        <v>1</v>
      </c>
      <c r="D197" s="4">
        <v>30</v>
      </c>
      <c r="I197" t="str">
        <f>I196</f>
        <v>ALTER TABLE TM_TASK_CATEGORY</v>
      </c>
      <c r="J197" t="str">
        <f>CONCATENATE(LEFT(CONCATENATE(" ADD "," ",N197,";"),LEN(CONCATENATE(" ADD "," ",N197,";"))-2),";")</f>
        <v xml:space="preserve"> ADD  INSERT_DATE VARCHAR(30);</v>
      </c>
      <c r="K197" s="21" t="str">
        <f>CONCATENATE(LEFT(CONCATENATE("  ALTER COLUMN  "," ",N197,";"),LEN(CONCATENATE("  ALTER COLUMN  "," ",N197,";"))-2),";")</f>
        <v xml:space="preserve">  ALTER COLUMN   INSERT_DATE VARCHAR(30);</v>
      </c>
      <c r="L197" s="12"/>
      <c r="M197" s="18" t="str">
        <f>CONCATENATE(B197,",")</f>
        <v>INSERT_DATE,</v>
      </c>
      <c r="N197" s="5" t="str">
        <f t="shared" si="88"/>
        <v>INSERT_DATE VARCHAR(30),</v>
      </c>
      <c r="O197" s="1" t="s">
        <v>7</v>
      </c>
      <c r="P197" t="s">
        <v>8</v>
      </c>
      <c r="W197" s="17" t="str">
        <f t="shared" si="84"/>
        <v>insertDate</v>
      </c>
      <c r="X197" s="3" t="str">
        <f t="shared" si="85"/>
        <v>"insertDate":"",</v>
      </c>
      <c r="Y197" s="22" t="str">
        <f t="shared" si="86"/>
        <v>public static String INSERT_DATE="insertDate";</v>
      </c>
      <c r="Z197" s="7" t="str">
        <f t="shared" si="87"/>
        <v>private String insertDate="";</v>
      </c>
    </row>
    <row r="198" spans="2:26" ht="17.5" x14ac:dyDescent="0.45">
      <c r="B198" s="1" t="s">
        <v>5</v>
      </c>
      <c r="C198" s="1" t="s">
        <v>1</v>
      </c>
      <c r="D198" s="4">
        <v>30</v>
      </c>
      <c r="I198" t="str">
        <f>I197</f>
        <v>ALTER TABLE TM_TASK_CATEGORY</v>
      </c>
      <c r="J198" t="str">
        <f>CONCATENATE(LEFT(CONCATENATE(" ADD "," ",N198,";"),LEN(CONCATENATE(" ADD "," ",N198,";"))-2),";")</f>
        <v xml:space="preserve"> ADD  MODIFICATION_DATE VARCHAR(30);</v>
      </c>
      <c r="K198" s="21" t="str">
        <f>CONCATENATE(LEFT(CONCATENATE("  ALTER COLUMN  "," ",N198,";"),LEN(CONCATENATE("  ALTER COLUMN  "," ",N198,";"))-2),";")</f>
        <v xml:space="preserve">  ALTER COLUMN   MODIFICATION_DATE VARCHAR(30);</v>
      </c>
      <c r="L198" s="12"/>
      <c r="M198" s="18" t="str">
        <f>CONCATENATE(B198,",")</f>
        <v>MODIFICATION_DATE,</v>
      </c>
      <c r="N198" s="5" t="str">
        <f t="shared" si="88"/>
        <v>MODIFICATION_DATE VARCHAR(30),</v>
      </c>
      <c r="O198" s="1" t="s">
        <v>9</v>
      </c>
      <c r="P198" t="s">
        <v>8</v>
      </c>
      <c r="W198" s="17" t="str">
        <f t="shared" si="84"/>
        <v>modificationDate</v>
      </c>
      <c r="X198" s="3" t="str">
        <f t="shared" si="85"/>
        <v>"modificationDate":"",</v>
      </c>
      <c r="Y198" s="22" t="str">
        <f t="shared" si="86"/>
        <v>public static String MODIFICATION_DATE="modificationDate";</v>
      </c>
      <c r="Z198" s="7" t="str">
        <f t="shared" si="87"/>
        <v>private String modificationDate="";</v>
      </c>
    </row>
    <row r="199" spans="2:26" ht="17.5" x14ac:dyDescent="0.45">
      <c r="B199" s="1" t="s">
        <v>309</v>
      </c>
      <c r="C199" s="1" t="s">
        <v>1</v>
      </c>
      <c r="D199" s="4">
        <v>222</v>
      </c>
      <c r="I199" t="str">
        <f>I161</f>
        <v>ALTER TABLE TM_PROGRESS</v>
      </c>
      <c r="J199" t="str">
        <f>CONCATENATE(LEFT(CONCATENATE(" ADD "," ",N199,";"),LEN(CONCATENATE(" ADD "," ",N199,";"))-2),";")</f>
        <v xml:space="preserve"> ADD  CATEGORY_CODE VARCHAR(222);</v>
      </c>
      <c r="K199" s="21" t="str">
        <f>CONCATENATE(LEFT(CONCATENATE("  ALTER COLUMN  "," ",N199,";"),LEN(CONCATENATE("  ALTER COLUMN  "," ",N199,";"))-2),";")</f>
        <v xml:space="preserve">  ALTER COLUMN   CATEGORY_CODE VARCHAR(222);</v>
      </c>
      <c r="L199" s="12"/>
      <c r="M199" s="18" t="str">
        <f>CONCATENATE(B199,",")</f>
        <v>CATEGORY_CODE,</v>
      </c>
      <c r="N199" s="5" t="str">
        <f t="shared" si="88"/>
        <v>CATEGORY_CODE VARCHAR(222),</v>
      </c>
      <c r="O199" s="1" t="s">
        <v>311</v>
      </c>
      <c r="P199" t="s">
        <v>18</v>
      </c>
      <c r="W199" s="17" t="str">
        <f t="shared" si="84"/>
        <v>categoryCode</v>
      </c>
      <c r="X199" s="3" t="str">
        <f t="shared" si="85"/>
        <v>"categoryCode":"",</v>
      </c>
      <c r="Y199" s="22" t="str">
        <f t="shared" si="86"/>
        <v>public static String CATEGORY_CODE="categoryCode";</v>
      </c>
      <c r="Z199" s="7" t="str">
        <f t="shared" si="87"/>
        <v>private String categoryCode="";</v>
      </c>
    </row>
    <row r="200" spans="2:26" ht="17.5" x14ac:dyDescent="0.45">
      <c r="B200" s="1" t="s">
        <v>310</v>
      </c>
      <c r="C200" s="1" t="s">
        <v>1</v>
      </c>
      <c r="D200" s="4">
        <v>444</v>
      </c>
      <c r="L200" s="12"/>
      <c r="M200" s="18"/>
      <c r="N200" s="5" t="str">
        <f t="shared" si="88"/>
        <v>CATEGORY_NAME VARCHAR(444),</v>
      </c>
      <c r="O200" s="1" t="s">
        <v>311</v>
      </c>
      <c r="P200" t="s">
        <v>0</v>
      </c>
      <c r="W200" s="17" t="str">
        <f t="shared" si="84"/>
        <v>categoryName</v>
      </c>
      <c r="X200" s="3" t="str">
        <f t="shared" si="85"/>
        <v>"categoryName":"",</v>
      </c>
      <c r="Y200" s="22" t="str">
        <f t="shared" si="86"/>
        <v>public static String CATEGORY_NAME="categoryName";</v>
      </c>
      <c r="Z200" s="7" t="str">
        <f t="shared" si="87"/>
        <v>private String categoryName="";</v>
      </c>
    </row>
    <row r="201" spans="2:26" ht="17.5" x14ac:dyDescent="0.45">
      <c r="B201" s="1" t="s">
        <v>14</v>
      </c>
      <c r="C201" s="1" t="s">
        <v>1</v>
      </c>
      <c r="D201" s="4">
        <v>3000</v>
      </c>
      <c r="I201" t="str">
        <f>I175</f>
        <v>ALTER TABLE TM_TASK_STATUS</v>
      </c>
      <c r="J201" t="str">
        <f>CONCATENATE(LEFT(CONCATENATE(" ADD "," ",N201,";"),LEN(CONCATENATE(" ADD "," ",N201,";"))-2),";")</f>
        <v xml:space="preserve"> ADD  DESCRIPTION VARCHAR(3000);</v>
      </c>
      <c r="K201" s="21" t="str">
        <f>CONCATENATE(LEFT(CONCATENATE("  ALTER COLUMN  "," ",N201,";"),LEN(CONCATENATE("  ALTER COLUMN  "," ",N201,";"))-2),";")</f>
        <v xml:space="preserve">  ALTER COLUMN   DESCRIPTION VARCHAR(3000);</v>
      </c>
      <c r="L201" s="12"/>
      <c r="M201" s="18" t="str">
        <f>CONCATENATE(B201,",")</f>
        <v>DESCRIPTION,</v>
      </c>
      <c r="N201" s="5" t="str">
        <f t="shared" si="88"/>
        <v>DESCRIPTION VARCHAR(3000),</v>
      </c>
      <c r="O201" s="1" t="s">
        <v>14</v>
      </c>
      <c r="W201" s="17" t="str">
        <f t="shared" si="84"/>
        <v>description</v>
      </c>
      <c r="X201" s="3" t="str">
        <f t="shared" si="85"/>
        <v>"description":"",</v>
      </c>
      <c r="Y201" s="22" t="str">
        <f t="shared" si="86"/>
        <v>public static String DESCRIPTION="description";</v>
      </c>
      <c r="Z201" s="7" t="str">
        <f t="shared" si="87"/>
        <v>private String description="";</v>
      </c>
    </row>
    <row r="202" spans="2:26" ht="17.5" x14ac:dyDescent="0.45">
      <c r="C202" s="1"/>
      <c r="D202" s="8"/>
      <c r="M202" s="18"/>
      <c r="N202" s="33" t="s">
        <v>130</v>
      </c>
      <c r="O202" s="1"/>
      <c r="W202" s="17"/>
    </row>
    <row r="203" spans="2:26" ht="17.5" x14ac:dyDescent="0.45">
      <c r="C203" s="1"/>
      <c r="D203" s="8"/>
      <c r="M203" s="18"/>
      <c r="N203" s="31" t="s">
        <v>126</v>
      </c>
      <c r="O203" s="1"/>
      <c r="W203" s="17"/>
    </row>
    <row r="204" spans="2:26" ht="17.5" x14ac:dyDescent="0.45">
      <c r="C204" s="14"/>
      <c r="D204" s="9"/>
      <c r="M204" s="20"/>
      <c r="W204" s="17"/>
    </row>
    <row r="206" spans="2:26" x14ac:dyDescent="0.35">
      <c r="B206" s="2" t="s">
        <v>318</v>
      </c>
      <c r="I206" t="str">
        <f>CONCATENATE("ALTER TABLE"," ",B206)</f>
        <v>ALTER TABLE TM_TASK_ASSIGNEE</v>
      </c>
      <c r="N206" s="5" t="str">
        <f>CONCATENATE("CREATE TABLE ",B206," ","(")</f>
        <v>CREATE TABLE TM_TASK_ASSIGNEE (</v>
      </c>
    </row>
    <row r="207" spans="2:26" ht="17.5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TM_TASK_ASSIGNEE</v>
      </c>
      <c r="J207" t="str">
        <f>CONCATENATE(LEFT(CONCATENATE(" ADD "," ",N207,";"),LEN(CONCATENATE(" ADD "," ",N207,";"))-2),";")</f>
        <v xml:space="preserve"> ADD  ID VARCHAR(30) NOT NULL ;</v>
      </c>
      <c r="K207" s="21" t="str">
        <f>CONCATENATE(LEFT(CONCATENATE("  ALTER COLUMN  "," ",N207,";"),LEN(CONCATENATE("  ALTER COLUMN  "," ",N207,";"))-2),";")</f>
        <v xml:space="preserve">  ALTER COLUMN   ID VARCHAR(30) NOT NULL ;</v>
      </c>
      <c r="L207" s="12"/>
      <c r="M207" s="18" t="str">
        <f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3" si="89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3" si="90">CONCATENATE("""",W207,"""",":","""","""",",")</f>
        <v>"id":"",</v>
      </c>
      <c r="Y207" s="22" t="str">
        <f t="shared" ref="Y207:Y213" si="91">CONCATENATE("public static String ",,B207,,"=","""",W207,""";")</f>
        <v>public static String ID="id";</v>
      </c>
      <c r="Z207" s="7" t="str">
        <f t="shared" ref="Z207:Z213" si="92">CONCATENATE("private String ",W207,"=","""""",";")</f>
        <v>private String id="";</v>
      </c>
    </row>
    <row r="208" spans="2:26" ht="17.5" x14ac:dyDescent="0.45">
      <c r="B208" s="1" t="s">
        <v>3</v>
      </c>
      <c r="C208" s="1" t="s">
        <v>1</v>
      </c>
      <c r="D208" s="4">
        <v>10</v>
      </c>
      <c r="I208" t="str">
        <f>I207</f>
        <v>ALTER TABLE TM_TASK_ASSIGNEE</v>
      </c>
      <c r="J208" t="str">
        <f>CONCATENATE(LEFT(CONCATENATE(" ADD "," ",N208,";"),LEN(CONCATENATE(" ADD "," ",N208,";"))-2),";")</f>
        <v xml:space="preserve"> ADD  STATUS VARCHAR(10);</v>
      </c>
      <c r="K208" s="21" t="str">
        <f>CONCATENATE(LEFT(CONCATENATE("  ALTER COLUMN  "," ",N208,";"),LEN(CONCATENATE("  ALTER COLUMN  "," ",N208,";"))-2),";")</f>
        <v xml:space="preserve">  ALTER COLUMN   STATUS VARCHAR(10);</v>
      </c>
      <c r="L208" s="12"/>
      <c r="M208" s="18" t="str">
        <f>CONCATENATE(B208,",")</f>
        <v>STATUS,</v>
      </c>
      <c r="N208" s="5" t="str">
        <f t="shared" ref="N208:N213" si="93">CONCATENATE(B208," ",C208,"(",D208,")",",")</f>
        <v>STATUS VARCHAR(10),</v>
      </c>
      <c r="O208" s="1" t="s">
        <v>3</v>
      </c>
      <c r="W208" s="17" t="str">
        <f t="shared" si="89"/>
        <v>status</v>
      </c>
      <c r="X208" s="3" t="str">
        <f t="shared" si="90"/>
        <v>"status":"",</v>
      </c>
      <c r="Y208" s="22" t="str">
        <f t="shared" si="91"/>
        <v>public static String STATUS="status";</v>
      </c>
      <c r="Z208" s="7" t="str">
        <f t="shared" si="92"/>
        <v>private String status="";</v>
      </c>
    </row>
    <row r="209" spans="2:26" ht="17.5" x14ac:dyDescent="0.45">
      <c r="B209" s="1" t="s">
        <v>4</v>
      </c>
      <c r="C209" s="1" t="s">
        <v>1</v>
      </c>
      <c r="D209" s="4">
        <v>30</v>
      </c>
      <c r="I209" t="str">
        <f>I208</f>
        <v>ALTER TABLE TM_TASK_ASSIGNEE</v>
      </c>
      <c r="J209" t="str">
        <f>CONCATENATE(LEFT(CONCATENATE(" ADD "," ",N209,";"),LEN(CONCATENATE(" ADD "," ",N209,";"))-2),";")</f>
        <v xml:space="preserve"> ADD  INSERT_DATE VARCHAR(30);</v>
      </c>
      <c r="K209" s="21" t="str">
        <f>CONCATENATE(LEFT(CONCATENATE("  ALTER COLUMN  "," ",N209,";"),LEN(CONCATENATE("  ALTER COLUMN  "," ",N209,";"))-2),";")</f>
        <v xml:space="preserve">  ALTER COLUMN   INSERT_DATE VARCHAR(30);</v>
      </c>
      <c r="L209" s="12"/>
      <c r="M209" s="18" t="str">
        <f>CONCATENATE(B209,",")</f>
        <v>INSERT_DATE,</v>
      </c>
      <c r="N209" s="5" t="str">
        <f t="shared" si="93"/>
        <v>INSERT_DATE VARCHAR(30),</v>
      </c>
      <c r="O209" s="1" t="s">
        <v>7</v>
      </c>
      <c r="P209" t="s">
        <v>8</v>
      </c>
      <c r="W209" s="17" t="str">
        <f t="shared" si="89"/>
        <v>insertDate</v>
      </c>
      <c r="X209" s="3" t="str">
        <f t="shared" si="90"/>
        <v>"insertDate":"",</v>
      </c>
      <c r="Y209" s="22" t="str">
        <f t="shared" si="91"/>
        <v>public static String INSERT_DATE="insertDate";</v>
      </c>
      <c r="Z209" s="7" t="str">
        <f t="shared" si="92"/>
        <v>private String insertDate="";</v>
      </c>
    </row>
    <row r="210" spans="2:26" ht="17.5" x14ac:dyDescent="0.45">
      <c r="B210" s="1" t="s">
        <v>5</v>
      </c>
      <c r="C210" s="1" t="s">
        <v>1</v>
      </c>
      <c r="D210" s="4">
        <v>30</v>
      </c>
      <c r="I210" t="str">
        <f>I209</f>
        <v>ALTER TABLE TM_TASK_ASSIGNEE</v>
      </c>
      <c r="J210" t="str">
        <f>CONCATENATE(LEFT(CONCATENATE(" ADD "," ",N210,";"),LEN(CONCATENATE(" ADD "," ",N210,";"))-2),";")</f>
        <v xml:space="preserve"> ADD  MODIFICATION_DATE VARCHAR(30);</v>
      </c>
      <c r="K210" s="21" t="str">
        <f>CONCATENATE(LEFT(CONCATENATE("  ALTER COLUMN  "," ",N210,";"),LEN(CONCATENATE("  ALTER COLUMN  "," ",N210,";"))-2),";")</f>
        <v xml:space="preserve">  ALTER COLUMN   MODIFICATION_DATE VARCHAR(30);</v>
      </c>
      <c r="L210" s="12"/>
      <c r="M210" s="18" t="str">
        <f>CONCATENATE(B210,",")</f>
        <v>MODIFICATION_DATE,</v>
      </c>
      <c r="N210" s="5" t="str">
        <f t="shared" si="93"/>
        <v>MODIFICATION_DATE VARCHAR(30),</v>
      </c>
      <c r="O210" s="1" t="s">
        <v>9</v>
      </c>
      <c r="P210" t="s">
        <v>8</v>
      </c>
      <c r="W210" s="17" t="str">
        <f t="shared" si="89"/>
        <v>modificationDate</v>
      </c>
      <c r="X210" s="3" t="str">
        <f t="shared" si="90"/>
        <v>"modificationDate":"",</v>
      </c>
      <c r="Y210" s="22" t="str">
        <f t="shared" si="91"/>
        <v>public static String MODIFICATION_DATE="modificationDate";</v>
      </c>
      <c r="Z210" s="7" t="str">
        <f t="shared" si="92"/>
        <v>private String modificationDate="";</v>
      </c>
    </row>
    <row r="211" spans="2:26" ht="17.5" x14ac:dyDescent="0.45">
      <c r="B211" s="1" t="s">
        <v>319</v>
      </c>
      <c r="C211" s="1" t="s">
        <v>1</v>
      </c>
      <c r="D211" s="4">
        <v>222</v>
      </c>
      <c r="I211" t="str">
        <f>I173</f>
        <v>ALTER TABLE TM_TASK_STATUS</v>
      </c>
      <c r="J211" t="str">
        <f>CONCATENATE(LEFT(CONCATENATE(" ADD "," ",N211,";"),LEN(CONCATENATE(" ADD "," ",N211,";"))-2),";")</f>
        <v xml:space="preserve"> ADD  FK_TASK_ID VARCHAR(222);</v>
      </c>
      <c r="K211" s="21" t="str">
        <f>CONCATENATE(LEFT(CONCATENATE("  ALTER COLUMN  "," ",N211,";"),LEN(CONCATENATE("  ALTER COLUMN  "," ",N211,";"))-2),";")</f>
        <v xml:space="preserve">  ALTER COLUMN   FK_TASK_ID VARCHAR(222);</v>
      </c>
      <c r="L211" s="12"/>
      <c r="M211" s="18" t="str">
        <f>CONCATENATE(B211,",")</f>
        <v>FK_TASK_ID,</v>
      </c>
      <c r="N211" s="5" t="str">
        <f t="shared" si="93"/>
        <v>FK_TASK_ID VARCHAR(222),</v>
      </c>
      <c r="O211" s="1" t="s">
        <v>10</v>
      </c>
      <c r="P211" t="s">
        <v>312</v>
      </c>
      <c r="Q211" t="s">
        <v>2</v>
      </c>
      <c r="W211" s="17" t="str">
        <f t="shared" si="89"/>
        <v>fkTaskId</v>
      </c>
      <c r="X211" s="3" t="str">
        <f t="shared" si="90"/>
        <v>"fkTaskId":"",</v>
      </c>
      <c r="Y211" s="22" t="str">
        <f t="shared" si="91"/>
        <v>public static String FK_TASK_ID="fkTaskId";</v>
      </c>
      <c r="Z211" s="7" t="str">
        <f t="shared" si="92"/>
        <v>private String fkTaskId="";</v>
      </c>
    </row>
    <row r="212" spans="2:26" ht="17.5" x14ac:dyDescent="0.45">
      <c r="B212" s="1" t="s">
        <v>11</v>
      </c>
      <c r="C212" s="1" t="s">
        <v>1</v>
      </c>
      <c r="D212" s="4">
        <v>444</v>
      </c>
      <c r="L212" s="12"/>
      <c r="M212" s="18"/>
      <c r="N212" s="5" t="str">
        <f t="shared" si="93"/>
        <v>FK_USER_ID VARCHAR(444),</v>
      </c>
      <c r="O212" s="1" t="s">
        <v>10</v>
      </c>
      <c r="P212" t="s">
        <v>12</v>
      </c>
      <c r="Q212" t="s">
        <v>2</v>
      </c>
      <c r="W212" s="17" t="str">
        <f t="shared" si="89"/>
        <v>fkUserId</v>
      </c>
      <c r="X212" s="3" t="str">
        <f t="shared" si="90"/>
        <v>"fkUserId":"",</v>
      </c>
      <c r="Y212" s="22" t="str">
        <f t="shared" si="91"/>
        <v>public static String FK_USER_ID="fkUserId";</v>
      </c>
      <c r="Z212" s="7" t="str">
        <f t="shared" si="92"/>
        <v>private String fkUserId="";</v>
      </c>
    </row>
    <row r="213" spans="2:26" ht="17.5" x14ac:dyDescent="0.45">
      <c r="B213" s="1" t="s">
        <v>14</v>
      </c>
      <c r="C213" s="1" t="s">
        <v>1</v>
      </c>
      <c r="D213" s="4">
        <v>3000</v>
      </c>
      <c r="I213" t="str">
        <f>I187</f>
        <v>ALTER TABLE TM_TASK_PRIORITY</v>
      </c>
      <c r="J213" t="str">
        <f>CONCATENATE(LEFT(CONCATENATE(" ADD "," ",N213,";"),LEN(CONCATENATE(" ADD "," ",N213,";"))-2),";")</f>
        <v xml:space="preserve"> ADD  DESCRIPTION VARCHAR(3000);</v>
      </c>
      <c r="K213" s="21" t="str">
        <f>CONCATENATE(LEFT(CONCATENATE("  ALTER COLUMN  "," ",N213,";"),LEN(CONCATENATE("  ALTER COLUMN  "," ",N213,";"))-2),";")</f>
        <v xml:space="preserve">  ALTER COLUMN   DESCRIPTION VARCHAR(3000);</v>
      </c>
      <c r="L213" s="12"/>
      <c r="M213" s="18" t="str">
        <f>CONCATENATE(B213,",")</f>
        <v>DESCRIPTION,</v>
      </c>
      <c r="N213" s="5" t="str">
        <f t="shared" si="93"/>
        <v>DESCRIPTION VARCHAR(3000),</v>
      </c>
      <c r="O213" s="1" t="s">
        <v>14</v>
      </c>
      <c r="W213" s="17" t="str">
        <f t="shared" si="89"/>
        <v>description</v>
      </c>
      <c r="X213" s="3" t="str">
        <f t="shared" si="90"/>
        <v>"description":"",</v>
      </c>
      <c r="Y213" s="22" t="str">
        <f t="shared" si="91"/>
        <v>public static String DESCRIPTION="description";</v>
      </c>
      <c r="Z213" s="7" t="str">
        <f t="shared" si="92"/>
        <v>private String description="";</v>
      </c>
    </row>
    <row r="214" spans="2:26" ht="17.5" x14ac:dyDescent="0.45">
      <c r="C214" s="1"/>
      <c r="D214" s="8"/>
      <c r="M214" s="18"/>
      <c r="N214" s="33" t="s">
        <v>130</v>
      </c>
      <c r="O214" s="1"/>
      <c r="W214" s="17"/>
    </row>
    <row r="215" spans="2:26" ht="17.5" x14ac:dyDescent="0.45">
      <c r="C215" s="1"/>
      <c r="D215" s="8"/>
      <c r="M215" s="18"/>
      <c r="N215" s="31" t="s">
        <v>126</v>
      </c>
      <c r="O215" s="1"/>
      <c r="W215" s="17"/>
    </row>
    <row r="216" spans="2:26" ht="17.5" x14ac:dyDescent="0.45">
      <c r="C216" s="14"/>
      <c r="D216" s="9"/>
      <c r="M216" s="20"/>
      <c r="W216" s="17"/>
    </row>
    <row r="217" spans="2:26" x14ac:dyDescent="0.35">
      <c r="B217" s="2" t="s">
        <v>320</v>
      </c>
      <c r="I217" t="str">
        <f>CONCATENATE("ALTER TABLE"," ",B217)</f>
        <v>ALTER TABLE TM_TASK_REPORTER</v>
      </c>
      <c r="N217" s="5" t="str">
        <f>CONCATENATE("CREATE TABLE ",B217," ","(")</f>
        <v>CREATE TABLE TM_TASK_REPORTER (</v>
      </c>
    </row>
    <row r="218" spans="2:26" ht="17.5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>I217</f>
        <v>ALTER TABLE TM_TASK_REPORTER</v>
      </c>
      <c r="J218" t="str">
        <f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94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id</v>
      </c>
      <c r="X218" s="3" t="str">
        <f t="shared" ref="X218:X224" si="95">CONCATENATE("""",W218,"""",":","""","""",",")</f>
        <v>"id":"",</v>
      </c>
      <c r="Y218" s="22" t="str">
        <f t="shared" ref="Y218:Y224" si="96">CONCATENATE("public static String ",,B218,,"=","""",W218,""";")</f>
        <v>public static String ID="id";</v>
      </c>
      <c r="Z218" s="7" t="str">
        <f t="shared" ref="Z218:Z224" si="97">CONCATENATE("private String ",W218,"=","""""",";")</f>
        <v>private String id="";</v>
      </c>
    </row>
    <row r="219" spans="2:26" ht="17.5" x14ac:dyDescent="0.45">
      <c r="B219" s="1" t="s">
        <v>3</v>
      </c>
      <c r="C219" s="1" t="s">
        <v>1</v>
      </c>
      <c r="D219" s="4">
        <v>10</v>
      </c>
      <c r="I219" t="str">
        <f>I218</f>
        <v>ALTER TABLE TM_TASK_REPORTER</v>
      </c>
      <c r="J219" t="str">
        <f>CONCATENATE(LEFT(CONCATENATE(" ADD "," ",N219,";"),LEN(CONCATENATE(" ADD "," ",N219,";"))-2),";")</f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98">CONCATENATE(B219," ",C219,"(",D219,")",",")</f>
        <v>STATUS VARCHAR(10),</v>
      </c>
      <c r="O219" s="1" t="s">
        <v>3</v>
      </c>
      <c r="W219" s="17" t="str">
        <f t="shared" si="94"/>
        <v>status</v>
      </c>
      <c r="X219" s="3" t="str">
        <f t="shared" si="95"/>
        <v>"status":"",</v>
      </c>
      <c r="Y219" s="22" t="str">
        <f t="shared" si="96"/>
        <v>public static String STATUS="status";</v>
      </c>
      <c r="Z219" s="7" t="str">
        <f t="shared" si="97"/>
        <v>private String status="";</v>
      </c>
    </row>
    <row r="220" spans="2:26" ht="17.5" x14ac:dyDescent="0.45">
      <c r="B220" s="1" t="s">
        <v>4</v>
      </c>
      <c r="C220" s="1" t="s">
        <v>1</v>
      </c>
      <c r="D220" s="4">
        <v>30</v>
      </c>
      <c r="I220" t="str">
        <f>I219</f>
        <v>ALTER TABLE TM_TASK_REPORTER</v>
      </c>
      <c r="J220" t="str">
        <f>CONCATENATE(LEFT(CONCATENATE(" ADD "," ",N220,";"),LEN(CONCATENATE(" ADD "," ",N220,";"))-2),";")</f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98"/>
        <v>INSERT_DATE VARCHAR(30),</v>
      </c>
      <c r="O220" s="1" t="s">
        <v>7</v>
      </c>
      <c r="P220" t="s">
        <v>8</v>
      </c>
      <c r="W220" s="17" t="str">
        <f t="shared" si="94"/>
        <v>insertDate</v>
      </c>
      <c r="X220" s="3" t="str">
        <f t="shared" si="95"/>
        <v>"insertDate":"",</v>
      </c>
      <c r="Y220" s="22" t="str">
        <f t="shared" si="96"/>
        <v>public static String INSERT_DATE="insertDate";</v>
      </c>
      <c r="Z220" s="7" t="str">
        <f t="shared" si="97"/>
        <v>private String insertDate="";</v>
      </c>
    </row>
    <row r="221" spans="2:26" ht="17.5" x14ac:dyDescent="0.45">
      <c r="B221" s="1" t="s">
        <v>5</v>
      </c>
      <c r="C221" s="1" t="s">
        <v>1</v>
      </c>
      <c r="D221" s="4">
        <v>30</v>
      </c>
      <c r="I221" t="str">
        <f>I220</f>
        <v>ALTER TABLE TM_TASK_REPORTER</v>
      </c>
      <c r="J221" t="str">
        <f>CONCATENATE(LEFT(CONCATENATE(" ADD "," ",N221,";"),LEN(CONCATENATE(" ADD "," ",N221,";"))-2),";")</f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98"/>
        <v>MODIFICATION_DATE VARCHAR(30),</v>
      </c>
      <c r="O221" s="1" t="s">
        <v>9</v>
      </c>
      <c r="P221" t="s">
        <v>8</v>
      </c>
      <c r="W221" s="17" t="str">
        <f t="shared" si="94"/>
        <v>modificationDate</v>
      </c>
      <c r="X221" s="3" t="str">
        <f t="shared" si="95"/>
        <v>"modificationDate":"",</v>
      </c>
      <c r="Y221" s="22" t="str">
        <f t="shared" si="96"/>
        <v>public static String MODIFICATION_DATE="modificationDate";</v>
      </c>
      <c r="Z221" s="7" t="str">
        <f t="shared" si="97"/>
        <v>private String modificationDate="";</v>
      </c>
    </row>
    <row r="222" spans="2:26" ht="17.5" x14ac:dyDescent="0.45">
      <c r="B222" s="1" t="s">
        <v>319</v>
      </c>
      <c r="C222" s="1" t="s">
        <v>1</v>
      </c>
      <c r="D222" s="4">
        <v>222</v>
      </c>
      <c r="I222" t="str">
        <f>I184</f>
        <v>ALTER TABLE TM_TASK_PRIORITY</v>
      </c>
      <c r="J222" t="str">
        <f>CONCATENATE(LEFT(CONCATENATE(" ADD "," ",N222,";"),LEN(CONCATENATE(" ADD "," ",N222,";"))-2),";")</f>
        <v xml:space="preserve"> ADD  FK_TASK_ID VARCHAR(222);</v>
      </c>
      <c r="K222" s="21" t="str">
        <f>CONCATENATE(LEFT(CONCATENATE("  ALTER COLUMN  "," ",N222,";"),LEN(CONCATENATE("  ALTER COLUMN  "," ",N222,";"))-2),";")</f>
        <v xml:space="preserve">  ALTER COLUMN   FK_TASK_ID VARCHAR(222);</v>
      </c>
      <c r="L222" s="12"/>
      <c r="M222" s="18" t="str">
        <f>CONCATENATE(B222,",")</f>
        <v>FK_TASK_ID,</v>
      </c>
      <c r="N222" s="5" t="str">
        <f t="shared" si="98"/>
        <v>FK_TASK_ID VARCHAR(222),</v>
      </c>
      <c r="O222" s="1" t="s">
        <v>10</v>
      </c>
      <c r="P222" t="s">
        <v>312</v>
      </c>
      <c r="Q222" t="s">
        <v>2</v>
      </c>
      <c r="W222" s="17" t="str">
        <f t="shared" si="94"/>
        <v>fkTaskId</v>
      </c>
      <c r="X222" s="3" t="str">
        <f t="shared" si="95"/>
        <v>"fkTaskId":"",</v>
      </c>
      <c r="Y222" s="22" t="str">
        <f t="shared" si="96"/>
        <v>public static String FK_TASK_ID="fkTaskId";</v>
      </c>
      <c r="Z222" s="7" t="str">
        <f t="shared" si="97"/>
        <v>private String fkTaskId="";</v>
      </c>
    </row>
    <row r="223" spans="2:26" ht="17.5" x14ac:dyDescent="0.45">
      <c r="B223" s="1" t="s">
        <v>11</v>
      </c>
      <c r="C223" s="1" t="s">
        <v>1</v>
      </c>
      <c r="D223" s="4">
        <v>444</v>
      </c>
      <c r="L223" s="12"/>
      <c r="M223" s="18"/>
      <c r="N223" s="5" t="str">
        <f t="shared" si="98"/>
        <v>FK_USER_ID VARCHAR(444),</v>
      </c>
      <c r="O223" s="1" t="s">
        <v>10</v>
      </c>
      <c r="P223" t="s">
        <v>12</v>
      </c>
      <c r="Q223" t="s">
        <v>2</v>
      </c>
      <c r="W223" s="17" t="str">
        <f t="shared" si="94"/>
        <v>fkUserId</v>
      </c>
      <c r="X223" s="3" t="str">
        <f t="shared" si="95"/>
        <v>"fkUserId":"",</v>
      </c>
      <c r="Y223" s="22" t="str">
        <f t="shared" si="96"/>
        <v>public static String FK_USER_ID="fkUserId";</v>
      </c>
      <c r="Z223" s="7" t="str">
        <f t="shared" si="97"/>
        <v>private String fkUserId="";</v>
      </c>
    </row>
    <row r="224" spans="2:26" ht="17.5" x14ac:dyDescent="0.45">
      <c r="B224" s="1" t="s">
        <v>14</v>
      </c>
      <c r="C224" s="1" t="s">
        <v>1</v>
      </c>
      <c r="D224" s="4">
        <v>3000</v>
      </c>
      <c r="I224" t="str">
        <f>I198</f>
        <v>ALTER TABLE TM_TASK_CATEGORY</v>
      </c>
      <c r="J224" t="str">
        <f>CONCATENATE(LEFT(CONCATENATE(" ADD "," ",N224,";"),LEN(CONCATENATE(" ADD "," ",N224,";"))-2),";")</f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98"/>
        <v>DESCRIPTION VARCHAR(3000),</v>
      </c>
      <c r="O224" s="1" t="s">
        <v>14</v>
      </c>
      <c r="W224" s="17" t="str">
        <f t="shared" si="94"/>
        <v>description</v>
      </c>
      <c r="X224" s="3" t="str">
        <f t="shared" si="95"/>
        <v>"description":"",</v>
      </c>
      <c r="Y224" s="22" t="str">
        <f t="shared" si="96"/>
        <v>public static String DESCRIPTION="description";</v>
      </c>
      <c r="Z224" s="7" t="str">
        <f t="shared" si="97"/>
        <v>private String description="";</v>
      </c>
    </row>
    <row r="225" spans="2:26" ht="17.5" x14ac:dyDescent="0.45">
      <c r="C225" s="1"/>
      <c r="D225" s="8"/>
      <c r="M225" s="18"/>
      <c r="N225" s="33" t="s">
        <v>130</v>
      </c>
      <c r="O225" s="1"/>
      <c r="W225" s="17"/>
    </row>
    <row r="226" spans="2:26" ht="17.5" x14ac:dyDescent="0.45">
      <c r="C226" s="14"/>
      <c r="D226" s="9"/>
      <c r="M226" s="20"/>
      <c r="N226" s="33"/>
      <c r="O226" s="14"/>
      <c r="W226" s="17"/>
    </row>
    <row r="227" spans="2:26" x14ac:dyDescent="0.35">
      <c r="B227" s="2" t="s">
        <v>359</v>
      </c>
      <c r="I227" t="str">
        <f>CONCATENATE("ALTER TABLE"," ",B227)</f>
        <v>ALTER TABLE TM_TASK_LABEL</v>
      </c>
      <c r="N227" s="5" t="str">
        <f>CONCATENATE("CREATE TABLE ",B227," ","(")</f>
        <v>CREATE TABLE TM_TASK_LABEL (</v>
      </c>
    </row>
    <row r="228" spans="2:26" ht="17.5" x14ac:dyDescent="0.45">
      <c r="B228" s="1" t="s">
        <v>2</v>
      </c>
      <c r="C228" s="1" t="s">
        <v>1</v>
      </c>
      <c r="D228" s="4">
        <v>30</v>
      </c>
      <c r="E228" s="24" t="s">
        <v>113</v>
      </c>
      <c r="I228" t="str">
        <f>I227</f>
        <v>ALTER TABLE TM_TASK_LABEL</v>
      </c>
      <c r="J228" t="str">
        <f t="shared" ref="J228:J233" si="99">CONCATENATE(LEFT(CONCATENATE(" ADD "," ",N228,";"),LEN(CONCATENATE(" ADD "," ",N228,";"))-2),";")</f>
        <v xml:space="preserve"> ADD  ID VARCHAR(30) NOT NULL ;</v>
      </c>
      <c r="K228" s="21" t="str">
        <f t="shared" ref="K228:K233" si="100">CONCATENATE(LEFT(CONCATENATE("  ALTER COLUMN  "," ",N228,";"),LEN(CONCATENATE("  ALTER COLUMN  "," ",N228,";"))-2),";")</f>
        <v xml:space="preserve">  ALTER COLUMN   ID VARCHAR(30) NOT NULL ;</v>
      </c>
      <c r="L228" s="12"/>
      <c r="M228" s="18" t="str">
        <f t="shared" ref="M228:M233" si="101">CONCATENATE(B228,",")</f>
        <v>ID,</v>
      </c>
      <c r="N228" s="5" t="str">
        <f>CONCATENATE(B228," ",C228,"(",D228,") ",E228," ,")</f>
        <v>ID VARCHAR(30) NOT NULL ,</v>
      </c>
      <c r="O228" s="1" t="s">
        <v>2</v>
      </c>
      <c r="P228" s="6"/>
      <c r="Q228" s="6"/>
      <c r="R228" s="6"/>
      <c r="S228" s="6"/>
      <c r="T228" s="6"/>
      <c r="U228" s="6"/>
      <c r="V228" s="6"/>
      <c r="W228" s="17" t="str">
        <f t="shared" ref="W228:W233" si="102">CONCATENATE(,LOWER(O228),UPPER(LEFT(P228,1)),LOWER(RIGHT(P228,LEN(P228)-IF(LEN(P228)&gt;0,1,LEN(P228)))),UPPER(LEFT(Q228,1)),LOWER(RIGHT(Q228,LEN(Q228)-IF(LEN(Q228)&gt;0,1,LEN(Q228)))),UPPER(LEFT(R228,1)),LOWER(RIGHT(R228,LEN(R228)-IF(LEN(R228)&gt;0,1,LEN(R228)))),UPPER(LEFT(S228,1)),LOWER(RIGHT(S228,LEN(S228)-IF(LEN(S228)&gt;0,1,LEN(S228)))),UPPER(LEFT(T228,1)),LOWER(RIGHT(T228,LEN(T228)-IF(LEN(T228)&gt;0,1,LEN(T228)))),UPPER(LEFT(U228,1)),LOWER(RIGHT(U228,LEN(U228)-IF(LEN(U228)&gt;0,1,LEN(U228)))),UPPER(LEFT(V228,1)),LOWER(RIGHT(V228,LEN(V228)-IF(LEN(V228)&gt;0,1,LEN(V228)))))</f>
        <v>id</v>
      </c>
      <c r="X228" s="3" t="str">
        <f t="shared" ref="X228:X233" si="103">CONCATENATE("""",W228,"""",":","""","""",",")</f>
        <v>"id":"",</v>
      </c>
      <c r="Y228" s="22" t="str">
        <f t="shared" ref="Y228:Y233" si="104">CONCATENATE("public static String ",,B228,,"=","""",W228,""";")</f>
        <v>public static String ID="id";</v>
      </c>
      <c r="Z228" s="7" t="str">
        <f t="shared" ref="Z228:Z233" si="105">CONCATENATE("private String ",W228,"=","""""",";")</f>
        <v>private String id="";</v>
      </c>
    </row>
    <row r="229" spans="2:26" ht="17.5" x14ac:dyDescent="0.45">
      <c r="B229" s="1" t="s">
        <v>3</v>
      </c>
      <c r="C229" s="1" t="s">
        <v>1</v>
      </c>
      <c r="D229" s="4">
        <v>10</v>
      </c>
      <c r="I229" t="str">
        <f>I228</f>
        <v>ALTER TABLE TM_TASK_LABEL</v>
      </c>
      <c r="J229" t="str">
        <f t="shared" si="99"/>
        <v xml:space="preserve"> ADD  STATUS VARCHAR(10);</v>
      </c>
      <c r="K229" s="21" t="str">
        <f t="shared" si="100"/>
        <v xml:space="preserve">  ALTER COLUMN   STATUS VARCHAR(10);</v>
      </c>
      <c r="L229" s="12"/>
      <c r="M229" s="18" t="str">
        <f t="shared" si="101"/>
        <v>STATUS,</v>
      </c>
      <c r="N229" s="5" t="str">
        <f t="shared" ref="N229:N234" si="106">CONCATENATE(B229," ",C229,"(",D229,")",",")</f>
        <v>STATUS VARCHAR(10),</v>
      </c>
      <c r="O229" s="1" t="s">
        <v>3</v>
      </c>
      <c r="W229" s="17" t="str">
        <f t="shared" si="102"/>
        <v>status</v>
      </c>
      <c r="X229" s="3" t="str">
        <f t="shared" si="103"/>
        <v>"status":"",</v>
      </c>
      <c r="Y229" s="22" t="str">
        <f t="shared" si="104"/>
        <v>public static String STATUS="status";</v>
      </c>
      <c r="Z229" s="7" t="str">
        <f t="shared" si="105"/>
        <v>private String status="";</v>
      </c>
    </row>
    <row r="230" spans="2:26" ht="17.5" x14ac:dyDescent="0.45">
      <c r="B230" s="1" t="s">
        <v>4</v>
      </c>
      <c r="C230" s="1" t="s">
        <v>1</v>
      </c>
      <c r="D230" s="4">
        <v>30</v>
      </c>
      <c r="I230" t="str">
        <f>I229</f>
        <v>ALTER TABLE TM_TASK_LABEL</v>
      </c>
      <c r="J230" t="str">
        <f t="shared" si="99"/>
        <v xml:space="preserve"> ADD  INSERT_DATE VARCHAR(30);</v>
      </c>
      <c r="K230" s="21" t="str">
        <f t="shared" si="100"/>
        <v xml:space="preserve">  ALTER COLUMN   INSERT_DATE VARCHAR(30);</v>
      </c>
      <c r="L230" s="12"/>
      <c r="M230" s="18" t="str">
        <f t="shared" si="101"/>
        <v>INSERT_DATE,</v>
      </c>
      <c r="N230" s="5" t="str">
        <f t="shared" si="106"/>
        <v>INSERT_DATE VARCHAR(30),</v>
      </c>
      <c r="O230" s="1" t="s">
        <v>7</v>
      </c>
      <c r="P230" t="s">
        <v>8</v>
      </c>
      <c r="W230" s="17" t="str">
        <f t="shared" si="102"/>
        <v>insertDate</v>
      </c>
      <c r="X230" s="3" t="str">
        <f t="shared" si="103"/>
        <v>"insertDate":"",</v>
      </c>
      <c r="Y230" s="22" t="str">
        <f t="shared" si="104"/>
        <v>public static String INSERT_DATE="insertDate";</v>
      </c>
      <c r="Z230" s="7" t="str">
        <f t="shared" si="105"/>
        <v>private String insertDate="";</v>
      </c>
    </row>
    <row r="231" spans="2:26" ht="17.5" x14ac:dyDescent="0.45">
      <c r="B231" s="1" t="s">
        <v>5</v>
      </c>
      <c r="C231" s="1" t="s">
        <v>1</v>
      </c>
      <c r="D231" s="4">
        <v>30</v>
      </c>
      <c r="I231" t="str">
        <f>I230</f>
        <v>ALTER TABLE TM_TASK_LABEL</v>
      </c>
      <c r="J231" t="str">
        <f t="shared" si="99"/>
        <v xml:space="preserve"> ADD  MODIFICATION_DATE VARCHAR(30);</v>
      </c>
      <c r="K231" s="21" t="str">
        <f t="shared" si="100"/>
        <v xml:space="preserve">  ALTER COLUMN   MODIFICATION_DATE VARCHAR(30);</v>
      </c>
      <c r="L231" s="12"/>
      <c r="M231" s="18" t="str">
        <f t="shared" si="101"/>
        <v>MODIFICATION_DATE,</v>
      </c>
      <c r="N231" s="5" t="str">
        <f t="shared" si="106"/>
        <v>MODIFICATION_DATE VARCHAR(30),</v>
      </c>
      <c r="O231" s="1" t="s">
        <v>9</v>
      </c>
      <c r="P231" t="s">
        <v>8</v>
      </c>
      <c r="W231" s="17" t="str">
        <f t="shared" si="102"/>
        <v>modificationDate</v>
      </c>
      <c r="X231" s="3" t="str">
        <f t="shared" si="103"/>
        <v>"modificationDate":"",</v>
      </c>
      <c r="Y231" s="22" t="str">
        <f t="shared" si="104"/>
        <v>public static String MODIFICATION_DATE="modificationDate";</v>
      </c>
      <c r="Z231" s="7" t="str">
        <f t="shared" si="105"/>
        <v>private String modificationDate="";</v>
      </c>
    </row>
    <row r="232" spans="2:26" ht="17.5" x14ac:dyDescent="0.45">
      <c r="B232" s="1" t="s">
        <v>275</v>
      </c>
      <c r="C232" s="1" t="s">
        <v>1</v>
      </c>
      <c r="D232" s="4">
        <v>222</v>
      </c>
      <c r="I232" t="str">
        <f>I231</f>
        <v>ALTER TABLE TM_TASK_LABEL</v>
      </c>
      <c r="J232" t="str">
        <f t="shared" si="99"/>
        <v xml:space="preserve"> ADD  FK_PROJECT_ID VARCHAR(222);</v>
      </c>
      <c r="K232" s="21" t="str">
        <f t="shared" si="100"/>
        <v xml:space="preserve">  ALTER COLUMN   FK_PROJECT_ID VARCHAR(222);</v>
      </c>
      <c r="L232" s="12"/>
      <c r="M232" s="18" t="str">
        <f t="shared" si="101"/>
        <v>FK_PROJECT_ID,</v>
      </c>
      <c r="N232" s="5" t="str">
        <f t="shared" si="106"/>
        <v>FK_PROJECT_ID VARCHAR(222),</v>
      </c>
      <c r="O232" s="1" t="s">
        <v>0</v>
      </c>
      <c r="W232" s="17" t="str">
        <f>CONCATENATE(,LOWER(O232),UPPER(LEFT(P232,1)),LOWER(RIGHT(P232,LEN(P232)-IF(LEN(P232)&gt;0,1,LEN(P232)))),UPPER(LEFT(Q232,1)),LOWER(RIGHT(Q232,LEN(Q232)-IF(LEN(Q232)&gt;0,1,LEN(Q232)))),UPPER(LEFT(R232,1)),LOWER(RIGHT(R232,LEN(R232)-IF(LEN(R232)&gt;0,1,LEN(R232)))),UPPER(LEFT(S232,1)),LOWER(RIGHT(S232,LEN(S232)-IF(LEN(S232)&gt;0,1,LEN(S232)))),UPPER(LEFT(T232,1)),LOWER(RIGHT(T232,LEN(T232)-IF(LEN(T232)&gt;0,1,LEN(T232)))),UPPER(LEFT(U232,1)),LOWER(RIGHT(U232,LEN(U232)-IF(LEN(U232)&gt;0,1,LEN(U232)))),UPPER(LEFT(V232,1)),LOWER(RIGHT(V232,LEN(V232)-IF(LEN(V232)&gt;0,1,LEN(V232)))))</f>
        <v>name</v>
      </c>
      <c r="X232" s="3" t="str">
        <f>CONCATENATE("""",W232,"""",":","""","""",",")</f>
        <v>"name":"",</v>
      </c>
      <c r="Y232" s="22" t="str">
        <f>CONCATENATE("public static String ",,B232,,"=","""",W232,""";")</f>
        <v>public static String FK_PROJECT_ID="name";</v>
      </c>
      <c r="Z232" s="7" t="str">
        <f>CONCATENATE("private String ",W232,"=","""""",";")</f>
        <v>private String name="";</v>
      </c>
    </row>
    <row r="233" spans="2:26" ht="17.5" x14ac:dyDescent="0.45">
      <c r="B233" s="1" t="s">
        <v>0</v>
      </c>
      <c r="C233" s="1" t="s">
        <v>1</v>
      </c>
      <c r="D233" s="4">
        <v>222</v>
      </c>
      <c r="I233">
        <f>I181</f>
        <v>0</v>
      </c>
      <c r="J233" t="str">
        <f t="shared" si="99"/>
        <v xml:space="preserve"> ADD  NAME VARCHAR(222);</v>
      </c>
      <c r="K233" s="21" t="str">
        <f t="shared" si="100"/>
        <v xml:space="preserve">  ALTER COLUMN   NAME VARCHAR(222);</v>
      </c>
      <c r="L233" s="12"/>
      <c r="M233" s="18" t="str">
        <f t="shared" si="101"/>
        <v>NAME,</v>
      </c>
      <c r="N233" s="5" t="str">
        <f t="shared" si="106"/>
        <v>NAME VARCHAR(222),</v>
      </c>
      <c r="O233" s="1" t="s">
        <v>0</v>
      </c>
      <c r="W233" s="17" t="str">
        <f t="shared" si="102"/>
        <v>name</v>
      </c>
      <c r="X233" s="3" t="str">
        <f t="shared" si="103"/>
        <v>"name":"",</v>
      </c>
      <c r="Y233" s="22" t="str">
        <f t="shared" si="104"/>
        <v>public static String NAME="name";</v>
      </c>
      <c r="Z233" s="7" t="str">
        <f t="shared" si="105"/>
        <v>private String name="";</v>
      </c>
    </row>
    <row r="234" spans="2:26" ht="17.5" x14ac:dyDescent="0.45">
      <c r="B234" s="1" t="s">
        <v>360</v>
      </c>
      <c r="C234" s="1" t="s">
        <v>1</v>
      </c>
      <c r="D234" s="4">
        <v>444</v>
      </c>
      <c r="L234" s="12"/>
      <c r="M234" s="18"/>
      <c r="N234" s="5" t="str">
        <f t="shared" si="106"/>
        <v>COLOR VARCHAR(444),</v>
      </c>
      <c r="O234" s="1" t="s">
        <v>360</v>
      </c>
      <c r="W234" s="17" t="str">
        <f>CONCATENATE(,LOWER(O234),UPPER(LEFT(P234,1)),LOWER(RIGHT(P234,LEN(P234)-IF(LEN(P234)&gt;0,1,LEN(P234)))),UPPER(LEFT(Q234,1)),LOWER(RIGHT(Q234,LEN(Q234)-IF(LEN(Q234)&gt;0,1,LEN(Q234)))),UPPER(LEFT(R234,1)),LOWER(RIGHT(R234,LEN(R234)-IF(LEN(R234)&gt;0,1,LEN(R234)))),UPPER(LEFT(S234,1)),LOWER(RIGHT(S234,LEN(S234)-IF(LEN(S234)&gt;0,1,LEN(S234)))),UPPER(LEFT(T234,1)),LOWER(RIGHT(T234,LEN(T234)-IF(LEN(T234)&gt;0,1,LEN(T234)))),UPPER(LEFT(U234,1)),LOWER(RIGHT(U234,LEN(U234)-IF(LEN(U234)&gt;0,1,LEN(U234)))),UPPER(LEFT(V234,1)),LOWER(RIGHT(V234,LEN(V234)-IF(LEN(V234)&gt;0,1,LEN(V234)))))</f>
        <v>color</v>
      </c>
      <c r="X234" s="3" t="str">
        <f>CONCATENATE("""",W234,"""",":","""","""",",")</f>
        <v>"color":"",</v>
      </c>
      <c r="Y234" s="22" t="str">
        <f>CONCATENATE("public static String ",,B234,,"=","""",W234,""";")</f>
        <v>public static String COLOR="color";</v>
      </c>
      <c r="Z234" s="7" t="str">
        <f>CONCATENATE("private String ",W234,"=","""""",";")</f>
        <v>private String color="";</v>
      </c>
    </row>
    <row r="235" spans="2:26" ht="17.5" x14ac:dyDescent="0.45">
      <c r="B235" s="1"/>
      <c r="C235" s="1"/>
      <c r="D235" s="4"/>
      <c r="L235" s="12"/>
      <c r="M235" s="18"/>
      <c r="O235" s="1"/>
      <c r="W235" s="17"/>
    </row>
    <row r="236" spans="2:26" ht="17.5" x14ac:dyDescent="0.45">
      <c r="C236" s="1"/>
      <c r="D236" s="8"/>
      <c r="M236" s="18"/>
      <c r="N236" s="33" t="s">
        <v>130</v>
      </c>
      <c r="O236" s="1"/>
      <c r="W236" s="17"/>
    </row>
    <row r="237" spans="2:26" ht="17.5" x14ac:dyDescent="0.45">
      <c r="C237" s="1"/>
      <c r="D237" s="8"/>
      <c r="M237" s="18"/>
      <c r="N237" s="31" t="s">
        <v>126</v>
      </c>
      <c r="O237" s="1"/>
      <c r="W237" s="17"/>
    </row>
    <row r="238" spans="2:26" ht="17.5" x14ac:dyDescent="0.45">
      <c r="C238" s="14"/>
      <c r="D238" s="9"/>
      <c r="M238" s="20"/>
      <c r="W238" s="17"/>
    </row>
    <row r="239" spans="2:26" ht="17.5" x14ac:dyDescent="0.45">
      <c r="C239" s="1"/>
      <c r="D239" s="8"/>
      <c r="M239" s="18"/>
      <c r="N239" s="31"/>
      <c r="O239" s="1"/>
      <c r="W239" s="17"/>
    </row>
    <row r="240" spans="2:26" x14ac:dyDescent="0.35">
      <c r="B240" s="2" t="s">
        <v>532</v>
      </c>
      <c r="I240" t="str">
        <f>CONCATENATE("ALTER TABLE"," ",B240)</f>
        <v>ALTER TABLE TM_TASK_LABEL_LIST</v>
      </c>
      <c r="J240" t="s">
        <v>294</v>
      </c>
      <c r="K240" s="26" t="str">
        <f>CONCATENATE(J240," VIEW ",B240," AS SELECT")</f>
        <v>create OR REPLACE VIEW TM_TASK_LABEL_LIST AS SELECT</v>
      </c>
      <c r="N240" s="5" t="str">
        <f>CONCATENATE("CREATE TABLE ",B240," ","(")</f>
        <v>CREATE TABLE TM_TASK_LABEL_LIST (</v>
      </c>
    </row>
    <row r="241" spans="2:26" ht="17.5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TM_TASK_LABEL_LIST</v>
      </c>
      <c r="K241" s="25" t="str">
        <f t="shared" ref="K241:K246" si="107">CONCATENATE(B241,",")</f>
        <v>ID,</v>
      </c>
      <c r="L241" s="12"/>
      <c r="M241" s="18" t="str">
        <f t="shared" ref="M241:M246" si="108"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8" si="109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8" si="110">CONCATENATE("""",W241,"""",":","""","""",",")</f>
        <v>"id":"",</v>
      </c>
      <c r="Y241" s="22" t="str">
        <f t="shared" ref="Y241:Y248" si="111">CONCATENATE("public static String ",,B241,,"=","""",W241,""";")</f>
        <v>public static String ID="id";</v>
      </c>
      <c r="Z241" s="7" t="str">
        <f t="shared" ref="Z241:Z248" si="112">CONCATENATE("private String ",W241,"=","""""",";")</f>
        <v>private String id="";</v>
      </c>
    </row>
    <row r="242" spans="2:26" ht="17.5" x14ac:dyDescent="0.45">
      <c r="B242" s="1" t="s">
        <v>3</v>
      </c>
      <c r="C242" s="1" t="s">
        <v>1</v>
      </c>
      <c r="D242" s="4">
        <v>10</v>
      </c>
      <c r="I242" t="str">
        <f>I241</f>
        <v>ALTER TABLE TM_TASK_LABEL_LIST</v>
      </c>
      <c r="K242" s="25" t="str">
        <f t="shared" si="107"/>
        <v>STATUS,</v>
      </c>
      <c r="L242" s="12"/>
      <c r="M242" s="18" t="str">
        <f t="shared" si="108"/>
        <v>STATUS,</v>
      </c>
      <c r="N242" s="5" t="str">
        <f t="shared" ref="N242:N248" si="113">CONCATENATE(B242," ",C242,"(",D242,")",",")</f>
        <v>STATUS VARCHAR(10),</v>
      </c>
      <c r="O242" s="1" t="s">
        <v>3</v>
      </c>
      <c r="W242" s="17" t="str">
        <f t="shared" si="109"/>
        <v>status</v>
      </c>
      <c r="X242" s="3" t="str">
        <f t="shared" si="110"/>
        <v>"status":"",</v>
      </c>
      <c r="Y242" s="22" t="str">
        <f t="shared" si="111"/>
        <v>public static String STATUS="status";</v>
      </c>
      <c r="Z242" s="7" t="str">
        <f t="shared" si="112"/>
        <v>private String status="";</v>
      </c>
    </row>
    <row r="243" spans="2:26" ht="17.5" x14ac:dyDescent="0.45">
      <c r="B243" s="1" t="s">
        <v>4</v>
      </c>
      <c r="C243" s="1" t="s">
        <v>1</v>
      </c>
      <c r="D243" s="4">
        <v>30</v>
      </c>
      <c r="I243" t="str">
        <f>I242</f>
        <v>ALTER TABLE TM_TASK_LABEL_LIST</v>
      </c>
      <c r="K243" s="25" t="str">
        <f t="shared" si="107"/>
        <v>INSERT_DATE,</v>
      </c>
      <c r="L243" s="12"/>
      <c r="M243" s="18" t="str">
        <f t="shared" si="108"/>
        <v>INSERT_DATE,</v>
      </c>
      <c r="N243" s="5" t="str">
        <f t="shared" si="113"/>
        <v>INSERT_DATE VARCHAR(30),</v>
      </c>
      <c r="O243" s="1" t="s">
        <v>7</v>
      </c>
      <c r="P243" t="s">
        <v>8</v>
      </c>
      <c r="W243" s="17" t="str">
        <f t="shared" si="109"/>
        <v>insertDate</v>
      </c>
      <c r="X243" s="3" t="str">
        <f t="shared" si="110"/>
        <v>"insertDate":"",</v>
      </c>
      <c r="Y243" s="22" t="str">
        <f t="shared" si="111"/>
        <v>public static String INSERT_DATE="insertDate";</v>
      </c>
      <c r="Z243" s="7" t="str">
        <f t="shared" si="112"/>
        <v>private String insertDate="";</v>
      </c>
    </row>
    <row r="244" spans="2:26" ht="17.5" x14ac:dyDescent="0.45">
      <c r="B244" s="1" t="s">
        <v>5</v>
      </c>
      <c r="C244" s="1" t="s">
        <v>1</v>
      </c>
      <c r="D244" s="4">
        <v>30</v>
      </c>
      <c r="I244" t="str">
        <f>I243</f>
        <v>ALTER TABLE TM_TASK_LABEL_LIST</v>
      </c>
      <c r="K244" s="25" t="str">
        <f t="shared" si="107"/>
        <v>MODIFICATION_DATE,</v>
      </c>
      <c r="L244" s="12"/>
      <c r="M244" s="18" t="str">
        <f t="shared" si="108"/>
        <v>MODIFICATION_DATE,</v>
      </c>
      <c r="N244" s="5" t="str">
        <f t="shared" si="113"/>
        <v>MODIFICATION_DATE VARCHAR(30),</v>
      </c>
      <c r="O244" s="1" t="s">
        <v>9</v>
      </c>
      <c r="P244" t="s">
        <v>8</v>
      </c>
      <c r="W244" s="17" t="str">
        <f t="shared" si="109"/>
        <v>modificationDate</v>
      </c>
      <c r="X244" s="3" t="str">
        <f t="shared" si="110"/>
        <v>"modificationDate":"",</v>
      </c>
      <c r="Y244" s="22" t="str">
        <f t="shared" si="111"/>
        <v>public static String MODIFICATION_DATE="modificationDate";</v>
      </c>
      <c r="Z244" s="7" t="str">
        <f t="shared" si="112"/>
        <v>private String modificationDate="";</v>
      </c>
    </row>
    <row r="245" spans="2:26" ht="17.5" x14ac:dyDescent="0.45">
      <c r="B245" s="1" t="s">
        <v>275</v>
      </c>
      <c r="C245" s="1" t="s">
        <v>1</v>
      </c>
      <c r="D245" s="4">
        <v>222</v>
      </c>
      <c r="I245">
        <f>I193</f>
        <v>0</v>
      </c>
      <c r="K245" s="25" t="str">
        <f t="shared" si="107"/>
        <v>FK_PROJECT_ID,</v>
      </c>
      <c r="L245" s="12"/>
      <c r="M245" s="18" t="str">
        <f t="shared" si="108"/>
        <v>FK_PROJECT_ID,</v>
      </c>
      <c r="N245" s="5" t="str">
        <f t="shared" si="113"/>
        <v>FK_PROJECT_ID VARCHAR(222),</v>
      </c>
      <c r="O245" s="1" t="s">
        <v>10</v>
      </c>
      <c r="P245" t="s">
        <v>289</v>
      </c>
      <c r="Q245" t="s">
        <v>2</v>
      </c>
      <c r="W245" s="17" t="str">
        <f t="shared" si="109"/>
        <v>fkProjectId</v>
      </c>
      <c r="X245" s="3" t="str">
        <f t="shared" si="110"/>
        <v>"fkProjectId":"",</v>
      </c>
      <c r="Y245" s="22" t="str">
        <f t="shared" si="111"/>
        <v>public static String FK_PROJECT_ID="fkProjectId";</v>
      </c>
      <c r="Z245" s="7" t="str">
        <f t="shared" si="112"/>
        <v>private String fkProjectId="";</v>
      </c>
    </row>
    <row r="246" spans="2:26" ht="17.5" x14ac:dyDescent="0.45">
      <c r="B246" s="1" t="s">
        <v>0</v>
      </c>
      <c r="C246" s="1" t="s">
        <v>1</v>
      </c>
      <c r="D246" s="4">
        <v>222</v>
      </c>
      <c r="I246" t="str">
        <f>I194</f>
        <v>ALTER TABLE TM_TASK_CATEGORY</v>
      </c>
      <c r="J246" s="23"/>
      <c r="K246" s="25" t="str">
        <f t="shared" si="107"/>
        <v>NAME,</v>
      </c>
      <c r="L246" s="12"/>
      <c r="M246" s="18" t="str">
        <f t="shared" si="108"/>
        <v>NAME,</v>
      </c>
      <c r="N246" s="5" t="str">
        <f t="shared" si="113"/>
        <v>NAME VARCHAR(222),</v>
      </c>
      <c r="O246" s="1" t="s">
        <v>0</v>
      </c>
      <c r="W246" s="17" t="str">
        <f t="shared" si="109"/>
        <v>name</v>
      </c>
      <c r="X246" s="3" t="str">
        <f t="shared" si="110"/>
        <v>"name":"",</v>
      </c>
      <c r="Y246" s="22" t="str">
        <f t="shared" si="111"/>
        <v>public static String NAME="name";</v>
      </c>
      <c r="Z246" s="7" t="str">
        <f t="shared" si="112"/>
        <v>private String name="";</v>
      </c>
    </row>
    <row r="247" spans="2:26" ht="17.5" x14ac:dyDescent="0.45">
      <c r="B247" s="1" t="s">
        <v>530</v>
      </c>
      <c r="C247" s="1" t="s">
        <v>1</v>
      </c>
      <c r="D247" s="4">
        <v>3333</v>
      </c>
      <c r="I247">
        <f>I180</f>
        <v>0</v>
      </c>
      <c r="K247" s="25" t="s">
        <v>533</v>
      </c>
      <c r="L247" s="12"/>
      <c r="M247" s="18"/>
      <c r="N247" s="5" t="str">
        <f t="shared" si="113"/>
        <v>BACKLOG_COUNT VARCHAR(3333),</v>
      </c>
      <c r="O247" s="1" t="s">
        <v>356</v>
      </c>
      <c r="P247" t="s">
        <v>215</v>
      </c>
      <c r="W247" s="17" t="str">
        <f t="shared" si="109"/>
        <v>backlogCount</v>
      </c>
      <c r="X247" s="3" t="str">
        <f t="shared" si="110"/>
        <v>"backlogCount":"",</v>
      </c>
      <c r="Y247" s="22" t="str">
        <f t="shared" si="111"/>
        <v>public static String BACKLOG_COUNT="backlogCount";</v>
      </c>
      <c r="Z247" s="7" t="str">
        <f t="shared" si="112"/>
        <v>private String backlogCount="";</v>
      </c>
    </row>
    <row r="248" spans="2:26" ht="17.5" x14ac:dyDescent="0.45">
      <c r="B248" s="1" t="s">
        <v>360</v>
      </c>
      <c r="C248" s="1" t="s">
        <v>1</v>
      </c>
      <c r="D248" s="4">
        <v>444</v>
      </c>
      <c r="K248" s="25" t="str">
        <f>CONCATENATE(B248,"")</f>
        <v>COLOR</v>
      </c>
      <c r="L248" s="12"/>
      <c r="M248" s="18"/>
      <c r="N248" s="5" t="str">
        <f t="shared" si="113"/>
        <v>COLOR VARCHAR(444),</v>
      </c>
      <c r="O248" s="1" t="s">
        <v>360</v>
      </c>
      <c r="W248" s="17" t="str">
        <f t="shared" si="109"/>
        <v>color</v>
      </c>
      <c r="X248" s="3" t="str">
        <f t="shared" si="110"/>
        <v>"color":"",</v>
      </c>
      <c r="Y248" s="22" t="str">
        <f t="shared" si="111"/>
        <v>public static String COLOR="color";</v>
      </c>
      <c r="Z248" s="7" t="str">
        <f t="shared" si="112"/>
        <v>private String color="";</v>
      </c>
    </row>
    <row r="249" spans="2:26" ht="17.5" x14ac:dyDescent="0.45">
      <c r="B249" s="1"/>
      <c r="C249" s="1"/>
      <c r="D249" s="4"/>
      <c r="K249" s="29" t="str">
        <f>CONCATENATE(" FROM ",LEFT(B240,LEN(B240)-5)," T")</f>
        <v xml:space="preserve"> FROM TM_TASK_LABEL T</v>
      </c>
      <c r="L249" s="12"/>
      <c r="M249" s="18"/>
      <c r="O249" s="1"/>
      <c r="W249" s="17"/>
    </row>
    <row r="250" spans="2:26" ht="17.5" x14ac:dyDescent="0.45">
      <c r="C250" s="1"/>
      <c r="D250" s="8"/>
      <c r="M250" s="18"/>
      <c r="N250" s="33" t="s">
        <v>130</v>
      </c>
      <c r="O250" s="1"/>
      <c r="W250" s="17"/>
    </row>
    <row r="251" spans="2:26" ht="17.5" x14ac:dyDescent="0.45">
      <c r="C251" s="1"/>
      <c r="D251" s="8"/>
      <c r="M251" s="18"/>
      <c r="N251" s="31" t="s">
        <v>126</v>
      </c>
      <c r="O251" s="1"/>
      <c r="W251" s="17"/>
    </row>
    <row r="252" spans="2:26" ht="17.5" x14ac:dyDescent="0.45">
      <c r="C252" s="14"/>
      <c r="D252" s="9"/>
      <c r="M252" s="20"/>
      <c r="W252" s="17"/>
    </row>
    <row r="253" spans="2:26" ht="17.5" x14ac:dyDescent="0.45">
      <c r="C253" s="1"/>
      <c r="D253" s="8"/>
      <c r="M253" s="18"/>
      <c r="N253" s="31"/>
      <c r="O253" s="1"/>
      <c r="W253" s="17"/>
    </row>
    <row r="254" spans="2:26" x14ac:dyDescent="0.35">
      <c r="B254" s="2" t="s">
        <v>361</v>
      </c>
      <c r="I254" t="str">
        <f>CONCATENATE("ALTER TABLE"," ",B254)</f>
        <v>ALTER TABLE TM_TASK_SPRINT</v>
      </c>
      <c r="N254" s="5" t="str">
        <f>CONCATENATE("CREATE TABLE ",B254," ","(")</f>
        <v>CREATE TABLE TM_TASK_SPRINT (</v>
      </c>
    </row>
    <row r="255" spans="2:26" ht="17.5" x14ac:dyDescent="0.45">
      <c r="B255" s="1" t="s">
        <v>2</v>
      </c>
      <c r="C255" s="1" t="s">
        <v>1</v>
      </c>
      <c r="D255" s="4">
        <v>30</v>
      </c>
      <c r="E255" s="24" t="s">
        <v>113</v>
      </c>
      <c r="I255" t="str">
        <f>I254</f>
        <v>ALTER TABLE TM_TASK_SPRINT</v>
      </c>
      <c r="J255" t="str">
        <f>CONCATENATE(LEFT(CONCATENATE(" ADD "," ",N255,";"),LEN(CONCATENATE(" ADD "," ",N255,";"))-2),";")</f>
        <v xml:space="preserve"> ADD  ID VARCHAR(30) NOT NULL ;</v>
      </c>
      <c r="K255" s="21" t="str">
        <f>CONCATENATE(LEFT(CONCATENATE("  ALTER COLUMN  "," ",N255,";"),LEN(CONCATENATE("  ALTER COLUMN  "," ",N255,";"))-2),";")</f>
        <v xml:space="preserve">  ALTER COLUMN   ID VARCHAR(30) NOT NULL ;</v>
      </c>
      <c r="L255" s="12"/>
      <c r="M255" s="18" t="str">
        <f>CONCATENATE(B255,",")</f>
        <v>ID,</v>
      </c>
      <c r="N255" s="5" t="str">
        <f>CONCATENATE(B255," ",C255,"(",D255,") ",E255," ,")</f>
        <v>ID VARCHAR(30) NOT NULL ,</v>
      </c>
      <c r="O255" s="1" t="s">
        <v>2</v>
      </c>
      <c r="P255" s="6"/>
      <c r="Q255" s="6"/>
      <c r="R255" s="6"/>
      <c r="S255" s="6"/>
      <c r="T255" s="6"/>
      <c r="U255" s="6"/>
      <c r="V255" s="6"/>
      <c r="W255" s="17" t="str">
        <f t="shared" ref="W255:W265" si="114">CONCATENATE(,LOWER(O255),UPPER(LEFT(P255,1)),LOWER(RIGHT(P255,LEN(P255)-IF(LEN(P255)&gt;0,1,LEN(P255)))),UPPER(LEFT(Q255,1)),LOWER(RIGHT(Q255,LEN(Q255)-IF(LEN(Q255)&gt;0,1,LEN(Q255)))),UPPER(LEFT(R255,1)),LOWER(RIGHT(R255,LEN(R255)-IF(LEN(R255)&gt;0,1,LEN(R255)))),UPPER(LEFT(S255,1)),LOWER(RIGHT(S255,LEN(S255)-IF(LEN(S255)&gt;0,1,LEN(S255)))),UPPER(LEFT(T255,1)),LOWER(RIGHT(T255,LEN(T255)-IF(LEN(T255)&gt;0,1,LEN(T255)))),UPPER(LEFT(U255,1)),LOWER(RIGHT(U255,LEN(U255)-IF(LEN(U255)&gt;0,1,LEN(U255)))),UPPER(LEFT(V255,1)),LOWER(RIGHT(V255,LEN(V255)-IF(LEN(V255)&gt;0,1,LEN(V255)))))</f>
        <v>id</v>
      </c>
      <c r="X255" s="3" t="str">
        <f t="shared" ref="X255:X265" si="115">CONCATENATE("""",W255,"""",":","""","""",",")</f>
        <v>"id":"",</v>
      </c>
      <c r="Y255" s="22" t="str">
        <f t="shared" ref="Y255:Y265" si="116">CONCATENATE("public static String ",,B255,,"=","""",W255,""";")</f>
        <v>public static String ID="id";</v>
      </c>
      <c r="Z255" s="7" t="str">
        <f t="shared" ref="Z255:Z265" si="117">CONCATENATE("private String ",W255,"=","""""",";")</f>
        <v>private String id="";</v>
      </c>
    </row>
    <row r="256" spans="2:26" ht="17.5" x14ac:dyDescent="0.45">
      <c r="B256" s="1" t="s">
        <v>3</v>
      </c>
      <c r="C256" s="1" t="s">
        <v>1</v>
      </c>
      <c r="D256" s="4">
        <v>10</v>
      </c>
      <c r="I256" t="str">
        <f>I255</f>
        <v>ALTER TABLE TM_TASK_SPRINT</v>
      </c>
      <c r="J256" t="str">
        <f>CONCATENATE(LEFT(CONCATENATE(" ADD "," ",N256,";"),LEN(CONCATENATE(" ADD "," ",N256,";"))-2),";")</f>
        <v xml:space="preserve"> ADD  STATUS VARCHAR(10);</v>
      </c>
      <c r="K256" s="21" t="str">
        <f>CONCATENATE(LEFT(CONCATENATE("  ALTER COLUMN  "," ",N256,";"),LEN(CONCATENATE("  ALTER COLUMN  "," ",N256,";"))-2),";")</f>
        <v xml:space="preserve">  ALTER COLUMN   STATUS VARCHAR(10);</v>
      </c>
      <c r="L256" s="12"/>
      <c r="M256" s="18" t="str">
        <f>CONCATENATE(B256,",")</f>
        <v>STATUS,</v>
      </c>
      <c r="N256" s="5" t="str">
        <f t="shared" ref="N256:N265" si="118">CONCATENATE(B256," ",C256,"(",D256,")",",")</f>
        <v>STATUS VARCHAR(10),</v>
      </c>
      <c r="O256" s="1" t="s">
        <v>3</v>
      </c>
      <c r="W256" s="17" t="str">
        <f t="shared" si="114"/>
        <v>status</v>
      </c>
      <c r="X256" s="3" t="str">
        <f t="shared" si="115"/>
        <v>"status":"",</v>
      </c>
      <c r="Y256" s="22" t="str">
        <f t="shared" si="116"/>
        <v>public static String STATUS="status";</v>
      </c>
      <c r="Z256" s="7" t="str">
        <f t="shared" si="117"/>
        <v>private String status="";</v>
      </c>
    </row>
    <row r="257" spans="2:26" ht="17.5" x14ac:dyDescent="0.45">
      <c r="B257" s="1" t="s">
        <v>4</v>
      </c>
      <c r="C257" s="1" t="s">
        <v>1</v>
      </c>
      <c r="D257" s="4">
        <v>30</v>
      </c>
      <c r="I257" t="str">
        <f>I256</f>
        <v>ALTER TABLE TM_TASK_SPRINT</v>
      </c>
      <c r="J257" t="str">
        <f>CONCATENATE(LEFT(CONCATENATE(" ADD "," ",N257,";"),LEN(CONCATENATE(" ADD "," ",N257,";"))-2),";")</f>
        <v xml:space="preserve"> ADD  INSERT_DATE VARCHAR(30);</v>
      </c>
      <c r="K257" s="21" t="str">
        <f>CONCATENATE(LEFT(CONCATENATE("  ALTER COLUMN  "," ",N257,";"),LEN(CONCATENATE("  ALTER COLUMN  "," ",N257,";"))-2),";")</f>
        <v xml:space="preserve">  ALTER COLUMN   INSERT_DATE VARCHAR(30);</v>
      </c>
      <c r="L257" s="12"/>
      <c r="M257" s="18" t="str">
        <f>CONCATENATE(B257,",")</f>
        <v>INSERT_DATE,</v>
      </c>
      <c r="N257" s="5" t="str">
        <f t="shared" si="118"/>
        <v>INSERT_DATE VARCHAR(30),</v>
      </c>
      <c r="O257" s="1" t="s">
        <v>7</v>
      </c>
      <c r="P257" t="s">
        <v>8</v>
      </c>
      <c r="W257" s="17" t="str">
        <f t="shared" si="114"/>
        <v>insertDate</v>
      </c>
      <c r="X257" s="3" t="str">
        <f t="shared" si="115"/>
        <v>"insertDate":"",</v>
      </c>
      <c r="Y257" s="22" t="str">
        <f t="shared" si="116"/>
        <v>public static String INSERT_DATE="insertDate";</v>
      </c>
      <c r="Z257" s="7" t="str">
        <f t="shared" si="117"/>
        <v>private String insertDate="";</v>
      </c>
    </row>
    <row r="258" spans="2:26" ht="17.5" x14ac:dyDescent="0.45">
      <c r="B258" s="1" t="s">
        <v>5</v>
      </c>
      <c r="C258" s="1" t="s">
        <v>1</v>
      </c>
      <c r="D258" s="4">
        <v>30</v>
      </c>
      <c r="I258" t="str">
        <f>I257</f>
        <v>ALTER TABLE TM_TASK_SPRINT</v>
      </c>
      <c r="J258" t="str">
        <f>CONCATENATE(LEFT(CONCATENATE(" ADD "," ",N258,";"),LEN(CONCATENATE(" ADD "," ",N258,";"))-2),";")</f>
        <v xml:space="preserve"> ADD  MODIFICATION_DATE VARCHAR(30);</v>
      </c>
      <c r="K258" s="21" t="str">
        <f>CONCATENATE(LEFT(CONCATENATE("  ALTER COLUMN  "," ",N258,";"),LEN(CONCATENATE("  ALTER COLUMN  "," ",N258,";"))-2),";")</f>
        <v xml:space="preserve">  ALTER COLUMN   MODIFICATION_DATE VARCHAR(30);</v>
      </c>
      <c r="L258" s="12"/>
      <c r="M258" s="18" t="str">
        <f>CONCATENATE(B258,",")</f>
        <v>MODIFICATION_DATE,</v>
      </c>
      <c r="N258" s="5" t="str">
        <f t="shared" si="118"/>
        <v>MODIFICATION_DATE VARCHAR(30),</v>
      </c>
      <c r="O258" s="1" t="s">
        <v>9</v>
      </c>
      <c r="P258" t="s">
        <v>8</v>
      </c>
      <c r="W258" s="17" t="str">
        <f t="shared" si="114"/>
        <v>modificationDate</v>
      </c>
      <c r="X258" s="3" t="str">
        <f t="shared" si="115"/>
        <v>"modificationDate":"",</v>
      </c>
      <c r="Y258" s="22" t="str">
        <f t="shared" si="116"/>
        <v>public static String MODIFICATION_DATE="modificationDate";</v>
      </c>
      <c r="Z258" s="7" t="str">
        <f t="shared" si="117"/>
        <v>private String modificationDate="";</v>
      </c>
    </row>
    <row r="259" spans="2:26" ht="17.5" x14ac:dyDescent="0.45">
      <c r="B259" s="1" t="s">
        <v>362</v>
      </c>
      <c r="C259" s="1" t="s">
        <v>1</v>
      </c>
      <c r="D259" s="4">
        <v>500</v>
      </c>
      <c r="I259">
        <f>I193</f>
        <v>0</v>
      </c>
      <c r="J259" t="str">
        <f>CONCATENATE(LEFT(CONCATENATE(" ADD "," ",N259,";"),LEN(CONCATENATE(" ADD "," ",N259,";"))-2),";")</f>
        <v xml:space="preserve"> ADD  SPRINT_NAME VARCHAR(500);</v>
      </c>
      <c r="K259" s="21" t="str">
        <f>CONCATENATE(LEFT(CONCATENATE("  ALTER COLUMN  "," ",N259,";"),LEN(CONCATENATE("  ALTER COLUMN  "," ",N259,";"))-2),";")</f>
        <v xml:space="preserve">  ALTER COLUMN   SPRINT_NAME VARCHAR(500);</v>
      </c>
      <c r="L259" s="12"/>
      <c r="M259" s="18" t="str">
        <f>CONCATENATE(B259,",")</f>
        <v>SPRINT_NAME,</v>
      </c>
      <c r="N259" s="5" t="str">
        <f t="shared" si="118"/>
        <v>SPRINT_NAME VARCHAR(500),</v>
      </c>
      <c r="O259" s="1" t="s">
        <v>368</v>
      </c>
      <c r="P259" t="s">
        <v>0</v>
      </c>
      <c r="W259" s="17" t="str">
        <f t="shared" si="114"/>
        <v>sprintName</v>
      </c>
      <c r="X259" s="3" t="str">
        <f t="shared" si="115"/>
        <v>"sprintName":"",</v>
      </c>
      <c r="Y259" s="22" t="str">
        <f t="shared" si="116"/>
        <v>public static String SPRINT_NAME="sprintName";</v>
      </c>
      <c r="Z259" s="7" t="str">
        <f t="shared" si="117"/>
        <v>private String sprintName="";</v>
      </c>
    </row>
    <row r="260" spans="2:26" ht="17.5" x14ac:dyDescent="0.45">
      <c r="B260" s="1" t="s">
        <v>363</v>
      </c>
      <c r="C260" s="1" t="s">
        <v>1</v>
      </c>
      <c r="D260" s="4">
        <v>32</v>
      </c>
      <c r="L260" s="12"/>
      <c r="M260" s="18"/>
      <c r="N260" s="5" t="str">
        <f t="shared" si="118"/>
        <v>SPRINT_START_DATE VARCHAR(32),</v>
      </c>
      <c r="O260" s="1" t="s">
        <v>368</v>
      </c>
      <c r="P260" t="s">
        <v>290</v>
      </c>
      <c r="Q260" t="s">
        <v>8</v>
      </c>
      <c r="W260" s="17" t="str">
        <f t="shared" si="114"/>
        <v>sprintStartDate</v>
      </c>
      <c r="X260" s="3" t="str">
        <f t="shared" si="115"/>
        <v>"sprintStartDate":"",</v>
      </c>
      <c r="Y260" s="22" t="str">
        <f t="shared" si="116"/>
        <v>public static String SPRINT_START_DATE="sprintStartDate";</v>
      </c>
      <c r="Z260" s="7" t="str">
        <f t="shared" si="117"/>
        <v>private String sprintStartDate="";</v>
      </c>
    </row>
    <row r="261" spans="2:26" ht="17.5" x14ac:dyDescent="0.45">
      <c r="B261" s="1" t="s">
        <v>364</v>
      </c>
      <c r="C261" s="1" t="s">
        <v>1</v>
      </c>
      <c r="D261" s="4">
        <v>32</v>
      </c>
      <c r="I261" t="str">
        <f>I195</f>
        <v>ALTER TABLE TM_TASK_CATEGORY</v>
      </c>
      <c r="J261" t="str">
        <f>CONCATENATE(LEFT(CONCATENATE(" ADD "," ",N261,";"),LEN(CONCATENATE(" ADD "," ",N261,";"))-2),";")</f>
        <v xml:space="preserve"> ADD  SPRINT_END_DATE VARCHAR(32);</v>
      </c>
      <c r="K261" s="21" t="str">
        <f>CONCATENATE(LEFT(CONCATENATE("  ALTER COLUMN  "," ",N261,";"),LEN(CONCATENATE("  ALTER COLUMN  "," ",N261,";"))-2),";")</f>
        <v xml:space="preserve">  ALTER COLUMN   SPRINT_END_DATE VARCHAR(32);</v>
      </c>
      <c r="L261" s="12"/>
      <c r="M261" s="18" t="str">
        <f>CONCATENATE(B261,",")</f>
        <v>SPRINT_END_DATE,</v>
      </c>
      <c r="N261" s="5" t="str">
        <f t="shared" si="118"/>
        <v>SPRINT_END_DATE VARCHAR(32),</v>
      </c>
      <c r="O261" s="1" t="s">
        <v>368</v>
      </c>
      <c r="P261" t="s">
        <v>291</v>
      </c>
      <c r="Q261" t="s">
        <v>8</v>
      </c>
      <c r="W261" s="17" t="str">
        <f t="shared" si="114"/>
        <v>sprintEndDate</v>
      </c>
      <c r="X261" s="3" t="str">
        <f t="shared" si="115"/>
        <v>"sprintEndDate":"",</v>
      </c>
      <c r="Y261" s="22" t="str">
        <f t="shared" si="116"/>
        <v>public static String SPRINT_END_DATE="sprintEndDate";</v>
      </c>
      <c r="Z261" s="7" t="str">
        <f t="shared" si="117"/>
        <v>private String sprintEndDate="";</v>
      </c>
    </row>
    <row r="262" spans="2:26" ht="17.5" x14ac:dyDescent="0.45">
      <c r="B262" s="1" t="s">
        <v>275</v>
      </c>
      <c r="C262" s="1" t="s">
        <v>1</v>
      </c>
      <c r="D262" s="4">
        <v>54</v>
      </c>
      <c r="I262" t="str">
        <f>I196</f>
        <v>ALTER TABLE TM_TASK_CATEGORY</v>
      </c>
      <c r="J262" t="str">
        <f>CONCATENATE(LEFT(CONCATENATE(" ADD "," ",N262,";"),LEN(CONCATENATE(" ADD "," ",N262,";"))-2),";")</f>
        <v xml:space="preserve"> ADD  FK_PROJECT_ID VARCHAR(54);</v>
      </c>
      <c r="L262" s="12"/>
      <c r="M262" s="18"/>
      <c r="N262" s="5" t="str">
        <f t="shared" si="118"/>
        <v>FK_PROJECT_ID VARCHAR(54),</v>
      </c>
      <c r="O262" s="1" t="s">
        <v>10</v>
      </c>
      <c r="P262" t="s">
        <v>289</v>
      </c>
      <c r="Q262" t="s">
        <v>2</v>
      </c>
      <c r="W262" s="17" t="str">
        <f t="shared" si="114"/>
        <v>fkProjectId</v>
      </c>
      <c r="X262" s="3" t="str">
        <f t="shared" si="115"/>
        <v>"fkProjectId":"",</v>
      </c>
      <c r="Y262" s="22" t="str">
        <f t="shared" si="116"/>
        <v>public static String FK_PROJECT_ID="fkProjectId";</v>
      </c>
      <c r="Z262" s="7" t="str">
        <f t="shared" si="117"/>
        <v>private String fkProjectId="";</v>
      </c>
    </row>
    <row r="263" spans="2:26" ht="17.5" x14ac:dyDescent="0.45">
      <c r="B263" s="1" t="s">
        <v>366</v>
      </c>
      <c r="C263" s="1" t="s">
        <v>1</v>
      </c>
      <c r="D263" s="4">
        <v>54</v>
      </c>
      <c r="I263" t="str">
        <f>I197</f>
        <v>ALTER TABLE TM_TASK_CATEGORY</v>
      </c>
      <c r="J263" t="str">
        <f>CONCATENATE(LEFT(CONCATENATE(" ADD "," ",N263,";"),LEN(CONCATENATE(" ADD "," ",N263,";"))-2),";")</f>
        <v xml:space="preserve"> ADD  SPRINT_STATUS VARCHAR(54);</v>
      </c>
      <c r="L263" s="12"/>
      <c r="M263" s="18"/>
      <c r="N263" s="5" t="str">
        <f t="shared" si="118"/>
        <v>SPRINT_STATUS VARCHAR(54),</v>
      </c>
      <c r="O263" s="1" t="s">
        <v>368</v>
      </c>
      <c r="P263" t="s">
        <v>3</v>
      </c>
      <c r="W263" s="17" t="str">
        <f t="shared" si="114"/>
        <v>sprintStatus</v>
      </c>
      <c r="X263" s="3" t="str">
        <f t="shared" si="115"/>
        <v>"sprintStatus":"",</v>
      </c>
      <c r="Y263" s="22" t="str">
        <f t="shared" si="116"/>
        <v>public static String SPRINT_STATUS="sprintStatus";</v>
      </c>
      <c r="Z263" s="7" t="str">
        <f t="shared" si="117"/>
        <v>private String sprintStatus="";</v>
      </c>
    </row>
    <row r="264" spans="2:26" ht="17.5" x14ac:dyDescent="0.45">
      <c r="B264" s="1" t="s">
        <v>367</v>
      </c>
      <c r="C264" s="1" t="s">
        <v>1</v>
      </c>
      <c r="D264" s="4">
        <v>54</v>
      </c>
      <c r="I264" t="str">
        <f>I198</f>
        <v>ALTER TABLE TM_TASK_CATEGORY</v>
      </c>
      <c r="J264" t="str">
        <f>CONCATENATE(LEFT(CONCATENATE(" ADD "," ",N264,";"),LEN(CONCATENATE(" ADD "," ",N264,";"))-2),";")</f>
        <v xml:space="preserve"> ADD  SPRINT_COLOR VARCHAR(54);</v>
      </c>
      <c r="L264" s="12"/>
      <c r="M264" s="18"/>
      <c r="N264" s="5" t="str">
        <f t="shared" si="118"/>
        <v>SPRINT_COLOR VARCHAR(54),</v>
      </c>
      <c r="O264" s="1" t="s">
        <v>368</v>
      </c>
      <c r="P264" t="s">
        <v>360</v>
      </c>
      <c r="W264" s="17" t="str">
        <f t="shared" si="114"/>
        <v>sprintColor</v>
      </c>
      <c r="X264" s="3" t="str">
        <f t="shared" si="115"/>
        <v>"sprintColor":"",</v>
      </c>
      <c r="Y264" s="22" t="str">
        <f t="shared" si="116"/>
        <v>public static String SPRINT_COLOR="sprintColor";</v>
      </c>
      <c r="Z264" s="7" t="str">
        <f t="shared" si="117"/>
        <v>private String sprintColor="";</v>
      </c>
    </row>
    <row r="265" spans="2:26" ht="17.5" x14ac:dyDescent="0.45">
      <c r="B265" s="1" t="s">
        <v>365</v>
      </c>
      <c r="C265" s="1" t="s">
        <v>1</v>
      </c>
      <c r="D265" s="4">
        <v>3333</v>
      </c>
      <c r="I265" t="str">
        <f>I199</f>
        <v>ALTER TABLE TM_PROGRESS</v>
      </c>
      <c r="J265" t="str">
        <f>CONCATENATE(LEFT(CONCATENATE(" ADD "," ",N265,";"),LEN(CONCATENATE(" ADD "," ",N265,";"))-2),";")</f>
        <v xml:space="preserve"> ADD  SPRINT_DESCRIPTION VARCHAR(3333);</v>
      </c>
      <c r="L265" s="12"/>
      <c r="M265" s="18"/>
      <c r="N265" s="5" t="str">
        <f t="shared" si="118"/>
        <v>SPRINT_DESCRIPTION VARCHAR(3333),</v>
      </c>
      <c r="O265" s="1" t="s">
        <v>368</v>
      </c>
      <c r="P265" t="s">
        <v>14</v>
      </c>
      <c r="W265" s="17" t="str">
        <f t="shared" si="114"/>
        <v>sprintDescription</v>
      </c>
      <c r="X265" s="3" t="str">
        <f t="shared" si="115"/>
        <v>"sprintDescription":"",</v>
      </c>
      <c r="Y265" s="22" t="str">
        <f t="shared" si="116"/>
        <v>public static String SPRINT_DESCRIPTION="sprintDescription";</v>
      </c>
      <c r="Z265" s="7" t="str">
        <f t="shared" si="117"/>
        <v>private String sprintDescription="";</v>
      </c>
    </row>
    <row r="266" spans="2:26" ht="17.5" x14ac:dyDescent="0.45">
      <c r="B266" s="1"/>
      <c r="C266" s="1"/>
      <c r="D266" s="4"/>
      <c r="L266" s="12"/>
      <c r="M266" s="18"/>
      <c r="O266" s="1"/>
      <c r="W266" s="17"/>
    </row>
    <row r="267" spans="2:26" ht="17.5" x14ac:dyDescent="0.45">
      <c r="C267" s="1"/>
      <c r="D267" s="8"/>
      <c r="M267" s="18"/>
      <c r="N267" s="33" t="s">
        <v>130</v>
      </c>
      <c r="O267" s="1"/>
      <c r="W267" s="17"/>
    </row>
    <row r="268" spans="2:26" ht="17.5" x14ac:dyDescent="0.45">
      <c r="C268" s="1"/>
      <c r="D268" s="8"/>
      <c r="M268" s="18"/>
      <c r="N268" s="31" t="s">
        <v>126</v>
      </c>
      <c r="O268" s="1"/>
      <c r="W268" s="17"/>
    </row>
    <row r="269" spans="2:26" x14ac:dyDescent="0.35">
      <c r="B269" s="2" t="s">
        <v>529</v>
      </c>
      <c r="I269" t="str">
        <f>CONCATENATE("ALTER TABLE"," ",B269)</f>
        <v>ALTER TABLE TM_TASK_SPRINT_LIST</v>
      </c>
      <c r="J269" t="s">
        <v>294</v>
      </c>
      <c r="K269" s="26" t="str">
        <f>CONCATENATE(J269," VIEW ",B269," AS SELECT")</f>
        <v>create OR REPLACE VIEW TM_TASK_SPRINT_LIST AS SELECT</v>
      </c>
      <c r="N269" s="5" t="str">
        <f>CONCATENATE("CREATE TABLE ",B269," ","(")</f>
        <v>CREATE TABLE TM_TASK_SPRINT_LIST (</v>
      </c>
    </row>
    <row r="270" spans="2:26" ht="17.5" x14ac:dyDescent="0.45">
      <c r="B270" s="1" t="s">
        <v>2</v>
      </c>
      <c r="C270" s="1" t="s">
        <v>1</v>
      </c>
      <c r="D270" s="4">
        <v>30</v>
      </c>
      <c r="E270" s="24" t="s">
        <v>113</v>
      </c>
      <c r="I270" t="str">
        <f>I269</f>
        <v>ALTER TABLE TM_TASK_SPRINT_LIST</v>
      </c>
      <c r="K270" s="25" t="str">
        <f t="shared" ref="K270:K276" si="119">CONCATENATE(B270,",")</f>
        <v>ID,</v>
      </c>
      <c r="L270" s="12"/>
      <c r="M270" s="18" t="str">
        <f>CONCATENATE(B270,",")</f>
        <v>ID,</v>
      </c>
      <c r="N270" s="5" t="str">
        <f>CONCATENATE(B270," ",C270,"(",D270,") ",E270," ,")</f>
        <v>ID VARCHAR(30) NOT NULL ,</v>
      </c>
      <c r="O270" s="1" t="s">
        <v>2</v>
      </c>
      <c r="P270" s="6"/>
      <c r="Q270" s="6"/>
      <c r="R270" s="6"/>
      <c r="S270" s="6"/>
      <c r="T270" s="6"/>
      <c r="U270" s="6"/>
      <c r="V270" s="6"/>
      <c r="W270" s="17" t="str">
        <f t="shared" ref="W270:W281" si="120">CONCATENATE(,LOWER(O270),UPPER(LEFT(P270,1)),LOWER(RIGHT(P270,LEN(P270)-IF(LEN(P270)&gt;0,1,LEN(P270)))),UPPER(LEFT(Q270,1)),LOWER(RIGHT(Q270,LEN(Q270)-IF(LEN(Q270)&gt;0,1,LEN(Q270)))),UPPER(LEFT(R270,1)),LOWER(RIGHT(R270,LEN(R270)-IF(LEN(R270)&gt;0,1,LEN(R270)))),UPPER(LEFT(S270,1)),LOWER(RIGHT(S270,LEN(S270)-IF(LEN(S270)&gt;0,1,LEN(S270)))),UPPER(LEFT(T270,1)),LOWER(RIGHT(T270,LEN(T270)-IF(LEN(T270)&gt;0,1,LEN(T270)))),UPPER(LEFT(U270,1)),LOWER(RIGHT(U270,LEN(U270)-IF(LEN(U270)&gt;0,1,LEN(U270)))),UPPER(LEFT(V270,1)),LOWER(RIGHT(V270,LEN(V270)-IF(LEN(V270)&gt;0,1,LEN(V270)))))</f>
        <v>id</v>
      </c>
      <c r="X270" s="3" t="str">
        <f t="shared" ref="X270:X281" si="121">CONCATENATE("""",W270,"""",":","""","""",",")</f>
        <v>"id":"",</v>
      </c>
      <c r="Y270" s="22" t="str">
        <f t="shared" ref="Y270:Y281" si="122">CONCATENATE("public static String ",,B270,,"=","""",W270,""";")</f>
        <v>public static String ID="id";</v>
      </c>
      <c r="Z270" s="7" t="str">
        <f t="shared" ref="Z270:Z281" si="123">CONCATENATE("private String ",W270,"=","""""",";")</f>
        <v>private String id="";</v>
      </c>
    </row>
    <row r="271" spans="2:26" ht="17.5" x14ac:dyDescent="0.45">
      <c r="B271" s="1" t="s">
        <v>3</v>
      </c>
      <c r="C271" s="1" t="s">
        <v>1</v>
      </c>
      <c r="D271" s="4">
        <v>10</v>
      </c>
      <c r="I271" t="str">
        <f>I270</f>
        <v>ALTER TABLE TM_TASK_SPRINT_LIST</v>
      </c>
      <c r="K271" s="25" t="str">
        <f t="shared" si="119"/>
        <v>STATUS,</v>
      </c>
      <c r="L271" s="12"/>
      <c r="M271" s="18" t="str">
        <f>CONCATENATE(B271,",")</f>
        <v>STATUS,</v>
      </c>
      <c r="N271" s="5" t="str">
        <f t="shared" ref="N271:N281" si="124">CONCATENATE(B271," ",C271,"(",D271,")",",")</f>
        <v>STATUS VARCHAR(10),</v>
      </c>
      <c r="O271" s="1" t="s">
        <v>3</v>
      </c>
      <c r="W271" s="17" t="str">
        <f t="shared" si="120"/>
        <v>status</v>
      </c>
      <c r="X271" s="3" t="str">
        <f t="shared" si="121"/>
        <v>"status":"",</v>
      </c>
      <c r="Y271" s="22" t="str">
        <f t="shared" si="122"/>
        <v>public static String STATUS="status";</v>
      </c>
      <c r="Z271" s="7" t="str">
        <f t="shared" si="123"/>
        <v>private String status="";</v>
      </c>
    </row>
    <row r="272" spans="2:26" ht="17.5" x14ac:dyDescent="0.45">
      <c r="B272" s="1" t="s">
        <v>4</v>
      </c>
      <c r="C272" s="1" t="s">
        <v>1</v>
      </c>
      <c r="D272" s="4">
        <v>30</v>
      </c>
      <c r="I272" t="str">
        <f>I271</f>
        <v>ALTER TABLE TM_TASK_SPRINT_LIST</v>
      </c>
      <c r="K272" s="25" t="str">
        <f t="shared" si="119"/>
        <v>INSERT_DATE,</v>
      </c>
      <c r="L272" s="12"/>
      <c r="M272" s="18" t="str">
        <f>CONCATENATE(B272,",")</f>
        <v>INSERT_DATE,</v>
      </c>
      <c r="N272" s="5" t="str">
        <f t="shared" si="124"/>
        <v>INSERT_DATE VARCHAR(30),</v>
      </c>
      <c r="O272" s="1" t="s">
        <v>7</v>
      </c>
      <c r="P272" t="s">
        <v>8</v>
      </c>
      <c r="W272" s="17" t="str">
        <f t="shared" si="120"/>
        <v>insertDate</v>
      </c>
      <c r="X272" s="3" t="str">
        <f t="shared" si="121"/>
        <v>"insertDate":"",</v>
      </c>
      <c r="Y272" s="22" t="str">
        <f t="shared" si="122"/>
        <v>public static String INSERT_DATE="insertDate";</v>
      </c>
      <c r="Z272" s="7" t="str">
        <f t="shared" si="123"/>
        <v>private String insertDate="";</v>
      </c>
    </row>
    <row r="273" spans="2:26" ht="17.5" x14ac:dyDescent="0.45">
      <c r="B273" s="1" t="s">
        <v>5</v>
      </c>
      <c r="C273" s="1" t="s">
        <v>1</v>
      </c>
      <c r="D273" s="4">
        <v>30</v>
      </c>
      <c r="I273" t="str">
        <f>I272</f>
        <v>ALTER TABLE TM_TASK_SPRINT_LIST</v>
      </c>
      <c r="K273" s="25" t="str">
        <f t="shared" si="119"/>
        <v>MODIFICATION_DATE,</v>
      </c>
      <c r="L273" s="12"/>
      <c r="M273" s="18" t="str">
        <f>CONCATENATE(B273,",")</f>
        <v>MODIFICATION_DATE,</v>
      </c>
      <c r="N273" s="5" t="str">
        <f t="shared" si="124"/>
        <v>MODIFICATION_DATE VARCHAR(30),</v>
      </c>
      <c r="O273" s="1" t="s">
        <v>9</v>
      </c>
      <c r="P273" t="s">
        <v>8</v>
      </c>
      <c r="W273" s="17" t="str">
        <f t="shared" si="120"/>
        <v>modificationDate</v>
      </c>
      <c r="X273" s="3" t="str">
        <f t="shared" si="121"/>
        <v>"modificationDate":"",</v>
      </c>
      <c r="Y273" s="22" t="str">
        <f t="shared" si="122"/>
        <v>public static String MODIFICATION_DATE="modificationDate";</v>
      </c>
      <c r="Z273" s="7" t="str">
        <f t="shared" si="123"/>
        <v>private String modificationDate="";</v>
      </c>
    </row>
    <row r="274" spans="2:26" ht="17.5" x14ac:dyDescent="0.45">
      <c r="B274" s="1" t="s">
        <v>362</v>
      </c>
      <c r="C274" s="1" t="s">
        <v>1</v>
      </c>
      <c r="D274" s="4">
        <v>500</v>
      </c>
      <c r="I274" t="str">
        <f>I208</f>
        <v>ALTER TABLE TM_TASK_ASSIGNEE</v>
      </c>
      <c r="K274" s="25" t="str">
        <f t="shared" si="119"/>
        <v>SPRINT_NAME,</v>
      </c>
      <c r="L274" s="12"/>
      <c r="M274" s="18" t="str">
        <f>CONCATENATE(B274,",")</f>
        <v>SPRINT_NAME,</v>
      </c>
      <c r="N274" s="5" t="str">
        <f t="shared" si="124"/>
        <v>SPRINT_NAME VARCHAR(500),</v>
      </c>
      <c r="O274" s="1" t="s">
        <v>368</v>
      </c>
      <c r="P274" t="s">
        <v>0</v>
      </c>
      <c r="W274" s="17" t="str">
        <f t="shared" si="120"/>
        <v>sprintName</v>
      </c>
      <c r="X274" s="3" t="str">
        <f t="shared" si="121"/>
        <v>"sprintName":"",</v>
      </c>
      <c r="Y274" s="22" t="str">
        <f t="shared" si="122"/>
        <v>public static String SPRINT_NAME="sprintName";</v>
      </c>
      <c r="Z274" s="7" t="str">
        <f t="shared" si="123"/>
        <v>private String sprintName="";</v>
      </c>
    </row>
    <row r="275" spans="2:26" ht="17.5" x14ac:dyDescent="0.45">
      <c r="B275" s="1" t="s">
        <v>363</v>
      </c>
      <c r="C275" s="1" t="s">
        <v>1</v>
      </c>
      <c r="D275" s="4">
        <v>32</v>
      </c>
      <c r="J275" s="23"/>
      <c r="K275" s="25" t="str">
        <f t="shared" si="119"/>
        <v>SPRINT_START_DATE,</v>
      </c>
      <c r="L275" s="12"/>
      <c r="M275" s="18"/>
      <c r="N275" s="5" t="str">
        <f t="shared" si="124"/>
        <v>SPRINT_START_DATE VARCHAR(32),</v>
      </c>
      <c r="O275" s="1" t="s">
        <v>368</v>
      </c>
      <c r="P275" t="s">
        <v>290</v>
      </c>
      <c r="Q275" t="s">
        <v>8</v>
      </c>
      <c r="W275" s="17" t="str">
        <f t="shared" si="120"/>
        <v>sprintStartDate</v>
      </c>
      <c r="X275" s="3" t="str">
        <f t="shared" si="121"/>
        <v>"sprintStartDate":"",</v>
      </c>
      <c r="Y275" s="22" t="str">
        <f t="shared" si="122"/>
        <v>public static String SPRINT_START_DATE="sprintStartDate";</v>
      </c>
      <c r="Z275" s="7" t="str">
        <f t="shared" si="123"/>
        <v>private String sprintStartDate="";</v>
      </c>
    </row>
    <row r="276" spans="2:26" ht="17.5" x14ac:dyDescent="0.45">
      <c r="B276" s="1" t="s">
        <v>364</v>
      </c>
      <c r="C276" s="1" t="s">
        <v>1</v>
      </c>
      <c r="D276" s="4">
        <v>32</v>
      </c>
      <c r="I276" t="str">
        <f>I210</f>
        <v>ALTER TABLE TM_TASK_ASSIGNEE</v>
      </c>
      <c r="J276" s="23"/>
      <c r="K276" s="25" t="str">
        <f t="shared" si="119"/>
        <v>SPRINT_END_DATE,</v>
      </c>
      <c r="L276" s="12"/>
      <c r="M276" s="18" t="str">
        <f>CONCATENATE(B276,",")</f>
        <v>SPRINT_END_DATE,</v>
      </c>
      <c r="N276" s="5" t="str">
        <f t="shared" si="124"/>
        <v>SPRINT_END_DATE VARCHAR(32),</v>
      </c>
      <c r="O276" s="1" t="s">
        <v>368</v>
      </c>
      <c r="P276" t="s">
        <v>291</v>
      </c>
      <c r="Q276" t="s">
        <v>8</v>
      </c>
      <c r="W276" s="17" t="str">
        <f t="shared" si="120"/>
        <v>sprintEndDate</v>
      </c>
      <c r="X276" s="3" t="str">
        <f t="shared" si="121"/>
        <v>"sprintEndDate":"",</v>
      </c>
      <c r="Y276" s="22" t="str">
        <f t="shared" si="122"/>
        <v>public static String SPRINT_END_DATE="sprintEndDate";</v>
      </c>
      <c r="Z276" s="7" t="str">
        <f t="shared" si="123"/>
        <v>private String sprintEndDate="";</v>
      </c>
    </row>
    <row r="277" spans="2:26" ht="17.5" x14ac:dyDescent="0.45">
      <c r="B277" s="1" t="s">
        <v>275</v>
      </c>
      <c r="C277" s="1" t="s">
        <v>1</v>
      </c>
      <c r="D277" s="4">
        <v>54</v>
      </c>
      <c r="I277" t="str">
        <f>I211</f>
        <v>ALTER TABLE TM_TASK_STATUS</v>
      </c>
      <c r="J277" s="23"/>
      <c r="K277" s="25" t="str">
        <f>CONCATENATE(B277,",")</f>
        <v>FK_PROJECT_ID,</v>
      </c>
      <c r="L277" s="12"/>
      <c r="M277" s="18"/>
      <c r="N277" s="5" t="str">
        <f t="shared" si="124"/>
        <v>FK_PROJECT_ID VARCHAR(54),</v>
      </c>
      <c r="O277" s="1" t="s">
        <v>10</v>
      </c>
      <c r="P277" t="s">
        <v>289</v>
      </c>
      <c r="Q277" t="s">
        <v>2</v>
      </c>
      <c r="W277" s="17" t="str">
        <f t="shared" si="120"/>
        <v>fkProjectId</v>
      </c>
      <c r="X277" s="3" t="str">
        <f t="shared" si="121"/>
        <v>"fkProjectId":"",</v>
      </c>
      <c r="Y277" s="22" t="str">
        <f t="shared" si="122"/>
        <v>public static String FK_PROJECT_ID="fkProjectId";</v>
      </c>
      <c r="Z277" s="7" t="str">
        <f t="shared" si="123"/>
        <v>private String fkProjectId="";</v>
      </c>
    </row>
    <row r="278" spans="2:26" ht="17.5" x14ac:dyDescent="0.45">
      <c r="B278" s="1" t="s">
        <v>366</v>
      </c>
      <c r="C278" s="1" t="s">
        <v>1</v>
      </c>
      <c r="D278" s="4">
        <v>54</v>
      </c>
      <c r="I278">
        <f>I212</f>
        <v>0</v>
      </c>
      <c r="K278" s="25" t="str">
        <f>CONCATENATE(B278,",")</f>
        <v>SPRINT_STATUS,</v>
      </c>
      <c r="L278" s="12"/>
      <c r="M278" s="18"/>
      <c r="N278" s="5" t="str">
        <f t="shared" si="124"/>
        <v>SPRINT_STATUS VARCHAR(54),</v>
      </c>
      <c r="O278" s="1" t="s">
        <v>368</v>
      </c>
      <c r="P278" t="s">
        <v>3</v>
      </c>
      <c r="W278" s="17" t="str">
        <f t="shared" si="120"/>
        <v>sprintStatus</v>
      </c>
      <c r="X278" s="3" t="str">
        <f t="shared" si="121"/>
        <v>"sprintStatus":"",</v>
      </c>
      <c r="Y278" s="22" t="str">
        <f t="shared" si="122"/>
        <v>public static String SPRINT_STATUS="sprintStatus";</v>
      </c>
      <c r="Z278" s="7" t="str">
        <f t="shared" si="123"/>
        <v>private String sprintStatus="";</v>
      </c>
    </row>
    <row r="279" spans="2:26" ht="17.5" x14ac:dyDescent="0.45">
      <c r="B279" s="1" t="s">
        <v>367</v>
      </c>
      <c r="C279" s="1" t="s">
        <v>1</v>
      </c>
      <c r="D279" s="4">
        <v>54</v>
      </c>
      <c r="I279" t="str">
        <f>I213</f>
        <v>ALTER TABLE TM_TASK_PRIORITY</v>
      </c>
      <c r="K279" s="25" t="str">
        <f>CONCATENATE(B279,",")</f>
        <v>SPRINT_COLOR,</v>
      </c>
      <c r="L279" s="12"/>
      <c r="M279" s="18"/>
      <c r="N279" s="5" t="str">
        <f t="shared" si="124"/>
        <v>SPRINT_COLOR VARCHAR(54),</v>
      </c>
      <c r="O279" s="1" t="s">
        <v>368</v>
      </c>
      <c r="P279" t="s">
        <v>360</v>
      </c>
      <c r="W279" s="17" t="str">
        <f t="shared" si="120"/>
        <v>sprintColor</v>
      </c>
      <c r="X279" s="3" t="str">
        <f t="shared" si="121"/>
        <v>"sprintColor":"",</v>
      </c>
      <c r="Y279" s="22" t="str">
        <f t="shared" si="122"/>
        <v>public static String SPRINT_COLOR="sprintColor";</v>
      </c>
      <c r="Z279" s="7" t="str">
        <f t="shared" si="123"/>
        <v>private String sprintColor="";</v>
      </c>
    </row>
    <row r="280" spans="2:26" ht="17.5" x14ac:dyDescent="0.45">
      <c r="B280" s="1" t="s">
        <v>530</v>
      </c>
      <c r="C280" s="1" t="s">
        <v>1</v>
      </c>
      <c r="D280" s="4">
        <v>3333</v>
      </c>
      <c r="I280" t="str">
        <f>I213</f>
        <v>ALTER TABLE TM_TASK_PRIORITY</v>
      </c>
      <c r="K280" s="25" t="s">
        <v>531</v>
      </c>
      <c r="L280" s="12"/>
      <c r="M280" s="18"/>
      <c r="N280" s="5" t="str">
        <f>CONCATENATE(B280," ",C280,"(",D280,")",",")</f>
        <v>BACKLOG_COUNT VARCHAR(3333),</v>
      </c>
      <c r="O280" s="1" t="s">
        <v>356</v>
      </c>
      <c r="P280" t="s">
        <v>215</v>
      </c>
      <c r="W280" s="17" t="str">
        <f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backlogCount</v>
      </c>
      <c r="X280" s="3" t="str">
        <f>CONCATENATE("""",W280,"""",":","""","""",",")</f>
        <v>"backlogCount":"",</v>
      </c>
      <c r="Y280" s="22" t="str">
        <f>CONCATENATE("public static String ",,B280,,"=","""",W280,""";")</f>
        <v>public static String BACKLOG_COUNT="backlogCount";</v>
      </c>
      <c r="Z280" s="7" t="str">
        <f>CONCATENATE("private String ",W280,"=","""""",";")</f>
        <v>private String backlogCount="";</v>
      </c>
    </row>
    <row r="281" spans="2:26" ht="17.5" x14ac:dyDescent="0.45">
      <c r="B281" s="1" t="s">
        <v>365</v>
      </c>
      <c r="C281" s="1" t="s">
        <v>1</v>
      </c>
      <c r="D281" s="4">
        <v>3333</v>
      </c>
      <c r="I281">
        <f>I214</f>
        <v>0</v>
      </c>
      <c r="K281" s="25" t="str">
        <f>CONCATENATE(B281,"")</f>
        <v>SPRINT_DESCRIPTION</v>
      </c>
      <c r="L281" s="12"/>
      <c r="M281" s="18"/>
      <c r="N281" s="5" t="str">
        <f t="shared" si="124"/>
        <v>SPRINT_DESCRIPTION VARCHAR(3333),</v>
      </c>
      <c r="O281" s="1" t="s">
        <v>368</v>
      </c>
      <c r="P281" t="s">
        <v>14</v>
      </c>
      <c r="W281" s="17" t="str">
        <f t="shared" si="120"/>
        <v>sprintDescription</v>
      </c>
      <c r="X281" s="3" t="str">
        <f t="shared" si="121"/>
        <v>"sprintDescription":"",</v>
      </c>
      <c r="Y281" s="22" t="str">
        <f t="shared" si="122"/>
        <v>public static String SPRINT_DESCRIPTION="sprintDescription";</v>
      </c>
      <c r="Z281" s="7" t="str">
        <f t="shared" si="123"/>
        <v>private String sprintDescription="";</v>
      </c>
    </row>
    <row r="282" spans="2:26" ht="17.5" x14ac:dyDescent="0.45">
      <c r="B282" s="1"/>
      <c r="C282" s="1"/>
      <c r="D282" s="4"/>
      <c r="K282" s="29" t="str">
        <f>CONCATENATE(" FROM ",LEFT(B269,LEN(B269)-5)," T")</f>
        <v xml:space="preserve"> FROM TM_TASK_SPRINT T</v>
      </c>
      <c r="L282" s="12"/>
      <c r="M282" s="18"/>
      <c r="O282" s="1"/>
      <c r="W282" s="17"/>
    </row>
    <row r="283" spans="2:26" ht="17.5" x14ac:dyDescent="0.45">
      <c r="C283" s="1"/>
      <c r="D283" s="8"/>
      <c r="K283" s="25" t="str">
        <f>CONCATENATE(B283,"")</f>
        <v/>
      </c>
      <c r="M283" s="18"/>
      <c r="N283" s="33" t="s">
        <v>130</v>
      </c>
      <c r="O283" s="1"/>
      <c r="W283" s="17"/>
    </row>
    <row r="284" spans="2:26" ht="17.5" x14ac:dyDescent="0.45">
      <c r="C284" s="1"/>
      <c r="D284" s="8"/>
      <c r="M284" s="18"/>
      <c r="N284" s="31" t="s">
        <v>126</v>
      </c>
      <c r="O284" s="1"/>
      <c r="W284" s="17"/>
    </row>
    <row r="285" spans="2:26" ht="17.5" x14ac:dyDescent="0.45">
      <c r="C285" s="14"/>
      <c r="D285" s="9"/>
      <c r="M285" s="20"/>
      <c r="W285" s="17"/>
    </row>
    <row r="286" spans="2:26" ht="17.5" x14ac:dyDescent="0.45">
      <c r="C286" s="1"/>
      <c r="D286" s="8"/>
      <c r="M286" s="18"/>
      <c r="N286" s="31"/>
      <c r="O286" s="1"/>
      <c r="W286" s="17"/>
    </row>
    <row r="287" spans="2:26" ht="17.5" x14ac:dyDescent="0.45">
      <c r="C287" s="14"/>
      <c r="D287" s="9"/>
      <c r="M287" s="20"/>
      <c r="W287" s="17"/>
    </row>
    <row r="288" spans="2:26" x14ac:dyDescent="0.35">
      <c r="B288" s="2" t="s">
        <v>321</v>
      </c>
      <c r="I288" t="str">
        <f>CONCATENATE("ALTER TABLE"," ",B288)</f>
        <v>ALTER TABLE TM_TASK_FILE</v>
      </c>
      <c r="N288" s="5" t="str">
        <f>CONCATENATE("CREATE TABLE ",B288," ","(")</f>
        <v>CREATE TABLE TM_TASK_FILE (</v>
      </c>
    </row>
    <row r="289" spans="2:26" ht="17.5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TM_TASK_FILE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6" si="125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6" si="126">CONCATENATE("""",W289,"""",":","""","""",",")</f>
        <v>"id":"",</v>
      </c>
      <c r="Y289" s="22" t="str">
        <f t="shared" ref="Y289:Y296" si="127">CONCATENATE("public static String ",,B289,,"=","""",W289,""";")</f>
        <v>public static String ID="id";</v>
      </c>
      <c r="Z289" s="7" t="str">
        <f t="shared" ref="Z289:Z296" si="128">CONCATENATE("private String ",W289,"=","""""",";")</f>
        <v>private String id="";</v>
      </c>
    </row>
    <row r="290" spans="2:26" ht="17.5" x14ac:dyDescent="0.45">
      <c r="B290" s="1" t="s">
        <v>3</v>
      </c>
      <c r="C290" s="1" t="s">
        <v>1</v>
      </c>
      <c r="D290" s="4">
        <v>10</v>
      </c>
      <c r="I290" t="str">
        <f>I289</f>
        <v>ALTER TABLE TM_TASK_FILE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6" si="129">CONCATENATE(B290," ",C290,"(",D290,")",",")</f>
        <v>STATUS VARCHAR(10),</v>
      </c>
      <c r="O290" s="1" t="s">
        <v>3</v>
      </c>
      <c r="W290" s="17" t="str">
        <f t="shared" si="125"/>
        <v>status</v>
      </c>
      <c r="X290" s="3" t="str">
        <f t="shared" si="126"/>
        <v>"status":"",</v>
      </c>
      <c r="Y290" s="22" t="str">
        <f t="shared" si="127"/>
        <v>public static String STATUS="status";</v>
      </c>
      <c r="Z290" s="7" t="str">
        <f t="shared" si="128"/>
        <v>private String status="";</v>
      </c>
    </row>
    <row r="291" spans="2:26" ht="17.5" x14ac:dyDescent="0.45">
      <c r="B291" s="1" t="s">
        <v>4</v>
      </c>
      <c r="C291" s="1" t="s">
        <v>1</v>
      </c>
      <c r="D291" s="4">
        <v>30</v>
      </c>
      <c r="I291" t="str">
        <f>I290</f>
        <v>ALTER TABLE TM_TASK_FILE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29"/>
        <v>INSERT_DATE VARCHAR(30),</v>
      </c>
      <c r="O291" s="1" t="s">
        <v>7</v>
      </c>
      <c r="P291" t="s">
        <v>8</v>
      </c>
      <c r="W291" s="17" t="str">
        <f t="shared" si="125"/>
        <v>insertDate</v>
      </c>
      <c r="X291" s="3" t="str">
        <f t="shared" si="126"/>
        <v>"insertDate":"",</v>
      </c>
      <c r="Y291" s="22" t="str">
        <f t="shared" si="127"/>
        <v>public static String INSERT_DATE="insertDate";</v>
      </c>
      <c r="Z291" s="7" t="str">
        <f t="shared" si="128"/>
        <v>private String insertDate="";</v>
      </c>
    </row>
    <row r="292" spans="2:26" ht="17.5" x14ac:dyDescent="0.45">
      <c r="B292" s="1" t="s">
        <v>5</v>
      </c>
      <c r="C292" s="1" t="s">
        <v>1</v>
      </c>
      <c r="D292" s="4">
        <v>30</v>
      </c>
      <c r="I292" t="str">
        <f>I291</f>
        <v>ALTER TABLE TM_TASK_FILE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29"/>
        <v>MODIFICATION_DATE VARCHAR(30),</v>
      </c>
      <c r="O292" s="1" t="s">
        <v>9</v>
      </c>
      <c r="P292" t="s">
        <v>8</v>
      </c>
      <c r="W292" s="17" t="str">
        <f t="shared" si="125"/>
        <v>modificationDate</v>
      </c>
      <c r="X292" s="3" t="str">
        <f t="shared" si="126"/>
        <v>"modificationDate":"",</v>
      </c>
      <c r="Y292" s="22" t="str">
        <f t="shared" si="127"/>
        <v>public static String MODIFICATION_DATE="modificationDate";</v>
      </c>
      <c r="Z292" s="7" t="str">
        <f t="shared" si="128"/>
        <v>private String modificationDate="";</v>
      </c>
    </row>
    <row r="293" spans="2:26" ht="17.5" x14ac:dyDescent="0.45">
      <c r="B293" s="1" t="s">
        <v>319</v>
      </c>
      <c r="C293" s="1" t="s">
        <v>1</v>
      </c>
      <c r="D293" s="4">
        <v>222</v>
      </c>
      <c r="I293" t="str">
        <f>I195</f>
        <v>ALTER TABLE TM_TASK_CATEGORY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29"/>
        <v>FK_TASK_ID VARCHAR(222),</v>
      </c>
      <c r="O293" s="1" t="s">
        <v>10</v>
      </c>
      <c r="P293" t="s">
        <v>312</v>
      </c>
      <c r="Q293" t="s">
        <v>2</v>
      </c>
      <c r="W293" s="17" t="str">
        <f t="shared" si="125"/>
        <v>fkTaskId</v>
      </c>
      <c r="X293" s="3" t="str">
        <f t="shared" si="126"/>
        <v>"fkTaskId":"",</v>
      </c>
      <c r="Y293" s="22" t="str">
        <f t="shared" si="127"/>
        <v>public static String FK_TASK_ID="fkTaskId";</v>
      </c>
      <c r="Z293" s="7" t="str">
        <f t="shared" si="128"/>
        <v>private String fkTaskId="";</v>
      </c>
    </row>
    <row r="294" spans="2:26" ht="17.5" x14ac:dyDescent="0.45">
      <c r="B294" s="1" t="s">
        <v>323</v>
      </c>
      <c r="C294" s="1" t="s">
        <v>1</v>
      </c>
      <c r="D294" s="4">
        <v>444</v>
      </c>
      <c r="L294" s="12"/>
      <c r="M294" s="18"/>
      <c r="N294" s="5" t="str">
        <f>CONCATENATE(B294," ",C294,"(",D294,")",",")</f>
        <v>FK_COMMENT_ID VARCHAR(444),</v>
      </c>
      <c r="O294" s="1" t="s">
        <v>10</v>
      </c>
      <c r="P294" t="s">
        <v>324</v>
      </c>
      <c r="Q294" t="s">
        <v>2</v>
      </c>
      <c r="W294" s="17" t="str">
        <f>CONCATENATE(,LOWER(O294),UPPER(LEFT(P294,1)),LOWER(RIGHT(P294,LEN(P294)-IF(LEN(P294)&gt;0,1,LEN(P294)))),UPPER(LEFT(Q294,1)),LOWER(RIGHT(Q294,LEN(Q294)-IF(LEN(Q294)&gt;0,1,LEN(Q294)))),UPPER(LEFT(R294,1)),LOWER(RIGHT(R294,LEN(R294)-IF(LEN(R294)&gt;0,1,LEN(R294)))),UPPER(LEFT(S294,1)),LOWER(RIGHT(S294,LEN(S294)-IF(LEN(S294)&gt;0,1,LEN(S294)))),UPPER(LEFT(T294,1)),LOWER(RIGHT(T294,LEN(T294)-IF(LEN(T294)&gt;0,1,LEN(T294)))),UPPER(LEFT(U294,1)),LOWER(RIGHT(U294,LEN(U294)-IF(LEN(U294)&gt;0,1,LEN(U294)))),UPPER(LEFT(V294,1)),LOWER(RIGHT(V294,LEN(V294)-IF(LEN(V294)&gt;0,1,LEN(V294)))))</f>
        <v>fkCommentId</v>
      </c>
      <c r="X294" s="3" t="str">
        <f>CONCATENATE("""",W294,"""",":","""","""",",")</f>
        <v>"fkCommentId":"",</v>
      </c>
      <c r="Y294" s="22" t="str">
        <f>CONCATENATE("public static String ",,B294,,"=","""",W294,""";")</f>
        <v>public static String FK_COMMENT_ID="fkCommentId";</v>
      </c>
      <c r="Z294" s="7" t="str">
        <f>CONCATENATE("private String ",W294,"=","""""",";")</f>
        <v>private String fkCommentId="";</v>
      </c>
    </row>
    <row r="295" spans="2:26" ht="17.5" x14ac:dyDescent="0.45">
      <c r="B295" s="1" t="s">
        <v>322</v>
      </c>
      <c r="C295" s="1" t="s">
        <v>1</v>
      </c>
      <c r="D295" s="4">
        <v>444</v>
      </c>
      <c r="L295" s="12"/>
      <c r="M295" s="18"/>
      <c r="N295" s="5" t="str">
        <f t="shared" si="129"/>
        <v>FILE_URL VARCHAR(444),</v>
      </c>
      <c r="O295" s="1" t="s">
        <v>325</v>
      </c>
      <c r="P295" t="s">
        <v>326</v>
      </c>
      <c r="W295" s="17" t="str">
        <f t="shared" si="125"/>
        <v>fileUrl</v>
      </c>
      <c r="X295" s="3" t="str">
        <f t="shared" si="126"/>
        <v>"fileUrl":"",</v>
      </c>
      <c r="Y295" s="22" t="str">
        <f t="shared" si="127"/>
        <v>public static String FILE_URL="fileUrl";</v>
      </c>
      <c r="Z295" s="7" t="str">
        <f t="shared" si="128"/>
        <v>private String fileUrl="";</v>
      </c>
    </row>
    <row r="296" spans="2:26" ht="17.5" x14ac:dyDescent="0.45">
      <c r="B296" s="1" t="s">
        <v>14</v>
      </c>
      <c r="C296" s="1" t="s">
        <v>1</v>
      </c>
      <c r="D296" s="4">
        <v>3000</v>
      </c>
      <c r="I296" t="str">
        <f>I209</f>
        <v>ALTER TABLE TM_TASK_ASSIGNEE</v>
      </c>
      <c r="J296" t="str">
        <f>CONCATENATE(LEFT(CONCATENATE(" ADD "," ",N296,";"),LEN(CONCATENATE(" ADD "," ",N296,";"))-2),";")</f>
        <v xml:space="preserve"> ADD  DESCRIPTION VARCHAR(3000);</v>
      </c>
      <c r="K296" s="21" t="str">
        <f>CONCATENATE(LEFT(CONCATENATE("  ALTER COLUMN  "," ",N296,";"),LEN(CONCATENATE("  ALTER COLUMN  "," ",N296,";"))-2),";")</f>
        <v xml:space="preserve">  ALTER COLUMN   DESCRIPTION VARCHAR(3000);</v>
      </c>
      <c r="L296" s="12"/>
      <c r="M296" s="18" t="str">
        <f>CONCATENATE(B296,",")</f>
        <v>DESCRIPTION,</v>
      </c>
      <c r="N296" s="5" t="str">
        <f t="shared" si="129"/>
        <v>DESCRIPTION VARCHAR(3000),</v>
      </c>
      <c r="O296" s="1" t="s">
        <v>14</v>
      </c>
      <c r="W296" s="17" t="str">
        <f t="shared" si="125"/>
        <v>description</v>
      </c>
      <c r="X296" s="3" t="str">
        <f t="shared" si="126"/>
        <v>"description":"",</v>
      </c>
      <c r="Y296" s="22" t="str">
        <f t="shared" si="127"/>
        <v>public static String DESCRIPTION="description";</v>
      </c>
      <c r="Z296" s="7" t="str">
        <f t="shared" si="128"/>
        <v>private String description="";</v>
      </c>
    </row>
    <row r="297" spans="2:26" ht="17.5" x14ac:dyDescent="0.45">
      <c r="C297" s="1"/>
      <c r="D297" s="8"/>
      <c r="M297" s="18"/>
      <c r="N297" s="33" t="s">
        <v>130</v>
      </c>
      <c r="O297" s="1"/>
      <c r="W297" s="17"/>
    </row>
    <row r="298" spans="2:26" ht="17.5" x14ac:dyDescent="0.45">
      <c r="C298" s="1"/>
      <c r="D298" s="8"/>
      <c r="M298" s="18"/>
      <c r="N298" s="31" t="s">
        <v>126</v>
      </c>
      <c r="O298" s="1"/>
      <c r="W298" s="17"/>
    </row>
    <row r="299" spans="2:26" ht="17.5" x14ac:dyDescent="0.45">
      <c r="C299" s="14"/>
      <c r="D299" s="9"/>
      <c r="M299" s="20"/>
      <c r="W299" s="17"/>
    </row>
    <row r="300" spans="2:26" x14ac:dyDescent="0.35">
      <c r="B300" s="2" t="s">
        <v>327</v>
      </c>
      <c r="I300" t="str">
        <f>CONCATENATE("ALTER TABLE"," ",B300)</f>
        <v>ALTER TABLE TM_TASK_COMMENT</v>
      </c>
      <c r="N300" s="5" t="str">
        <f>CONCATENATE("CREATE TABLE ",B300," ","(")</f>
        <v>CREATE TABLE TM_TASK_COMMENT (</v>
      </c>
    </row>
    <row r="301" spans="2:26" ht="17.5" x14ac:dyDescent="0.45">
      <c r="B301" s="1" t="s">
        <v>2</v>
      </c>
      <c r="C301" s="1" t="s">
        <v>1</v>
      </c>
      <c r="D301" s="4">
        <v>30</v>
      </c>
      <c r="E301" s="24" t="s">
        <v>113</v>
      </c>
      <c r="I301" t="str">
        <f>I300</f>
        <v>ALTER TABLE TM_TASK_COMMENT</v>
      </c>
      <c r="J301" t="str">
        <f>CONCATENATE(LEFT(CONCATENATE(" ADD "," ",N301,";"),LEN(CONCATENATE(" ADD "," ",N301,";"))-2),";")</f>
        <v xml:space="preserve"> ADD  ID VARCHAR(30) NOT NULL ;</v>
      </c>
      <c r="K301" s="21" t="str">
        <f>CONCATENATE(LEFT(CONCATENATE("  ALTER COLUMN  "," ",N301,";"),LEN(CONCATENATE("  ALTER COLUMN  "," ",N301,";"))-2),";")</f>
        <v xml:space="preserve">  ALTER COLUMN   ID VARCHAR(30) NOT NULL ;</v>
      </c>
      <c r="L301" s="12"/>
      <c r="M301" s="18" t="str">
        <f>CONCATENATE(B301,",")</f>
        <v>ID,</v>
      </c>
      <c r="N301" s="5" t="str">
        <f>CONCATENATE(B301," ",C301,"(",D301,") ",E301," ,")</f>
        <v>ID VARCHAR(30) NOT NULL ,</v>
      </c>
      <c r="O301" s="1" t="s">
        <v>2</v>
      </c>
      <c r="P301" s="6"/>
      <c r="Q301" s="6"/>
      <c r="R301" s="6"/>
      <c r="S301" s="6"/>
      <c r="T301" s="6"/>
      <c r="U301" s="6"/>
      <c r="V301" s="6"/>
      <c r="W301" s="17" t="str">
        <f t="shared" ref="W301:W309" si="130">CONCATENATE(,LOWER(O301),UPPER(LEFT(P301,1)),LOWER(RIGHT(P301,LEN(P301)-IF(LEN(P301)&gt;0,1,LEN(P301)))),UPPER(LEFT(Q301,1)),LOWER(RIGHT(Q301,LEN(Q301)-IF(LEN(Q301)&gt;0,1,LEN(Q301)))),UPPER(LEFT(R301,1)),LOWER(RIGHT(R301,LEN(R301)-IF(LEN(R301)&gt;0,1,LEN(R301)))),UPPER(LEFT(S301,1)),LOWER(RIGHT(S301,LEN(S301)-IF(LEN(S301)&gt;0,1,LEN(S301)))),UPPER(LEFT(T301,1)),LOWER(RIGHT(T301,LEN(T301)-IF(LEN(T301)&gt;0,1,LEN(T301)))),UPPER(LEFT(U301,1)),LOWER(RIGHT(U301,LEN(U301)-IF(LEN(U301)&gt;0,1,LEN(U301)))),UPPER(LEFT(V301,1)),LOWER(RIGHT(V301,LEN(V301)-IF(LEN(V301)&gt;0,1,LEN(V301)))))</f>
        <v>id</v>
      </c>
      <c r="X301" s="3" t="str">
        <f t="shared" ref="X301:X309" si="131">CONCATENATE("""",W301,"""",":","""","""",",")</f>
        <v>"id":"",</v>
      </c>
      <c r="Y301" s="22" t="str">
        <f t="shared" ref="Y301:Y309" si="132">CONCATENATE("public static String ",,B301,,"=","""",W301,""";")</f>
        <v>public static String ID="id";</v>
      </c>
      <c r="Z301" s="7" t="str">
        <f t="shared" ref="Z301:Z309" si="133">CONCATENATE("private String ",W301,"=","""""",";")</f>
        <v>private String id="";</v>
      </c>
    </row>
    <row r="302" spans="2:26" ht="17.5" x14ac:dyDescent="0.45">
      <c r="B302" s="1" t="s">
        <v>3</v>
      </c>
      <c r="C302" s="1" t="s">
        <v>1</v>
      </c>
      <c r="D302" s="4">
        <v>10</v>
      </c>
      <c r="I302" t="str">
        <f t="shared" ref="I302:I310" si="134">I301</f>
        <v>ALTER TABLE TM_TASK_COMMENT</v>
      </c>
      <c r="J302" t="str">
        <f t="shared" ref="J302:J313" si="135">CONCATENATE(LEFT(CONCATENATE(" ADD "," ",N302,";"),LEN(CONCATENATE(" ADD "," ",N302,";"))-2),";")</f>
        <v xml:space="preserve"> ADD  STATUS VARCHAR(10);</v>
      </c>
      <c r="K302" s="21" t="str">
        <f>CONCATENATE(LEFT(CONCATENATE("  ALTER COLUMN  "," ",N302,";"),LEN(CONCATENATE("  ALTER COLUMN  "," ",N302,";"))-2),";")</f>
        <v xml:space="preserve">  ALTER COLUMN   STATUS VARCHAR(10);</v>
      </c>
      <c r="L302" s="12"/>
      <c r="M302" s="18" t="str">
        <f>CONCATENATE(B302,",")</f>
        <v>STATUS,</v>
      </c>
      <c r="N302" s="5" t="str">
        <f t="shared" ref="N302:N309" si="136">CONCATENATE(B302," ",C302,"(",D302,")",",")</f>
        <v>STATUS VARCHAR(10),</v>
      </c>
      <c r="O302" s="1" t="s">
        <v>3</v>
      </c>
      <c r="W302" s="17" t="str">
        <f t="shared" si="130"/>
        <v>status</v>
      </c>
      <c r="X302" s="3" t="str">
        <f t="shared" si="131"/>
        <v>"status":"",</v>
      </c>
      <c r="Y302" s="22" t="str">
        <f t="shared" si="132"/>
        <v>public static String STATUS="status";</v>
      </c>
      <c r="Z302" s="7" t="str">
        <f t="shared" si="133"/>
        <v>private String status="";</v>
      </c>
    </row>
    <row r="303" spans="2:26" ht="17.5" x14ac:dyDescent="0.45">
      <c r="B303" s="1" t="s">
        <v>4</v>
      </c>
      <c r="C303" s="1" t="s">
        <v>1</v>
      </c>
      <c r="D303" s="4">
        <v>30</v>
      </c>
      <c r="I303" t="str">
        <f t="shared" si="134"/>
        <v>ALTER TABLE TM_TASK_COMMENT</v>
      </c>
      <c r="J303" t="str">
        <f t="shared" si="135"/>
        <v xml:space="preserve"> ADD  INSERT_DATE VARCHAR(30);</v>
      </c>
      <c r="K303" s="21" t="str">
        <f>CONCATENATE(LEFT(CONCATENATE("  ALTER COLUMN  "," ",N303,";"),LEN(CONCATENATE("  ALTER COLUMN  "," ",N303,";"))-2),";")</f>
        <v xml:space="preserve">  ALTER COLUMN   INSERT_DATE VARCHAR(30);</v>
      </c>
      <c r="L303" s="12"/>
      <c r="M303" s="18" t="str">
        <f>CONCATENATE(B303,",")</f>
        <v>INSERT_DATE,</v>
      </c>
      <c r="N303" s="5" t="str">
        <f t="shared" si="136"/>
        <v>INSERT_DATE VARCHAR(30),</v>
      </c>
      <c r="O303" s="1" t="s">
        <v>7</v>
      </c>
      <c r="P303" t="s">
        <v>8</v>
      </c>
      <c r="W303" s="17" t="str">
        <f t="shared" si="130"/>
        <v>insertDate</v>
      </c>
      <c r="X303" s="3" t="str">
        <f t="shared" si="131"/>
        <v>"insertDate":"",</v>
      </c>
      <c r="Y303" s="22" t="str">
        <f t="shared" si="132"/>
        <v>public static String INSERT_DATE="insertDate";</v>
      </c>
      <c r="Z303" s="7" t="str">
        <f t="shared" si="133"/>
        <v>private String insertDate="";</v>
      </c>
    </row>
    <row r="304" spans="2:26" ht="17.5" x14ac:dyDescent="0.45">
      <c r="B304" s="1" t="s">
        <v>5</v>
      </c>
      <c r="C304" s="1" t="s">
        <v>1</v>
      </c>
      <c r="D304" s="4">
        <v>30</v>
      </c>
      <c r="I304" t="str">
        <f t="shared" si="134"/>
        <v>ALTER TABLE TM_TASK_COMMENT</v>
      </c>
      <c r="J304" t="str">
        <f t="shared" si="135"/>
        <v xml:space="preserve"> ADD  MODIFICATION_DATE VARCHAR(30);</v>
      </c>
      <c r="K304" s="21" t="str">
        <f>CONCATENATE(LEFT(CONCATENATE("  ALTER COLUMN  "," ",N304,";"),LEN(CONCATENATE("  ALTER COLUMN  "," ",N304,";"))-2),";")</f>
        <v xml:space="preserve">  ALTER COLUMN   MODIFICATION_DATE VARCHAR(30);</v>
      </c>
      <c r="L304" s="12"/>
      <c r="M304" s="18" t="str">
        <f>CONCATENATE(B304,",")</f>
        <v>MODIFICATION_DATE,</v>
      </c>
      <c r="N304" s="5" t="str">
        <f t="shared" si="136"/>
        <v>MODIFICATION_DATE VARCHAR(30),</v>
      </c>
      <c r="O304" s="1" t="s">
        <v>9</v>
      </c>
      <c r="P304" t="s">
        <v>8</v>
      </c>
      <c r="W304" s="17" t="str">
        <f t="shared" si="130"/>
        <v>modificationDate</v>
      </c>
      <c r="X304" s="3" t="str">
        <f t="shared" si="131"/>
        <v>"modificationDate":"",</v>
      </c>
      <c r="Y304" s="22" t="str">
        <f t="shared" si="132"/>
        <v>public static String MODIFICATION_DATE="modificationDate";</v>
      </c>
      <c r="Z304" s="7" t="str">
        <f t="shared" si="133"/>
        <v>private String modificationDate="";</v>
      </c>
    </row>
    <row r="305" spans="2:26" ht="17.5" x14ac:dyDescent="0.45">
      <c r="B305" s="1" t="s">
        <v>369</v>
      </c>
      <c r="C305" s="1" t="s">
        <v>1</v>
      </c>
      <c r="D305" s="4">
        <v>222</v>
      </c>
      <c r="I305" t="str">
        <f t="shared" si="134"/>
        <v>ALTER TABLE TM_TASK_COMMENT</v>
      </c>
      <c r="J305" t="str">
        <f t="shared" si="135"/>
        <v xml:space="preserve"> ADD  FK_BACKLOG_ID VARCHAR(222);</v>
      </c>
      <c r="K305" s="21" t="str">
        <f>CONCATENATE(LEFT(CONCATENATE("  ALTER COLUMN  "," ",N305,";"),LEN(CONCATENATE("  ALTER COLUMN  "," ",N305,";"))-2),";")</f>
        <v xml:space="preserve">  ALTER COLUMN   FK_BACKLOG_ID VARCHAR(222);</v>
      </c>
      <c r="L305" s="12"/>
      <c r="M305" s="18" t="str">
        <f>CONCATENATE(B305,",")</f>
        <v>FK_BACKLOG_ID,</v>
      </c>
      <c r="N305" s="5" t="str">
        <f t="shared" si="136"/>
        <v>FK_BACKLOG_ID VARCHAR(222),</v>
      </c>
      <c r="O305" s="1" t="s">
        <v>10</v>
      </c>
      <c r="P305" t="s">
        <v>356</v>
      </c>
      <c r="Q305" t="s">
        <v>2</v>
      </c>
      <c r="W305" s="17" t="str">
        <f t="shared" si="130"/>
        <v>fkBacklogId</v>
      </c>
      <c r="X305" s="3" t="str">
        <f t="shared" si="131"/>
        <v>"fkBacklogId":"",</v>
      </c>
      <c r="Y305" s="22" t="str">
        <f t="shared" si="132"/>
        <v>public static String FK_BACKLOG_ID="fkBacklogId";</v>
      </c>
      <c r="Z305" s="7" t="str">
        <f t="shared" si="133"/>
        <v>private String fkBacklogId="";</v>
      </c>
    </row>
    <row r="306" spans="2:26" ht="17.5" x14ac:dyDescent="0.45">
      <c r="B306" s="1" t="s">
        <v>11</v>
      </c>
      <c r="C306" s="1" t="s">
        <v>1</v>
      </c>
      <c r="D306" s="4">
        <v>444</v>
      </c>
      <c r="I306" t="str">
        <f t="shared" si="134"/>
        <v>ALTER TABLE TM_TASK_COMMENT</v>
      </c>
      <c r="J306" t="str">
        <f t="shared" si="135"/>
        <v xml:space="preserve"> ADD  FK_USER_ID VARCHAR(444);</v>
      </c>
      <c r="L306" s="12"/>
      <c r="M306" s="18"/>
      <c r="N306" s="5" t="str">
        <f t="shared" si="136"/>
        <v>FK_USER_ID VARCHAR(444),</v>
      </c>
      <c r="O306" s="1" t="s">
        <v>10</v>
      </c>
      <c r="P306" t="s">
        <v>12</v>
      </c>
      <c r="Q306" t="s">
        <v>2</v>
      </c>
      <c r="W306" s="17" t="str">
        <f t="shared" si="130"/>
        <v>fkUserId</v>
      </c>
      <c r="X306" s="3" t="str">
        <f t="shared" si="131"/>
        <v>"fkUserId":"",</v>
      </c>
      <c r="Y306" s="22" t="str">
        <f t="shared" si="132"/>
        <v>public static String FK_USER_ID="fkUserId";</v>
      </c>
      <c r="Z306" s="7" t="str">
        <f t="shared" si="133"/>
        <v>private String fkUserId="";</v>
      </c>
    </row>
    <row r="307" spans="2:26" ht="17.5" x14ac:dyDescent="0.45">
      <c r="B307" s="1" t="s">
        <v>324</v>
      </c>
      <c r="C307" s="1" t="s">
        <v>1</v>
      </c>
      <c r="D307" s="4">
        <v>3000</v>
      </c>
      <c r="I307" t="str">
        <f t="shared" si="134"/>
        <v>ALTER TABLE TM_TASK_COMMENT</v>
      </c>
      <c r="J307" t="str">
        <f t="shared" si="135"/>
        <v xml:space="preserve"> ADD  COMMENT VARCHAR(3000);</v>
      </c>
      <c r="L307" s="12"/>
      <c r="M307" s="18"/>
      <c r="N307" s="5" t="str">
        <f t="shared" si="136"/>
        <v>COMMENT VARCHAR(3000),</v>
      </c>
      <c r="O307" s="1" t="s">
        <v>324</v>
      </c>
      <c r="W307" s="17" t="str">
        <f t="shared" si="130"/>
        <v>comment</v>
      </c>
      <c r="X307" s="3" t="str">
        <f t="shared" si="131"/>
        <v>"comment":"",</v>
      </c>
      <c r="Y307" s="22" t="str">
        <f t="shared" si="132"/>
        <v>public static String COMMENT="comment";</v>
      </c>
      <c r="Z307" s="7" t="str">
        <f t="shared" si="133"/>
        <v>private String comment="";</v>
      </c>
    </row>
    <row r="308" spans="2:26" ht="17.5" x14ac:dyDescent="0.45">
      <c r="B308" s="1" t="s">
        <v>328</v>
      </c>
      <c r="C308" s="1" t="s">
        <v>1</v>
      </c>
      <c r="D308" s="4">
        <v>30</v>
      </c>
      <c r="I308" t="str">
        <f t="shared" si="134"/>
        <v>ALTER TABLE TM_TASK_COMMENT</v>
      </c>
      <c r="J308" t="str">
        <f t="shared" si="135"/>
        <v xml:space="preserve"> ADD  COMMENT_DATE VARCHAR(30);</v>
      </c>
      <c r="K308" s="21" t="str">
        <f>CONCATENATE(LEFT(CONCATENATE("  ALTER COLUMN  "," ",N308,";"),LEN(CONCATENATE("  ALTER COLUMN  "," ",N308,";"))-2),";")</f>
        <v xml:space="preserve">  ALTER COLUMN   COMMENT_DATE VARCHAR(30);</v>
      </c>
      <c r="L308" s="12"/>
      <c r="M308" s="18" t="str">
        <f>CONCATENATE(B308,",")</f>
        <v>COMMENT_DATE,</v>
      </c>
      <c r="N308" s="5" t="str">
        <f>CONCATENATE(B308," ",C308,"(",D308,")",",")</f>
        <v>COMMENT_DATE VARCHAR(30),</v>
      </c>
      <c r="O308" s="1" t="s">
        <v>324</v>
      </c>
      <c r="P308" t="s">
        <v>8</v>
      </c>
      <c r="W308" s="17" t="str">
        <f>CONCATENATE(,LOWER(O308),UPPER(LEFT(P308,1)),LOWER(RIGHT(P308,LEN(P308)-IF(LEN(P308)&gt;0,1,LEN(P308)))),UPPER(LEFT(Q308,1)),LOWER(RIGHT(Q308,LEN(Q308)-IF(LEN(Q308)&gt;0,1,LEN(Q308)))),UPPER(LEFT(R308,1)),LOWER(RIGHT(R308,LEN(R308)-IF(LEN(R308)&gt;0,1,LEN(R308)))),UPPER(LEFT(S308,1)),LOWER(RIGHT(S308,LEN(S308)-IF(LEN(S308)&gt;0,1,LEN(S308)))),UPPER(LEFT(T308,1)),LOWER(RIGHT(T308,LEN(T308)-IF(LEN(T308)&gt;0,1,LEN(T308)))),UPPER(LEFT(U308,1)),LOWER(RIGHT(U308,LEN(U308)-IF(LEN(U308)&gt;0,1,LEN(U308)))),UPPER(LEFT(V308,1)),LOWER(RIGHT(V308,LEN(V308)-IF(LEN(V308)&gt;0,1,LEN(V308)))))</f>
        <v>commentDate</v>
      </c>
      <c r="X308" s="3" t="str">
        <f>CONCATENATE("""",W308,"""",":","""","""",",")</f>
        <v>"commentDate":"",</v>
      </c>
      <c r="Y308" s="22" t="str">
        <f>CONCATENATE("public static String ",,B308,,"=","""",W308,""";")</f>
        <v>public static String COMMENT_DATE="commentDate";</v>
      </c>
      <c r="Z308" s="7" t="str">
        <f>CONCATENATE("private String ",W308,"=","""""",";")</f>
        <v>private String commentDate="";</v>
      </c>
    </row>
    <row r="309" spans="2:26" ht="17.5" x14ac:dyDescent="0.45">
      <c r="B309" s="1" t="s">
        <v>370</v>
      </c>
      <c r="C309" s="1" t="s">
        <v>1</v>
      </c>
      <c r="D309" s="4">
        <v>30</v>
      </c>
      <c r="I309" t="str">
        <f t="shared" si="134"/>
        <v>ALTER TABLE TM_TASK_COMMENT</v>
      </c>
      <c r="J309" t="str">
        <f t="shared" si="135"/>
        <v xml:space="preserve"> ADD  COMMENT_TIME VARCHAR(30);</v>
      </c>
      <c r="K309" s="21" t="str">
        <f>CONCATENATE(LEFT(CONCATENATE("  ALTER COLUMN  "," ",N309,";"),LEN(CONCATENATE("  ALTER COLUMN  "," ",N309,";"))-2),";")</f>
        <v xml:space="preserve">  ALTER COLUMN   COMMENT_TIME VARCHAR(30);</v>
      </c>
      <c r="L309" s="12"/>
      <c r="M309" s="18" t="str">
        <f>CONCATENATE(B309,",")</f>
        <v>COMMENT_TIME,</v>
      </c>
      <c r="N309" s="5" t="str">
        <f t="shared" si="136"/>
        <v>COMMENT_TIME VARCHAR(30),</v>
      </c>
      <c r="O309" s="1" t="s">
        <v>324</v>
      </c>
      <c r="P309" t="s">
        <v>133</v>
      </c>
      <c r="W309" s="17" t="str">
        <f t="shared" si="130"/>
        <v>commentTime</v>
      </c>
      <c r="X309" s="3" t="str">
        <f t="shared" si="131"/>
        <v>"commentTime":"",</v>
      </c>
      <c r="Y309" s="22" t="str">
        <f t="shared" si="132"/>
        <v>public static String COMMENT_TIME="commentTime";</v>
      </c>
      <c r="Z309" s="7" t="str">
        <f t="shared" si="133"/>
        <v>private String commentTime="";</v>
      </c>
    </row>
    <row r="310" spans="2:26" ht="17.5" x14ac:dyDescent="0.45">
      <c r="B310" s="1" t="s">
        <v>423</v>
      </c>
      <c r="C310" s="1" t="s">
        <v>1</v>
      </c>
      <c r="D310" s="4">
        <v>444</v>
      </c>
      <c r="I310" t="str">
        <f t="shared" si="134"/>
        <v>ALTER TABLE TM_TASK_COMMENT</v>
      </c>
      <c r="J310" t="str">
        <f t="shared" si="135"/>
        <v xml:space="preserve"> ADD  COMMENT_TYPE VARCHAR(444);</v>
      </c>
      <c r="L310" s="12"/>
      <c r="M310" s="18"/>
      <c r="N310" s="5" t="str">
        <f>CONCATENATE(B310," ",C310,"(",D310,")",",")</f>
        <v>COMMENT_TYPE VARCHAR(444),</v>
      </c>
      <c r="O310" s="1" t="s">
        <v>324</v>
      </c>
      <c r="P310" t="s">
        <v>51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commentType</v>
      </c>
      <c r="X310" s="3" t="str">
        <f>CONCATENATE("""",W310,"""",":","""","""",",")</f>
        <v>"commentType":"",</v>
      </c>
      <c r="Y310" s="22" t="str">
        <f>CONCATENATE("public static String ",,B310,,"=","""",W310,""";")</f>
        <v>public static String COMMENT_TYPE="commentType";</v>
      </c>
      <c r="Z310" s="7" t="str">
        <f>CONCATENATE("private String ",W310,"=","""""",";")</f>
        <v>private String commentType="";</v>
      </c>
    </row>
    <row r="311" spans="2:26" ht="17.5" x14ac:dyDescent="0.45">
      <c r="B311" s="1" t="s">
        <v>319</v>
      </c>
      <c r="C311" s="1" t="s">
        <v>1</v>
      </c>
      <c r="D311" s="4">
        <v>222</v>
      </c>
      <c r="I311" t="str">
        <f>I309</f>
        <v>ALTER TABLE TM_TASK_COMMENT</v>
      </c>
      <c r="J311" t="str">
        <f t="shared" si="135"/>
        <v xml:space="preserve"> ADD  FK_TASK_ID VARCHAR(222);</v>
      </c>
      <c r="K311" s="21" t="str">
        <f>CONCATENATE(LEFT(CONCATENATE("  ALTER COLUMN  "," ",N311,";"),LEN(CONCATENATE("  ALTER COLUMN  "," ",N311,";"))-2),";")</f>
        <v xml:space="preserve">  ALTER COLUMN   FK_TASK_ID VARCHAR(222);</v>
      </c>
      <c r="L311" s="12"/>
      <c r="M311" s="18" t="str">
        <f>CONCATENATE(B311,",")</f>
        <v>FK_TASK_ID,</v>
      </c>
      <c r="N311" s="5" t="str">
        <f t="shared" ref="N311:N313" si="137">CONCATENATE(B311," ",C311,"(",D311,")",",")</f>
        <v>FK_TASK_ID VARCHAR(222),</v>
      </c>
      <c r="O311" s="1" t="s">
        <v>10</v>
      </c>
      <c r="P311" t="s">
        <v>312</v>
      </c>
      <c r="Q311" t="s">
        <v>2</v>
      </c>
      <c r="W311" s="17" t="str">
        <f t="shared" ref="W311:W313" si="138">CONCATENATE(,LOWER(O311),UPPER(LEFT(P311,1)),LOWER(RIGHT(P311,LEN(P311)-IF(LEN(P311)&gt;0,1,LEN(P311)))),UPPER(LEFT(Q311,1)),LOWER(RIGHT(Q311,LEN(Q311)-IF(LEN(Q311)&gt;0,1,LEN(Q311)))),UPPER(LEFT(R311,1)),LOWER(RIGHT(R311,LEN(R311)-IF(LEN(R311)&gt;0,1,LEN(R311)))),UPPER(LEFT(S311,1)),LOWER(RIGHT(S311,LEN(S311)-IF(LEN(S311)&gt;0,1,LEN(S311)))),UPPER(LEFT(T311,1)),LOWER(RIGHT(T311,LEN(T311)-IF(LEN(T311)&gt;0,1,LEN(T311)))),UPPER(LEFT(U311,1)),LOWER(RIGHT(U311,LEN(U311)-IF(LEN(U311)&gt;0,1,LEN(U311)))),UPPER(LEFT(V311,1)),LOWER(RIGHT(V311,LEN(V311)-IF(LEN(V311)&gt;0,1,LEN(V311)))))</f>
        <v>fkTaskId</v>
      </c>
      <c r="X311" s="3" t="str">
        <f t="shared" ref="X311:X313" si="139">CONCATENATE("""",W311,"""",":","""","""",",")</f>
        <v>"fkTaskId":"",</v>
      </c>
      <c r="Y311" s="22" t="str">
        <f t="shared" ref="Y311:Y313" si="140">CONCATENATE("public static String ",,B311,,"=","""",W311,""";")</f>
        <v>public static String FK_TASK_ID="fkTaskId";</v>
      </c>
      <c r="Z311" s="7" t="str">
        <f t="shared" ref="Z311:Z313" si="141">CONCATENATE("private String ",W311,"=","""""",";")</f>
        <v>private String fkTaskId="";</v>
      </c>
    </row>
    <row r="312" spans="2:26" ht="17.5" x14ac:dyDescent="0.45">
      <c r="B312" s="1" t="s">
        <v>563</v>
      </c>
      <c r="C312" s="1" t="s">
        <v>1</v>
      </c>
      <c r="D312" s="4">
        <v>222</v>
      </c>
      <c r="I312" t="str">
        <f>I308</f>
        <v>ALTER TABLE TM_TASK_COMMENT</v>
      </c>
      <c r="J312" t="str">
        <f t="shared" ref="J312" si="142">CONCATENATE(LEFT(CONCATENATE(" ADD "," ",N312,";"),LEN(CONCATENATE(" ADD "," ",N312,";"))-2),";")</f>
        <v xml:space="preserve"> ADD  IS_BUG VARCHAR(222);</v>
      </c>
      <c r="K312" s="21" t="str">
        <f>CONCATENATE(LEFT(CONCATENATE("  ALTER COLUMN  "," ",N312,";"),LEN(CONCATENATE("  ALTER COLUMN  "," ",N312,";"))-2),";")</f>
        <v xml:space="preserve">  ALTER COLUMN   IS_BUG VARCHAR(222);</v>
      </c>
      <c r="L312" s="12"/>
      <c r="M312" s="18" t="str">
        <f>CONCATENATE(B312,",")</f>
        <v>IS_BUG,</v>
      </c>
      <c r="N312" s="5" t="str">
        <f t="shared" ref="N312" si="143">CONCATENATE(B312," ",C312,"(",D312,")",",")</f>
        <v>IS_BUG VARCHAR(222),</v>
      </c>
      <c r="O312" s="1" t="s">
        <v>112</v>
      </c>
      <c r="P312" t="s">
        <v>411</v>
      </c>
      <c r="W312" s="17" t="str">
        <f t="shared" ref="W312" si="144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isBug</v>
      </c>
      <c r="X312" s="3" t="str">
        <f t="shared" ref="X312" si="145">CONCATENATE("""",W312,"""",":","""","""",",")</f>
        <v>"isBug":"",</v>
      </c>
      <c r="Y312" s="22" t="str">
        <f t="shared" ref="Y312" si="146">CONCATENATE("public static String ",,B312,,"=","""",W312,""";")</f>
        <v>public static String IS_BUG="isBug";</v>
      </c>
      <c r="Z312" s="7" t="str">
        <f t="shared" ref="Z312" si="147">CONCATENATE("private String ",W312,"=","""""",";")</f>
        <v>private String isBug="";</v>
      </c>
    </row>
    <row r="313" spans="2:26" ht="17.5" x14ac:dyDescent="0.45">
      <c r="B313" s="1" t="s">
        <v>564</v>
      </c>
      <c r="C313" s="1" t="s">
        <v>1</v>
      </c>
      <c r="D313" s="4">
        <v>222</v>
      </c>
      <c r="I313" t="str">
        <f>I309</f>
        <v>ALTER TABLE TM_TASK_COMMENT</v>
      </c>
      <c r="J313" t="str">
        <f t="shared" si="135"/>
        <v xml:space="preserve"> ADD  IS_REQUEST VARCHAR(222);</v>
      </c>
      <c r="K313" s="21" t="str">
        <f>CONCATENATE(LEFT(CONCATENATE("  ALTER COLUMN  "," ",N313,";"),LEN(CONCATENATE("  ALTER COLUMN  "," ",N313,";"))-2),";")</f>
        <v xml:space="preserve">  ALTER COLUMN   IS_REQUEST VARCHAR(222);</v>
      </c>
      <c r="L313" s="12"/>
      <c r="M313" s="18" t="str">
        <f>CONCATENATE(B313,",")</f>
        <v>IS_REQUEST,</v>
      </c>
      <c r="N313" s="5" t="str">
        <f t="shared" si="137"/>
        <v>IS_REQUEST VARCHAR(222),</v>
      </c>
      <c r="O313" s="1" t="s">
        <v>112</v>
      </c>
      <c r="P313" t="s">
        <v>565</v>
      </c>
      <c r="W313" s="17" t="str">
        <f t="shared" si="138"/>
        <v>isRequest</v>
      </c>
      <c r="X313" s="3" t="str">
        <f t="shared" si="139"/>
        <v>"isRequest":"",</v>
      </c>
      <c r="Y313" s="22" t="str">
        <f t="shared" si="140"/>
        <v>public static String IS_REQUEST="isRequest";</v>
      </c>
      <c r="Z313" s="7" t="str">
        <f t="shared" si="141"/>
        <v>private String isRequest="";</v>
      </c>
    </row>
    <row r="314" spans="2:26" ht="17.5" x14ac:dyDescent="0.45">
      <c r="B314" s="1" t="s">
        <v>562</v>
      </c>
      <c r="C314" s="1" t="s">
        <v>1</v>
      </c>
      <c r="D314" s="4">
        <v>222</v>
      </c>
      <c r="I314" t="str">
        <f>I310</f>
        <v>ALTER TABLE TM_TASK_COMMENT</v>
      </c>
      <c r="J314" t="str">
        <f t="shared" ref="J314" si="148">CONCATENATE(LEFT(CONCATENATE(" ADD "," ",N314,";"),LEN(CONCATENATE(" ADD "," ",N314,";"))-2),";")</f>
        <v xml:space="preserve"> ADD  IS_SUBTASK VARCHAR(222);</v>
      </c>
      <c r="K314" s="21" t="str">
        <f>CONCATENATE(LEFT(CONCATENATE("  ALTER COLUMN  "," ",N314,";"),LEN(CONCATENATE("  ALTER COLUMN  "," ",N314,";"))-2),";")</f>
        <v xml:space="preserve">  ALTER COLUMN   IS_SUBTASK VARCHAR(222);</v>
      </c>
      <c r="L314" s="12"/>
      <c r="M314" s="18" t="str">
        <f>CONCATENATE(B314,",")</f>
        <v>IS_SUBTASK,</v>
      </c>
      <c r="N314" s="5" t="str">
        <f t="shared" ref="N314" si="149">CONCATENATE(B314," ",C314,"(",D314,")",",")</f>
        <v>IS_SUBTASK VARCHAR(222),</v>
      </c>
      <c r="O314" s="1" t="s">
        <v>112</v>
      </c>
      <c r="P314" t="s">
        <v>566</v>
      </c>
      <c r="W314" s="17" t="str">
        <f t="shared" ref="W314" si="150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isSubtask</v>
      </c>
      <c r="X314" s="3" t="str">
        <f t="shared" ref="X314" si="151">CONCATENATE("""",W314,"""",":","""","""",",")</f>
        <v>"isSubtask":"",</v>
      </c>
      <c r="Y314" s="22" t="str">
        <f t="shared" ref="Y314" si="152">CONCATENATE("public static String ",,B314,,"=","""",W314,""";")</f>
        <v>public static String IS_SUBTASK="isSubtask";</v>
      </c>
      <c r="Z314" s="7" t="str">
        <f t="shared" ref="Z314" si="153">CONCATENATE("private String ",W314,"=","""""",";")</f>
        <v>private String isSubtask="";</v>
      </c>
    </row>
    <row r="315" spans="2:26" ht="17.5" x14ac:dyDescent="0.45">
      <c r="B315" s="1" t="s">
        <v>329</v>
      </c>
      <c r="C315" s="1" t="s">
        <v>1</v>
      </c>
      <c r="D315" s="4">
        <v>444</v>
      </c>
      <c r="L315" s="12"/>
      <c r="M315" s="18"/>
      <c r="N315" s="5" t="str">
        <f>CONCATENATE(B315," ",C315,"(",D315,")",",")</f>
        <v>FK_PARENT_COMMENT_ID VARCHAR(444),</v>
      </c>
      <c r="O315" s="1" t="s">
        <v>10</v>
      </c>
      <c r="P315" t="s">
        <v>131</v>
      </c>
      <c r="Q315" t="s">
        <v>324</v>
      </c>
      <c r="R315" t="s">
        <v>330</v>
      </c>
      <c r="W315" s="17" t="str">
        <f>CONCATENATE(,LOWER(O315),UPPER(LEFT(P315,1)),LOWER(RIGHT(P315,LEN(P315)-IF(LEN(P315)&gt;0,1,LEN(P315)))),UPPER(LEFT(Q315,1)),LOWER(RIGHT(Q315,LEN(Q315)-IF(LEN(Q315)&gt;0,1,LEN(Q315)))),UPPER(LEFT(R315,1)),LOWER(RIGHT(R315,LEN(R315)-IF(LEN(R315)&gt;0,1,LEN(R315)))),UPPER(LEFT(S315,1)),LOWER(RIGHT(S315,LEN(S315)-IF(LEN(S315)&gt;0,1,LEN(S315)))),UPPER(LEFT(T315,1)),LOWER(RIGHT(T315,LEN(T315)-IF(LEN(T315)&gt;0,1,LEN(T315)))),UPPER(LEFT(U315,1)),LOWER(RIGHT(U315,LEN(U315)-IF(LEN(U315)&gt;0,1,LEN(U315)))),UPPER(LEFT(V315,1)),LOWER(RIGHT(V315,LEN(V315)-IF(LEN(V315)&gt;0,1,LEN(V315)))))</f>
        <v>fkParentCommentİd</v>
      </c>
      <c r="X315" s="3" t="str">
        <f>CONCATENATE("""",W315,"""",":","""","""",",")</f>
        <v>"fkParentCommentİd":"",</v>
      </c>
      <c r="Y315" s="22" t="str">
        <f>CONCATENATE("public static String ",,B315,,"=","""",W315,""";")</f>
        <v>public static String FK_PARENT_COMMENT_ID="fkParentCommentİd";</v>
      </c>
      <c r="Z315" s="7" t="str">
        <f>CONCATENATE("private String ",W315,"=","""""",";")</f>
        <v>private String fkParentCommentİd="";</v>
      </c>
    </row>
    <row r="316" spans="2:26" ht="17.5" x14ac:dyDescent="0.45">
      <c r="C316" s="1"/>
      <c r="D316" s="8"/>
      <c r="M316" s="18"/>
      <c r="N316" s="33" t="s">
        <v>130</v>
      </c>
      <c r="O316" s="1"/>
      <c r="W316" s="17"/>
    </row>
    <row r="317" spans="2:26" ht="17.5" x14ac:dyDescent="0.45">
      <c r="C317" s="1"/>
      <c r="D317" s="8"/>
      <c r="M317" s="18"/>
      <c r="N317" s="31" t="s">
        <v>126</v>
      </c>
      <c r="O317" s="1"/>
      <c r="W317" s="17"/>
    </row>
    <row r="318" spans="2:26" ht="17.5" x14ac:dyDescent="0.45">
      <c r="C318" s="14"/>
      <c r="D318" s="9"/>
      <c r="M318" s="20"/>
      <c r="W318" s="17"/>
    </row>
    <row r="319" spans="2:26" x14ac:dyDescent="0.35">
      <c r="B319" s="2" t="s">
        <v>371</v>
      </c>
      <c r="I319" t="str">
        <f>CONCATENATE("ALTER TABLE"," ",B319)</f>
        <v>ALTER TABLE TM_TASK_COMMENT_LIST</v>
      </c>
      <c r="J319" t="s">
        <v>294</v>
      </c>
      <c r="K319" s="26" t="str">
        <f>CONCATENATE(J319," VIEW ",B319," AS SELECT")</f>
        <v>create OR REPLACE VIEW TM_TASK_COMMENT_LIST AS SELECT</v>
      </c>
      <c r="N319" s="5" t="str">
        <f>CONCATENATE("CREATE TABLE ",B319," ","(")</f>
        <v>CREATE TABLE TM_TASK_COMMENT_LIST (</v>
      </c>
    </row>
    <row r="320" spans="2:26" ht="17.5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TM_TASK_COMMENT_LIST</v>
      </c>
      <c r="K320" s="25" t="str">
        <f t="shared" ref="K320:K335" si="154">CONCATENATE(B320,",")</f>
        <v>ID,</v>
      </c>
      <c r="L320" s="12"/>
      <c r="M320" s="18" t="str">
        <f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30" si="155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30" si="156">CONCATENATE("""",W320,"""",":","""","""",",")</f>
        <v>"id":"",</v>
      </c>
      <c r="Y320" s="22" t="str">
        <f t="shared" ref="Y320:Y330" si="157">CONCATENATE("public static String ",,B320,,"=","""",W320,""";")</f>
        <v>public static String ID="id";</v>
      </c>
      <c r="Z320" s="7" t="str">
        <f t="shared" ref="Z320:Z330" si="158">CONCATENATE("private String ",W320,"=","""""",";")</f>
        <v>private String id="";</v>
      </c>
    </row>
    <row r="321" spans="2:26" ht="17.5" x14ac:dyDescent="0.45">
      <c r="B321" s="1" t="s">
        <v>3</v>
      </c>
      <c r="C321" s="1" t="s">
        <v>1</v>
      </c>
      <c r="D321" s="4">
        <v>10</v>
      </c>
      <c r="I321" t="str">
        <f>I320</f>
        <v>ALTER TABLE TM_TASK_COMMENT_LIST</v>
      </c>
      <c r="K321" s="25" t="str">
        <f t="shared" si="154"/>
        <v>STATUS,</v>
      </c>
      <c r="L321" s="12"/>
      <c r="M321" s="18" t="str">
        <f>CONCATENATE(B321,",")</f>
        <v>STATUS,</v>
      </c>
      <c r="N321" s="5" t="str">
        <f t="shared" ref="N321:N330" si="159">CONCATENATE(B321," ",C321,"(",D321,")",",")</f>
        <v>STATUS VARCHAR(10),</v>
      </c>
      <c r="O321" s="1" t="s">
        <v>3</v>
      </c>
      <c r="W321" s="17" t="str">
        <f t="shared" si="155"/>
        <v>status</v>
      </c>
      <c r="X321" s="3" t="str">
        <f t="shared" si="156"/>
        <v>"status":"",</v>
      </c>
      <c r="Y321" s="22" t="str">
        <f t="shared" si="157"/>
        <v>public static String STATUS="status";</v>
      </c>
      <c r="Z321" s="7" t="str">
        <f t="shared" si="158"/>
        <v>private String status="";</v>
      </c>
    </row>
    <row r="322" spans="2:26" ht="17.5" x14ac:dyDescent="0.45">
      <c r="B322" s="1" t="s">
        <v>4</v>
      </c>
      <c r="C322" s="1" t="s">
        <v>1</v>
      </c>
      <c r="D322" s="4">
        <v>30</v>
      </c>
      <c r="I322" t="str">
        <f>I321</f>
        <v>ALTER TABLE TM_TASK_COMMENT_LIST</v>
      </c>
      <c r="K322" s="25" t="str">
        <f t="shared" si="154"/>
        <v>INSERT_DATE,</v>
      </c>
      <c r="L322" s="12"/>
      <c r="M322" s="18" t="str">
        <f>CONCATENATE(B322,",")</f>
        <v>INSERT_DATE,</v>
      </c>
      <c r="N322" s="5" t="str">
        <f t="shared" si="159"/>
        <v>INSERT_DATE VARCHAR(30),</v>
      </c>
      <c r="O322" s="1" t="s">
        <v>7</v>
      </c>
      <c r="P322" t="s">
        <v>8</v>
      </c>
      <c r="W322" s="17" t="str">
        <f t="shared" si="155"/>
        <v>insertDate</v>
      </c>
      <c r="X322" s="3" t="str">
        <f t="shared" si="156"/>
        <v>"insertDate":"",</v>
      </c>
      <c r="Y322" s="22" t="str">
        <f t="shared" si="157"/>
        <v>public static String INSERT_DATE="insertDate";</v>
      </c>
      <c r="Z322" s="7" t="str">
        <f t="shared" si="158"/>
        <v>private String insertDate="";</v>
      </c>
    </row>
    <row r="323" spans="2:26" ht="17.5" x14ac:dyDescent="0.45">
      <c r="B323" s="1" t="s">
        <v>5</v>
      </c>
      <c r="C323" s="1" t="s">
        <v>1</v>
      </c>
      <c r="D323" s="4">
        <v>30</v>
      </c>
      <c r="I323" t="str">
        <f>I322</f>
        <v>ALTER TABLE TM_TASK_COMMENT_LIST</v>
      </c>
      <c r="K323" s="25" t="str">
        <f t="shared" si="154"/>
        <v>MODIFICATION_DATE,</v>
      </c>
      <c r="L323" s="12"/>
      <c r="M323" s="18" t="str">
        <f>CONCATENATE(B323,",")</f>
        <v>MODIFICATION_DATE,</v>
      </c>
      <c r="N323" s="5" t="str">
        <f t="shared" si="159"/>
        <v>MODIFICATION_DATE VARCHAR(30),</v>
      </c>
      <c r="O323" s="1" t="s">
        <v>9</v>
      </c>
      <c r="P323" t="s">
        <v>8</v>
      </c>
      <c r="W323" s="17" t="str">
        <f t="shared" si="155"/>
        <v>modificationDate</v>
      </c>
      <c r="X323" s="3" t="str">
        <f t="shared" si="156"/>
        <v>"modificationDate":"",</v>
      </c>
      <c r="Y323" s="22" t="str">
        <f t="shared" si="157"/>
        <v>public static String MODIFICATION_DATE="modificationDate";</v>
      </c>
      <c r="Z323" s="7" t="str">
        <f t="shared" si="158"/>
        <v>private String modificationDate="";</v>
      </c>
    </row>
    <row r="324" spans="2:26" ht="17.5" x14ac:dyDescent="0.45">
      <c r="B324" s="1" t="s">
        <v>369</v>
      </c>
      <c r="C324" s="1" t="s">
        <v>1</v>
      </c>
      <c r="D324" s="4">
        <v>222</v>
      </c>
      <c r="I324" t="str">
        <f>I221</f>
        <v>ALTER TABLE TM_TASK_REPORTER</v>
      </c>
      <c r="K324" s="25" t="str">
        <f t="shared" si="154"/>
        <v>FK_BACKLOG_ID,</v>
      </c>
      <c r="L324" s="12"/>
      <c r="M324" s="18" t="str">
        <f>CONCATENATE(B324,",")</f>
        <v>FK_BACKLOG_ID,</v>
      </c>
      <c r="N324" s="5" t="str">
        <f t="shared" si="159"/>
        <v>FK_BACKLOG_ID VARCHAR(222),</v>
      </c>
      <c r="O324" s="1" t="s">
        <v>10</v>
      </c>
      <c r="P324" t="s">
        <v>356</v>
      </c>
      <c r="Q324" t="s">
        <v>2</v>
      </c>
      <c r="W324" s="17" t="str">
        <f t="shared" si="155"/>
        <v>fkBacklogId</v>
      </c>
      <c r="X324" s="3" t="str">
        <f t="shared" si="156"/>
        <v>"fkBacklogId":"",</v>
      </c>
      <c r="Y324" s="22" t="str">
        <f t="shared" si="157"/>
        <v>public static String FK_BACKLOG_ID="fkBacklogId";</v>
      </c>
      <c r="Z324" s="7" t="str">
        <f t="shared" si="158"/>
        <v>private String fkBacklogId="";</v>
      </c>
    </row>
    <row r="325" spans="2:26" ht="17.5" x14ac:dyDescent="0.45">
      <c r="B325" s="1" t="s">
        <v>21</v>
      </c>
      <c r="C325" s="1" t="s">
        <v>1</v>
      </c>
      <c r="D325" s="4">
        <v>444</v>
      </c>
      <c r="J325" s="23"/>
      <c r="K325" s="25" t="s">
        <v>372</v>
      </c>
      <c r="L325" s="12"/>
      <c r="M325" s="18"/>
      <c r="N325" s="5" t="str">
        <f>CONCATENATE(B325," ",C325,"(",D325,")",",")</f>
        <v>USERNAME VARCHAR(444),</v>
      </c>
      <c r="O325" s="1" t="s">
        <v>21</v>
      </c>
      <c r="W325" s="17" t="str">
        <f>CONCATENATE(,LOWER(O325),UPPER(LEFT(P325,1)),LOWER(RIGHT(P325,LEN(P325)-IF(LEN(P325)&gt;0,1,LEN(P325)))),UPPER(LEFT(Q325,1)),LOWER(RIGHT(Q325,LEN(Q325)-IF(LEN(Q325)&gt;0,1,LEN(Q325)))),UPPER(LEFT(R325,1)),LOWER(RIGHT(R325,LEN(R325)-IF(LEN(R325)&gt;0,1,LEN(R325)))),UPPER(LEFT(S325,1)),LOWER(RIGHT(S325,LEN(S325)-IF(LEN(S325)&gt;0,1,LEN(S325)))),UPPER(LEFT(T325,1)),LOWER(RIGHT(T325,LEN(T325)-IF(LEN(T325)&gt;0,1,LEN(T325)))),UPPER(LEFT(U325,1)),LOWER(RIGHT(U325,LEN(U325)-IF(LEN(U325)&gt;0,1,LEN(U325)))),UPPER(LEFT(V325,1)),LOWER(RIGHT(V325,LEN(V325)-IF(LEN(V325)&gt;0,1,LEN(V325)))))</f>
        <v>username</v>
      </c>
      <c r="X325" s="3" t="str">
        <f>CONCATENATE("""",W325,"""",":","""","""",",")</f>
        <v>"username":"",</v>
      </c>
      <c r="Y325" s="22" t="str">
        <f>CONCATENATE("public static String ",,B325,,"=","""",W325,""";")</f>
        <v>public static String USERNAME="username";</v>
      </c>
      <c r="Z325" s="7" t="str">
        <f>CONCATENATE("private String ",W325,"=","""""",";")</f>
        <v>private String username="";</v>
      </c>
    </row>
    <row r="326" spans="2:26" ht="17.5" x14ac:dyDescent="0.45">
      <c r="B326" s="1" t="s">
        <v>373</v>
      </c>
      <c r="C326" s="1" t="s">
        <v>1</v>
      </c>
      <c r="D326" s="4">
        <v>444</v>
      </c>
      <c r="J326" s="23"/>
      <c r="K326" s="25" t="s">
        <v>440</v>
      </c>
      <c r="L326" s="12"/>
      <c r="M326" s="18"/>
      <c r="N326" s="5" t="str">
        <f>CONCATENATE(B326," ",C326,"(",D326,")",",")</f>
        <v>AVATAR_URL VARCHAR(444),</v>
      </c>
      <c r="O326" s="1" t="s">
        <v>374</v>
      </c>
      <c r="P326" t="s">
        <v>326</v>
      </c>
      <c r="W326" s="17" t="str">
        <f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avatarUrl</v>
      </c>
      <c r="X326" s="3" t="str">
        <f>CONCATENATE("""",W326,"""",":","""","""",",")</f>
        <v>"avatarUrl":"",</v>
      </c>
      <c r="Y326" s="22" t="str">
        <f>CONCATENATE("public static String ",,B326,,"=","""",W326,""";")</f>
        <v>public static String AVATAR_URL="avatarUrl";</v>
      </c>
      <c r="Z326" s="7" t="str">
        <f>CONCATENATE("private String ",W326,"=","""""",";")</f>
        <v>private String avatarUrl="";</v>
      </c>
    </row>
    <row r="327" spans="2:26" ht="17.5" x14ac:dyDescent="0.45">
      <c r="B327" s="1" t="s">
        <v>11</v>
      </c>
      <c r="C327" s="1" t="s">
        <v>1</v>
      </c>
      <c r="D327" s="4">
        <v>444</v>
      </c>
      <c r="J327" s="23"/>
      <c r="K327" s="25" t="str">
        <f t="shared" si="154"/>
        <v>FK_USER_ID,</v>
      </c>
      <c r="L327" s="12"/>
      <c r="M327" s="18"/>
      <c r="N327" s="5" t="str">
        <f t="shared" si="159"/>
        <v>FK_USER_ID VARCHAR(444),</v>
      </c>
      <c r="O327" s="1" t="s">
        <v>10</v>
      </c>
      <c r="P327" t="s">
        <v>12</v>
      </c>
      <c r="Q327" t="s">
        <v>2</v>
      </c>
      <c r="W327" s="17" t="str">
        <f t="shared" si="155"/>
        <v>fkUserId</v>
      </c>
      <c r="X327" s="3" t="str">
        <f t="shared" si="156"/>
        <v>"fkUserId":"",</v>
      </c>
      <c r="Y327" s="22" t="str">
        <f t="shared" si="157"/>
        <v>public static String FK_USER_ID="fkUserId";</v>
      </c>
      <c r="Z327" s="7" t="str">
        <f t="shared" si="158"/>
        <v>private String fkUserId="";</v>
      </c>
    </row>
    <row r="328" spans="2:26" ht="17.5" x14ac:dyDescent="0.45">
      <c r="B328" s="1" t="s">
        <v>324</v>
      </c>
      <c r="C328" s="1" t="s">
        <v>1</v>
      </c>
      <c r="D328" s="4">
        <v>3000</v>
      </c>
      <c r="K328" s="25" t="str">
        <f t="shared" si="154"/>
        <v>COMMENT,</v>
      </c>
      <c r="L328" s="12"/>
      <c r="M328" s="18"/>
      <c r="N328" s="5" t="str">
        <f t="shared" si="159"/>
        <v>COMMENT VARCHAR(3000),</v>
      </c>
      <c r="O328" s="1" t="s">
        <v>324</v>
      </c>
      <c r="W328" s="17" t="str">
        <f t="shared" si="155"/>
        <v>comment</v>
      </c>
      <c r="X328" s="3" t="str">
        <f t="shared" si="156"/>
        <v>"comment":"",</v>
      </c>
      <c r="Y328" s="22" t="str">
        <f t="shared" si="157"/>
        <v>public static String COMMENT="comment";</v>
      </c>
      <c r="Z328" s="7" t="str">
        <f t="shared" si="158"/>
        <v>private String comment="";</v>
      </c>
    </row>
    <row r="329" spans="2:26" ht="17.5" x14ac:dyDescent="0.45">
      <c r="B329" s="1" t="s">
        <v>328</v>
      </c>
      <c r="C329" s="1" t="s">
        <v>1</v>
      </c>
      <c r="D329" s="4">
        <v>30</v>
      </c>
      <c r="I329" t="str">
        <f>I228</f>
        <v>ALTER TABLE TM_TASK_LABEL</v>
      </c>
      <c r="K329" s="25" t="str">
        <f t="shared" si="154"/>
        <v>COMMENT_DATE,</v>
      </c>
      <c r="L329" s="12"/>
      <c r="M329" s="18" t="str">
        <f>CONCATENATE(B329,",")</f>
        <v>COMMENT_DATE,</v>
      </c>
      <c r="N329" s="5" t="str">
        <f t="shared" si="159"/>
        <v>COMMENT_DATE VARCHAR(30),</v>
      </c>
      <c r="O329" s="1" t="s">
        <v>324</v>
      </c>
      <c r="P329" t="s">
        <v>8</v>
      </c>
      <c r="W329" s="17" t="str">
        <f t="shared" si="155"/>
        <v>commentDate</v>
      </c>
      <c r="X329" s="3" t="str">
        <f t="shared" si="156"/>
        <v>"commentDate":"",</v>
      </c>
      <c r="Y329" s="22" t="str">
        <f t="shared" si="157"/>
        <v>public static String COMMENT_DATE="commentDate";</v>
      </c>
      <c r="Z329" s="7" t="str">
        <f t="shared" si="158"/>
        <v>private String commentDate="";</v>
      </c>
    </row>
    <row r="330" spans="2:26" ht="17.5" x14ac:dyDescent="0.45">
      <c r="B330" s="1" t="s">
        <v>370</v>
      </c>
      <c r="C330" s="1" t="s">
        <v>1</v>
      </c>
      <c r="D330" s="4">
        <v>30</v>
      </c>
      <c r="I330" t="str">
        <f>I229</f>
        <v>ALTER TABLE TM_TASK_LABEL</v>
      </c>
      <c r="K330" s="25" t="str">
        <f t="shared" si="154"/>
        <v>COMMENT_TIME,</v>
      </c>
      <c r="L330" s="12"/>
      <c r="M330" s="18" t="str">
        <f>CONCATENATE(B330,",")</f>
        <v>COMMENT_TIME,</v>
      </c>
      <c r="N330" s="5" t="str">
        <f t="shared" si="159"/>
        <v>COMMENT_TIME VARCHAR(30),</v>
      </c>
      <c r="O330" s="1" t="s">
        <v>324</v>
      </c>
      <c r="P330" t="s">
        <v>133</v>
      </c>
      <c r="W330" s="17" t="str">
        <f t="shared" si="155"/>
        <v>commentTime</v>
      </c>
      <c r="X330" s="3" t="str">
        <f t="shared" si="156"/>
        <v>"commentTime":"",</v>
      </c>
      <c r="Y330" s="22" t="str">
        <f t="shared" si="157"/>
        <v>public static String COMMENT_TIME="commentTime";</v>
      </c>
      <c r="Z330" s="7" t="str">
        <f t="shared" si="158"/>
        <v>private String commentTime="";</v>
      </c>
    </row>
    <row r="331" spans="2:26" ht="17.5" x14ac:dyDescent="0.45">
      <c r="B331" s="1" t="s">
        <v>423</v>
      </c>
      <c r="C331" s="1" t="s">
        <v>1</v>
      </c>
      <c r="D331" s="4">
        <v>444</v>
      </c>
      <c r="I331" t="str">
        <f>I330</f>
        <v>ALTER TABLE TM_TASK_LABEL</v>
      </c>
      <c r="J331" t="str">
        <f>CONCATENATE(LEFT(CONCATENATE(" ADD "," ",N331,";"),LEN(CONCATENATE(" ADD "," ",N331,";"))-2),";")</f>
        <v xml:space="preserve"> ADD  COMMENT_TYPE VARCHAR(444);</v>
      </c>
      <c r="K331" s="25" t="str">
        <f t="shared" si="154"/>
        <v>COMMENT_TYPE,</v>
      </c>
      <c r="L331" s="12"/>
      <c r="M331" s="18"/>
      <c r="N331" s="5" t="str">
        <f>CONCATENATE(B331," ",C331,"(",D331,")",",")</f>
        <v>COMMENT_TYPE VARCHAR(444),</v>
      </c>
      <c r="O331" s="1" t="s">
        <v>324</v>
      </c>
      <c r="P331" t="s">
        <v>51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commentType</v>
      </c>
      <c r="X331" s="3" t="str">
        <f>CONCATENATE("""",W331,"""",":","""","""",",")</f>
        <v>"commentType":"",</v>
      </c>
      <c r="Y331" s="22" t="str">
        <f>CONCATENATE("public static String ",,B331,,"=","""",W331,""";")</f>
        <v>public static String COMMENT_TYPE="commentType";</v>
      </c>
      <c r="Z331" s="7" t="str">
        <f>CONCATENATE("private String ",W331,"=","""""",";")</f>
        <v>private String commentType="";</v>
      </c>
    </row>
    <row r="332" spans="2:26" ht="17.5" x14ac:dyDescent="0.45">
      <c r="B332" s="1" t="s">
        <v>319</v>
      </c>
      <c r="C332" s="1" t="s">
        <v>1</v>
      </c>
      <c r="D332" s="4">
        <v>222</v>
      </c>
      <c r="I332" t="str">
        <f>I330</f>
        <v>ALTER TABLE TM_TASK_LABEL</v>
      </c>
      <c r="J332" t="str">
        <f t="shared" ref="J332:J335" si="160">CONCATENATE(LEFT(CONCATENATE(" ADD "," ",N332,";"),LEN(CONCATENATE(" ADD "," ",N332,";"))-2),";")</f>
        <v xml:space="preserve"> ADD  FK_TASK_ID VARCHAR(222);</v>
      </c>
      <c r="K332" s="25" t="str">
        <f t="shared" si="154"/>
        <v>FK_TASK_ID,</v>
      </c>
      <c r="L332" s="12"/>
      <c r="M332" s="18" t="str">
        <f>CONCATENATE(B332,",")</f>
        <v>FK_TASK_ID,</v>
      </c>
      <c r="N332" s="5" t="str">
        <f t="shared" ref="N332:N335" si="161">CONCATENATE(B332," ",C332,"(",D332,")",",")</f>
        <v>FK_TASK_ID VARCHAR(222),</v>
      </c>
      <c r="O332" s="1" t="s">
        <v>10</v>
      </c>
      <c r="P332" t="s">
        <v>312</v>
      </c>
      <c r="Q332" t="s">
        <v>2</v>
      </c>
      <c r="W332" s="17" t="str">
        <f t="shared" ref="W332:W335" si="162">CONCATENATE(,LOWER(O332),UPPER(LEFT(P332,1)),LOWER(RIGHT(P332,LEN(P332)-IF(LEN(P332)&gt;0,1,LEN(P332)))),UPPER(LEFT(Q332,1)),LOWER(RIGHT(Q332,LEN(Q332)-IF(LEN(Q332)&gt;0,1,LEN(Q332)))),UPPER(LEFT(R332,1)),LOWER(RIGHT(R332,LEN(R332)-IF(LEN(R332)&gt;0,1,LEN(R332)))),UPPER(LEFT(S332,1)),LOWER(RIGHT(S332,LEN(S332)-IF(LEN(S332)&gt;0,1,LEN(S332)))),UPPER(LEFT(T332,1)),LOWER(RIGHT(T332,LEN(T332)-IF(LEN(T332)&gt;0,1,LEN(T332)))),UPPER(LEFT(U332,1)),LOWER(RIGHT(U332,LEN(U332)-IF(LEN(U332)&gt;0,1,LEN(U332)))),UPPER(LEFT(V332,1)),LOWER(RIGHT(V332,LEN(V332)-IF(LEN(V332)&gt;0,1,LEN(V332)))))</f>
        <v>fkTaskId</v>
      </c>
      <c r="X332" s="3" t="str">
        <f t="shared" ref="X332:X335" si="163">CONCATENATE("""",W332,"""",":","""","""",",")</f>
        <v>"fkTaskId":"",</v>
      </c>
      <c r="Y332" s="22" t="str">
        <f t="shared" ref="Y332:Y335" si="164">CONCATENATE("public static String ",,B332,,"=","""",W332,""";")</f>
        <v>public static String FK_TASK_ID="fkTaskId";</v>
      </c>
      <c r="Z332" s="7" t="str">
        <f t="shared" ref="Z332:Z335" si="165">CONCATENATE("private String ",W332,"=","""""",";")</f>
        <v>private String fkTaskId="";</v>
      </c>
    </row>
    <row r="333" spans="2:26" ht="17.5" x14ac:dyDescent="0.45">
      <c r="B333" s="1" t="s">
        <v>563</v>
      </c>
      <c r="C333" s="1" t="s">
        <v>1</v>
      </c>
      <c r="D333" s="4">
        <v>222</v>
      </c>
      <c r="I333" t="str">
        <f>I329</f>
        <v>ALTER TABLE TM_TASK_LABEL</v>
      </c>
      <c r="J333" t="str">
        <f t="shared" si="160"/>
        <v xml:space="preserve"> ADD  IS_BUG VARCHAR(222);</v>
      </c>
      <c r="K333" s="25" t="str">
        <f t="shared" si="154"/>
        <v>IS_BUG,</v>
      </c>
      <c r="L333" s="12"/>
      <c r="M333" s="18" t="str">
        <f>CONCATENATE(B333,",")</f>
        <v>IS_BUG,</v>
      </c>
      <c r="N333" s="5" t="str">
        <f t="shared" si="161"/>
        <v>IS_BUG VARCHAR(222),</v>
      </c>
      <c r="O333" s="1" t="s">
        <v>112</v>
      </c>
      <c r="P333" t="s">
        <v>411</v>
      </c>
      <c r="W333" s="17" t="str">
        <f t="shared" si="162"/>
        <v>isBug</v>
      </c>
      <c r="X333" s="3" t="str">
        <f t="shared" si="163"/>
        <v>"isBug":"",</v>
      </c>
      <c r="Y333" s="22" t="str">
        <f t="shared" si="164"/>
        <v>public static String IS_BUG="isBug";</v>
      </c>
      <c r="Z333" s="7" t="str">
        <f t="shared" si="165"/>
        <v>private String isBug="";</v>
      </c>
    </row>
    <row r="334" spans="2:26" ht="17.5" x14ac:dyDescent="0.45">
      <c r="B334" s="1" t="s">
        <v>564</v>
      </c>
      <c r="C334" s="1" t="s">
        <v>1</v>
      </c>
      <c r="D334" s="4">
        <v>222</v>
      </c>
      <c r="I334" t="str">
        <f>I330</f>
        <v>ALTER TABLE TM_TASK_LABEL</v>
      </c>
      <c r="J334" t="str">
        <f t="shared" si="160"/>
        <v xml:space="preserve"> ADD  IS_REQUEST VARCHAR(222);</v>
      </c>
      <c r="K334" s="25" t="str">
        <f t="shared" si="154"/>
        <v>IS_REQUEST,</v>
      </c>
      <c r="L334" s="12"/>
      <c r="M334" s="18" t="str">
        <f>CONCATENATE(B334,",")</f>
        <v>IS_REQUEST,</v>
      </c>
      <c r="N334" s="5" t="str">
        <f t="shared" si="161"/>
        <v>IS_REQUEST VARCHAR(222),</v>
      </c>
      <c r="O334" s="1" t="s">
        <v>112</v>
      </c>
      <c r="P334" t="s">
        <v>565</v>
      </c>
      <c r="W334" s="17" t="str">
        <f t="shared" si="162"/>
        <v>isRequest</v>
      </c>
      <c r="X334" s="3" t="str">
        <f t="shared" si="163"/>
        <v>"isRequest":"",</v>
      </c>
      <c r="Y334" s="22" t="str">
        <f t="shared" si="164"/>
        <v>public static String IS_REQUEST="isRequest";</v>
      </c>
      <c r="Z334" s="7" t="str">
        <f t="shared" si="165"/>
        <v>private String isRequest="";</v>
      </c>
    </row>
    <row r="335" spans="2:26" ht="17.5" x14ac:dyDescent="0.45">
      <c r="B335" s="1" t="s">
        <v>562</v>
      </c>
      <c r="C335" s="1" t="s">
        <v>1</v>
      </c>
      <c r="D335" s="4">
        <v>222</v>
      </c>
      <c r="I335" t="str">
        <f>I331</f>
        <v>ALTER TABLE TM_TASK_LABEL</v>
      </c>
      <c r="J335" t="str">
        <f t="shared" si="160"/>
        <v xml:space="preserve"> ADD  IS_SUBTASK VARCHAR(222);</v>
      </c>
      <c r="K335" s="25" t="str">
        <f t="shared" si="154"/>
        <v>IS_SUBTASK,</v>
      </c>
      <c r="L335" s="12"/>
      <c r="M335" s="18" t="str">
        <f>CONCATENATE(B335,",")</f>
        <v>IS_SUBTASK,</v>
      </c>
      <c r="N335" s="5" t="str">
        <f t="shared" si="161"/>
        <v>IS_SUBTASK VARCHAR(222),</v>
      </c>
      <c r="O335" s="1" t="s">
        <v>112</v>
      </c>
      <c r="P335" t="s">
        <v>566</v>
      </c>
      <c r="W335" s="17" t="str">
        <f t="shared" si="162"/>
        <v>isSubtask</v>
      </c>
      <c r="X335" s="3" t="str">
        <f t="shared" si="163"/>
        <v>"isSubtask":"",</v>
      </c>
      <c r="Y335" s="22" t="str">
        <f t="shared" si="164"/>
        <v>public static String IS_SUBTASK="isSubtask";</v>
      </c>
      <c r="Z335" s="7" t="str">
        <f t="shared" si="165"/>
        <v>private String isSubtask="";</v>
      </c>
    </row>
    <row r="336" spans="2:26" ht="17.5" x14ac:dyDescent="0.45">
      <c r="B336" s="1" t="s">
        <v>329</v>
      </c>
      <c r="C336" s="1" t="s">
        <v>1</v>
      </c>
      <c r="D336" s="4">
        <v>444</v>
      </c>
      <c r="K336" s="25" t="str">
        <f>CONCATENATE(B336,"")</f>
        <v>FK_PARENT_COMMENT_ID</v>
      </c>
      <c r="L336" s="12"/>
      <c r="M336" s="18"/>
      <c r="N336" s="5" t="str">
        <f>CONCATENATE(B336," ",C336,"(",D336,")",",")</f>
        <v>FK_PARENT_COMMENT_ID VARCHAR(444),</v>
      </c>
      <c r="O336" s="1" t="s">
        <v>10</v>
      </c>
      <c r="P336" t="s">
        <v>131</v>
      </c>
      <c r="Q336" t="s">
        <v>324</v>
      </c>
      <c r="R336" t="s">
        <v>330</v>
      </c>
      <c r="W336" s="17" t="str">
        <f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fkParentCommentİd</v>
      </c>
      <c r="X336" s="3" t="str">
        <f>CONCATENATE("""",W336,"""",":","""","""",",")</f>
        <v>"fkParentCommentİd":"",</v>
      </c>
      <c r="Y336" s="22" t="str">
        <f>CONCATENATE("public static String ",,B336,,"=","""",W336,""";")</f>
        <v>public static String FK_PARENT_COMMENT_ID="fkParentCommentİd";</v>
      </c>
      <c r="Z336" s="7" t="str">
        <f>CONCATENATE("private String ",W336,"=","""""",";")</f>
        <v>private String fkParentCommentİd="";</v>
      </c>
    </row>
    <row r="337" spans="2:26" ht="17.5" x14ac:dyDescent="0.45">
      <c r="C337" s="1"/>
      <c r="D337" s="8"/>
      <c r="K337" s="29" t="str">
        <f>CONCATENATE(" FROM ",LEFT(B319,LEN(B319)-5)," T")</f>
        <v xml:space="preserve"> FROM TM_TASK_COMMENT T</v>
      </c>
      <c r="M337" s="18"/>
      <c r="N337" s="33" t="s">
        <v>130</v>
      </c>
      <c r="O337" s="1"/>
      <c r="W337" s="17"/>
    </row>
    <row r="338" spans="2:26" ht="17.5" x14ac:dyDescent="0.45">
      <c r="C338" s="1"/>
      <c r="D338" s="8"/>
      <c r="M338" s="18"/>
      <c r="N338" s="31" t="s">
        <v>126</v>
      </c>
      <c r="O338" s="1"/>
      <c r="W338" s="17"/>
    </row>
    <row r="339" spans="2:26" x14ac:dyDescent="0.35">
      <c r="K339" s="29"/>
    </row>
    <row r="340" spans="2:26" x14ac:dyDescent="0.35">
      <c r="K340" s="29"/>
    </row>
    <row r="341" spans="2:26" x14ac:dyDescent="0.35">
      <c r="B341" s="2" t="s">
        <v>261</v>
      </c>
      <c r="I341" t="str">
        <f>CONCATENATE("ALTER TABLE"," ",B341)</f>
        <v>ALTER TABLE TM_TASK</v>
      </c>
      <c r="N341" s="5" t="str">
        <f>CONCATENATE("CREATE TABLE ",B341," ","(")</f>
        <v>CREATE TABLE TM_TASK (</v>
      </c>
    </row>
    <row r="342" spans="2:26" ht="17.5" x14ac:dyDescent="0.45">
      <c r="B342" s="1" t="s">
        <v>2</v>
      </c>
      <c r="C342" s="1" t="s">
        <v>1</v>
      </c>
      <c r="D342" s="4">
        <v>30</v>
      </c>
      <c r="E342" s="24" t="s">
        <v>113</v>
      </c>
      <c r="I342" t="str">
        <f>I341</f>
        <v>ALTER TABLE TM_TASK</v>
      </c>
      <c r="J342" t="str">
        <f>CONCATENATE(LEFT(CONCATENATE(" ADD "," ",N342,";"),LEN(CONCATENATE(" ADD "," ",N342,";"))-2),";")</f>
        <v xml:space="preserve"> ADD  ID VARCHAR(30) NOT NULL ;</v>
      </c>
      <c r="K342" s="21" t="str">
        <f>CONCATENATE(LEFT(CONCATENATE("  ALTER COLUMN  "," ",N342,";"),LEN(CONCATENATE("  ALTER COLUMN  "," ",N342,";"))-2),";")</f>
        <v xml:space="preserve">  ALTER COLUMN   ID VARCHAR(30) NOT NULL ;</v>
      </c>
      <c r="L342" s="12"/>
      <c r="M342" s="18" t="str">
        <f>CONCATENATE(B342,",")</f>
        <v>ID,</v>
      </c>
      <c r="N342" s="5" t="str">
        <f>CONCATENATE(B342," ",C342,"(",D342,") ",E342," ,")</f>
        <v>ID VARCHAR(30) NOT NULL ,</v>
      </c>
      <c r="O342" s="1" t="s">
        <v>2</v>
      </c>
      <c r="P342" s="6"/>
      <c r="Q342" s="6"/>
      <c r="R342" s="6"/>
      <c r="S342" s="6"/>
      <c r="T342" s="6"/>
      <c r="U342" s="6"/>
      <c r="V342" s="6"/>
      <c r="W342" s="17" t="str">
        <f t="shared" ref="W342:W368" si="166"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id</v>
      </c>
      <c r="X342" s="3" t="str">
        <f>CONCATENATE("""",W342,"""",":","""","""",",")</f>
        <v>"id":"",</v>
      </c>
      <c r="Y342" s="22" t="str">
        <f>CONCATENATE("public static String ",,B342,,"=","""",W342,""";")</f>
        <v>public static String ID="id";</v>
      </c>
      <c r="Z342" s="7" t="str">
        <f>CONCATENATE("private String ",W342,"=","""""",";")</f>
        <v>private String id="";</v>
      </c>
    </row>
    <row r="343" spans="2:26" ht="17.5" x14ac:dyDescent="0.45">
      <c r="B343" s="1" t="s">
        <v>3</v>
      </c>
      <c r="C343" s="1" t="s">
        <v>1</v>
      </c>
      <c r="D343" s="4">
        <v>10</v>
      </c>
      <c r="I343" t="str">
        <f>I342</f>
        <v>ALTER TABLE TM_TASK</v>
      </c>
      <c r="J343" t="str">
        <f>CONCATENATE(LEFT(CONCATENATE(" ADD "," ",N343,";"),LEN(CONCATENATE(" ADD "," ",N343,";"))-2),";")</f>
        <v xml:space="preserve"> ADD  STATUS VARCHAR(10);</v>
      </c>
      <c r="K343" s="21" t="str">
        <f>CONCATENATE(LEFT(CONCATENATE("  ALTER COLUMN  "," ",N343,";"),LEN(CONCATENATE("  ALTER COLUMN  "," ",N343,";"))-2),";")</f>
        <v xml:space="preserve">  ALTER COLUMN   STATUS VARCHAR(10);</v>
      </c>
      <c r="L343" s="12"/>
      <c r="M343" s="18" t="str">
        <f>CONCATENATE(B343,",")</f>
        <v>STATUS,</v>
      </c>
      <c r="N343" s="5" t="str">
        <f t="shared" ref="N343:N368" si="167">CONCATENATE(B343," ",C343,"(",D343,")",",")</f>
        <v>STATUS VARCHAR(10),</v>
      </c>
      <c r="O343" s="1" t="s">
        <v>3</v>
      </c>
      <c r="W343" s="17" t="str">
        <f t="shared" si="166"/>
        <v>status</v>
      </c>
      <c r="X343" s="3" t="str">
        <f>CONCATENATE("""",W343,"""",":","""","""",",")</f>
        <v>"status":"",</v>
      </c>
      <c r="Y343" s="22" t="str">
        <f>CONCATENATE("public static String ",,B343,,"=","""",W343,""";")</f>
        <v>public static String STATUS="status";</v>
      </c>
      <c r="Z343" s="7" t="str">
        <f>CONCATENATE("private String ",W343,"=","""""",";")</f>
        <v>private String status="";</v>
      </c>
    </row>
    <row r="344" spans="2:26" ht="17.5" x14ac:dyDescent="0.45">
      <c r="B344" s="1" t="s">
        <v>4</v>
      </c>
      <c r="C344" s="1" t="s">
        <v>1</v>
      </c>
      <c r="D344" s="4">
        <v>20</v>
      </c>
      <c r="I344" t="str">
        <f>I343</f>
        <v>ALTER TABLE TM_TASK</v>
      </c>
      <c r="J344" t="str">
        <f>CONCATENATE(LEFT(CONCATENATE(" ADD "," ",N344,";"),LEN(CONCATENATE(" ADD "," ",N344,";"))-2),";")</f>
        <v xml:space="preserve"> ADD  INSERT_DATE VARCHAR(20);</v>
      </c>
      <c r="K344" s="21" t="str">
        <f>CONCATENATE(LEFT(CONCATENATE("  ALTER COLUMN  "," ",N344,";"),LEN(CONCATENATE("  ALTER COLUMN  "," ",N344,";"))-2),";")</f>
        <v xml:space="preserve">  ALTER COLUMN   INSERT_DATE VARCHAR(20);</v>
      </c>
      <c r="L344" s="12"/>
      <c r="M344" s="18" t="str">
        <f>CONCATENATE(B344,",")</f>
        <v>INSERT_DATE,</v>
      </c>
      <c r="N344" s="5" t="str">
        <f t="shared" si="167"/>
        <v>INSERT_DATE VARCHAR(20),</v>
      </c>
      <c r="O344" s="1" t="s">
        <v>7</v>
      </c>
      <c r="P344" t="s">
        <v>8</v>
      </c>
      <c r="W344" s="17" t="str">
        <f t="shared" si="166"/>
        <v>insertDate</v>
      </c>
      <c r="X344" s="3" t="str">
        <f t="shared" ref="X344:X368" si="168">CONCATENATE("""",W344,"""",":","""","""",",")</f>
        <v>"insertDate":"",</v>
      </c>
      <c r="Y344" s="22" t="str">
        <f t="shared" ref="Y344:Y368" si="169">CONCATENATE("public static String ",,B344,,"=","""",W344,""";")</f>
        <v>public static String INSERT_DATE="insertDate";</v>
      </c>
      <c r="Z344" s="7" t="str">
        <f t="shared" ref="Z344:Z368" si="170">CONCATENATE("private String ",W344,"=","""""",";")</f>
        <v>private String insertDate="";</v>
      </c>
    </row>
    <row r="345" spans="2:26" ht="17.5" x14ac:dyDescent="0.45">
      <c r="B345" s="1" t="s">
        <v>5</v>
      </c>
      <c r="C345" s="1" t="s">
        <v>1</v>
      </c>
      <c r="D345" s="4">
        <v>20</v>
      </c>
      <c r="I345" t="str">
        <f>I344</f>
        <v>ALTER TABLE TM_TASK</v>
      </c>
      <c r="J345" t="str">
        <f>CONCATENATE(LEFT(CONCATENATE(" ADD "," ",N345,";"),LEN(CONCATENATE(" ADD "," ",N345,";"))-2),";")</f>
        <v xml:space="preserve"> ADD  MODIFICATION_DATE VARCHAR(20);</v>
      </c>
      <c r="K345" s="21" t="str">
        <f>CONCATENATE(LEFT(CONCATENATE("  ALTER COLUMN  "," ",N345,";"),LEN(CONCATENATE("  ALTER COLUMN  "," ",N345,";"))-2),";")</f>
        <v xml:space="preserve">  ALTER COLUMN   MODIFICATION_DATE VARCHAR(20);</v>
      </c>
      <c r="L345" s="12"/>
      <c r="M345" s="18" t="str">
        <f>CONCATENATE(B345,",")</f>
        <v>MODIFICATION_DATE,</v>
      </c>
      <c r="N345" s="5" t="str">
        <f t="shared" si="167"/>
        <v>MODIFICATION_DATE VARCHAR(20),</v>
      </c>
      <c r="O345" s="1" t="s">
        <v>9</v>
      </c>
      <c r="P345" t="s">
        <v>8</v>
      </c>
      <c r="W345" s="17" t="str">
        <f t="shared" si="166"/>
        <v>modificationDate</v>
      </c>
      <c r="X345" s="3" t="str">
        <f t="shared" si="168"/>
        <v>"modificationDate":"",</v>
      </c>
      <c r="Y345" s="22" t="str">
        <f t="shared" si="169"/>
        <v>public static String MODIFICATION_DATE="modificationDate";</v>
      </c>
      <c r="Z345" s="7" t="str">
        <f t="shared" si="170"/>
        <v>private String modificationDate="";</v>
      </c>
    </row>
    <row r="346" spans="2:26" ht="17.5" x14ac:dyDescent="0.45">
      <c r="B346" s="1" t="s">
        <v>0</v>
      </c>
      <c r="C346" s="1" t="s">
        <v>1</v>
      </c>
      <c r="D346" s="4">
        <v>400</v>
      </c>
      <c r="I346" t="e">
        <f>#REF!</f>
        <v>#REF!</v>
      </c>
      <c r="J346" t="str">
        <f>CONCATENATE(LEFT(CONCATENATE(" ADD "," ",N346,";"),LEN(CONCATENATE(" ADD "," ",N346,";"))-2),";")</f>
        <v xml:space="preserve"> ADD  NAME VARCHAR(400);</v>
      </c>
      <c r="K346" s="21" t="str">
        <f>CONCATENATE(LEFT(CONCATENATE("  ALTER COLUMN  "," ",N346,";"),LEN(CONCATENATE("  ALTER COLUMN  "," ",N346,";"))-2),";")</f>
        <v xml:space="preserve">  ALTER COLUMN   NAME VARCHAR(400);</v>
      </c>
      <c r="L346" s="12"/>
      <c r="M346" s="18" t="str">
        <f>CONCATENATE(B346,",")</f>
        <v>NAME,</v>
      </c>
      <c r="N346" s="5" t="str">
        <f t="shared" si="167"/>
        <v>NAME VARCHAR(400),</v>
      </c>
      <c r="O346" s="1" t="s">
        <v>0</v>
      </c>
      <c r="W346" s="17" t="str">
        <f t="shared" si="166"/>
        <v>name</v>
      </c>
      <c r="X346" s="3" t="str">
        <f t="shared" si="168"/>
        <v>"name":"",</v>
      </c>
      <c r="Y346" s="22" t="str">
        <f t="shared" si="169"/>
        <v>public static String NAME="name";</v>
      </c>
      <c r="Z346" s="7" t="str">
        <f t="shared" si="170"/>
        <v>private String name="";</v>
      </c>
    </row>
    <row r="347" spans="2:26" ht="17.5" x14ac:dyDescent="0.45">
      <c r="B347" s="1" t="s">
        <v>262</v>
      </c>
      <c r="C347" s="1" t="s">
        <v>1</v>
      </c>
      <c r="D347" s="4">
        <v>40</v>
      </c>
      <c r="L347" s="12"/>
      <c r="M347" s="18"/>
      <c r="N347" s="5" t="str">
        <f t="shared" si="167"/>
        <v>FK_PARENT_TASK_ID VARCHAR(40),</v>
      </c>
      <c r="O347" s="1" t="s">
        <v>10</v>
      </c>
      <c r="P347" t="s">
        <v>131</v>
      </c>
      <c r="Q347" t="s">
        <v>312</v>
      </c>
      <c r="R347" t="s">
        <v>2</v>
      </c>
      <c r="W347" s="17" t="str">
        <f t="shared" si="166"/>
        <v>fkParentTaskId</v>
      </c>
      <c r="X347" s="3" t="str">
        <f t="shared" si="168"/>
        <v>"fkParentTaskId":"",</v>
      </c>
      <c r="Y347" s="22" t="str">
        <f t="shared" si="169"/>
        <v>public static String FK_PARENT_TASK_ID="fkParentTaskId";</v>
      </c>
      <c r="Z347" s="7" t="str">
        <f t="shared" si="170"/>
        <v>private String fkParentTaskId="";</v>
      </c>
    </row>
    <row r="348" spans="2:26" ht="17.5" x14ac:dyDescent="0.45">
      <c r="B348" s="10" t="s">
        <v>263</v>
      </c>
      <c r="C348" s="1" t="s">
        <v>1</v>
      </c>
      <c r="D348" s="4">
        <v>40</v>
      </c>
      <c r="I348" t="e">
        <f>#REF!</f>
        <v>#REF!</v>
      </c>
      <c r="J348" t="str">
        <f>CONCATENATE(LEFT(CONCATENATE(" ADD "," ",N348,";"),LEN(CONCATENATE(" ADD "," ",N348,";"))-2),";")</f>
        <v xml:space="preserve"> ADD  CREATED_BY VARCHAR(40);</v>
      </c>
      <c r="K348" s="21" t="str">
        <f>CONCATENATE(LEFT(CONCATENATE("  ALTER COLUMN  "," ",N348,";"),LEN(CONCATENATE("  ALTER COLUMN  "," ",N348,";"))-2),";")</f>
        <v xml:space="preserve">  ALTER COLUMN   CREATED_BY VARCHAR(40);</v>
      </c>
      <c r="L348" s="12"/>
      <c r="M348" s="18" t="str">
        <f>CONCATENATE(B347,",")</f>
        <v>FK_PARENT_TASK_ID,</v>
      </c>
      <c r="N348" s="5" t="str">
        <f t="shared" si="167"/>
        <v>CREATED_BY VARCHAR(40),</v>
      </c>
      <c r="O348" s="1" t="s">
        <v>283</v>
      </c>
      <c r="P348" t="s">
        <v>128</v>
      </c>
      <c r="W348" s="17" t="str">
        <f t="shared" si="166"/>
        <v>createdBy</v>
      </c>
      <c r="X348" s="3" t="str">
        <f t="shared" si="168"/>
        <v>"createdBy":"",</v>
      </c>
      <c r="Y348" s="22" t="str">
        <f t="shared" si="169"/>
        <v>public static String CREATED_BY="createdBy";</v>
      </c>
      <c r="Z348" s="7" t="str">
        <f t="shared" si="170"/>
        <v>private String createdBy="";</v>
      </c>
    </row>
    <row r="349" spans="2:26" ht="17.5" x14ac:dyDescent="0.45">
      <c r="B349" s="1" t="s">
        <v>264</v>
      </c>
      <c r="C349" s="1" t="s">
        <v>1</v>
      </c>
      <c r="D349" s="4">
        <v>40</v>
      </c>
      <c r="I349">
        <f>I24</f>
        <v>0</v>
      </c>
      <c r="J349" t="str">
        <f>CONCATENATE(LEFT(CONCATENATE(" ADD "," ",N349,";"),LEN(CONCATENATE(" ADD "," ",N349,";"))-2),";")</f>
        <v xml:space="preserve"> ADD  CREATED_DATE VARCHAR(40);</v>
      </c>
      <c r="K349" s="21" t="str">
        <f>CONCATENATE(LEFT(CONCATENATE("  ALTER COLUMN  "," ",N349,";"),LEN(CONCATENATE("  ALTER COLUMN  "," ",N349,";"))-2),";")</f>
        <v xml:space="preserve">  ALTER COLUMN   CREATED_DATE VARCHAR(40);</v>
      </c>
      <c r="L349" s="12"/>
      <c r="M349" s="18" t="str">
        <f>CONCATENATE(B349,",")</f>
        <v>CREATED_DATE,</v>
      </c>
      <c r="N349" s="5" t="str">
        <f t="shared" si="167"/>
        <v>CREATED_DATE VARCHAR(40),</v>
      </c>
      <c r="O349" s="1" t="s">
        <v>283</v>
      </c>
      <c r="P349" t="s">
        <v>8</v>
      </c>
      <c r="W349" s="17" t="str">
        <f t="shared" si="166"/>
        <v>createdDate</v>
      </c>
      <c r="X349" s="3" t="str">
        <f t="shared" si="168"/>
        <v>"createdDate":"",</v>
      </c>
      <c r="Y349" s="22" t="str">
        <f t="shared" si="169"/>
        <v>public static String CREATED_DATE="createdDate";</v>
      </c>
      <c r="Z349" s="7" t="str">
        <f t="shared" si="170"/>
        <v>private String createdDate="";</v>
      </c>
    </row>
    <row r="350" spans="2:26" ht="17.5" x14ac:dyDescent="0.45">
      <c r="B350" s="1" t="s">
        <v>265</v>
      </c>
      <c r="C350" s="1" t="s">
        <v>1</v>
      </c>
      <c r="D350" s="4">
        <v>40</v>
      </c>
      <c r="L350" s="12"/>
      <c r="M350" s="18"/>
      <c r="N350" s="5" t="str">
        <f t="shared" si="167"/>
        <v>CREATED_TIME VARCHAR(40),</v>
      </c>
      <c r="O350" s="1" t="s">
        <v>283</v>
      </c>
      <c r="P350" t="s">
        <v>133</v>
      </c>
      <c r="W350" s="17" t="str">
        <f t="shared" si="166"/>
        <v>createdTime</v>
      </c>
      <c r="X350" s="3" t="str">
        <f t="shared" si="168"/>
        <v>"createdTime":"",</v>
      </c>
      <c r="Y350" s="22" t="str">
        <f t="shared" si="169"/>
        <v>public static String CREATED_TIME="createdTime";</v>
      </c>
      <c r="Z350" s="7" t="str">
        <f t="shared" si="170"/>
        <v>private String createdTime="";</v>
      </c>
    </row>
    <row r="351" spans="2:26" ht="17.5" x14ac:dyDescent="0.45">
      <c r="B351" s="1" t="s">
        <v>266</v>
      </c>
      <c r="C351" s="1" t="s">
        <v>1</v>
      </c>
      <c r="D351" s="4">
        <v>50</v>
      </c>
      <c r="I351">
        <f>I24</f>
        <v>0</v>
      </c>
      <c r="J351" t="str">
        <f>CONCATENATE(LEFT(CONCATENATE(" ADD "," ",N351,";"),LEN(CONCATENATE(" ADD "," ",N351,";"))-2),";")</f>
        <v xml:space="preserve"> ADD  START_DATE VARCHAR(50);</v>
      </c>
      <c r="K351" s="21" t="str">
        <f>CONCATENATE(LEFT(CONCATENATE("  ALTER COLUMN  "," ",N351,";"),LEN(CONCATENATE("  ALTER COLUMN  "," ",N351,";"))-2),";")</f>
        <v xml:space="preserve">  ALTER COLUMN   START_DATE VARCHAR(50);</v>
      </c>
      <c r="L351" s="12"/>
      <c r="M351" s="18" t="str">
        <f>CONCATENATE(B351,",")</f>
        <v>START_DATE,</v>
      </c>
      <c r="N351" s="5" t="str">
        <f t="shared" si="167"/>
        <v>START_DATE VARCHAR(50),</v>
      </c>
      <c r="O351" s="1" t="s">
        <v>290</v>
      </c>
      <c r="P351" t="s">
        <v>8</v>
      </c>
      <c r="W351" s="17" t="str">
        <f t="shared" si="166"/>
        <v>startDate</v>
      </c>
      <c r="X351" s="3" t="str">
        <f t="shared" si="168"/>
        <v>"startDate":"",</v>
      </c>
      <c r="Y351" s="22" t="str">
        <f t="shared" si="169"/>
        <v>public static String START_DATE="startDate";</v>
      </c>
      <c r="Z351" s="7" t="str">
        <f t="shared" si="170"/>
        <v>private String startDate="";</v>
      </c>
    </row>
    <row r="352" spans="2:26" ht="17.5" x14ac:dyDescent="0.45">
      <c r="B352" s="1" t="s">
        <v>267</v>
      </c>
      <c r="C352" s="1" t="s">
        <v>1</v>
      </c>
      <c r="D352" s="4">
        <v>50</v>
      </c>
      <c r="I352">
        <f>I27</f>
        <v>0</v>
      </c>
      <c r="J352" t="str">
        <f>CONCATENATE(LEFT(CONCATENATE(" ADD "," ",N352,";"),LEN(CONCATENATE(" ADD "," ",N352,";"))-2),";")</f>
        <v xml:space="preserve"> ADD  START_TIME VARCHAR(50);</v>
      </c>
      <c r="K352" s="21" t="str">
        <f>CONCATENATE(LEFT(CONCATENATE("  ALTER COLUMN  "," ",N352,";"),LEN(CONCATENATE("  ALTER COLUMN  "," ",N352,";"))-2),";")</f>
        <v xml:space="preserve">  ALTER COLUMN   START_TIME VARCHAR(50);</v>
      </c>
      <c r="L352" s="12"/>
      <c r="M352" s="18" t="str">
        <f>CONCATENATE(B352,",")</f>
        <v>START_TIME,</v>
      </c>
      <c r="N352" s="5" t="str">
        <f t="shared" si="167"/>
        <v>START_TIME VARCHAR(50),</v>
      </c>
      <c r="O352" s="1" t="s">
        <v>290</v>
      </c>
      <c r="P352" t="s">
        <v>133</v>
      </c>
      <c r="W352" s="17" t="str">
        <f t="shared" si="166"/>
        <v>startTime</v>
      </c>
      <c r="X352" s="3" t="str">
        <f t="shared" si="168"/>
        <v>"startTime":"",</v>
      </c>
      <c r="Y352" s="22" t="str">
        <f t="shared" si="169"/>
        <v>public static String START_TIME="startTime";</v>
      </c>
      <c r="Z352" s="7" t="str">
        <f t="shared" si="170"/>
        <v>private String startTime="";</v>
      </c>
    </row>
    <row r="353" spans="2:26" ht="17.5" x14ac:dyDescent="0.45">
      <c r="B353" s="1" t="s">
        <v>268</v>
      </c>
      <c r="C353" s="1" t="s">
        <v>1</v>
      </c>
      <c r="D353" s="4">
        <v>40</v>
      </c>
      <c r="L353" s="12"/>
      <c r="M353" s="18"/>
      <c r="N353" s="5" t="str">
        <f t="shared" si="167"/>
        <v>END_DATE VARCHAR(40),</v>
      </c>
      <c r="O353" s="1" t="s">
        <v>291</v>
      </c>
      <c r="P353" t="s">
        <v>8</v>
      </c>
      <c r="W353" s="17" t="str">
        <f t="shared" si="166"/>
        <v>endDate</v>
      </c>
      <c r="X353" s="3" t="str">
        <f t="shared" si="168"/>
        <v>"endDate":"",</v>
      </c>
      <c r="Y353" s="22" t="str">
        <f t="shared" si="169"/>
        <v>public static String END_DATE="endDate";</v>
      </c>
      <c r="Z353" s="7" t="str">
        <f t="shared" si="170"/>
        <v>private String endDate="";</v>
      </c>
    </row>
    <row r="354" spans="2:26" ht="17.5" x14ac:dyDescent="0.45">
      <c r="B354" s="1" t="s">
        <v>269</v>
      </c>
      <c r="C354" s="1" t="s">
        <v>1</v>
      </c>
      <c r="D354" s="4">
        <v>40</v>
      </c>
      <c r="I354">
        <f>I27</f>
        <v>0</v>
      </c>
      <c r="J354" t="str">
        <f>CONCATENATE(LEFT(CONCATENATE(" ADD "," ",N354,";"),LEN(CONCATENATE(" ADD "," ",N354,";"))-2),";")</f>
        <v xml:space="preserve"> ADD  END_TIME VARCHAR(40);</v>
      </c>
      <c r="K354" s="21" t="str">
        <f>CONCATENATE(LEFT(CONCATENATE("  ALTER COLUMN  "," ",N354,";"),LEN(CONCATENATE("  ALTER COLUMN  "," ",N354,";"))-2),";")</f>
        <v xml:space="preserve">  ALTER COLUMN   END_TIME VARCHAR(40);</v>
      </c>
      <c r="L354" s="12"/>
      <c r="M354" s="18" t="str">
        <f>CONCATENATE(B354,",")</f>
        <v>END_TIME,</v>
      </c>
      <c r="N354" s="5" t="str">
        <f t="shared" si="167"/>
        <v>END_TIME VARCHAR(40),</v>
      </c>
      <c r="O354" s="1" t="s">
        <v>291</v>
      </c>
      <c r="P354" t="s">
        <v>133</v>
      </c>
      <c r="W354" s="17" t="str">
        <f t="shared" si="166"/>
        <v>endTime</v>
      </c>
      <c r="X354" s="3" t="str">
        <f t="shared" si="168"/>
        <v>"endTime":"",</v>
      </c>
      <c r="Y354" s="22" t="str">
        <f t="shared" si="169"/>
        <v>public static String END_TIME="endTime";</v>
      </c>
      <c r="Z354" s="7" t="str">
        <f t="shared" si="170"/>
        <v>private String endTime="";</v>
      </c>
    </row>
    <row r="355" spans="2:26" ht="17.5" x14ac:dyDescent="0.45">
      <c r="B355" s="1" t="s">
        <v>270</v>
      </c>
      <c r="C355" s="1" t="s">
        <v>1</v>
      </c>
      <c r="D355" s="4">
        <v>40</v>
      </c>
      <c r="I355" t="str">
        <f>I342</f>
        <v>ALTER TABLE TM_TASK</v>
      </c>
      <c r="J355" t="str">
        <f>CONCATENATE(LEFT(CONCATENATE(" ADD "," ",N355,";"),LEN(CONCATENATE(" ADD "," ",N355,";"))-2),";")</f>
        <v xml:space="preserve"> ADD  FINISH_DATE VARCHAR(40);</v>
      </c>
      <c r="K355" s="21" t="str">
        <f>CONCATENATE(LEFT(CONCATENATE("  ALTER COLUMN  "," ",N355,";"),LEN(CONCATENATE("  ALTER COLUMN  "," ",N355,";"))-2),";")</f>
        <v xml:space="preserve">  ALTER COLUMN   FINISH_DATE VARCHAR(40);</v>
      </c>
      <c r="L355" s="12"/>
      <c r="M355" s="18" t="str">
        <f>CONCATENATE(B355,",")</f>
        <v>FINISH_DATE,</v>
      </c>
      <c r="N355" s="5" t="str">
        <f t="shared" si="167"/>
        <v>FINISH_DATE VARCHAR(40),</v>
      </c>
      <c r="O355" s="1" t="s">
        <v>313</v>
      </c>
      <c r="P355" t="s">
        <v>8</v>
      </c>
      <c r="W355" s="17" t="str">
        <f t="shared" si="166"/>
        <v>finishDate</v>
      </c>
      <c r="X355" s="3" t="str">
        <f t="shared" si="168"/>
        <v>"finishDate":"",</v>
      </c>
      <c r="Y355" s="22" t="str">
        <f t="shared" si="169"/>
        <v>public static String FINISH_DATE="finishDate";</v>
      </c>
      <c r="Z355" s="7" t="str">
        <f t="shared" si="170"/>
        <v>private String finishDate="";</v>
      </c>
    </row>
    <row r="356" spans="2:26" ht="17.5" x14ac:dyDescent="0.45">
      <c r="B356" s="1" t="s">
        <v>271</v>
      </c>
      <c r="C356" s="1" t="s">
        <v>1</v>
      </c>
      <c r="D356" s="4">
        <v>40</v>
      </c>
      <c r="L356" s="12"/>
      <c r="M356" s="18" t="str">
        <f>CONCATENATE(B356,",")</f>
        <v>FINISH_TIME,</v>
      </c>
      <c r="N356" s="5" t="str">
        <f t="shared" si="167"/>
        <v>FINISH_TIME VARCHAR(40),</v>
      </c>
      <c r="O356" s="1" t="s">
        <v>313</v>
      </c>
      <c r="P356" t="s">
        <v>133</v>
      </c>
      <c r="W356" s="17" t="str">
        <f t="shared" si="166"/>
        <v>finishTime</v>
      </c>
      <c r="X356" s="3" t="str">
        <f t="shared" si="168"/>
        <v>"finishTime":"",</v>
      </c>
      <c r="Y356" s="22" t="str">
        <f t="shared" si="169"/>
        <v>public static String FINISH_TIME="finishTime";</v>
      </c>
      <c r="Z356" s="7" t="str">
        <f t="shared" si="170"/>
        <v>private String finishTime="";</v>
      </c>
    </row>
    <row r="357" spans="2:26" ht="17.5" x14ac:dyDescent="0.45">
      <c r="B357" s="1" t="s">
        <v>272</v>
      </c>
      <c r="C357" s="1" t="s">
        <v>1</v>
      </c>
      <c r="D357" s="4">
        <v>30</v>
      </c>
      <c r="I357" t="str">
        <f>I342</f>
        <v>ALTER TABLE TM_TASK</v>
      </c>
      <c r="J357" t="str">
        <f>CONCATENATE(LEFT(CONCATENATE(" ADD "," ",N357,";"),LEN(CONCATENATE(" ADD "," ",N357,";"))-2),";")</f>
        <v xml:space="preserve"> ADD  COMPLETED_DURATION VARCHAR(30);</v>
      </c>
      <c r="K357" s="21" t="str">
        <f>CONCATENATE(LEFT(CONCATENATE("  ALTER COLUMN  "," ",N357,";"),LEN(CONCATENATE("  ALTER COLUMN  "," ",N357,";"))-2),";")</f>
        <v xml:space="preserve">  ALTER COLUMN   COMPLETED_DURATION VARCHAR(30);</v>
      </c>
      <c r="L357" s="12"/>
      <c r="M357" s="18" t="str">
        <f>CONCATENATE(B357,",")</f>
        <v>COMPLETED_DURATION,</v>
      </c>
      <c r="N357" s="5" t="str">
        <f t="shared" si="167"/>
        <v>COMPLETED_DURATION VARCHAR(30),</v>
      </c>
      <c r="O357" s="1" t="s">
        <v>314</v>
      </c>
      <c r="P357" t="s">
        <v>315</v>
      </c>
      <c r="W357" s="17" t="str">
        <f t="shared" si="166"/>
        <v>completedDuration</v>
      </c>
      <c r="X357" s="3" t="str">
        <f t="shared" si="168"/>
        <v>"completedDuration":"",</v>
      </c>
      <c r="Y357" s="22" t="str">
        <f t="shared" si="169"/>
        <v>public static String COMPLETED_DURATION="completedDuration";</v>
      </c>
      <c r="Z357" s="7" t="str">
        <f t="shared" si="170"/>
        <v>private String completedDuration="";</v>
      </c>
    </row>
    <row r="358" spans="2:26" ht="17.5" x14ac:dyDescent="0.45">
      <c r="B358" s="8" t="s">
        <v>14</v>
      </c>
      <c r="C358" s="1" t="s">
        <v>1</v>
      </c>
      <c r="D358" s="4">
        <v>2000</v>
      </c>
      <c r="I358" t="str">
        <f>I344</f>
        <v>ALTER TABLE TM_TASK</v>
      </c>
      <c r="J358" t="str">
        <f>CONCATENATE(LEFT(CONCATENATE(" ADD "," ",N358,";"),LEN(CONCATENATE(" ADD "," ",N358,";"))-2),";")</f>
        <v xml:space="preserve"> ADD  DESCRIPTION VARCHAR(2000);</v>
      </c>
      <c r="K358" s="21" t="str">
        <f>CONCATENATE(LEFT(CONCATENATE("  ALTER COLUMN  "," ",N358,";"),LEN(CONCATENATE("  ALTER COLUMN  "," ",N358,";"))-2),";")</f>
        <v xml:space="preserve">  ALTER COLUMN   DESCRIPTION VARCHAR(2000);</v>
      </c>
      <c r="L358" s="14"/>
      <c r="M358" s="18" t="str">
        <f t="shared" ref="M358:M368" si="171">CONCATENATE(B358,",")</f>
        <v>DESCRIPTION,</v>
      </c>
      <c r="N358" s="5" t="str">
        <f t="shared" si="167"/>
        <v>DESCRIPTION VARCHAR(2000),</v>
      </c>
      <c r="O358" s="1" t="s">
        <v>14</v>
      </c>
      <c r="W358" s="17" t="str">
        <f t="shared" si="166"/>
        <v>description</v>
      </c>
      <c r="X358" s="3" t="str">
        <f t="shared" si="168"/>
        <v>"description":"",</v>
      </c>
      <c r="Y358" s="22" t="str">
        <f t="shared" si="169"/>
        <v>public static String DESCRIPTION="description";</v>
      </c>
      <c r="Z358" s="7" t="str">
        <f t="shared" si="170"/>
        <v>private String description="";</v>
      </c>
    </row>
    <row r="359" spans="2:26" ht="17.5" x14ac:dyDescent="0.45">
      <c r="B359" s="8" t="s">
        <v>273</v>
      </c>
      <c r="C359" s="1" t="s">
        <v>1</v>
      </c>
      <c r="D359" s="12">
        <v>40</v>
      </c>
      <c r="L359" s="14"/>
      <c r="M359" s="18" t="str">
        <f t="shared" si="171"/>
        <v>FK_TASK_TYPE_ID,</v>
      </c>
      <c r="N359" s="5" t="str">
        <f t="shared" si="167"/>
        <v>FK_TASK_TYPE_ID VARCHAR(40),</v>
      </c>
      <c r="O359" s="1" t="s">
        <v>10</v>
      </c>
      <c r="P359" t="s">
        <v>312</v>
      </c>
      <c r="Q359" t="s">
        <v>51</v>
      </c>
      <c r="R359" t="s">
        <v>2</v>
      </c>
      <c r="W359" s="17" t="str">
        <f t="shared" si="166"/>
        <v>fkTaskTypeId</v>
      </c>
      <c r="X359" s="3" t="str">
        <f t="shared" si="168"/>
        <v>"fkTaskTypeId":"",</v>
      </c>
      <c r="Y359" s="22" t="str">
        <f t="shared" si="169"/>
        <v>public static String FK_TASK_TYPE_ID="fkTaskTypeId";</v>
      </c>
      <c r="Z359" s="7" t="str">
        <f t="shared" si="170"/>
        <v>private String fkTaskTypeId="";</v>
      </c>
    </row>
    <row r="360" spans="2:26" ht="17.5" x14ac:dyDescent="0.45">
      <c r="B360" s="8" t="s">
        <v>274</v>
      </c>
      <c r="C360" s="1" t="s">
        <v>1</v>
      </c>
      <c r="D360" s="12">
        <v>40</v>
      </c>
      <c r="L360" s="14"/>
      <c r="M360" s="18" t="str">
        <f t="shared" si="171"/>
        <v>FK_TASK_STATUS_ID,</v>
      </c>
      <c r="N360" s="5" t="str">
        <f t="shared" si="167"/>
        <v>FK_TASK_STATUS_ID VARCHAR(40),</v>
      </c>
      <c r="O360" s="1" t="s">
        <v>10</v>
      </c>
      <c r="P360" t="s">
        <v>312</v>
      </c>
      <c r="Q360" t="s">
        <v>3</v>
      </c>
      <c r="R360" t="s">
        <v>2</v>
      </c>
      <c r="W360" s="17" t="str">
        <f t="shared" si="166"/>
        <v>fkTaskStatusId</v>
      </c>
      <c r="X360" s="3" t="str">
        <f t="shared" si="168"/>
        <v>"fkTaskStatusId":"",</v>
      </c>
      <c r="Y360" s="22" t="str">
        <f t="shared" si="169"/>
        <v>public static String FK_TASK_STATUS_ID="fkTaskStatusId";</v>
      </c>
      <c r="Z360" s="7" t="str">
        <f t="shared" si="170"/>
        <v>private String fkTaskStatusId="";</v>
      </c>
    </row>
    <row r="361" spans="2:26" ht="17.5" x14ac:dyDescent="0.45">
      <c r="B361" s="8" t="s">
        <v>275</v>
      </c>
      <c r="C361" s="1" t="s">
        <v>1</v>
      </c>
      <c r="D361" s="12">
        <v>40</v>
      </c>
      <c r="L361" s="14"/>
      <c r="M361" s="18" t="str">
        <f t="shared" si="171"/>
        <v>FK_PROJECT_ID,</v>
      </c>
      <c r="N361" s="5" t="str">
        <f t="shared" si="167"/>
        <v>FK_PROJECT_ID VARCHAR(40),</v>
      </c>
      <c r="O361" s="1" t="s">
        <v>10</v>
      </c>
      <c r="P361" t="s">
        <v>289</v>
      </c>
      <c r="Q361" t="s">
        <v>2</v>
      </c>
      <c r="W361" s="17" t="str">
        <f t="shared" si="166"/>
        <v>fkProjectId</v>
      </c>
      <c r="X361" s="3" t="str">
        <f t="shared" si="168"/>
        <v>"fkProjectId":"",</v>
      </c>
      <c r="Y361" s="22" t="str">
        <f t="shared" si="169"/>
        <v>public static String FK_PROJECT_ID="fkProjectId";</v>
      </c>
      <c r="Z361" s="7" t="str">
        <f t="shared" si="170"/>
        <v>private String fkProjectId="";</v>
      </c>
    </row>
    <row r="362" spans="2:26" ht="17.5" x14ac:dyDescent="0.45">
      <c r="B362" s="8" t="s">
        <v>276</v>
      </c>
      <c r="C362" s="1" t="s">
        <v>1</v>
      </c>
      <c r="D362" s="12">
        <v>40</v>
      </c>
      <c r="L362" s="14"/>
      <c r="M362" s="18" t="str">
        <f t="shared" si="171"/>
        <v>UPDATED_BY,</v>
      </c>
      <c r="N362" s="5" t="str">
        <f t="shared" si="167"/>
        <v>UPDATED_BY VARCHAR(40),</v>
      </c>
      <c r="O362" s="1" t="s">
        <v>316</v>
      </c>
      <c r="P362" t="s">
        <v>128</v>
      </c>
      <c r="W362" s="17" t="str">
        <f t="shared" si="166"/>
        <v>updatedBy</v>
      </c>
      <c r="X362" s="3" t="str">
        <f t="shared" si="168"/>
        <v>"updatedBy":"",</v>
      </c>
      <c r="Y362" s="22" t="str">
        <f t="shared" si="169"/>
        <v>public static String UPDATED_BY="updatedBy";</v>
      </c>
      <c r="Z362" s="7" t="str">
        <f t="shared" si="170"/>
        <v>private String updatedBy="";</v>
      </c>
    </row>
    <row r="363" spans="2:26" ht="17.5" x14ac:dyDescent="0.45">
      <c r="B363" s="8" t="s">
        <v>277</v>
      </c>
      <c r="C363" s="1" t="s">
        <v>1</v>
      </c>
      <c r="D363" s="12">
        <v>42</v>
      </c>
      <c r="L363" s="14"/>
      <c r="M363" s="18" t="str">
        <f t="shared" si="171"/>
        <v>LAST_UPDATED_DATE,</v>
      </c>
      <c r="N363" s="5" t="str">
        <f t="shared" si="167"/>
        <v>LAST_UPDATED_DATE VARCHAR(42),</v>
      </c>
      <c r="O363" s="1" t="s">
        <v>317</v>
      </c>
      <c r="P363" t="s">
        <v>316</v>
      </c>
      <c r="Q363" t="s">
        <v>8</v>
      </c>
      <c r="W363" s="17" t="str">
        <f t="shared" si="166"/>
        <v>lastUpdatedDate</v>
      </c>
      <c r="X363" s="3" t="str">
        <f t="shared" si="168"/>
        <v>"lastUpdatedDate":"",</v>
      </c>
      <c r="Y363" s="22" t="str">
        <f t="shared" si="169"/>
        <v>public static String LAST_UPDATED_DATE="lastUpdatedDate";</v>
      </c>
      <c r="Z363" s="7" t="str">
        <f t="shared" si="170"/>
        <v>private String lastUpdatedDate="";</v>
      </c>
    </row>
    <row r="364" spans="2:26" ht="17.5" x14ac:dyDescent="0.45">
      <c r="B364" s="8" t="s">
        <v>278</v>
      </c>
      <c r="C364" s="1" t="s">
        <v>1</v>
      </c>
      <c r="D364" s="12">
        <v>42</v>
      </c>
      <c r="L364" s="14"/>
      <c r="M364" s="18" t="str">
        <f t="shared" si="171"/>
        <v>LAST_UPDATED_TIME,</v>
      </c>
      <c r="N364" s="5" t="str">
        <f t="shared" si="167"/>
        <v>LAST_UPDATED_TIME VARCHAR(42),</v>
      </c>
      <c r="O364" s="1" t="s">
        <v>317</v>
      </c>
      <c r="P364" t="s">
        <v>316</v>
      </c>
      <c r="Q364" t="s">
        <v>133</v>
      </c>
      <c r="W364" s="17" t="str">
        <f t="shared" si="166"/>
        <v>lastUpdatedTime</v>
      </c>
      <c r="X364" s="3" t="str">
        <f t="shared" si="168"/>
        <v>"lastUpdatedTime":"",</v>
      </c>
      <c r="Y364" s="22" t="str">
        <f t="shared" si="169"/>
        <v>public static String LAST_UPDATED_TIME="lastUpdatedTime";</v>
      </c>
      <c r="Z364" s="7" t="str">
        <f t="shared" si="170"/>
        <v>private String lastUpdatedTime="";</v>
      </c>
    </row>
    <row r="365" spans="2:26" ht="17.5" x14ac:dyDescent="0.45">
      <c r="B365" s="8" t="s">
        <v>259</v>
      </c>
      <c r="C365" s="1" t="s">
        <v>1</v>
      </c>
      <c r="D365" s="12">
        <v>30</v>
      </c>
      <c r="L365" s="14"/>
      <c r="M365" s="18" t="str">
        <f t="shared" si="171"/>
        <v>ORDER_NO,</v>
      </c>
      <c r="N365" s="5" t="str">
        <f t="shared" si="167"/>
        <v>ORDER_NO VARCHAR(30),</v>
      </c>
      <c r="O365" s="1" t="s">
        <v>260</v>
      </c>
      <c r="P365" t="s">
        <v>174</v>
      </c>
      <c r="W365" s="17" t="str">
        <f t="shared" si="166"/>
        <v>orderNo</v>
      </c>
      <c r="X365" s="3" t="str">
        <f t="shared" si="168"/>
        <v>"orderNo":"",</v>
      </c>
      <c r="Y365" s="22" t="str">
        <f t="shared" si="169"/>
        <v>public static String ORDER_NO="orderNo";</v>
      </c>
      <c r="Z365" s="7" t="str">
        <f t="shared" si="170"/>
        <v>private String orderNo="";</v>
      </c>
    </row>
    <row r="366" spans="2:26" ht="17.5" x14ac:dyDescent="0.45">
      <c r="B366" s="8" t="s">
        <v>302</v>
      </c>
      <c r="C366" s="1" t="s">
        <v>1</v>
      </c>
      <c r="D366" s="8">
        <v>43</v>
      </c>
      <c r="M366" s="18" t="str">
        <f>CONCATENATE(B366,",")</f>
        <v>FK_PRIORITY_ID,</v>
      </c>
      <c r="N366" s="5" t="str">
        <f>CONCATENATE(B366," ",C366,"(",D366,")",",")</f>
        <v>FK_PRIORITY_ID VARCHAR(43),</v>
      </c>
      <c r="O366" s="1" t="s">
        <v>10</v>
      </c>
      <c r="P366" t="s">
        <v>306</v>
      </c>
      <c r="Q366" t="s">
        <v>2</v>
      </c>
      <c r="W366" s="17" t="str">
        <f t="shared" si="166"/>
        <v>fkPriorityId</v>
      </c>
      <c r="X366" s="3" t="str">
        <f t="shared" si="168"/>
        <v>"fkPriorityId":"",</v>
      </c>
      <c r="Y366" s="22" t="str">
        <f t="shared" si="169"/>
        <v>public static String FK_PRIORITY_ID="fkPriorityId";</v>
      </c>
      <c r="Z366" s="7" t="str">
        <f t="shared" si="170"/>
        <v>private String fkPriorityId="";</v>
      </c>
    </row>
    <row r="367" spans="2:26" ht="17.5" x14ac:dyDescent="0.45">
      <c r="B367" s="8" t="s">
        <v>334</v>
      </c>
      <c r="C367" s="1" t="s">
        <v>1</v>
      </c>
      <c r="D367" s="8">
        <v>43</v>
      </c>
      <c r="M367" s="18" t="str">
        <f>CONCATENATE(B367,",")</f>
        <v>FK_PROGRESS_ID,</v>
      </c>
      <c r="N367" s="5" t="str">
        <f>CONCATENATE(B367," ",C367,"(",D367,")",",")</f>
        <v>FK_PROGRESS_ID VARCHAR(43),</v>
      </c>
      <c r="O367" s="1" t="s">
        <v>10</v>
      </c>
      <c r="P367" t="s">
        <v>298</v>
      </c>
      <c r="Q367" t="s">
        <v>2</v>
      </c>
      <c r="W367" s="17" t="str">
        <f t="shared" si="166"/>
        <v>fkProgressId</v>
      </c>
      <c r="X367" s="3" t="str">
        <f t="shared" si="168"/>
        <v>"fkProgressId":"",</v>
      </c>
      <c r="Y367" s="22" t="str">
        <f t="shared" si="169"/>
        <v>public static String FK_PROGRESS_ID="fkProgressId";</v>
      </c>
      <c r="Z367" s="7" t="str">
        <f t="shared" si="170"/>
        <v>private String fkProgressId="";</v>
      </c>
    </row>
    <row r="368" spans="2:26" ht="17.5" x14ac:dyDescent="0.45">
      <c r="B368" s="8" t="s">
        <v>307</v>
      </c>
      <c r="C368" s="1" t="s">
        <v>1</v>
      </c>
      <c r="D368" s="8">
        <v>43</v>
      </c>
      <c r="M368" s="18" t="str">
        <f t="shared" si="171"/>
        <v>FK_TASK_CATEGORY_ID,</v>
      </c>
      <c r="N368" s="5" t="str">
        <f t="shared" si="167"/>
        <v>FK_TASK_CATEGORY_ID VARCHAR(43),</v>
      </c>
      <c r="O368" s="1" t="s">
        <v>10</v>
      </c>
      <c r="P368" t="s">
        <v>312</v>
      </c>
      <c r="Q368" t="s">
        <v>311</v>
      </c>
      <c r="R368" t="s">
        <v>2</v>
      </c>
      <c r="W368" s="17" t="str">
        <f t="shared" si="166"/>
        <v>fkTaskCategoryId</v>
      </c>
      <c r="X368" s="3" t="str">
        <f t="shared" si="168"/>
        <v>"fkTaskCategoryId":"",</v>
      </c>
      <c r="Y368" s="22" t="str">
        <f t="shared" si="169"/>
        <v>public static String FK_TASK_CATEGORY_ID="fkTaskCategoryId";</v>
      </c>
      <c r="Z368" s="7" t="str">
        <f t="shared" si="170"/>
        <v>private String fkTaskCategoryId="";</v>
      </c>
    </row>
    <row r="369" spans="2:26" ht="17.5" x14ac:dyDescent="0.45">
      <c r="C369" s="1"/>
      <c r="D369" s="8"/>
      <c r="M369" s="18"/>
      <c r="N369" s="33" t="s">
        <v>130</v>
      </c>
      <c r="O369" s="1"/>
      <c r="W369" s="17"/>
    </row>
    <row r="370" spans="2:26" ht="17.5" x14ac:dyDescent="0.45">
      <c r="C370" s="1"/>
      <c r="D370" s="8"/>
      <c r="M370" s="18"/>
      <c r="N370" s="31" t="s">
        <v>126</v>
      </c>
      <c r="O370" s="1"/>
      <c r="W370" s="17"/>
    </row>
    <row r="371" spans="2:26" x14ac:dyDescent="0.35">
      <c r="B371" s="2" t="s">
        <v>331</v>
      </c>
      <c r="I371" t="str">
        <f>CONCATENATE("ALTER TABLE"," ",B371)</f>
        <v>ALTER TABLE TM_TASK_LIST</v>
      </c>
      <c r="J371" t="s">
        <v>294</v>
      </c>
      <c r="K371" s="26" t="s">
        <v>351</v>
      </c>
      <c r="N371" s="5" t="str">
        <f>CONCATENATE("CREATE TABLE ",B371," ","(")</f>
        <v>CREATE TABLE TM_TASK_LIST (</v>
      </c>
    </row>
    <row r="372" spans="2:26" ht="17.5" x14ac:dyDescent="0.45">
      <c r="B372" s="1" t="s">
        <v>2</v>
      </c>
      <c r="C372" s="1" t="s">
        <v>1</v>
      </c>
      <c r="D372" s="4">
        <v>30</v>
      </c>
      <c r="E372" s="24" t="s">
        <v>113</v>
      </c>
      <c r="I372" t="str">
        <f>I371</f>
        <v>ALTER TABLE TM_TASK_LIST</v>
      </c>
      <c r="K372" s="25" t="str">
        <f>CONCATENATE(B372,",")</f>
        <v>ID,</v>
      </c>
      <c r="L372" s="12"/>
      <c r="M372" s="18" t="str">
        <f>CONCATENATE(B372,",")</f>
        <v>ID,</v>
      </c>
      <c r="N372" s="5" t="str">
        <f>CONCATENATE(B372," ",C372,"(",D372,") ",E372," ,")</f>
        <v>ID VARCHAR(30) NOT NULL ,</v>
      </c>
      <c r="O372" s="1" t="s">
        <v>2</v>
      </c>
      <c r="P372" s="6"/>
      <c r="Q372" s="6"/>
      <c r="R372" s="6"/>
      <c r="S372" s="6"/>
      <c r="T372" s="6"/>
      <c r="U372" s="6"/>
      <c r="V372" s="6"/>
      <c r="W372" s="17" t="str">
        <f t="shared" ref="W372:W402" si="172">CONCATENATE(,LOWER(O372),UPPER(LEFT(P372,1)),LOWER(RIGHT(P372,LEN(P372)-IF(LEN(P372)&gt;0,1,LEN(P372)))),UPPER(LEFT(Q372,1)),LOWER(RIGHT(Q372,LEN(Q372)-IF(LEN(Q372)&gt;0,1,LEN(Q372)))),UPPER(LEFT(R372,1)),LOWER(RIGHT(R372,LEN(R372)-IF(LEN(R372)&gt;0,1,LEN(R372)))),UPPER(LEFT(S372,1)),LOWER(RIGHT(S372,LEN(S372)-IF(LEN(S372)&gt;0,1,LEN(S372)))),UPPER(LEFT(T372,1)),LOWER(RIGHT(T372,LEN(T372)-IF(LEN(T372)&gt;0,1,LEN(T372)))),UPPER(LEFT(U372,1)),LOWER(RIGHT(U372,LEN(U372)-IF(LEN(U372)&gt;0,1,LEN(U372)))),UPPER(LEFT(V372,1)),LOWER(RIGHT(V372,LEN(V372)-IF(LEN(V372)&gt;0,1,LEN(V372)))))</f>
        <v>id</v>
      </c>
      <c r="X372" s="3" t="str">
        <f t="shared" ref="X372:X402" si="173">CONCATENATE("""",W372,"""",":","""","""",",")</f>
        <v>"id":"",</v>
      </c>
      <c r="Y372" s="22" t="str">
        <f t="shared" ref="Y372:Y402" si="174">CONCATENATE("public static String ",,B372,,"=","""",W372,""";")</f>
        <v>public static String ID="id";</v>
      </c>
      <c r="Z372" s="7" t="str">
        <f t="shared" ref="Z372:Z402" si="175">CONCATENATE("private String ",W372,"=","""""",";")</f>
        <v>private String id="";</v>
      </c>
    </row>
    <row r="373" spans="2:26" ht="17.5" x14ac:dyDescent="0.45">
      <c r="B373" s="1" t="s">
        <v>3</v>
      </c>
      <c r="C373" s="1" t="s">
        <v>1</v>
      </c>
      <c r="D373" s="4">
        <v>10</v>
      </c>
      <c r="I373" t="str">
        <f>I372</f>
        <v>ALTER TABLE TM_TASK_LIST</v>
      </c>
      <c r="K373" s="25" t="str">
        <f>CONCATENATE(B373,",")</f>
        <v>STATUS,</v>
      </c>
      <c r="L373" s="12"/>
      <c r="M373" s="18" t="str">
        <f>CONCATENATE(B373,",")</f>
        <v>STATUS,</v>
      </c>
      <c r="N373" s="5" t="str">
        <f t="shared" ref="N373:N402" si="176">CONCATENATE(B373," ",C373,"(",D373,")",",")</f>
        <v>STATUS VARCHAR(10),</v>
      </c>
      <c r="O373" s="1" t="s">
        <v>3</v>
      </c>
      <c r="W373" s="17" t="str">
        <f t="shared" si="172"/>
        <v>status</v>
      </c>
      <c r="X373" s="3" t="str">
        <f t="shared" si="173"/>
        <v>"status":"",</v>
      </c>
      <c r="Y373" s="22" t="str">
        <f t="shared" si="174"/>
        <v>public static String STATUS="status";</v>
      </c>
      <c r="Z373" s="7" t="str">
        <f t="shared" si="175"/>
        <v>private String status="";</v>
      </c>
    </row>
    <row r="374" spans="2:26" ht="17.5" x14ac:dyDescent="0.45">
      <c r="B374" s="1" t="s">
        <v>4</v>
      </c>
      <c r="C374" s="1" t="s">
        <v>1</v>
      </c>
      <c r="D374" s="4">
        <v>20</v>
      </c>
      <c r="I374" t="str">
        <f>I373</f>
        <v>ALTER TABLE TM_TASK_LIST</v>
      </c>
      <c r="K374" s="25" t="str">
        <f t="shared" ref="K374:K381" si="177">CONCATENATE(B374,",")</f>
        <v>INSERT_DATE,</v>
      </c>
      <c r="L374" s="12"/>
      <c r="M374" s="18" t="str">
        <f>CONCATENATE(B374,",")</f>
        <v>INSERT_DATE,</v>
      </c>
      <c r="N374" s="5" t="str">
        <f t="shared" si="176"/>
        <v>INSERT_DATE VARCHAR(20),</v>
      </c>
      <c r="O374" s="1" t="s">
        <v>7</v>
      </c>
      <c r="P374" t="s">
        <v>8</v>
      </c>
      <c r="W374" s="17" t="str">
        <f t="shared" si="172"/>
        <v>insertDate</v>
      </c>
      <c r="X374" s="3" t="str">
        <f t="shared" si="173"/>
        <v>"insertDate":"",</v>
      </c>
      <c r="Y374" s="22" t="str">
        <f t="shared" si="174"/>
        <v>public static String INSERT_DATE="insertDate";</v>
      </c>
      <c r="Z374" s="7" t="str">
        <f t="shared" si="175"/>
        <v>private String insertDate="";</v>
      </c>
    </row>
    <row r="375" spans="2:26" ht="17.5" x14ac:dyDescent="0.45">
      <c r="B375" s="1" t="s">
        <v>5</v>
      </c>
      <c r="C375" s="1" t="s">
        <v>1</v>
      </c>
      <c r="D375" s="4">
        <v>20</v>
      </c>
      <c r="I375" t="str">
        <f>I374</f>
        <v>ALTER TABLE TM_TASK_LIST</v>
      </c>
      <c r="K375" s="25" t="str">
        <f t="shared" si="177"/>
        <v>MODIFICATION_DATE,</v>
      </c>
      <c r="L375" s="12"/>
      <c r="M375" s="18" t="str">
        <f>CONCATENATE(B375,",")</f>
        <v>MODIFICATION_DATE,</v>
      </c>
      <c r="N375" s="5" t="str">
        <f t="shared" si="176"/>
        <v>MODIFICATION_DATE VARCHAR(20),</v>
      </c>
      <c r="O375" s="1" t="s">
        <v>9</v>
      </c>
      <c r="P375" t="s">
        <v>8</v>
      </c>
      <c r="W375" s="17" t="str">
        <f t="shared" si="172"/>
        <v>modificationDate</v>
      </c>
      <c r="X375" s="3" t="str">
        <f t="shared" si="173"/>
        <v>"modificationDate":"",</v>
      </c>
      <c r="Y375" s="22" t="str">
        <f t="shared" si="174"/>
        <v>public static String MODIFICATION_DATE="modificationDate";</v>
      </c>
      <c r="Z375" s="7" t="str">
        <f t="shared" si="175"/>
        <v>private String modificationDate="";</v>
      </c>
    </row>
    <row r="376" spans="2:26" ht="17.5" x14ac:dyDescent="0.45">
      <c r="B376" s="1" t="s">
        <v>0</v>
      </c>
      <c r="C376" s="1" t="s">
        <v>1</v>
      </c>
      <c r="D376" s="4">
        <v>400</v>
      </c>
      <c r="I376" t="e">
        <f>I100</f>
        <v>#REF!</v>
      </c>
      <c r="K376" s="25" t="str">
        <f t="shared" si="177"/>
        <v>NAME,</v>
      </c>
      <c r="L376" s="12"/>
      <c r="M376" s="18" t="str">
        <f>CONCATENATE(B376,",")</f>
        <v>NAME,</v>
      </c>
      <c r="N376" s="5" t="str">
        <f t="shared" si="176"/>
        <v>NAME VARCHAR(400),</v>
      </c>
      <c r="O376" s="1" t="s">
        <v>0</v>
      </c>
      <c r="W376" s="17" t="str">
        <f t="shared" si="172"/>
        <v>name</v>
      </c>
      <c r="X376" s="3" t="str">
        <f t="shared" si="173"/>
        <v>"name":"",</v>
      </c>
      <c r="Y376" s="22" t="str">
        <f t="shared" si="174"/>
        <v>public static String NAME="name";</v>
      </c>
      <c r="Z376" s="7" t="str">
        <f t="shared" si="175"/>
        <v>private String name="";</v>
      </c>
    </row>
    <row r="377" spans="2:26" ht="17.5" x14ac:dyDescent="0.45">
      <c r="B377" s="1" t="s">
        <v>262</v>
      </c>
      <c r="C377" s="1" t="s">
        <v>1</v>
      </c>
      <c r="D377" s="4">
        <v>40</v>
      </c>
      <c r="J377" s="23"/>
      <c r="K377" s="25" t="str">
        <f t="shared" si="177"/>
        <v>FK_PARENT_TASK_ID,</v>
      </c>
      <c r="L377" s="12"/>
      <c r="M377" s="18"/>
      <c r="N377" s="5" t="str">
        <f t="shared" si="176"/>
        <v>FK_PARENT_TASK_ID VARCHAR(40),</v>
      </c>
      <c r="O377" s="1" t="s">
        <v>10</v>
      </c>
      <c r="P377" t="s">
        <v>131</v>
      </c>
      <c r="Q377" t="s">
        <v>312</v>
      </c>
      <c r="R377" t="s">
        <v>2</v>
      </c>
      <c r="W377" s="17" t="str">
        <f t="shared" si="172"/>
        <v>fkParentTaskId</v>
      </c>
      <c r="X377" s="3" t="str">
        <f t="shared" si="173"/>
        <v>"fkParentTaskId":"",</v>
      </c>
      <c r="Y377" s="22" t="str">
        <f t="shared" si="174"/>
        <v>public static String FK_PARENT_TASK_ID="fkParentTaskId";</v>
      </c>
      <c r="Z377" s="7" t="str">
        <f t="shared" si="175"/>
        <v>private String fkParentTaskId="";</v>
      </c>
    </row>
    <row r="378" spans="2:26" ht="17.5" x14ac:dyDescent="0.45">
      <c r="B378" s="10" t="s">
        <v>263</v>
      </c>
      <c r="C378" s="1" t="s">
        <v>1</v>
      </c>
      <c r="D378" s="4">
        <v>40</v>
      </c>
      <c r="I378">
        <f>I99</f>
        <v>0</v>
      </c>
      <c r="K378" s="25" t="str">
        <f>CONCATENATE(B378,",")</f>
        <v>CREATED_BY,</v>
      </c>
      <c r="L378" s="12"/>
      <c r="M378" s="18" t="str">
        <f>CONCATENATE(B376,",")</f>
        <v>NAME,</v>
      </c>
      <c r="N378" s="5" t="str">
        <f>CONCATENATE(B378," ",C378,"(",D378,")",",")</f>
        <v>CREATED_BY VARCHAR(40),</v>
      </c>
      <c r="O378" s="1" t="s">
        <v>283</v>
      </c>
      <c r="P378" t="s">
        <v>128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createdBy</v>
      </c>
      <c r="X378" s="3" t="str">
        <f>CONCATENATE("""",W378,"""",":","""","""",",")</f>
        <v>"createdBy":"",</v>
      </c>
      <c r="Y378" s="22" t="str">
        <f>CONCATENATE("public static String ",,B378,,"=","""",W378,""";")</f>
        <v>public static String CREATED_BY="createdBy";</v>
      </c>
      <c r="Z378" s="7" t="str">
        <f>CONCATENATE("private String ",W378,"=","""""",";")</f>
        <v>private String createdBy="";</v>
      </c>
    </row>
    <row r="379" spans="2:26" ht="25.5" x14ac:dyDescent="0.45">
      <c r="B379" s="10" t="s">
        <v>340</v>
      </c>
      <c r="C379" s="1" t="s">
        <v>1</v>
      </c>
      <c r="D379" s="4">
        <v>40</v>
      </c>
      <c r="K379" s="25" t="s">
        <v>341</v>
      </c>
      <c r="L379" s="12"/>
      <c r="M379" s="18" t="str">
        <f>CONCATENATE(B377,",")</f>
        <v>FK_PARENT_TASK_ID,</v>
      </c>
      <c r="N379" s="5" t="str">
        <f t="shared" si="176"/>
        <v>CREATED_BY_NAME VARCHAR(40),</v>
      </c>
      <c r="O379" s="1" t="s">
        <v>283</v>
      </c>
      <c r="P379" t="s">
        <v>128</v>
      </c>
      <c r="Q379" t="s">
        <v>0</v>
      </c>
      <c r="W379" s="17" t="str">
        <f t="shared" si="172"/>
        <v>createdByName</v>
      </c>
      <c r="X379" s="3" t="str">
        <f t="shared" si="173"/>
        <v>"createdByName":"",</v>
      </c>
      <c r="Y379" s="22" t="str">
        <f t="shared" si="174"/>
        <v>public static String CREATED_BY_NAME="createdByName";</v>
      </c>
      <c r="Z379" s="7" t="str">
        <f t="shared" si="175"/>
        <v>private String createdByName="";</v>
      </c>
    </row>
    <row r="380" spans="2:26" ht="17.5" x14ac:dyDescent="0.45">
      <c r="B380" s="1" t="s">
        <v>264</v>
      </c>
      <c r="C380" s="1" t="s">
        <v>1</v>
      </c>
      <c r="D380" s="4">
        <v>40</v>
      </c>
      <c r="I380">
        <f>I126</f>
        <v>0</v>
      </c>
      <c r="K380" s="25" t="str">
        <f t="shared" si="177"/>
        <v>CREATED_DATE,</v>
      </c>
      <c r="L380" s="12"/>
      <c r="M380" s="18" t="str">
        <f>CONCATENATE(B380,",")</f>
        <v>CREATED_DATE,</v>
      </c>
      <c r="N380" s="5" t="str">
        <f t="shared" si="176"/>
        <v>CREATED_DATE VARCHAR(40),</v>
      </c>
      <c r="O380" s="1" t="s">
        <v>283</v>
      </c>
      <c r="P380" t="s">
        <v>8</v>
      </c>
      <c r="W380" s="17" t="str">
        <f t="shared" si="172"/>
        <v>createdDate</v>
      </c>
      <c r="X380" s="3" t="str">
        <f t="shared" si="173"/>
        <v>"createdDate":"",</v>
      </c>
      <c r="Y380" s="22" t="str">
        <f t="shared" si="174"/>
        <v>public static String CREATED_DATE="createdDate";</v>
      </c>
      <c r="Z380" s="7" t="str">
        <f t="shared" si="175"/>
        <v>private String createdDate="";</v>
      </c>
    </row>
    <row r="381" spans="2:26" ht="17.5" x14ac:dyDescent="0.45">
      <c r="B381" s="1" t="s">
        <v>265</v>
      </c>
      <c r="C381" s="1" t="s">
        <v>1</v>
      </c>
      <c r="D381" s="4">
        <v>40</v>
      </c>
      <c r="K381" s="25" t="str">
        <f t="shared" si="177"/>
        <v>CREATED_TIME,</v>
      </c>
      <c r="L381" s="12"/>
      <c r="M381" s="18"/>
      <c r="N381" s="5" t="str">
        <f t="shared" si="176"/>
        <v>CREATED_TIME VARCHAR(40),</v>
      </c>
      <c r="O381" s="1" t="s">
        <v>283</v>
      </c>
      <c r="P381" t="s">
        <v>133</v>
      </c>
      <c r="W381" s="17" t="str">
        <f t="shared" si="172"/>
        <v>createdTime</v>
      </c>
      <c r="X381" s="3" t="str">
        <f t="shared" si="173"/>
        <v>"createdTime":"",</v>
      </c>
      <c r="Y381" s="22" t="str">
        <f t="shared" si="174"/>
        <v>public static String CREATED_TIME="createdTime";</v>
      </c>
      <c r="Z381" s="7" t="str">
        <f t="shared" si="175"/>
        <v>private String createdTime="";</v>
      </c>
    </row>
    <row r="382" spans="2:26" ht="17.5" x14ac:dyDescent="0.45">
      <c r="B382" s="1" t="s">
        <v>266</v>
      </c>
      <c r="C382" s="1" t="s">
        <v>1</v>
      </c>
      <c r="D382" s="4">
        <v>50</v>
      </c>
      <c r="I382">
        <f>I126</f>
        <v>0</v>
      </c>
      <c r="K382" s="25" t="str">
        <f t="shared" ref="K382:K402" si="178">CONCATENATE(B382,",")</f>
        <v>START_DATE,</v>
      </c>
      <c r="L382" s="12"/>
      <c r="M382" s="18" t="str">
        <f>CONCATENATE(B382,",")</f>
        <v>START_DATE,</v>
      </c>
      <c r="N382" s="5" t="str">
        <f t="shared" si="176"/>
        <v>START_DATE VARCHAR(50),</v>
      </c>
      <c r="O382" s="1" t="s">
        <v>290</v>
      </c>
      <c r="P382" t="s">
        <v>8</v>
      </c>
      <c r="W382" s="17" t="str">
        <f t="shared" si="172"/>
        <v>startDate</v>
      </c>
      <c r="X382" s="3" t="str">
        <f t="shared" si="173"/>
        <v>"startDate":"",</v>
      </c>
      <c r="Y382" s="22" t="str">
        <f t="shared" si="174"/>
        <v>public static String START_DATE="startDate";</v>
      </c>
      <c r="Z382" s="7" t="str">
        <f t="shared" si="175"/>
        <v>private String startDate="";</v>
      </c>
    </row>
    <row r="383" spans="2:26" ht="17.5" x14ac:dyDescent="0.45">
      <c r="B383" s="1" t="s">
        <v>267</v>
      </c>
      <c r="C383" s="1" t="s">
        <v>1</v>
      </c>
      <c r="D383" s="4">
        <v>50</v>
      </c>
      <c r="K383" s="25" t="str">
        <f t="shared" si="178"/>
        <v>START_TIME,</v>
      </c>
      <c r="L383" s="12"/>
      <c r="M383" s="18" t="str">
        <f>CONCATENATE(B383,",")</f>
        <v>START_TIME,</v>
      </c>
      <c r="N383" s="5" t="str">
        <f t="shared" si="176"/>
        <v>START_TIME VARCHAR(50),</v>
      </c>
      <c r="O383" s="1" t="s">
        <v>290</v>
      </c>
      <c r="P383" t="s">
        <v>133</v>
      </c>
      <c r="W383" s="17" t="str">
        <f t="shared" si="172"/>
        <v>startTime</v>
      </c>
      <c r="X383" s="3" t="str">
        <f t="shared" si="173"/>
        <v>"startTime":"",</v>
      </c>
      <c r="Y383" s="22" t="str">
        <f t="shared" si="174"/>
        <v>public static String START_TIME="startTime";</v>
      </c>
      <c r="Z383" s="7" t="str">
        <f t="shared" si="175"/>
        <v>private String startTime="";</v>
      </c>
    </row>
    <row r="384" spans="2:26" ht="17.5" x14ac:dyDescent="0.45">
      <c r="B384" s="1" t="s">
        <v>268</v>
      </c>
      <c r="C384" s="1" t="s">
        <v>1</v>
      </c>
      <c r="D384" s="4">
        <v>40</v>
      </c>
      <c r="K384" s="25" t="str">
        <f t="shared" si="178"/>
        <v>END_DATE,</v>
      </c>
      <c r="L384" s="12"/>
      <c r="M384" s="18"/>
      <c r="N384" s="5" t="str">
        <f t="shared" si="176"/>
        <v>END_DATE VARCHAR(40),</v>
      </c>
      <c r="O384" s="1" t="s">
        <v>291</v>
      </c>
      <c r="P384" t="s">
        <v>8</v>
      </c>
      <c r="W384" s="17" t="str">
        <f t="shared" si="172"/>
        <v>endDate</v>
      </c>
      <c r="X384" s="3" t="str">
        <f t="shared" si="173"/>
        <v>"endDate":"",</v>
      </c>
      <c r="Y384" s="22" t="str">
        <f t="shared" si="174"/>
        <v>public static String END_DATE="endDate";</v>
      </c>
      <c r="Z384" s="7" t="str">
        <f t="shared" si="175"/>
        <v>private String endDate="";</v>
      </c>
    </row>
    <row r="385" spans="2:26" ht="17.5" x14ac:dyDescent="0.45">
      <c r="B385" s="1" t="s">
        <v>269</v>
      </c>
      <c r="C385" s="1" t="s">
        <v>1</v>
      </c>
      <c r="D385" s="4">
        <v>40</v>
      </c>
      <c r="K385" s="25" t="str">
        <f t="shared" si="178"/>
        <v>END_TIME,</v>
      </c>
      <c r="L385" s="12"/>
      <c r="M385" s="18" t="str">
        <f>CONCATENATE(B385,",")</f>
        <v>END_TIME,</v>
      </c>
      <c r="N385" s="5" t="str">
        <f t="shared" si="176"/>
        <v>END_TIME VARCHAR(40),</v>
      </c>
      <c r="O385" s="1" t="s">
        <v>291</v>
      </c>
      <c r="P385" t="s">
        <v>133</v>
      </c>
      <c r="W385" s="17" t="str">
        <f t="shared" si="172"/>
        <v>endTime</v>
      </c>
      <c r="X385" s="3" t="str">
        <f t="shared" si="173"/>
        <v>"endTime":"",</v>
      </c>
      <c r="Y385" s="22" t="str">
        <f t="shared" si="174"/>
        <v>public static String END_TIME="endTime";</v>
      </c>
      <c r="Z385" s="7" t="str">
        <f t="shared" si="175"/>
        <v>private String endTime="";</v>
      </c>
    </row>
    <row r="386" spans="2:26" ht="17.5" x14ac:dyDescent="0.45">
      <c r="B386" s="1" t="s">
        <v>270</v>
      </c>
      <c r="C386" s="1" t="s">
        <v>1</v>
      </c>
      <c r="D386" s="4">
        <v>40</v>
      </c>
      <c r="K386" s="25" t="str">
        <f t="shared" si="178"/>
        <v>FINISH_DATE,</v>
      </c>
      <c r="L386" s="12"/>
      <c r="M386" s="18" t="str">
        <f>CONCATENATE(B386,",")</f>
        <v>FINISH_DATE,</v>
      </c>
      <c r="N386" s="5" t="str">
        <f t="shared" si="176"/>
        <v>FINISH_DATE VARCHAR(40),</v>
      </c>
      <c r="O386" s="1" t="s">
        <v>313</v>
      </c>
      <c r="P386" t="s">
        <v>8</v>
      </c>
      <c r="W386" s="17" t="str">
        <f t="shared" si="172"/>
        <v>finishDate</v>
      </c>
      <c r="X386" s="3" t="str">
        <f t="shared" si="173"/>
        <v>"finishDate":"",</v>
      </c>
      <c r="Y386" s="22" t="str">
        <f t="shared" si="174"/>
        <v>public static String FINISH_DATE="finishDate";</v>
      </c>
      <c r="Z386" s="7" t="str">
        <f t="shared" si="175"/>
        <v>private String finishDate="";</v>
      </c>
    </row>
    <row r="387" spans="2:26" ht="17.5" x14ac:dyDescent="0.45">
      <c r="B387" s="1" t="s">
        <v>271</v>
      </c>
      <c r="C387" s="1" t="s">
        <v>1</v>
      </c>
      <c r="D387" s="4">
        <v>40</v>
      </c>
      <c r="K387" s="25" t="str">
        <f t="shared" si="178"/>
        <v>FINISH_TIME,</v>
      </c>
      <c r="L387" s="12"/>
      <c r="M387" s="18" t="str">
        <f>CONCATENATE(B387,",")</f>
        <v>FINISH_TIME,</v>
      </c>
      <c r="N387" s="5" t="str">
        <f t="shared" si="176"/>
        <v>FINISH_TIME VARCHAR(40),</v>
      </c>
      <c r="O387" s="1" t="s">
        <v>313</v>
      </c>
      <c r="P387" t="s">
        <v>133</v>
      </c>
      <c r="W387" s="17" t="str">
        <f t="shared" si="172"/>
        <v>finishTime</v>
      </c>
      <c r="X387" s="3" t="str">
        <f t="shared" si="173"/>
        <v>"finishTime":"",</v>
      </c>
      <c r="Y387" s="22" t="str">
        <f t="shared" si="174"/>
        <v>public static String FINISH_TIME="finishTime";</v>
      </c>
      <c r="Z387" s="7" t="str">
        <f t="shared" si="175"/>
        <v>private String finishTime="";</v>
      </c>
    </row>
    <row r="388" spans="2:26" ht="17.5" x14ac:dyDescent="0.45">
      <c r="B388" s="1" t="s">
        <v>272</v>
      </c>
      <c r="C388" s="1" t="s">
        <v>1</v>
      </c>
      <c r="D388" s="4">
        <v>30</v>
      </c>
      <c r="K388" s="25" t="str">
        <f t="shared" si="178"/>
        <v>COMPLETED_DURATION,</v>
      </c>
      <c r="L388" s="12"/>
      <c r="M388" s="18" t="str">
        <f>CONCATENATE(B388,",")</f>
        <v>COMPLETED_DURATION,</v>
      </c>
      <c r="N388" s="5" t="str">
        <f t="shared" si="176"/>
        <v>COMPLETED_DURATION VARCHAR(30),</v>
      </c>
      <c r="O388" s="1" t="s">
        <v>314</v>
      </c>
      <c r="P388" t="s">
        <v>315</v>
      </c>
      <c r="W388" s="17" t="str">
        <f t="shared" si="172"/>
        <v>completedDuration</v>
      </c>
      <c r="X388" s="3" t="str">
        <f t="shared" si="173"/>
        <v>"completedDuration":"",</v>
      </c>
      <c r="Y388" s="22" t="str">
        <f t="shared" si="174"/>
        <v>public static String COMPLETED_DURATION="completedDuration";</v>
      </c>
      <c r="Z388" s="7" t="str">
        <f t="shared" si="175"/>
        <v>private String completedDuration="";</v>
      </c>
    </row>
    <row r="389" spans="2:26" ht="17.5" x14ac:dyDescent="0.45">
      <c r="B389" s="8" t="s">
        <v>14</v>
      </c>
      <c r="C389" s="1" t="s">
        <v>1</v>
      </c>
      <c r="D389" s="4">
        <v>2000</v>
      </c>
      <c r="K389" s="25" t="str">
        <f t="shared" si="178"/>
        <v>DESCRIPTION,</v>
      </c>
      <c r="L389" s="14"/>
      <c r="M389" s="18" t="str">
        <f t="shared" ref="M389:M402" si="179">CONCATENATE(B389,",")</f>
        <v>DESCRIPTION,</v>
      </c>
      <c r="N389" s="5" t="str">
        <f t="shared" si="176"/>
        <v>DESCRIPTION VARCHAR(2000),</v>
      </c>
      <c r="O389" s="1" t="s">
        <v>14</v>
      </c>
      <c r="W389" s="17" t="str">
        <f t="shared" si="172"/>
        <v>description</v>
      </c>
      <c r="X389" s="3" t="str">
        <f t="shared" si="173"/>
        <v>"description":"",</v>
      </c>
      <c r="Y389" s="22" t="str">
        <f t="shared" si="174"/>
        <v>public static String DESCRIPTION="description";</v>
      </c>
      <c r="Z389" s="7" t="str">
        <f t="shared" si="175"/>
        <v>private String description="";</v>
      </c>
    </row>
    <row r="390" spans="2:26" ht="17.5" x14ac:dyDescent="0.45">
      <c r="B390" s="8" t="s">
        <v>273</v>
      </c>
      <c r="C390" s="1" t="s">
        <v>1</v>
      </c>
      <c r="D390" s="12">
        <v>40</v>
      </c>
      <c r="K390" s="25" t="str">
        <f>CONCATENATE(B390,",")</f>
        <v>FK_TASK_TYPE_ID,</v>
      </c>
      <c r="L390" s="14"/>
      <c r="M390" s="18" t="str">
        <f>CONCATENATE(B390,",")</f>
        <v>FK_TASK_TYPE_ID,</v>
      </c>
      <c r="N390" s="5" t="str">
        <f>CONCATENATE(B390," ",C390,"(",D390,")",",")</f>
        <v>FK_TASK_TYPE_ID VARCHAR(40),</v>
      </c>
      <c r="O390" s="1" t="s">
        <v>10</v>
      </c>
      <c r="P390" t="s">
        <v>312</v>
      </c>
      <c r="Q390" t="s">
        <v>51</v>
      </c>
      <c r="R390" t="s">
        <v>2</v>
      </c>
      <c r="W390" s="17" t="str">
        <f>CONCATENATE(,LOWER(O390),UPPER(LEFT(P390,1)),LOWER(RIGHT(P390,LEN(P390)-IF(LEN(P390)&gt;0,1,LEN(P390)))),UPPER(LEFT(Q390,1)),LOWER(RIGHT(Q390,LEN(Q390)-IF(LEN(Q390)&gt;0,1,LEN(Q390)))),UPPER(LEFT(R390,1)),LOWER(RIGHT(R390,LEN(R390)-IF(LEN(R390)&gt;0,1,LEN(R390)))),UPPER(LEFT(S390,1)),LOWER(RIGHT(S390,LEN(S390)-IF(LEN(S390)&gt;0,1,LEN(S390)))),UPPER(LEFT(T390,1)),LOWER(RIGHT(T390,LEN(T390)-IF(LEN(T390)&gt;0,1,LEN(T390)))),UPPER(LEFT(U390,1)),LOWER(RIGHT(U390,LEN(U390)-IF(LEN(U390)&gt;0,1,LEN(U390)))),UPPER(LEFT(V390,1)),LOWER(RIGHT(V390,LEN(V390)-IF(LEN(V390)&gt;0,1,LEN(V390)))))</f>
        <v>fkTaskTypeId</v>
      </c>
      <c r="X390" s="3" t="str">
        <f>CONCATENATE("""",W390,"""",":","""","""",",")</f>
        <v>"fkTaskTypeId":"",</v>
      </c>
      <c r="Y390" s="22" t="str">
        <f>CONCATENATE("public static String ",,B390,,"=","""",W390,""";")</f>
        <v>public static String FK_TASK_TYPE_ID="fkTaskTypeId";</v>
      </c>
      <c r="Z390" s="7" t="str">
        <f>CONCATENATE("private String ",W390,"=","""""",";")</f>
        <v>private String fkTaskTypeId="";</v>
      </c>
    </row>
    <row r="391" spans="2:26" ht="17.5" x14ac:dyDescent="0.45">
      <c r="B391" s="8" t="s">
        <v>332</v>
      </c>
      <c r="C391" s="1" t="s">
        <v>1</v>
      </c>
      <c r="D391" s="12">
        <v>40</v>
      </c>
      <c r="K391" s="25" t="s">
        <v>339</v>
      </c>
      <c r="L391" s="14"/>
      <c r="M391" s="18" t="str">
        <f t="shared" si="179"/>
        <v>TASK_TYPE_NAME,</v>
      </c>
      <c r="N391" s="5" t="str">
        <f t="shared" si="176"/>
        <v>TASK_TYPE_NAME VARCHAR(40),</v>
      </c>
      <c r="O391" s="1" t="s">
        <v>312</v>
      </c>
      <c r="P391" t="s">
        <v>51</v>
      </c>
      <c r="Q391" t="s">
        <v>0</v>
      </c>
      <c r="W391" s="17" t="str">
        <f t="shared" si="172"/>
        <v>taskTypeName</v>
      </c>
      <c r="X391" s="3" t="str">
        <f t="shared" si="173"/>
        <v>"taskTypeName":"",</v>
      </c>
      <c r="Y391" s="22" t="str">
        <f t="shared" si="174"/>
        <v>public static String TASK_TYPE_NAME="taskTypeName";</v>
      </c>
      <c r="Z391" s="7" t="str">
        <f t="shared" si="175"/>
        <v>private String taskTypeName="";</v>
      </c>
    </row>
    <row r="392" spans="2:26" ht="17.5" x14ac:dyDescent="0.45">
      <c r="B392" s="8" t="s">
        <v>274</v>
      </c>
      <c r="C392" s="1" t="s">
        <v>1</v>
      </c>
      <c r="D392" s="12">
        <v>40</v>
      </c>
      <c r="K392" s="25" t="str">
        <f>CONCATENATE(B392,",")</f>
        <v>FK_TASK_STATUS_ID,</v>
      </c>
      <c r="L392" s="14"/>
      <c r="M392" s="18" t="str">
        <f>CONCATENATE(B392,",")</f>
        <v>FK_TASK_STATUS_ID,</v>
      </c>
      <c r="N392" s="5" t="str">
        <f>CONCATENATE(B392," ",C392,"(",D392,")",",")</f>
        <v>FK_TASK_STATUS_ID VARCHAR(40),</v>
      </c>
      <c r="O392" s="1" t="s">
        <v>10</v>
      </c>
      <c r="P392" t="s">
        <v>312</v>
      </c>
      <c r="Q392" t="s">
        <v>3</v>
      </c>
      <c r="R392" t="s">
        <v>2</v>
      </c>
      <c r="W392" s="17" t="str">
        <f>CONCATENATE(,LOWER(O392),UPPER(LEFT(P392,1)),LOWER(RIGHT(P392,LEN(P392)-IF(LEN(P392)&gt;0,1,LEN(P392)))),UPPER(LEFT(Q392,1)),LOWER(RIGHT(Q392,LEN(Q392)-IF(LEN(Q392)&gt;0,1,LEN(Q392)))),UPPER(LEFT(R392,1)),LOWER(RIGHT(R392,LEN(R392)-IF(LEN(R392)&gt;0,1,LEN(R392)))),UPPER(LEFT(S392,1)),LOWER(RIGHT(S392,LEN(S392)-IF(LEN(S392)&gt;0,1,LEN(S392)))),UPPER(LEFT(T392,1)),LOWER(RIGHT(T392,LEN(T392)-IF(LEN(T392)&gt;0,1,LEN(T392)))),UPPER(LEFT(U392,1)),LOWER(RIGHT(U392,LEN(U392)-IF(LEN(U392)&gt;0,1,LEN(U392)))),UPPER(LEFT(V392,1)),LOWER(RIGHT(V392,LEN(V392)-IF(LEN(V392)&gt;0,1,LEN(V392)))))</f>
        <v>fkTaskStatusId</v>
      </c>
      <c r="X392" s="3" t="str">
        <f>CONCATENATE("""",W392,"""",":","""","""",",")</f>
        <v>"fkTaskStatusId":"",</v>
      </c>
      <c r="Y392" s="22" t="str">
        <f>CONCATENATE("public static String ",,B392,,"=","""",W392,""";")</f>
        <v>public static String FK_TASK_STATUS_ID="fkTaskStatusId";</v>
      </c>
      <c r="Z392" s="7" t="str">
        <f>CONCATENATE("private String ",W392,"=","""""",";")</f>
        <v>private String fkTaskStatusId="";</v>
      </c>
    </row>
    <row r="393" spans="2:26" ht="17.5" x14ac:dyDescent="0.45">
      <c r="B393" s="8" t="s">
        <v>333</v>
      </c>
      <c r="C393" s="1" t="s">
        <v>1</v>
      </c>
      <c r="D393" s="12">
        <v>40</v>
      </c>
      <c r="K393" s="25" t="s">
        <v>338</v>
      </c>
      <c r="L393" s="14"/>
      <c r="M393" s="18" t="str">
        <f t="shared" si="179"/>
        <v>TASK_STATUS_NAME,</v>
      </c>
      <c r="N393" s="5" t="str">
        <f t="shared" si="176"/>
        <v>TASK_STATUS_NAME VARCHAR(40),</v>
      </c>
      <c r="O393" s="1" t="s">
        <v>312</v>
      </c>
      <c r="P393" t="s">
        <v>3</v>
      </c>
      <c r="Q393" t="s">
        <v>0</v>
      </c>
      <c r="W393" s="17" t="str">
        <f t="shared" si="172"/>
        <v>taskStatusName</v>
      </c>
      <c r="X393" s="3" t="str">
        <f t="shared" si="173"/>
        <v>"taskStatusName":"",</v>
      </c>
      <c r="Y393" s="22" t="str">
        <f t="shared" si="174"/>
        <v>public static String TASK_STATUS_NAME="taskStatusName";</v>
      </c>
      <c r="Z393" s="7" t="str">
        <f t="shared" si="175"/>
        <v>private String taskStatusName="";</v>
      </c>
    </row>
    <row r="394" spans="2:26" ht="17.5" x14ac:dyDescent="0.45">
      <c r="B394" s="8" t="s">
        <v>275</v>
      </c>
      <c r="C394" s="1" t="s">
        <v>1</v>
      </c>
      <c r="D394" s="12">
        <v>40</v>
      </c>
      <c r="K394" s="25" t="str">
        <f>CONCATENATE(B394,",")</f>
        <v>FK_PROJECT_ID,</v>
      </c>
      <c r="L394" s="14"/>
      <c r="M394" s="18" t="str">
        <f>CONCATENATE(B394,",")</f>
        <v>FK_PROJECT_ID,</v>
      </c>
      <c r="N394" s="5" t="str">
        <f>CONCATENATE(B394," ",C394,"(",D394,")",",")</f>
        <v>FK_PROJECT_ID VARCHAR(40),</v>
      </c>
      <c r="O394" s="1" t="s">
        <v>10</v>
      </c>
      <c r="P394" t="s">
        <v>289</v>
      </c>
      <c r="Q394" t="s">
        <v>2</v>
      </c>
      <c r="W394" s="17" t="str">
        <f>CONCATENATE(,LOWER(O394),UPPER(LEFT(P394,1)),LOWER(RIGHT(P394,LEN(P394)-IF(LEN(P394)&gt;0,1,LEN(P394)))),UPPER(LEFT(Q394,1)),LOWER(RIGHT(Q394,LEN(Q394)-IF(LEN(Q394)&gt;0,1,LEN(Q394)))),UPPER(LEFT(R394,1)),LOWER(RIGHT(R394,LEN(R394)-IF(LEN(R394)&gt;0,1,LEN(R394)))),UPPER(LEFT(S394,1)),LOWER(RIGHT(S394,LEN(S394)-IF(LEN(S394)&gt;0,1,LEN(S394)))),UPPER(LEFT(T394,1)),LOWER(RIGHT(T394,LEN(T394)-IF(LEN(T394)&gt;0,1,LEN(T394)))),UPPER(LEFT(U394,1)),LOWER(RIGHT(U394,LEN(U394)-IF(LEN(U394)&gt;0,1,LEN(U394)))),UPPER(LEFT(V394,1)),LOWER(RIGHT(V394,LEN(V394)-IF(LEN(V394)&gt;0,1,LEN(V394)))))</f>
        <v>fkProjectId</v>
      </c>
      <c r="X394" s="3" t="str">
        <f>CONCATENATE("""",W394,"""",":","""","""",",")</f>
        <v>"fkProjectId":"",</v>
      </c>
      <c r="Y394" s="22" t="str">
        <f>CONCATENATE("public static String ",,B394,,"=","""",W394,""";")</f>
        <v>public static String FK_PROJECT_ID="fkProjectId";</v>
      </c>
      <c r="Z394" s="7" t="str">
        <f>CONCATENATE("private String ",W394,"=","""""",";")</f>
        <v>private String fkProjectId="";</v>
      </c>
    </row>
    <row r="395" spans="2:26" ht="17.5" x14ac:dyDescent="0.45">
      <c r="B395" s="8" t="s">
        <v>288</v>
      </c>
      <c r="C395" s="1" t="s">
        <v>1</v>
      </c>
      <c r="D395" s="12">
        <v>40</v>
      </c>
      <c r="K395" s="25" t="s">
        <v>337</v>
      </c>
      <c r="L395" s="14"/>
      <c r="M395" s="18" t="str">
        <f t="shared" si="179"/>
        <v>PROJECT_NAME,</v>
      </c>
      <c r="N395" s="5" t="str">
        <f t="shared" si="176"/>
        <v>PROJECT_NAME VARCHAR(40),</v>
      </c>
      <c r="O395" s="1" t="s">
        <v>289</v>
      </c>
      <c r="P395" t="s">
        <v>0</v>
      </c>
      <c r="W395" s="17" t="str">
        <f t="shared" si="172"/>
        <v>projectName</v>
      </c>
      <c r="X395" s="3" t="str">
        <f t="shared" si="173"/>
        <v>"projectName":"",</v>
      </c>
      <c r="Y395" s="22" t="str">
        <f t="shared" si="174"/>
        <v>public static String PROJECT_NAME="projectName";</v>
      </c>
      <c r="Z395" s="7" t="str">
        <f t="shared" si="175"/>
        <v>private String projectName="";</v>
      </c>
    </row>
    <row r="396" spans="2:26" ht="17.5" x14ac:dyDescent="0.45">
      <c r="B396" s="8" t="s">
        <v>276</v>
      </c>
      <c r="C396" s="1" t="s">
        <v>1</v>
      </c>
      <c r="D396" s="12">
        <v>40</v>
      </c>
      <c r="K396" s="25" t="str">
        <f t="shared" si="178"/>
        <v>UPDATED_BY,</v>
      </c>
      <c r="L396" s="14"/>
      <c r="M396" s="18" t="str">
        <f t="shared" si="179"/>
        <v>UPDATED_BY,</v>
      </c>
      <c r="N396" s="5" t="str">
        <f t="shared" si="176"/>
        <v>UPDATED_BY VARCHAR(40),</v>
      </c>
      <c r="O396" s="1" t="s">
        <v>316</v>
      </c>
      <c r="P396" t="s">
        <v>128</v>
      </c>
      <c r="W396" s="17" t="str">
        <f t="shared" si="172"/>
        <v>updatedBy</v>
      </c>
      <c r="X396" s="3" t="str">
        <f t="shared" si="173"/>
        <v>"updatedBy":"",</v>
      </c>
      <c r="Y396" s="22" t="str">
        <f t="shared" si="174"/>
        <v>public static String UPDATED_BY="updatedBy";</v>
      </c>
      <c r="Z396" s="7" t="str">
        <f t="shared" si="175"/>
        <v>private String updatedBy="";</v>
      </c>
    </row>
    <row r="397" spans="2:26" ht="17.5" x14ac:dyDescent="0.45">
      <c r="B397" s="8" t="s">
        <v>277</v>
      </c>
      <c r="C397" s="1" t="s">
        <v>1</v>
      </c>
      <c r="D397" s="12">
        <v>42</v>
      </c>
      <c r="K397" s="25" t="str">
        <f t="shared" si="178"/>
        <v>LAST_UPDATED_DATE,</v>
      </c>
      <c r="L397" s="14"/>
      <c r="M397" s="18" t="str">
        <f t="shared" si="179"/>
        <v>LAST_UPDATED_DATE,</v>
      </c>
      <c r="N397" s="5" t="str">
        <f t="shared" si="176"/>
        <v>LAST_UPDATED_DATE VARCHAR(42),</v>
      </c>
      <c r="O397" s="1" t="s">
        <v>317</v>
      </c>
      <c r="P397" t="s">
        <v>316</v>
      </c>
      <c r="Q397" t="s">
        <v>8</v>
      </c>
      <c r="W397" s="17" t="str">
        <f t="shared" si="172"/>
        <v>lastUpdatedDate</v>
      </c>
      <c r="X397" s="3" t="str">
        <f t="shared" si="173"/>
        <v>"lastUpdatedDate":"",</v>
      </c>
      <c r="Y397" s="22" t="str">
        <f t="shared" si="174"/>
        <v>public static String LAST_UPDATED_DATE="lastUpdatedDate";</v>
      </c>
      <c r="Z397" s="7" t="str">
        <f t="shared" si="175"/>
        <v>private String lastUpdatedDate="";</v>
      </c>
    </row>
    <row r="398" spans="2:26" ht="17.5" x14ac:dyDescent="0.45">
      <c r="B398" s="8" t="s">
        <v>278</v>
      </c>
      <c r="C398" s="1" t="s">
        <v>1</v>
      </c>
      <c r="D398" s="12">
        <v>42</v>
      </c>
      <c r="K398" s="25" t="str">
        <f t="shared" si="178"/>
        <v>LAST_UPDATED_TIME,</v>
      </c>
      <c r="L398" s="14"/>
      <c r="M398" s="18" t="str">
        <f t="shared" si="179"/>
        <v>LAST_UPDATED_TIME,</v>
      </c>
      <c r="N398" s="5" t="str">
        <f t="shared" si="176"/>
        <v>LAST_UPDATED_TIME VARCHAR(42),</v>
      </c>
      <c r="O398" s="1" t="s">
        <v>317</v>
      </c>
      <c r="P398" t="s">
        <v>316</v>
      </c>
      <c r="Q398" t="s">
        <v>133</v>
      </c>
      <c r="W398" s="17" t="str">
        <f t="shared" si="172"/>
        <v>lastUpdatedTime</v>
      </c>
      <c r="X398" s="3" t="str">
        <f t="shared" si="173"/>
        <v>"lastUpdatedTime":"",</v>
      </c>
      <c r="Y398" s="22" t="str">
        <f t="shared" si="174"/>
        <v>public static String LAST_UPDATED_TIME="lastUpdatedTime";</v>
      </c>
      <c r="Z398" s="7" t="str">
        <f t="shared" si="175"/>
        <v>private String lastUpdatedTime="";</v>
      </c>
    </row>
    <row r="399" spans="2:26" ht="17.5" x14ac:dyDescent="0.45">
      <c r="B399" s="8" t="s">
        <v>259</v>
      </c>
      <c r="C399" s="1" t="s">
        <v>1</v>
      </c>
      <c r="D399" s="12">
        <v>30</v>
      </c>
      <c r="K399" s="25" t="str">
        <f t="shared" si="178"/>
        <v>ORDER_NO,</v>
      </c>
      <c r="L399" s="14"/>
      <c r="M399" s="18" t="str">
        <f t="shared" si="179"/>
        <v>ORDER_NO,</v>
      </c>
      <c r="N399" s="5" t="str">
        <f t="shared" si="176"/>
        <v>ORDER_NO VARCHAR(30),</v>
      </c>
      <c r="O399" s="1" t="s">
        <v>260</v>
      </c>
      <c r="P399" t="s">
        <v>174</v>
      </c>
      <c r="W399" s="17" t="str">
        <f t="shared" si="172"/>
        <v>orderNo</v>
      </c>
      <c r="X399" s="3" t="str">
        <f t="shared" si="173"/>
        <v>"orderNo":"",</v>
      </c>
      <c r="Y399" s="22" t="str">
        <f t="shared" si="174"/>
        <v>public static String ORDER_NO="orderNo";</v>
      </c>
      <c r="Z399" s="7" t="str">
        <f t="shared" si="175"/>
        <v>private String orderNo="";</v>
      </c>
    </row>
    <row r="400" spans="2:26" ht="17.5" x14ac:dyDescent="0.45">
      <c r="B400" s="8" t="s">
        <v>302</v>
      </c>
      <c r="C400" s="1" t="s">
        <v>1</v>
      </c>
      <c r="D400" s="8">
        <v>43</v>
      </c>
      <c r="K400" s="25" t="str">
        <f t="shared" si="178"/>
        <v>FK_PRIORITY_ID,</v>
      </c>
      <c r="M400" s="18" t="str">
        <f t="shared" si="179"/>
        <v>FK_PRIORITY_ID,</v>
      </c>
      <c r="N400" s="5" t="str">
        <f t="shared" si="176"/>
        <v>FK_PRIORITY_ID VARCHAR(43),</v>
      </c>
      <c r="O400" s="1" t="s">
        <v>10</v>
      </c>
      <c r="P400" t="s">
        <v>306</v>
      </c>
      <c r="Q400" t="s">
        <v>2</v>
      </c>
      <c r="W400" s="17" t="str">
        <f t="shared" si="172"/>
        <v>fkPriorityId</v>
      </c>
      <c r="X400" s="3" t="str">
        <f t="shared" si="173"/>
        <v>"fkPriorityId":"",</v>
      </c>
      <c r="Y400" s="22" t="str">
        <f t="shared" si="174"/>
        <v>public static String FK_PRIORITY_ID="fkPriorityId";</v>
      </c>
      <c r="Z400" s="7" t="str">
        <f t="shared" si="175"/>
        <v>private String fkPriorityId="";</v>
      </c>
    </row>
    <row r="401" spans="2:26" ht="17.5" x14ac:dyDescent="0.45">
      <c r="B401" s="8" t="s">
        <v>334</v>
      </c>
      <c r="C401" s="1" t="s">
        <v>1</v>
      </c>
      <c r="D401" s="8">
        <v>43</v>
      </c>
      <c r="K401" s="25" t="str">
        <f t="shared" si="178"/>
        <v>FK_PROGRESS_ID,</v>
      </c>
      <c r="M401" s="18" t="str">
        <f t="shared" si="179"/>
        <v>FK_PROGRESS_ID,</v>
      </c>
      <c r="N401" s="5" t="str">
        <f t="shared" si="176"/>
        <v>FK_PROGRESS_ID VARCHAR(43),</v>
      </c>
      <c r="O401" s="1" t="s">
        <v>10</v>
      </c>
      <c r="P401" t="s">
        <v>298</v>
      </c>
      <c r="Q401" t="s">
        <v>2</v>
      </c>
      <c r="W401" s="17" t="str">
        <f t="shared" si="172"/>
        <v>fkProgressId</v>
      </c>
      <c r="X401" s="3" t="str">
        <f t="shared" si="173"/>
        <v>"fkProgressId":"",</v>
      </c>
      <c r="Y401" s="22" t="str">
        <f t="shared" si="174"/>
        <v>public static String FK_PROGRESS_ID="fkProgressId";</v>
      </c>
      <c r="Z401" s="7" t="str">
        <f t="shared" si="175"/>
        <v>private String fkProgressId="";</v>
      </c>
    </row>
    <row r="402" spans="2:26" ht="17.5" x14ac:dyDescent="0.45">
      <c r="B402" s="8" t="s">
        <v>307</v>
      </c>
      <c r="C402" s="1" t="s">
        <v>1</v>
      </c>
      <c r="D402" s="8">
        <v>43</v>
      </c>
      <c r="K402" s="25" t="str">
        <f t="shared" si="178"/>
        <v>FK_TASK_CATEGORY_ID,</v>
      </c>
      <c r="M402" s="18" t="str">
        <f t="shared" si="179"/>
        <v>FK_TASK_CATEGORY_ID,</v>
      </c>
      <c r="N402" s="5" t="str">
        <f t="shared" si="176"/>
        <v>FK_TASK_CATEGORY_ID VARCHAR(43),</v>
      </c>
      <c r="O402" s="1" t="s">
        <v>10</v>
      </c>
      <c r="P402" t="s">
        <v>312</v>
      </c>
      <c r="Q402" t="s">
        <v>311</v>
      </c>
      <c r="R402" t="s">
        <v>2</v>
      </c>
      <c r="W402" s="17" t="str">
        <f t="shared" si="172"/>
        <v>fkTaskCategoryId</v>
      </c>
      <c r="X402" s="3" t="str">
        <f t="shared" si="173"/>
        <v>"fkTaskCategoryId":"",</v>
      </c>
      <c r="Y402" s="22" t="str">
        <f t="shared" si="174"/>
        <v>public static String FK_TASK_CATEGORY_ID="fkTaskCategoryId";</v>
      </c>
      <c r="Z402" s="7" t="str">
        <f t="shared" si="175"/>
        <v>private String fkTaskCategoryId="";</v>
      </c>
    </row>
    <row r="403" spans="2:26" ht="17.5" x14ac:dyDescent="0.45">
      <c r="B403" s="8" t="s">
        <v>305</v>
      </c>
      <c r="C403" s="1" t="s">
        <v>1</v>
      </c>
      <c r="D403" s="8">
        <v>43</v>
      </c>
      <c r="K403" s="25" t="s">
        <v>335</v>
      </c>
      <c r="M403" s="18" t="str">
        <f>CONCATENATE(B403,",")</f>
        <v>PRIORITY_NAME,</v>
      </c>
      <c r="N403" s="5" t="str">
        <f>CONCATENATE(B403," ",C403,"(",D403,")",",")</f>
        <v>PRIORITY_NAME VARCHAR(43),</v>
      </c>
      <c r="O403" s="1" t="s">
        <v>306</v>
      </c>
      <c r="P403" t="s">
        <v>0</v>
      </c>
      <c r="W403" s="17" t="str">
        <f>CONCATENATE(,LOWER(O403),UPPER(LEFT(P403,1)),LOWER(RIGHT(P403,LEN(P403)-IF(LEN(P403)&gt;0,1,LEN(P403)))),UPPER(LEFT(Q403,1)),LOWER(RIGHT(Q403,LEN(Q403)-IF(LEN(Q403)&gt;0,1,LEN(Q403)))),UPPER(LEFT(R403,1)),LOWER(RIGHT(R403,LEN(R403)-IF(LEN(R403)&gt;0,1,LEN(R403)))),UPPER(LEFT(S403,1)),LOWER(RIGHT(S403,LEN(S403)-IF(LEN(S403)&gt;0,1,LEN(S403)))),UPPER(LEFT(T403,1)),LOWER(RIGHT(T403,LEN(T403)-IF(LEN(T403)&gt;0,1,LEN(T403)))),UPPER(LEFT(U403,1)),LOWER(RIGHT(U403,LEN(U403)-IF(LEN(U403)&gt;0,1,LEN(U403)))),UPPER(LEFT(V403,1)),LOWER(RIGHT(V403,LEN(V403)-IF(LEN(V403)&gt;0,1,LEN(V403)))))</f>
        <v>priorityName</v>
      </c>
      <c r="X403" s="3" t="str">
        <f>CONCATENATE("""",W403,"""",":","""","""",",")</f>
        <v>"priorityName":"",</v>
      </c>
      <c r="Y403" s="22" t="str">
        <f>CONCATENATE("public static String ",,B403,,"=","""",W403,""";")</f>
        <v>public static String PRIORITY_NAME="priorityName";</v>
      </c>
      <c r="Z403" s="7" t="str">
        <f>CONCATENATE("private String ",W403,"=","""""",";")</f>
        <v>private String priorityName="";</v>
      </c>
    </row>
    <row r="404" spans="2:26" ht="17.5" x14ac:dyDescent="0.45">
      <c r="B404" s="8" t="s">
        <v>297</v>
      </c>
      <c r="C404" s="1" t="s">
        <v>1</v>
      </c>
      <c r="D404" s="8">
        <v>43</v>
      </c>
      <c r="K404" s="25" t="s">
        <v>336</v>
      </c>
      <c r="M404" s="18" t="str">
        <f>CONCATENATE(B404,",")</f>
        <v>PROGRESS_NAME,</v>
      </c>
      <c r="N404" s="5" t="str">
        <f>CONCATENATE(B404," ",C404,"(",D404,")",",")</f>
        <v>PROGRESS_NAME VARCHAR(43),</v>
      </c>
      <c r="O404" s="1" t="s">
        <v>298</v>
      </c>
      <c r="P404" t="s">
        <v>0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progressName</v>
      </c>
      <c r="X404" s="3" t="str">
        <f>CONCATENATE("""",W404,"""",":","""","""",",")</f>
        <v>"progressName":"",</v>
      </c>
      <c r="Y404" s="22" t="str">
        <f>CONCATENATE("public static String ",,B404,,"=","""",W404,""";")</f>
        <v>public static String PROGRESS_NAME="progressName";</v>
      </c>
      <c r="Z404" s="7" t="str">
        <f>CONCATENATE("private String ",W404,"=","""""",";")</f>
        <v>private String progressName="";</v>
      </c>
    </row>
    <row r="405" spans="2:26" ht="17.5" x14ac:dyDescent="0.45">
      <c r="B405" s="8" t="s">
        <v>310</v>
      </c>
      <c r="C405" s="1" t="s">
        <v>1</v>
      </c>
      <c r="D405" s="8">
        <v>43</v>
      </c>
      <c r="K405" s="25" t="s">
        <v>344</v>
      </c>
      <c r="M405" s="18" t="str">
        <f>CONCATENATE(B405,",")</f>
        <v>CATEGORY_NAME,</v>
      </c>
      <c r="N405" s="5" t="str">
        <f>CONCATENATE(B405," ",C405,"(",D405,")",",")</f>
        <v>CATEGORY_NAME VARCHAR(43),</v>
      </c>
      <c r="O405" s="1" t="s">
        <v>311</v>
      </c>
      <c r="P405" t="s">
        <v>0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categoryName</v>
      </c>
      <c r="X405" s="3" t="str">
        <f>CONCATENATE("""",W405,"""",":","""","""",",")</f>
        <v>"categoryName":"",</v>
      </c>
      <c r="Y405" s="22" t="str">
        <f>CONCATENATE("public static String ",,B405,,"=","""",W405,""";")</f>
        <v>public static String CATEGORY_NAME="categoryName";</v>
      </c>
      <c r="Z405" s="7" t="str">
        <f>CONCATENATE("private String ",W405,"=","""""",";")</f>
        <v>private String categoryName="";</v>
      </c>
    </row>
    <row r="406" spans="2:26" ht="17.5" x14ac:dyDescent="0.45">
      <c r="B406" s="8" t="s">
        <v>322</v>
      </c>
      <c r="C406" s="1" t="s">
        <v>1</v>
      </c>
      <c r="D406" s="8">
        <v>43</v>
      </c>
      <c r="K406" s="25" t="s">
        <v>346</v>
      </c>
      <c r="M406" s="18" t="str">
        <f>CONCATENATE(B406,",")</f>
        <v>FILE_URL,</v>
      </c>
      <c r="N406" s="5" t="str">
        <f>CONCATENATE(B406," ",C406,"(",D406,")",",")</f>
        <v>FILE_URL VARCHAR(43),</v>
      </c>
      <c r="O406" s="1" t="s">
        <v>325</v>
      </c>
      <c r="P406" t="s">
        <v>326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fileUrl</v>
      </c>
      <c r="X406" s="3" t="str">
        <f>CONCATENATE("""",W406,"""",":","""","""",",")</f>
        <v>"fileUrl":"",</v>
      </c>
      <c r="Y406" s="22" t="str">
        <f>CONCATENATE("public static String ",,B406,,"=","""",W406,""";")</f>
        <v>public static String FILE_URL="fileUrl";</v>
      </c>
      <c r="Z406" s="7" t="str">
        <f>CONCATENATE("private String ",W406,"=","""""",";")</f>
        <v>private String fileUrl="";</v>
      </c>
    </row>
    <row r="407" spans="2:26" ht="25.5" x14ac:dyDescent="0.45">
      <c r="B407" s="8" t="s">
        <v>342</v>
      </c>
      <c r="C407" s="1" t="s">
        <v>1</v>
      </c>
      <c r="D407" s="8">
        <v>43</v>
      </c>
      <c r="K407" s="25" t="s">
        <v>343</v>
      </c>
      <c r="M407" s="18" t="str">
        <f>CONCATENATE(B407,",")</f>
        <v>ASSIGNEE_NAME,</v>
      </c>
      <c r="N407" s="5" t="str">
        <f>CONCATENATE(B407," ",C407,"(",D407,")",",")</f>
        <v>ASSIGNEE_NAME VARCHAR(43),</v>
      </c>
      <c r="O407" s="1" t="s">
        <v>345</v>
      </c>
      <c r="P407" t="s">
        <v>0</v>
      </c>
      <c r="W407" s="17" t="str">
        <f>CONCATENATE(,LOWER(O407),UPPER(LEFT(P407,1)),LOWER(RIGHT(P407,LEN(P407)-IF(LEN(P407)&gt;0,1,LEN(P407)))),UPPER(LEFT(Q407,1)),LOWER(RIGHT(Q407,LEN(Q407)-IF(LEN(Q407)&gt;0,1,LEN(Q407)))),UPPER(LEFT(R407,1)),LOWER(RIGHT(R407,LEN(R407)-IF(LEN(R407)&gt;0,1,LEN(R407)))),UPPER(LEFT(S407,1)),LOWER(RIGHT(S407,LEN(S407)-IF(LEN(S407)&gt;0,1,LEN(S407)))),UPPER(LEFT(T407,1)),LOWER(RIGHT(T407,LEN(T407)-IF(LEN(T407)&gt;0,1,LEN(T407)))),UPPER(LEFT(U407,1)),LOWER(RIGHT(U407,LEN(U407)-IF(LEN(U407)&gt;0,1,LEN(U407)))),UPPER(LEFT(V407,1)),LOWER(RIGHT(V407,LEN(V407)-IF(LEN(V407)&gt;0,1,LEN(V407)))))</f>
        <v>assigneeName</v>
      </c>
      <c r="X407" s="3" t="str">
        <f>CONCATENATE("""",W407,"""",":","""","""",",")</f>
        <v>"assigneeName":"",</v>
      </c>
      <c r="Y407" s="22" t="str">
        <f>CONCATENATE("public static String ",,B407,,"=","""",W407,""";")</f>
        <v>public static String ASSIGNEE_NAME="assigneeName";</v>
      </c>
      <c r="Z407" s="7" t="str">
        <f>CONCATENATE("private String ",W407,"=","""""",";")</f>
        <v>private String assigneeName="";</v>
      </c>
    </row>
    <row r="408" spans="2:26" ht="17.5" x14ac:dyDescent="0.45">
      <c r="C408" s="1"/>
      <c r="D408" s="8"/>
      <c r="K408" s="29" t="str">
        <f>CONCATENATE(" FROM ",LEFT(B371,LEN(B371)-5)," T")</f>
        <v xml:space="preserve"> FROM TM_TASK T</v>
      </c>
      <c r="M408" s="18"/>
      <c r="N408" s="33" t="s">
        <v>130</v>
      </c>
      <c r="O408" s="1"/>
      <c r="W408" s="17"/>
    </row>
    <row r="409" spans="2:26" ht="17.5" x14ac:dyDescent="0.45">
      <c r="C409" s="14"/>
      <c r="D409" s="9"/>
      <c r="K409" s="29"/>
      <c r="M409" s="20"/>
      <c r="N409" s="33"/>
      <c r="O409" s="14"/>
      <c r="W409" s="17"/>
    </row>
    <row r="410" spans="2:26" ht="17.5" x14ac:dyDescent="0.45">
      <c r="C410" s="14"/>
      <c r="D410" s="9"/>
      <c r="K410" s="29"/>
      <c r="M410" s="20"/>
      <c r="N410" s="33"/>
      <c r="O410" s="14"/>
      <c r="W410" s="17"/>
    </row>
    <row r="411" spans="2:26" x14ac:dyDescent="0.35">
      <c r="B411" s="2" t="s">
        <v>404</v>
      </c>
      <c r="I411" t="str">
        <f>CONCATENATE("ALTER TABLE"," ",B411)</f>
        <v>ALTER TABLE TM_BACKLOG_TASK</v>
      </c>
      <c r="N411" s="5" t="str">
        <f>CONCATENATE("CREATE TABLE ",B411," ","(")</f>
        <v>CREATE TABLE TM_BACKLOG_TASK (</v>
      </c>
    </row>
    <row r="412" spans="2:26" ht="17.5" x14ac:dyDescent="0.45">
      <c r="B412" s="1" t="s">
        <v>2</v>
      </c>
      <c r="C412" s="1" t="s">
        <v>1</v>
      </c>
      <c r="D412" s="4">
        <v>30</v>
      </c>
      <c r="E412" s="24" t="s">
        <v>113</v>
      </c>
      <c r="I412" t="str">
        <f>I411</f>
        <v>ALTER TABLE TM_BACKLOG_TASK</v>
      </c>
      <c r="J412" t="str">
        <f t="shared" ref="J412:J417" si="180">CONCATENATE(LEFT(CONCATENATE(" ADD "," ",N412,";"),LEN(CONCATENATE(" ADD "," ",N412,";"))-2),";")</f>
        <v xml:space="preserve"> ADD  ID VARCHAR(30) NOT NULL ;</v>
      </c>
      <c r="K412" s="21" t="str">
        <f t="shared" ref="K412:K417" si="181">CONCATENATE(LEFT(CONCATENATE("  ALTER COLUMN  "," ",N412,";"),LEN(CONCATENATE("  ALTER COLUMN  "," ",N412,";"))-2),";")</f>
        <v xml:space="preserve">  ALTER COLUMN   ID VARCHAR(30) NOT NULL ;</v>
      </c>
      <c r="L412" s="12"/>
      <c r="M412" s="18" t="str">
        <f t="shared" ref="M412:M417" si="182">CONCATENATE(B412,",")</f>
        <v>ID,</v>
      </c>
      <c r="N412" s="5" t="str">
        <f>CONCATENATE(B412," ",C412,"(",D412,") ",E412," ,")</f>
        <v>ID VARCHAR(30) NOT NULL ,</v>
      </c>
      <c r="O412" s="1" t="s">
        <v>2</v>
      </c>
      <c r="P412" s="6"/>
      <c r="Q412" s="6"/>
      <c r="R412" s="6"/>
      <c r="S412" s="6"/>
      <c r="T412" s="6"/>
      <c r="U412" s="6"/>
      <c r="V412" s="6"/>
      <c r="W412" s="17" t="str">
        <f t="shared" ref="W412:W433" si="183">CONCATENATE(,LOWER(O412),UPPER(LEFT(P412,1)),LOWER(RIGHT(P412,LEN(P412)-IF(LEN(P412)&gt;0,1,LEN(P412)))),UPPER(LEFT(Q412,1)),LOWER(RIGHT(Q412,LEN(Q412)-IF(LEN(Q412)&gt;0,1,LEN(Q412)))),UPPER(LEFT(R412,1)),LOWER(RIGHT(R412,LEN(R412)-IF(LEN(R412)&gt;0,1,LEN(R412)))),UPPER(LEFT(S412,1)),LOWER(RIGHT(S412,LEN(S412)-IF(LEN(S412)&gt;0,1,LEN(S412)))),UPPER(LEFT(T412,1)),LOWER(RIGHT(T412,LEN(T412)-IF(LEN(T412)&gt;0,1,LEN(T412)))),UPPER(LEFT(U412,1)),LOWER(RIGHT(U412,LEN(U412)-IF(LEN(U412)&gt;0,1,LEN(U412)))),UPPER(LEFT(V412,1)),LOWER(RIGHT(V412,LEN(V412)-IF(LEN(V412)&gt;0,1,LEN(V412)))))</f>
        <v>id</v>
      </c>
      <c r="X412" s="3" t="str">
        <f>CONCATENATE("""",W412,"""",":","""","""",",")</f>
        <v>"id":"",</v>
      </c>
      <c r="Y412" s="22" t="str">
        <f>CONCATENATE("public static String ",,B412,,"=","""",W412,""";")</f>
        <v>public static String ID="id";</v>
      </c>
      <c r="Z412" s="7" t="str">
        <f>CONCATENATE("private String ",W412,"=","""""",";")</f>
        <v>private String id="";</v>
      </c>
    </row>
    <row r="413" spans="2:26" ht="17.5" x14ac:dyDescent="0.45">
      <c r="B413" s="1" t="s">
        <v>3</v>
      </c>
      <c r="C413" s="1" t="s">
        <v>1</v>
      </c>
      <c r="D413" s="4">
        <v>10</v>
      </c>
      <c r="I413" t="str">
        <f>I412</f>
        <v>ALTER TABLE TM_BACKLOG_TASK</v>
      </c>
      <c r="J413" t="str">
        <f t="shared" si="180"/>
        <v xml:space="preserve"> ADD  STATUS VARCHAR(10);</v>
      </c>
      <c r="K413" s="21" t="str">
        <f t="shared" si="181"/>
        <v xml:space="preserve">  ALTER COLUMN   STATUS VARCHAR(10);</v>
      </c>
      <c r="L413" s="12"/>
      <c r="M413" s="18" t="str">
        <f t="shared" si="182"/>
        <v>STATUS,</v>
      </c>
      <c r="N413" s="5" t="str">
        <f t="shared" ref="N413:N433" si="184">CONCATENATE(B413," ",C413,"(",D413,")",",")</f>
        <v>STATUS VARCHAR(10),</v>
      </c>
      <c r="O413" s="1" t="s">
        <v>3</v>
      </c>
      <c r="W413" s="17" t="str">
        <f t="shared" si="183"/>
        <v>status</v>
      </c>
      <c r="X413" s="3" t="str">
        <f>CONCATENATE("""",W413,"""",":","""","""",",")</f>
        <v>"status":"",</v>
      </c>
      <c r="Y413" s="22" t="str">
        <f>CONCATENATE("public static String ",,B413,,"=","""",W413,""";")</f>
        <v>public static String STATUS="status";</v>
      </c>
      <c r="Z413" s="7" t="str">
        <f>CONCATENATE("private String ",W413,"=","""""",";")</f>
        <v>private String status="";</v>
      </c>
    </row>
    <row r="414" spans="2:26" ht="17.5" x14ac:dyDescent="0.45">
      <c r="B414" s="1" t="s">
        <v>4</v>
      </c>
      <c r="C414" s="1" t="s">
        <v>1</v>
      </c>
      <c r="D414" s="4">
        <v>20</v>
      </c>
      <c r="I414" t="str">
        <f>I413</f>
        <v>ALTER TABLE TM_BACKLOG_TASK</v>
      </c>
      <c r="J414" t="str">
        <f t="shared" si="180"/>
        <v xml:space="preserve"> ADD  INSERT_DATE VARCHAR(20);</v>
      </c>
      <c r="K414" s="21" t="str">
        <f t="shared" si="181"/>
        <v xml:space="preserve">  ALTER COLUMN   INSERT_DATE VARCHAR(20);</v>
      </c>
      <c r="L414" s="12"/>
      <c r="M414" s="18" t="str">
        <f t="shared" si="182"/>
        <v>INSERT_DATE,</v>
      </c>
      <c r="N414" s="5" t="str">
        <f t="shared" si="184"/>
        <v>INSERT_DATE VARCHAR(20),</v>
      </c>
      <c r="O414" s="1" t="s">
        <v>7</v>
      </c>
      <c r="P414" t="s">
        <v>8</v>
      </c>
      <c r="W414" s="17" t="str">
        <f t="shared" si="183"/>
        <v>insertDate</v>
      </c>
      <c r="X414" s="3" t="str">
        <f t="shared" ref="X414:X433" si="185">CONCATENATE("""",W414,"""",":","""","""",",")</f>
        <v>"insertDate":"",</v>
      </c>
      <c r="Y414" s="22" t="str">
        <f t="shared" ref="Y414:Y433" si="186">CONCATENATE("public static String ",,B414,,"=","""",W414,""";")</f>
        <v>public static String INSERT_DATE="insertDate";</v>
      </c>
      <c r="Z414" s="7" t="str">
        <f t="shared" ref="Z414:Z433" si="187">CONCATENATE("private String ",W414,"=","""""",";")</f>
        <v>private String insertDate="";</v>
      </c>
    </row>
    <row r="415" spans="2:26" ht="17.5" x14ac:dyDescent="0.45">
      <c r="B415" s="1" t="s">
        <v>5</v>
      </c>
      <c r="C415" s="1" t="s">
        <v>1</v>
      </c>
      <c r="D415" s="4">
        <v>20</v>
      </c>
      <c r="I415" t="str">
        <f>I414</f>
        <v>ALTER TABLE TM_BACKLOG_TASK</v>
      </c>
      <c r="J415" t="str">
        <f t="shared" si="180"/>
        <v xml:space="preserve"> ADD  MODIFICATION_DATE VARCHAR(20);</v>
      </c>
      <c r="K415" s="21" t="str">
        <f t="shared" si="181"/>
        <v xml:space="preserve">  ALTER COLUMN   MODIFICATION_DATE VARCHAR(20);</v>
      </c>
      <c r="L415" s="12"/>
      <c r="M415" s="18" t="str">
        <f t="shared" si="182"/>
        <v>MODIFICATION_DATE,</v>
      </c>
      <c r="N415" s="5" t="str">
        <f t="shared" si="184"/>
        <v>MODIFICATION_DATE VARCHAR(20),</v>
      </c>
      <c r="O415" s="1" t="s">
        <v>9</v>
      </c>
      <c r="P415" t="s">
        <v>8</v>
      </c>
      <c r="W415" s="17" t="str">
        <f t="shared" si="183"/>
        <v>modificationDate</v>
      </c>
      <c r="X415" s="3" t="str">
        <f t="shared" si="185"/>
        <v>"modificationDate":"",</v>
      </c>
      <c r="Y415" s="22" t="str">
        <f t="shared" si="186"/>
        <v>public static String MODIFICATION_DATE="modificationDate";</v>
      </c>
      <c r="Z415" s="7" t="str">
        <f t="shared" si="187"/>
        <v>private String modificationDate="";</v>
      </c>
    </row>
    <row r="416" spans="2:26" ht="17.5" x14ac:dyDescent="0.45">
      <c r="B416" s="1" t="s">
        <v>369</v>
      </c>
      <c r="C416" s="1" t="s">
        <v>1</v>
      </c>
      <c r="D416" s="4">
        <v>43</v>
      </c>
      <c r="I416" t="e">
        <f>#REF!</f>
        <v>#REF!</v>
      </c>
      <c r="J416" t="str">
        <f t="shared" si="180"/>
        <v xml:space="preserve"> ADD  FK_BACKLOG_ID VARCHAR(43);</v>
      </c>
      <c r="K416" s="21" t="str">
        <f t="shared" si="181"/>
        <v xml:space="preserve">  ALTER COLUMN   FK_BACKLOG_ID VARCHAR(43);</v>
      </c>
      <c r="L416" s="12"/>
      <c r="M416" s="18" t="str">
        <f t="shared" si="182"/>
        <v>FK_BACKLOG_ID,</v>
      </c>
      <c r="N416" s="5" t="str">
        <f>CONCATENATE(B416," ",C416,"(",D416,")",",")</f>
        <v>FK_BACKLOG_ID VARCHAR(43),</v>
      </c>
      <c r="O416" s="1" t="s">
        <v>10</v>
      </c>
      <c r="P416" t="s">
        <v>356</v>
      </c>
      <c r="Q416" t="s">
        <v>2</v>
      </c>
      <c r="W416" s="17" t="str">
        <f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fkBacklogId</v>
      </c>
      <c r="X416" s="3" t="str">
        <f>CONCATENATE("""",W416,"""",":","""","""",",")</f>
        <v>"fkBacklogId":"",</v>
      </c>
      <c r="Y416" s="22" t="str">
        <f>CONCATENATE("public static String ",,B416,,"=","""",W416,""";")</f>
        <v>public static String FK_BACKLOG_ID="fkBacklogId";</v>
      </c>
      <c r="Z416" s="7" t="str">
        <f>CONCATENATE("private String ",W416,"=","""""",";")</f>
        <v>private String fkBacklogId="";</v>
      </c>
    </row>
    <row r="417" spans="2:26" ht="17.5" x14ac:dyDescent="0.45">
      <c r="B417" s="1" t="s">
        <v>273</v>
      </c>
      <c r="C417" s="1" t="s">
        <v>1</v>
      </c>
      <c r="D417" s="4">
        <v>43</v>
      </c>
      <c r="I417" t="e">
        <f>#REF!</f>
        <v>#REF!</v>
      </c>
      <c r="J417" t="str">
        <f t="shared" si="180"/>
        <v xml:space="preserve"> ADD  FK_TASK_TYPE_ID VARCHAR(43);</v>
      </c>
      <c r="K417" s="21" t="str">
        <f t="shared" si="181"/>
        <v xml:space="preserve">  ALTER COLUMN   FK_TASK_TYPE_ID VARCHAR(43);</v>
      </c>
      <c r="L417" s="12"/>
      <c r="M417" s="18" t="str">
        <f t="shared" si="182"/>
        <v>FK_TASK_TYPE_ID,</v>
      </c>
      <c r="N417" s="5" t="str">
        <f t="shared" si="184"/>
        <v>FK_TASK_TYPE_ID VARCHAR(43),</v>
      </c>
      <c r="O417" s="1" t="s">
        <v>10</v>
      </c>
      <c r="P417" t="s">
        <v>312</v>
      </c>
      <c r="Q417" t="s">
        <v>51</v>
      </c>
      <c r="R417" t="s">
        <v>2</v>
      </c>
      <c r="W417" s="17" t="str">
        <f t="shared" si="183"/>
        <v>fkTaskTypeId</v>
      </c>
      <c r="X417" s="3" t="str">
        <f t="shared" si="185"/>
        <v>"fkTaskTypeId":"",</v>
      </c>
      <c r="Y417" s="22" t="str">
        <f t="shared" si="186"/>
        <v>public static String FK_TASK_TYPE_ID="fkTaskTypeId";</v>
      </c>
      <c r="Z417" s="7" t="str">
        <f t="shared" si="187"/>
        <v>private String fkTaskTypeId="";</v>
      </c>
    </row>
    <row r="418" spans="2:26" ht="17.5" x14ac:dyDescent="0.45">
      <c r="B418" s="1" t="s">
        <v>401</v>
      </c>
      <c r="C418" s="1" t="s">
        <v>1</v>
      </c>
      <c r="D418" s="4">
        <v>43</v>
      </c>
      <c r="L418" s="12"/>
      <c r="M418" s="18"/>
      <c r="N418" s="5" t="str">
        <f t="shared" si="184"/>
        <v>FK_ASSIGNEE_ID VARCHAR(43),</v>
      </c>
      <c r="O418" s="1" t="s">
        <v>10</v>
      </c>
      <c r="P418" t="s">
        <v>345</v>
      </c>
      <c r="Q418" t="s">
        <v>2</v>
      </c>
      <c r="W418" s="17" t="str">
        <f t="shared" si="183"/>
        <v>fkAssigneeId</v>
      </c>
      <c r="X418" s="3" t="str">
        <f t="shared" si="185"/>
        <v>"fkAssigneeId":"",</v>
      </c>
      <c r="Y418" s="22" t="str">
        <f t="shared" si="186"/>
        <v>public static String FK_ASSIGNEE_ID="fkAssigneeId";</v>
      </c>
      <c r="Z418" s="7" t="str">
        <f t="shared" si="187"/>
        <v>private String fkAssigneeId="";</v>
      </c>
    </row>
    <row r="419" spans="2:26" ht="17.5" x14ac:dyDescent="0.45">
      <c r="B419" s="10" t="s">
        <v>263</v>
      </c>
      <c r="C419" s="1" t="s">
        <v>1</v>
      </c>
      <c r="D419" s="4">
        <v>43</v>
      </c>
      <c r="I419" t="e">
        <f>#REF!</f>
        <v>#REF!</v>
      </c>
      <c r="J419" t="str">
        <f>CONCATENATE(LEFT(CONCATENATE(" ADD "," ",N419,";"),LEN(CONCATENATE(" ADD "," ",N419,";"))-2),";")</f>
        <v xml:space="preserve"> ADD  CREATED_BY VARCHAR(43);</v>
      </c>
      <c r="K419" s="21" t="str">
        <f>CONCATENATE(LEFT(CONCATENATE("  ALTER COLUMN  "," ",N419,";"),LEN(CONCATENATE("  ALTER COLUMN  "," ",N419,";"))-2),";")</f>
        <v xml:space="preserve">  ALTER COLUMN   CREATED_BY VARCHAR(43);</v>
      </c>
      <c r="L419" s="12"/>
      <c r="M419" s="18" t="str">
        <f>CONCATENATE(B418,",")</f>
        <v>FK_ASSIGNEE_ID,</v>
      </c>
      <c r="N419" s="5" t="str">
        <f t="shared" si="184"/>
        <v>CREATED_BY VARCHAR(43),</v>
      </c>
      <c r="O419" s="1" t="s">
        <v>283</v>
      </c>
      <c r="P419" t="s">
        <v>128</v>
      </c>
      <c r="W419" s="17" t="str">
        <f t="shared" si="183"/>
        <v>createdBy</v>
      </c>
      <c r="X419" s="3" t="str">
        <f t="shared" si="185"/>
        <v>"createdBy":"",</v>
      </c>
      <c r="Y419" s="22" t="str">
        <f t="shared" si="186"/>
        <v>public static String CREATED_BY="createdBy";</v>
      </c>
      <c r="Z419" s="7" t="str">
        <f t="shared" si="187"/>
        <v>private String createdBy="";</v>
      </c>
    </row>
    <row r="420" spans="2:26" ht="17.5" x14ac:dyDescent="0.45">
      <c r="B420" s="1" t="s">
        <v>264</v>
      </c>
      <c r="C420" s="1" t="s">
        <v>1</v>
      </c>
      <c r="D420" s="4">
        <v>43</v>
      </c>
      <c r="I420" t="e">
        <f>I112</f>
        <v>#REF!</v>
      </c>
      <c r="J420" t="str">
        <f>CONCATENATE(LEFT(CONCATENATE(" ADD "," ",N420,";"),LEN(CONCATENATE(" ADD "," ",N420,";"))-2),";")</f>
        <v xml:space="preserve"> ADD  CREATED_DATE VARCHAR(43);</v>
      </c>
      <c r="K420" s="21" t="str">
        <f>CONCATENATE(LEFT(CONCATENATE("  ALTER COLUMN  "," ",N420,";"),LEN(CONCATENATE("  ALTER COLUMN  "," ",N420,";"))-2),";")</f>
        <v xml:space="preserve">  ALTER COLUMN   CREATED_DATE VARCHAR(43);</v>
      </c>
      <c r="L420" s="12"/>
      <c r="M420" s="18" t="str">
        <f>CONCATENATE(B420,",")</f>
        <v>CREATED_DATE,</v>
      </c>
      <c r="N420" s="5" t="str">
        <f t="shared" si="184"/>
        <v>CREATED_DATE VARCHAR(43),</v>
      </c>
      <c r="O420" s="1" t="s">
        <v>283</v>
      </c>
      <c r="P420" t="s">
        <v>8</v>
      </c>
      <c r="W420" s="17" t="str">
        <f t="shared" si="183"/>
        <v>createdDate</v>
      </c>
      <c r="X420" s="3" t="str">
        <f t="shared" si="185"/>
        <v>"createdDate":"",</v>
      </c>
      <c r="Y420" s="22" t="str">
        <f t="shared" si="186"/>
        <v>public static String CREATED_DATE="createdDate";</v>
      </c>
      <c r="Z420" s="7" t="str">
        <f t="shared" si="187"/>
        <v>private String createdDate="";</v>
      </c>
    </row>
    <row r="421" spans="2:26" ht="17.5" x14ac:dyDescent="0.45">
      <c r="B421" s="1" t="s">
        <v>265</v>
      </c>
      <c r="C421" s="1" t="s">
        <v>1</v>
      </c>
      <c r="D421" s="4">
        <v>40</v>
      </c>
      <c r="L421" s="12"/>
      <c r="M421" s="18"/>
      <c r="N421" s="5" t="str">
        <f t="shared" si="184"/>
        <v>CREATED_TIME VARCHAR(40),</v>
      </c>
      <c r="O421" s="1" t="s">
        <v>283</v>
      </c>
      <c r="P421" t="s">
        <v>133</v>
      </c>
      <c r="W421" s="17" t="str">
        <f t="shared" si="183"/>
        <v>createdTime</v>
      </c>
      <c r="X421" s="3" t="str">
        <f t="shared" si="185"/>
        <v>"createdTime":"",</v>
      </c>
      <c r="Y421" s="22" t="str">
        <f t="shared" si="186"/>
        <v>public static String CREATED_TIME="createdTime";</v>
      </c>
      <c r="Z421" s="7" t="str">
        <f t="shared" si="187"/>
        <v>private String createdTime="";</v>
      </c>
    </row>
    <row r="422" spans="2:26" ht="17.5" x14ac:dyDescent="0.45">
      <c r="B422" s="1" t="s">
        <v>402</v>
      </c>
      <c r="C422" s="1" t="s">
        <v>1</v>
      </c>
      <c r="D422" s="4">
        <v>50</v>
      </c>
      <c r="I422" t="e">
        <f>I112</f>
        <v>#REF!</v>
      </c>
      <c r="J422" t="str">
        <f>CONCATENATE(LEFT(CONCATENATE(" ADD "," ",N422,";"),LEN(CONCATENATE(" ADD "," ",N422,";"))-2),";")</f>
        <v xml:space="preserve"> ADD  ESTIMATED_HOURS VARCHAR(50);</v>
      </c>
      <c r="K422" s="21" t="str">
        <f>CONCATENATE(LEFT(CONCATENATE("  ALTER COLUMN  "," ",N422,";"),LEN(CONCATENATE("  ALTER COLUMN  "," ",N422,";"))-2),";")</f>
        <v xml:space="preserve">  ALTER COLUMN   ESTIMATED_HOURS VARCHAR(50);</v>
      </c>
      <c r="L422" s="12"/>
      <c r="M422" s="18" t="str">
        <f>CONCATENATE(B422,",")</f>
        <v>ESTIMATED_HOURS,</v>
      </c>
      <c r="N422" s="5" t="str">
        <f t="shared" si="184"/>
        <v>ESTIMATED_HOURS VARCHAR(50),</v>
      </c>
      <c r="O422" s="1" t="s">
        <v>407</v>
      </c>
      <c r="P422" t="s">
        <v>408</v>
      </c>
      <c r="W422" s="17" t="str">
        <f t="shared" si="183"/>
        <v>estimatedHours</v>
      </c>
      <c r="X422" s="3" t="str">
        <f t="shared" si="185"/>
        <v>"estimatedHours":"",</v>
      </c>
      <c r="Y422" s="22" t="str">
        <f t="shared" si="186"/>
        <v>public static String ESTIMATED_HOURS="estimatedHours";</v>
      </c>
      <c r="Z422" s="7" t="str">
        <f t="shared" si="187"/>
        <v>private String estimatedHours="";</v>
      </c>
    </row>
    <row r="423" spans="2:26" ht="17.5" x14ac:dyDescent="0.45">
      <c r="B423" s="1" t="s">
        <v>403</v>
      </c>
      <c r="C423" s="1" t="s">
        <v>1</v>
      </c>
      <c r="D423" s="4">
        <v>50</v>
      </c>
      <c r="I423">
        <f>I115</f>
        <v>0</v>
      </c>
      <c r="J423" t="str">
        <f>CONCATENATE(LEFT(CONCATENATE(" ADD "," ",N423,";"),LEN(CONCATENATE(" ADD "," ",N423,";"))-2),";")</f>
        <v xml:space="preserve"> ADD  SPENT_HOURS VARCHAR(50);</v>
      </c>
      <c r="K423" s="21" t="str">
        <f>CONCATENATE(LEFT(CONCATENATE("  ALTER COLUMN  "," ",N423,";"),LEN(CONCATENATE("  ALTER COLUMN  "," ",N423,";"))-2),";")</f>
        <v xml:space="preserve">  ALTER COLUMN   SPENT_HOURS VARCHAR(50);</v>
      </c>
      <c r="L423" s="12"/>
      <c r="M423" s="18" t="str">
        <f>CONCATENATE(B423,",")</f>
        <v>SPENT_HOURS,</v>
      </c>
      <c r="N423" s="5" t="str">
        <f t="shared" si="184"/>
        <v>SPENT_HOURS VARCHAR(50),</v>
      </c>
      <c r="O423" s="1" t="s">
        <v>409</v>
      </c>
      <c r="P423" t="s">
        <v>408</v>
      </c>
      <c r="W423" s="17" t="str">
        <f t="shared" si="183"/>
        <v>spentHours</v>
      </c>
      <c r="X423" s="3" t="str">
        <f t="shared" si="185"/>
        <v>"spentHours":"",</v>
      </c>
      <c r="Y423" s="22" t="str">
        <f t="shared" si="186"/>
        <v>public static String SPENT_HOURS="spentHours";</v>
      </c>
      <c r="Z423" s="7" t="str">
        <f t="shared" si="187"/>
        <v>private String spentHours="";</v>
      </c>
    </row>
    <row r="424" spans="2:26" ht="17.5" x14ac:dyDescent="0.45">
      <c r="B424" s="1" t="s">
        <v>400</v>
      </c>
      <c r="C424" s="1" t="s">
        <v>1</v>
      </c>
      <c r="D424" s="4">
        <v>40</v>
      </c>
      <c r="L424" s="12"/>
      <c r="M424" s="18"/>
      <c r="N424" s="5" t="str">
        <f t="shared" si="184"/>
        <v>DEPENDENT_TASK_TYPE_1_ID VARCHAR(40),</v>
      </c>
      <c r="O424" s="1" t="s">
        <v>390</v>
      </c>
      <c r="P424" t="s">
        <v>312</v>
      </c>
      <c r="Q424" t="s">
        <v>51</v>
      </c>
      <c r="R424">
        <v>1</v>
      </c>
      <c r="S424" t="s">
        <v>2</v>
      </c>
      <c r="W424" s="17" t="str">
        <f t="shared" si="183"/>
        <v>dependentTaskType1Id</v>
      </c>
      <c r="X424" s="3" t="str">
        <f t="shared" si="185"/>
        <v>"dependentTaskType1Id":"",</v>
      </c>
      <c r="Y424" s="22" t="str">
        <f t="shared" si="186"/>
        <v>public static String DEPENDENT_TASK_TYPE_1_ID="dependentTaskType1Id";</v>
      </c>
      <c r="Z424" s="7" t="str">
        <f t="shared" si="187"/>
        <v>private String dependentTaskType1Id="";</v>
      </c>
    </row>
    <row r="425" spans="2:26" ht="17.5" x14ac:dyDescent="0.45">
      <c r="B425" s="1" t="s">
        <v>399</v>
      </c>
      <c r="C425" s="1" t="s">
        <v>1</v>
      </c>
      <c r="D425" s="4">
        <v>40</v>
      </c>
      <c r="I425">
        <f>I115</f>
        <v>0</v>
      </c>
      <c r="J425" t="str">
        <f>CONCATENATE(LEFT(CONCATENATE(" ADD "," ",N425,";"),LEN(CONCATENATE(" ADD "," ",N425,";"))-2),";")</f>
        <v xml:space="preserve"> ADD  DEPENDENT_TASK_TYPE_2_ID VARCHAR(40);</v>
      </c>
      <c r="K425" s="21" t="str">
        <f>CONCATENATE(LEFT(CONCATENATE("  ALTER COLUMN  "," ",N425,";"),LEN(CONCATENATE("  ALTER COLUMN  "," ",N425,";"))-2),";")</f>
        <v xml:space="preserve">  ALTER COLUMN   DEPENDENT_TASK_TYPE_2_ID VARCHAR(40);</v>
      </c>
      <c r="L425" s="12"/>
      <c r="M425" s="18" t="str">
        <f>CONCATENATE(B425,",")</f>
        <v>DEPENDENT_TASK_TYPE_2_ID,</v>
      </c>
      <c r="N425" s="5" t="str">
        <f t="shared" si="184"/>
        <v>DEPENDENT_TASK_TYPE_2_ID VARCHAR(40),</v>
      </c>
      <c r="O425" s="1" t="s">
        <v>390</v>
      </c>
      <c r="P425" t="s">
        <v>312</v>
      </c>
      <c r="Q425" t="s">
        <v>51</v>
      </c>
      <c r="R425">
        <v>2</v>
      </c>
      <c r="S425" t="s">
        <v>2</v>
      </c>
      <c r="W425" s="17" t="str">
        <f t="shared" si="183"/>
        <v>dependentTaskType2Id</v>
      </c>
      <c r="X425" s="3" t="str">
        <f t="shared" si="185"/>
        <v>"dependentTaskType2Id":"",</v>
      </c>
      <c r="Y425" s="22" t="str">
        <f t="shared" si="186"/>
        <v>public static String DEPENDENT_TASK_TYPE_2_ID="dependentTaskType2Id";</v>
      </c>
      <c r="Z425" s="7" t="str">
        <f t="shared" si="187"/>
        <v>private String dependentTaskType2Id="";</v>
      </c>
    </row>
    <row r="426" spans="2:26" ht="17.5" x14ac:dyDescent="0.45">
      <c r="B426" s="1" t="s">
        <v>272</v>
      </c>
      <c r="C426" s="1" t="s">
        <v>1</v>
      </c>
      <c r="D426" s="4">
        <v>30</v>
      </c>
      <c r="I426" t="str">
        <f>I412</f>
        <v>ALTER TABLE TM_BACKLOG_TASK</v>
      </c>
      <c r="J426" t="str">
        <f>CONCATENATE(LEFT(CONCATENATE(" ADD "," ",N426,";"),LEN(CONCATENATE(" ADD "," ",N426,";"))-2),";")</f>
        <v xml:space="preserve"> ADD  COMPLETED_DURATION VARCHAR(30);</v>
      </c>
      <c r="K426" s="21" t="str">
        <f>CONCATENATE(LEFT(CONCATENATE("  ALTER COLUMN  "," ",N426,";"),LEN(CONCATENATE("  ALTER COLUMN  "," ",N426,";"))-2),";")</f>
        <v xml:space="preserve">  ALTER COLUMN   COMPLETED_DURATION VARCHAR(30);</v>
      </c>
      <c r="L426" s="12"/>
      <c r="M426" s="18" t="str">
        <f>CONCATENATE(B426,",")</f>
        <v>COMPLETED_DURATION,</v>
      </c>
      <c r="N426" s="5" t="str">
        <f t="shared" si="184"/>
        <v>COMPLETED_DURATION VARCHAR(30),</v>
      </c>
      <c r="O426" s="1" t="s">
        <v>314</v>
      </c>
      <c r="P426" t="s">
        <v>315</v>
      </c>
      <c r="W426" s="17" t="str">
        <f t="shared" si="183"/>
        <v>completedDuration</v>
      </c>
      <c r="X426" s="3" t="str">
        <f t="shared" si="185"/>
        <v>"completedDuration":"",</v>
      </c>
      <c r="Y426" s="22" t="str">
        <f t="shared" si="186"/>
        <v>public static String COMPLETED_DURATION="completedDuration";</v>
      </c>
      <c r="Z426" s="7" t="str">
        <f t="shared" si="187"/>
        <v>private String completedDuration="";</v>
      </c>
    </row>
    <row r="427" spans="2:26" ht="17.5" x14ac:dyDescent="0.45">
      <c r="B427" s="8" t="s">
        <v>276</v>
      </c>
      <c r="C427" s="1" t="s">
        <v>1</v>
      </c>
      <c r="D427" s="12">
        <v>40</v>
      </c>
      <c r="I427" t="str">
        <f>I413</f>
        <v>ALTER TABLE TM_BACKLOG_TASK</v>
      </c>
      <c r="L427" s="14"/>
      <c r="M427" s="18" t="str">
        <f t="shared" ref="M427:M433" si="188">CONCATENATE(B427,",")</f>
        <v>UPDATED_BY,</v>
      </c>
      <c r="N427" s="5" t="str">
        <f t="shared" si="184"/>
        <v>UPDATED_BY VARCHAR(40),</v>
      </c>
      <c r="O427" s="1" t="s">
        <v>316</v>
      </c>
      <c r="P427" t="s">
        <v>128</v>
      </c>
      <c r="W427" s="17" t="str">
        <f t="shared" si="183"/>
        <v>updatedBy</v>
      </c>
      <c r="X427" s="3" t="str">
        <f t="shared" si="185"/>
        <v>"updatedBy":"",</v>
      </c>
      <c r="Y427" s="22" t="str">
        <f t="shared" si="186"/>
        <v>public static String UPDATED_BY="updatedBy";</v>
      </c>
      <c r="Z427" s="7" t="str">
        <f t="shared" si="187"/>
        <v>private String updatedBy="";</v>
      </c>
    </row>
    <row r="428" spans="2:26" ht="17.5" x14ac:dyDescent="0.45">
      <c r="B428" s="8" t="s">
        <v>277</v>
      </c>
      <c r="C428" s="1" t="s">
        <v>1</v>
      </c>
      <c r="D428" s="12">
        <v>42</v>
      </c>
      <c r="I428" t="str">
        <f>I414</f>
        <v>ALTER TABLE TM_BACKLOG_TASK</v>
      </c>
      <c r="L428" s="14"/>
      <c r="M428" s="18" t="str">
        <f t="shared" si="188"/>
        <v>LAST_UPDATED_DATE,</v>
      </c>
      <c r="N428" s="5" t="str">
        <f t="shared" si="184"/>
        <v>LAST_UPDATED_DATE VARCHAR(42),</v>
      </c>
      <c r="O428" s="1" t="s">
        <v>317</v>
      </c>
      <c r="P428" t="s">
        <v>316</v>
      </c>
      <c r="Q428" t="s">
        <v>8</v>
      </c>
      <c r="W428" s="17" t="str">
        <f t="shared" si="183"/>
        <v>lastUpdatedDate</v>
      </c>
      <c r="X428" s="3" t="str">
        <f t="shared" si="185"/>
        <v>"lastUpdatedDate":"",</v>
      </c>
      <c r="Y428" s="22" t="str">
        <f t="shared" si="186"/>
        <v>public static String LAST_UPDATED_DATE="lastUpdatedDate";</v>
      </c>
      <c r="Z428" s="7" t="str">
        <f t="shared" si="187"/>
        <v>private String lastUpdatedDate="";</v>
      </c>
    </row>
    <row r="429" spans="2:26" ht="17.5" x14ac:dyDescent="0.45">
      <c r="B429" s="8" t="s">
        <v>278</v>
      </c>
      <c r="C429" s="1" t="s">
        <v>1</v>
      </c>
      <c r="D429" s="12">
        <v>42</v>
      </c>
      <c r="I429" t="str">
        <f>I415</f>
        <v>ALTER TABLE TM_BACKLOG_TASK</v>
      </c>
      <c r="J429" t="str">
        <f>CONCATENATE(LEFT(CONCATENATE(" ADD "," ",N429,";"),LEN(CONCATENATE(" ADD "," ",N429,";"))-2),";")</f>
        <v xml:space="preserve"> ADD  LAST_UPDATED_TIME VARCHAR(42);</v>
      </c>
      <c r="L429" s="14"/>
      <c r="M429" s="18" t="str">
        <f>CONCATENATE(B429,",")</f>
        <v>LAST_UPDATED_TIME,</v>
      </c>
      <c r="N429" s="5" t="str">
        <f>CONCATENATE(B429," ",C429,"(",D429,")",",")</f>
        <v>LAST_UPDATED_TIME VARCHAR(42),</v>
      </c>
      <c r="O429" s="1" t="s">
        <v>317</v>
      </c>
      <c r="P429" t="s">
        <v>316</v>
      </c>
      <c r="Q429" t="s">
        <v>133</v>
      </c>
      <c r="W429" s="17" t="str">
        <f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lastUpdatedTime</v>
      </c>
      <c r="X429" s="3" t="str">
        <f>CONCATENATE("""",W429,"""",":","""","""",",")</f>
        <v>"lastUpdatedTime":"",</v>
      </c>
      <c r="Y429" s="22" t="str">
        <f>CONCATENATE("public static String ",,B429,,"=","""",W429,""";")</f>
        <v>public static String LAST_UPDATED_TIME="lastUpdatedTime";</v>
      </c>
      <c r="Z429" s="7" t="str">
        <f>CONCATENATE("private String ",W429,"=","""""",";")</f>
        <v>private String lastUpdatedTime="";</v>
      </c>
    </row>
    <row r="430" spans="2:26" ht="17.5" x14ac:dyDescent="0.45">
      <c r="B430" s="8" t="s">
        <v>477</v>
      </c>
      <c r="C430" s="1" t="s">
        <v>1</v>
      </c>
      <c r="D430" s="12">
        <v>42</v>
      </c>
      <c r="I430" t="str">
        <f>I428</f>
        <v>ALTER TABLE TM_BACKLOG_TASK</v>
      </c>
      <c r="J430" t="str">
        <f>CONCATENATE(LEFT(CONCATENATE(" ADD "," ",N430,";"),LEN(CONCATENATE(" ADD "," ",N430,";"))-2),";")</f>
        <v xml:space="preserve"> ADD  IS_GENERAL VARCHAR(42);</v>
      </c>
      <c r="L430" s="14"/>
      <c r="M430" s="18" t="str">
        <f>CONCATENATE(B430,",")</f>
        <v>IS_GENERAL,</v>
      </c>
      <c r="N430" s="5" t="str">
        <f>CONCATENATE(B430," ",C430,"(",D430,")",",")</f>
        <v>IS_GENERAL VARCHAR(42),</v>
      </c>
      <c r="O430" s="1" t="s">
        <v>112</v>
      </c>
      <c r="P430" t="s">
        <v>478</v>
      </c>
      <c r="W430" s="17" t="str">
        <f>CONCATENATE(,LOWER(O430),UPPER(LEFT(P430,1)),LOWER(RIGHT(P430,LEN(P430)-IF(LEN(P430)&gt;0,1,LEN(P430)))),UPPER(LEFT(Q430,1)),LOWER(RIGHT(Q430,LEN(Q430)-IF(LEN(Q430)&gt;0,1,LEN(Q430)))),UPPER(LEFT(R430,1)),LOWER(RIGHT(R430,LEN(R430)-IF(LEN(R430)&gt;0,1,LEN(R430)))),UPPER(LEFT(S430,1)),LOWER(RIGHT(S430,LEN(S430)-IF(LEN(S430)&gt;0,1,LEN(S430)))),UPPER(LEFT(T430,1)),LOWER(RIGHT(T430,LEN(T430)-IF(LEN(T430)&gt;0,1,LEN(T430)))),UPPER(LEFT(U430,1)),LOWER(RIGHT(U430,LEN(U430)-IF(LEN(U430)&gt;0,1,LEN(U430)))),UPPER(LEFT(V430,1)),LOWER(RIGHT(V430,LEN(V430)-IF(LEN(V430)&gt;0,1,LEN(V430)))))</f>
        <v>isGeneral</v>
      </c>
      <c r="X430" s="3" t="str">
        <f>CONCATENATE("""",W430,"""",":","""","""",",")</f>
        <v>"isGeneral":"",</v>
      </c>
      <c r="Y430" s="22" t="str">
        <f>CONCATENATE("public static String ",,B430,,"=","""",W430,""";")</f>
        <v>public static String IS_GENERAL="isGeneral";</v>
      </c>
      <c r="Z430" s="7" t="str">
        <f>CONCATENATE("private String ",W430,"=","""""",";")</f>
        <v>private String isGeneral="";</v>
      </c>
    </row>
    <row r="431" spans="2:26" ht="17.5" x14ac:dyDescent="0.45">
      <c r="B431" s="8" t="s">
        <v>418</v>
      </c>
      <c r="C431" s="1" t="s">
        <v>1</v>
      </c>
      <c r="D431" s="12">
        <v>42</v>
      </c>
      <c r="I431" t="str">
        <f>I429</f>
        <v>ALTER TABLE TM_BACKLOG_TASK</v>
      </c>
      <c r="J431" t="str">
        <f>CONCATENATE(LEFT(CONCATENATE(" ADD "," ",N431,";"),LEN(CONCATENATE(" ADD "," ",N431,";"))-2),";")</f>
        <v xml:space="preserve"> ADD  TASK_STATUS VARCHAR(42);</v>
      </c>
      <c r="L431" s="14"/>
      <c r="M431" s="18" t="str">
        <f>CONCATENATE(B431,",")</f>
        <v>TASK_STATUS,</v>
      </c>
      <c r="N431" s="5" t="str">
        <f>CONCATENATE(B431," ",C431,"(",D431,")",",")</f>
        <v>TASK_STATUS VARCHAR(42),</v>
      </c>
      <c r="O431" s="1" t="s">
        <v>312</v>
      </c>
      <c r="P431" t="s">
        <v>3</v>
      </c>
      <c r="W431" s="17" t="str">
        <f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taskStatus</v>
      </c>
      <c r="X431" s="3" t="str">
        <f>CONCATENATE("""",W431,"""",":","""","""",",")</f>
        <v>"taskStatus":"",</v>
      </c>
      <c r="Y431" s="22" t="str">
        <f>CONCATENATE("public static String ",,B431,,"=","""",W431,""";")</f>
        <v>public static String TASK_STATUS="taskStatus";</v>
      </c>
      <c r="Z431" s="7" t="str">
        <f>CONCATENATE("private String ",W431,"=","""""",";")</f>
        <v>private String taskStatus="";</v>
      </c>
    </row>
    <row r="432" spans="2:26" ht="17.5" x14ac:dyDescent="0.45">
      <c r="B432" s="8" t="s">
        <v>405</v>
      </c>
      <c r="C432" s="1" t="s">
        <v>1</v>
      </c>
      <c r="D432" s="12">
        <v>42</v>
      </c>
      <c r="I432" t="str">
        <f>I431</f>
        <v>ALTER TABLE TM_BACKLOG_TASK</v>
      </c>
      <c r="J432" t="str">
        <f>CONCATENATE(LEFT(CONCATENATE(" ADD "," ",N432,";"),LEN(CONCATENATE(" ADD "," ",N432,";"))-2),";")</f>
        <v xml:space="preserve"> ADD  IS_DETECTED_BUG VARCHAR(42);</v>
      </c>
      <c r="L432" s="14"/>
      <c r="M432" s="18" t="str">
        <f>CONCATENATE(B432,",")</f>
        <v>IS_DETECTED_BUG,</v>
      </c>
      <c r="N432" s="5" t="str">
        <f>CONCATENATE(B432," ",C432,"(",D432,")",",")</f>
        <v>IS_DETECTED_BUG VARCHAR(42),</v>
      </c>
      <c r="O432" s="1" t="s">
        <v>112</v>
      </c>
      <c r="P432" t="s">
        <v>410</v>
      </c>
      <c r="Q432" t="s">
        <v>411</v>
      </c>
      <c r="W432" s="17" t="str">
        <f>CONCATENATE(,LOWER(O432),UPPER(LEFT(P432,1)),LOWER(RIGHT(P432,LEN(P432)-IF(LEN(P432)&gt;0,1,LEN(P432)))),UPPER(LEFT(Q432,1)),LOWER(RIGHT(Q432,LEN(Q432)-IF(LEN(Q432)&gt;0,1,LEN(Q432)))),UPPER(LEFT(R432,1)),LOWER(RIGHT(R432,LEN(R432)-IF(LEN(R432)&gt;0,1,LEN(R432)))),UPPER(LEFT(S432,1)),LOWER(RIGHT(S432,LEN(S432)-IF(LEN(S432)&gt;0,1,LEN(S432)))),UPPER(LEFT(T432,1)),LOWER(RIGHT(T432,LEN(T432)-IF(LEN(T432)&gt;0,1,LEN(T432)))),UPPER(LEFT(U432,1)),LOWER(RIGHT(U432,LEN(U432)-IF(LEN(U432)&gt;0,1,LEN(U432)))),UPPER(LEFT(V432,1)),LOWER(RIGHT(V432,LEN(V432)-IF(LEN(V432)&gt;0,1,LEN(V432)))))</f>
        <v>isDetectedBug</v>
      </c>
      <c r="X432" s="3" t="str">
        <f>CONCATENATE("""",W432,"""",":","""","""",",")</f>
        <v>"isDetectedBug":"",</v>
      </c>
      <c r="Y432" s="22" t="str">
        <f>CONCATENATE("public static String ",,B432,,"=","""",W432,""";")</f>
        <v>public static String IS_DETECTED_BUG="isDetectedBug";</v>
      </c>
      <c r="Z432" s="7" t="str">
        <f>CONCATENATE("private String ",W432,"=","""""",";")</f>
        <v>private String isDetectedBug="";</v>
      </c>
    </row>
    <row r="433" spans="2:26" ht="17.5" x14ac:dyDescent="0.45">
      <c r="B433" s="8" t="s">
        <v>406</v>
      </c>
      <c r="C433" s="1" t="s">
        <v>1</v>
      </c>
      <c r="D433" s="12">
        <v>42</v>
      </c>
      <c r="I433" t="str">
        <f>I432</f>
        <v>ALTER TABLE TM_BACKLOG_TASK</v>
      </c>
      <c r="J433" t="str">
        <f>CONCATENATE(LEFT(CONCATENATE(" ADD "," ",N433,";"),LEN(CONCATENATE(" ADD "," ",N433,";"))-2),";")</f>
        <v xml:space="preserve"> ADD  IS_UPDATE_REQUIRED VARCHAR(42);</v>
      </c>
      <c r="L433" s="14"/>
      <c r="M433" s="18" t="str">
        <f t="shared" si="188"/>
        <v>IS_UPDATE_REQUIRED,</v>
      </c>
      <c r="N433" s="5" t="str">
        <f t="shared" si="184"/>
        <v>IS_UPDATE_REQUIRED VARCHAR(42),</v>
      </c>
      <c r="O433" s="1" t="s">
        <v>112</v>
      </c>
      <c r="P433" t="s">
        <v>412</v>
      </c>
      <c r="Q433" t="s">
        <v>413</v>
      </c>
      <c r="W433" s="17" t="str">
        <f t="shared" si="183"/>
        <v>isUpdateRequired</v>
      </c>
      <c r="X433" s="3" t="str">
        <f t="shared" si="185"/>
        <v>"isUpdateRequired":"",</v>
      </c>
      <c r="Y433" s="22" t="str">
        <f t="shared" si="186"/>
        <v>public static String IS_UPDATE_REQUIRED="isUpdateRequired";</v>
      </c>
      <c r="Z433" s="7" t="str">
        <f t="shared" si="187"/>
        <v>private String isUpdateRequired="";</v>
      </c>
    </row>
    <row r="434" spans="2:26" ht="17.5" x14ac:dyDescent="0.45">
      <c r="B434" s="8"/>
      <c r="C434" s="14"/>
      <c r="D434" s="14"/>
      <c r="L434" s="14"/>
      <c r="M434" s="20"/>
      <c r="O434" s="14"/>
      <c r="W434" s="17"/>
    </row>
    <row r="435" spans="2:26" ht="17.5" x14ac:dyDescent="0.45">
      <c r="B435" s="8"/>
      <c r="C435" s="14"/>
      <c r="D435" s="14"/>
      <c r="L435" s="14"/>
      <c r="M435" s="20"/>
      <c r="O435" s="14"/>
      <c r="W435" s="17"/>
    </row>
    <row r="436" spans="2:26" ht="17.5" x14ac:dyDescent="0.45">
      <c r="B436" s="8"/>
      <c r="C436" s="14"/>
      <c r="D436" s="14"/>
      <c r="L436" s="14"/>
      <c r="M436" s="20"/>
      <c r="O436" s="14"/>
      <c r="W436" s="17"/>
    </row>
    <row r="437" spans="2:26" ht="17.5" x14ac:dyDescent="0.45">
      <c r="B437" s="8"/>
      <c r="C437" s="14"/>
      <c r="D437" s="14"/>
      <c r="L437" s="14"/>
      <c r="M437" s="20"/>
      <c r="O437" s="14"/>
      <c r="W437" s="17"/>
    </row>
    <row r="438" spans="2:26" x14ac:dyDescent="0.35">
      <c r="B438" s="2" t="s">
        <v>419</v>
      </c>
      <c r="J438" t="s">
        <v>294</v>
      </c>
      <c r="K438" s="26" t="str">
        <f>CONCATENATE(J438," VIEW ",B438," AS SELECT")</f>
        <v>create OR REPLACE VIEW TM_BACKLOG_TASK_LIST AS SELECT</v>
      </c>
      <c r="N438" s="5" t="str">
        <f>CONCATENATE("CREATE TABLE ",B438," ","(")</f>
        <v>CREATE TABLE TM_BACKLOG_TASK_LIST (</v>
      </c>
    </row>
    <row r="439" spans="2:26" ht="17.5" x14ac:dyDescent="0.45">
      <c r="B439" s="1" t="s">
        <v>2</v>
      </c>
      <c r="C439" s="1" t="s">
        <v>1</v>
      </c>
      <c r="D439" s="4">
        <v>30</v>
      </c>
      <c r="E439" s="24" t="s">
        <v>113</v>
      </c>
      <c r="K439" s="25" t="str">
        <f>CONCATENATE("T.",B439,",")</f>
        <v>T.ID,</v>
      </c>
      <c r="L439" s="12"/>
      <c r="M439" s="18" t="str">
        <f t="shared" ref="M439:M446" si="189">CONCATENATE(B439,",")</f>
        <v>ID,</v>
      </c>
      <c r="N439" s="5" t="str">
        <f>CONCATENATE(B439," ",C439,"(",D439,") ",E439," ,")</f>
        <v>ID VARCHAR(30) NOT NULL ,</v>
      </c>
      <c r="O439" s="1" t="s">
        <v>2</v>
      </c>
      <c r="P439" s="6"/>
      <c r="Q439" s="6"/>
      <c r="R439" s="6"/>
      <c r="S439" s="6"/>
      <c r="T439" s="6"/>
      <c r="U439" s="6"/>
      <c r="V439" s="6"/>
      <c r="W439" s="17" t="str">
        <f t="shared" ref="W439:W469" si="190">CONCATENATE(,LOWER(O439),UPPER(LEFT(P439,1)),LOWER(RIGHT(P439,LEN(P439)-IF(LEN(P439)&gt;0,1,LEN(P439)))),UPPER(LEFT(Q439,1)),LOWER(RIGHT(Q439,LEN(Q439)-IF(LEN(Q439)&gt;0,1,LEN(Q439)))),UPPER(LEFT(R439,1)),LOWER(RIGHT(R439,LEN(R439)-IF(LEN(R439)&gt;0,1,LEN(R439)))),UPPER(LEFT(S439,1)),LOWER(RIGHT(S439,LEN(S439)-IF(LEN(S439)&gt;0,1,LEN(S439)))),UPPER(LEFT(T439,1)),LOWER(RIGHT(T439,LEN(T439)-IF(LEN(T439)&gt;0,1,LEN(T439)))),UPPER(LEFT(U439,1)),LOWER(RIGHT(U439,LEN(U439)-IF(LEN(U439)&gt;0,1,LEN(U439)))),UPPER(LEFT(V439,1)),LOWER(RIGHT(V439,LEN(V439)-IF(LEN(V439)&gt;0,1,LEN(V439)))))</f>
        <v>id</v>
      </c>
      <c r="X439" s="3" t="str">
        <f>CONCATENATE("""",W439,"""",":","""","""",",")</f>
        <v>"id":"",</v>
      </c>
      <c r="Y439" s="22" t="str">
        <f>CONCATENATE("public static String ",,B439,,"=","""",W439,""";")</f>
        <v>public static String ID="id";</v>
      </c>
      <c r="Z439" s="7" t="str">
        <f>CONCATENATE("private String ",W439,"=","""""",";")</f>
        <v>private String id="";</v>
      </c>
    </row>
    <row r="440" spans="2:26" ht="17.5" x14ac:dyDescent="0.45">
      <c r="B440" s="1" t="s">
        <v>3</v>
      </c>
      <c r="C440" s="1" t="s">
        <v>1</v>
      </c>
      <c r="D440" s="4">
        <v>10</v>
      </c>
      <c r="K440" s="25" t="str">
        <f t="shared" ref="K440:K445" si="191">CONCATENATE("T.",B440,",")</f>
        <v>T.STATUS,</v>
      </c>
      <c r="L440" s="12"/>
      <c r="M440" s="18" t="str">
        <f t="shared" si="189"/>
        <v>STATUS,</v>
      </c>
      <c r="N440" s="5" t="str">
        <f t="shared" ref="N440:N469" si="192">CONCATENATE(B440," ",C440,"(",D440,")",",")</f>
        <v>STATUS VARCHAR(10),</v>
      </c>
      <c r="O440" s="1" t="s">
        <v>3</v>
      </c>
      <c r="W440" s="17" t="str">
        <f t="shared" si="190"/>
        <v>status</v>
      </c>
      <c r="X440" s="3" t="str">
        <f>CONCATENATE("""",W440,"""",":","""","""",",")</f>
        <v>"status":"",</v>
      </c>
      <c r="Y440" s="22" t="str">
        <f>CONCATENATE("public static String ",,B440,,"=","""",W440,""";")</f>
        <v>public static String STATUS="status";</v>
      </c>
      <c r="Z440" s="7" t="str">
        <f>CONCATENATE("private String ",W440,"=","""""",";")</f>
        <v>private String status="";</v>
      </c>
    </row>
    <row r="441" spans="2:26" ht="17.5" x14ac:dyDescent="0.45">
      <c r="B441" s="1" t="s">
        <v>4</v>
      </c>
      <c r="C441" s="1" t="s">
        <v>1</v>
      </c>
      <c r="D441" s="4">
        <v>20</v>
      </c>
      <c r="K441" s="25" t="str">
        <f t="shared" si="191"/>
        <v>T.INSERT_DATE,</v>
      </c>
      <c r="L441" s="12"/>
      <c r="M441" s="18" t="str">
        <f t="shared" si="189"/>
        <v>INSERT_DATE,</v>
      </c>
      <c r="N441" s="5" t="str">
        <f t="shared" si="192"/>
        <v>INSERT_DATE VARCHAR(20),</v>
      </c>
      <c r="O441" s="1" t="s">
        <v>7</v>
      </c>
      <c r="P441" t="s">
        <v>8</v>
      </c>
      <c r="W441" s="17" t="str">
        <f t="shared" si="190"/>
        <v>insertDate</v>
      </c>
      <c r="X441" s="3" t="str">
        <f t="shared" ref="X441:X469" si="193">CONCATENATE("""",W441,"""",":","""","""",",")</f>
        <v>"insertDate":"",</v>
      </c>
      <c r="Y441" s="22" t="str">
        <f t="shared" ref="Y441:Y469" si="194">CONCATENATE("public static String ",,B441,,"=","""",W441,""";")</f>
        <v>public static String INSERT_DATE="insertDate";</v>
      </c>
      <c r="Z441" s="7" t="str">
        <f t="shared" ref="Z441:Z469" si="195">CONCATENATE("private String ",W441,"=","""""",";")</f>
        <v>private String insertDate="";</v>
      </c>
    </row>
    <row r="442" spans="2:26" ht="17.5" x14ac:dyDescent="0.45">
      <c r="B442" s="1" t="s">
        <v>5</v>
      </c>
      <c r="C442" s="1" t="s">
        <v>1</v>
      </c>
      <c r="D442" s="4">
        <v>20</v>
      </c>
      <c r="K442" s="25" t="str">
        <f t="shared" si="191"/>
        <v>T.MODIFICATION_DATE,</v>
      </c>
      <c r="L442" s="12"/>
      <c r="M442" s="18" t="str">
        <f t="shared" si="189"/>
        <v>MODIFICATION_DATE,</v>
      </c>
      <c r="N442" s="5" t="str">
        <f t="shared" si="192"/>
        <v>MODIFICATION_DATE VARCHAR(20),</v>
      </c>
      <c r="O442" s="1" t="s">
        <v>9</v>
      </c>
      <c r="P442" t="s">
        <v>8</v>
      </c>
      <c r="W442" s="17" t="str">
        <f t="shared" si="190"/>
        <v>modificationDate</v>
      </c>
      <c r="X442" s="3" t="str">
        <f t="shared" si="193"/>
        <v>"modificationDate":"",</v>
      </c>
      <c r="Y442" s="22" t="str">
        <f t="shared" si="194"/>
        <v>public static String MODIFICATION_DATE="modificationDate";</v>
      </c>
      <c r="Z442" s="7" t="str">
        <f t="shared" si="195"/>
        <v>private String modificationDate="";</v>
      </c>
    </row>
    <row r="443" spans="2:26" ht="17.5" x14ac:dyDescent="0.45">
      <c r="B443" s="1" t="s">
        <v>275</v>
      </c>
      <c r="C443" s="1" t="s">
        <v>1</v>
      </c>
      <c r="D443" s="4">
        <v>43</v>
      </c>
      <c r="K443" s="25" t="str">
        <f>CONCATENATE("B.",B443,",")</f>
        <v>B.FK_PROJECT_ID,</v>
      </c>
      <c r="L443" s="12"/>
      <c r="M443" s="18" t="str">
        <f>CONCATENATE(B443,",")</f>
        <v>FK_PROJECT_ID,</v>
      </c>
      <c r="N443" s="5" t="str">
        <f>CONCATENATE(B443," ",C443,"(",D443,")",",")</f>
        <v>FK_PROJECT_ID VARCHAR(43),</v>
      </c>
      <c r="O443" s="1" t="s">
        <v>10</v>
      </c>
      <c r="P443" t="s">
        <v>356</v>
      </c>
      <c r="Q443" t="s">
        <v>2</v>
      </c>
      <c r="W443" s="17" t="str">
        <f>CONCATENATE(,LOWER(O443),UPPER(LEFT(P443,1)),LOWER(RIGHT(P443,LEN(P443)-IF(LEN(P443)&gt;0,1,LEN(P443)))),UPPER(LEFT(Q443,1)),LOWER(RIGHT(Q443,LEN(Q443)-IF(LEN(Q443)&gt;0,1,LEN(Q443)))),UPPER(LEFT(R443,1)),LOWER(RIGHT(R443,LEN(R443)-IF(LEN(R443)&gt;0,1,LEN(R443)))),UPPER(LEFT(S443,1)),LOWER(RIGHT(S443,LEN(S443)-IF(LEN(S443)&gt;0,1,LEN(S443)))),UPPER(LEFT(T443,1)),LOWER(RIGHT(T443,LEN(T443)-IF(LEN(T443)&gt;0,1,LEN(T443)))),UPPER(LEFT(U443,1)),LOWER(RIGHT(U443,LEN(U443)-IF(LEN(U443)&gt;0,1,LEN(U443)))),UPPER(LEFT(V443,1)),LOWER(RIGHT(V443,LEN(V443)-IF(LEN(V443)&gt;0,1,LEN(V443)))))</f>
        <v>fkBacklogId</v>
      </c>
      <c r="X443" s="3" t="str">
        <f>CONCATENATE("""",W443,"""",":","""","""",",")</f>
        <v>"fkBacklogId":"",</v>
      </c>
      <c r="Y443" s="22" t="str">
        <f>CONCATENATE("public static String ",,B443,,"=","""",W443,""";")</f>
        <v>public static String FK_PROJECT_ID="fkBacklogId";</v>
      </c>
      <c r="Z443" s="7" t="str">
        <f>CONCATENATE("private String ",W443,"=","""""",";")</f>
        <v>private String fkBacklogId="";</v>
      </c>
    </row>
    <row r="444" spans="2:26" ht="17.5" x14ac:dyDescent="0.45">
      <c r="B444" s="1" t="s">
        <v>369</v>
      </c>
      <c r="C444" s="1" t="s">
        <v>1</v>
      </c>
      <c r="D444" s="4">
        <v>43</v>
      </c>
      <c r="K444" s="25" t="str">
        <f t="shared" si="191"/>
        <v>T.FK_BACKLOG_ID,</v>
      </c>
      <c r="L444" s="12"/>
      <c r="M444" s="18" t="str">
        <f t="shared" si="189"/>
        <v>FK_BACKLOG_ID,</v>
      </c>
      <c r="N444" s="5" t="str">
        <f t="shared" si="192"/>
        <v>FK_BACKLOG_ID VARCHAR(43),</v>
      </c>
      <c r="O444" s="1" t="s">
        <v>10</v>
      </c>
      <c r="P444" t="s">
        <v>356</v>
      </c>
      <c r="Q444" t="s">
        <v>2</v>
      </c>
      <c r="W444" s="17" t="str">
        <f t="shared" si="190"/>
        <v>fkBacklogId</v>
      </c>
      <c r="X444" s="3" t="str">
        <f t="shared" si="193"/>
        <v>"fkBacklogId":"",</v>
      </c>
      <c r="Y444" s="22" t="str">
        <f t="shared" si="194"/>
        <v>public static String FK_BACKLOG_ID="fkBacklogId";</v>
      </c>
      <c r="Z444" s="7" t="str">
        <f t="shared" si="195"/>
        <v>private String fkBacklogId="";</v>
      </c>
    </row>
    <row r="445" spans="2:26" ht="17.5" x14ac:dyDescent="0.45">
      <c r="B445" s="1" t="s">
        <v>273</v>
      </c>
      <c r="C445" s="1" t="s">
        <v>1</v>
      </c>
      <c r="D445" s="4">
        <v>43</v>
      </c>
      <c r="J445" s="23"/>
      <c r="K445" s="25" t="str">
        <f t="shared" si="191"/>
        <v>T.FK_TASK_TYPE_ID,</v>
      </c>
      <c r="L445" s="12"/>
      <c r="M445" s="18" t="str">
        <f t="shared" si="189"/>
        <v>FK_TASK_TYPE_ID,</v>
      </c>
      <c r="N445" s="5" t="str">
        <f>CONCATENATE(B445," ",C445,"(",D445,")",",")</f>
        <v>FK_TASK_TYPE_ID VARCHAR(43),</v>
      </c>
      <c r="O445" s="1" t="s">
        <v>10</v>
      </c>
      <c r="P445" t="s">
        <v>312</v>
      </c>
      <c r="Q445" t="s">
        <v>51</v>
      </c>
      <c r="R445" t="s">
        <v>2</v>
      </c>
      <c r="W445" s="17" t="str">
        <f>CONCATENATE(,LOWER(O445),UPPER(LEFT(P445,1)),LOWER(RIGHT(P445,LEN(P445)-IF(LEN(P445)&gt;0,1,LEN(P445)))),UPPER(LEFT(Q445,1)),LOWER(RIGHT(Q445,LEN(Q445)-IF(LEN(Q445)&gt;0,1,LEN(Q445)))),UPPER(LEFT(R445,1)),LOWER(RIGHT(R445,LEN(R445)-IF(LEN(R445)&gt;0,1,LEN(R445)))),UPPER(LEFT(S445,1)),LOWER(RIGHT(S445,LEN(S445)-IF(LEN(S445)&gt;0,1,LEN(S445)))),UPPER(LEFT(T445,1)),LOWER(RIGHT(T445,LEN(T445)-IF(LEN(T445)&gt;0,1,LEN(T445)))),UPPER(LEFT(U445,1)),LOWER(RIGHT(U445,LEN(U445)-IF(LEN(U445)&gt;0,1,LEN(U445)))),UPPER(LEFT(V445,1)),LOWER(RIGHT(V445,LEN(V445)-IF(LEN(V445)&gt;0,1,LEN(V445)))))</f>
        <v>fkTaskTypeId</v>
      </c>
      <c r="X445" s="3" t="str">
        <f>CONCATENATE("""",W445,"""",":","""","""",",")</f>
        <v>"fkTaskTypeId":"",</v>
      </c>
      <c r="Y445" s="22" t="str">
        <f>CONCATENATE("public static String ",,B445,,"=","""",W445,""";")</f>
        <v>public static String FK_TASK_TYPE_ID="fkTaskTypeId";</v>
      </c>
      <c r="Z445" s="7" t="str">
        <f>CONCATENATE("private String ",W445,"=","""""",";")</f>
        <v>private String fkTaskTypeId="";</v>
      </c>
    </row>
    <row r="446" spans="2:26" ht="17.5" x14ac:dyDescent="0.45">
      <c r="B446" s="1" t="s">
        <v>332</v>
      </c>
      <c r="C446" s="1" t="s">
        <v>1</v>
      </c>
      <c r="D446" s="4">
        <v>43</v>
      </c>
      <c r="J446" s="23"/>
      <c r="K446" s="25" t="s">
        <v>479</v>
      </c>
      <c r="L446" s="12"/>
      <c r="M446" s="18" t="str">
        <f t="shared" si="189"/>
        <v>TASK_TYPE_NAME,</v>
      </c>
      <c r="N446" s="5" t="str">
        <f t="shared" si="192"/>
        <v>TASK_TYPE_NAME VARCHAR(43),</v>
      </c>
      <c r="O446" s="1" t="s">
        <v>312</v>
      </c>
      <c r="P446" t="s">
        <v>51</v>
      </c>
      <c r="Q446" t="s">
        <v>0</v>
      </c>
      <c r="W446" s="17" t="str">
        <f t="shared" si="190"/>
        <v>taskTypeName</v>
      </c>
      <c r="X446" s="3" t="str">
        <f t="shared" si="193"/>
        <v>"taskTypeName":"",</v>
      </c>
      <c r="Y446" s="22" t="str">
        <f t="shared" si="194"/>
        <v>public static String TASK_TYPE_NAME="taskTypeName";</v>
      </c>
      <c r="Z446" s="7" t="str">
        <f t="shared" si="195"/>
        <v>private String taskTypeName="";</v>
      </c>
    </row>
    <row r="447" spans="2:26" ht="17.5" x14ac:dyDescent="0.45">
      <c r="B447" s="1" t="s">
        <v>401</v>
      </c>
      <c r="C447" s="1" t="s">
        <v>1</v>
      </c>
      <c r="D447" s="4">
        <v>43</v>
      </c>
      <c r="K447" s="25" t="str">
        <f>CONCATENATE("T.",B447,",")</f>
        <v>T.FK_ASSIGNEE_ID,</v>
      </c>
      <c r="L447" s="12"/>
      <c r="M447" s="18"/>
      <c r="N447" s="5" t="str">
        <f>CONCATENATE(B447," ",C447,"(",D447,")",",")</f>
        <v>FK_ASSIGNEE_ID VARCHAR(43),</v>
      </c>
      <c r="O447" s="1" t="s">
        <v>10</v>
      </c>
      <c r="P447" t="s">
        <v>345</v>
      </c>
      <c r="Q447" t="s">
        <v>2</v>
      </c>
      <c r="W447" s="17" t="str">
        <f>CONCATENATE(,LOWER(O447),UPPER(LEFT(P447,1)),LOWER(RIGHT(P447,LEN(P447)-IF(LEN(P447)&gt;0,1,LEN(P447)))),UPPER(LEFT(Q447,1)),LOWER(RIGHT(Q447,LEN(Q447)-IF(LEN(Q447)&gt;0,1,LEN(Q447)))),UPPER(LEFT(R447,1)),LOWER(RIGHT(R447,LEN(R447)-IF(LEN(R447)&gt;0,1,LEN(R447)))),UPPER(LEFT(S447,1)),LOWER(RIGHT(S447,LEN(S447)-IF(LEN(S447)&gt;0,1,LEN(S447)))),UPPER(LEFT(T447,1)),LOWER(RIGHT(T447,LEN(T447)-IF(LEN(T447)&gt;0,1,LEN(T447)))),UPPER(LEFT(U447,1)),LOWER(RIGHT(U447,LEN(U447)-IF(LEN(U447)&gt;0,1,LEN(U447)))),UPPER(LEFT(V447,1)),LOWER(RIGHT(V447,LEN(V447)-IF(LEN(V447)&gt;0,1,LEN(V447)))))</f>
        <v>fkAssigneeId</v>
      </c>
      <c r="X447" s="3" t="str">
        <f>CONCATENATE("""",W447,"""",":","""","""",",")</f>
        <v>"fkAssigneeId":"",</v>
      </c>
      <c r="Y447" s="22" t="str">
        <f>CONCATENATE("public static String ",,B447,,"=","""",W447,""";")</f>
        <v>public static String FK_ASSIGNEE_ID="fkAssigneeId";</v>
      </c>
      <c r="Z447" s="7" t="str">
        <f>CONCATENATE("private String ",W447,"=","""""",";")</f>
        <v>private String fkAssigneeId="";</v>
      </c>
    </row>
    <row r="448" spans="2:26" ht="17.5" x14ac:dyDescent="0.45">
      <c r="B448" s="1" t="s">
        <v>342</v>
      </c>
      <c r="C448" s="1" t="s">
        <v>1</v>
      </c>
      <c r="D448" s="4">
        <v>43</v>
      </c>
      <c r="K448" s="25" t="s">
        <v>452</v>
      </c>
      <c r="L448" s="12"/>
      <c r="M448" s="18"/>
      <c r="N448" s="5" t="str">
        <f t="shared" si="192"/>
        <v>ASSIGNEE_NAME VARCHAR(43),</v>
      </c>
      <c r="O448" s="1" t="s">
        <v>345</v>
      </c>
      <c r="P448" t="s">
        <v>0</v>
      </c>
      <c r="W448" s="17" t="str">
        <f t="shared" si="190"/>
        <v>assigneeName</v>
      </c>
      <c r="X448" s="3" t="str">
        <f t="shared" si="193"/>
        <v>"assigneeName":"",</v>
      </c>
      <c r="Y448" s="22" t="str">
        <f t="shared" si="194"/>
        <v>public static String ASSIGNEE_NAME="assigneeName";</v>
      </c>
      <c r="Z448" s="7" t="str">
        <f t="shared" si="195"/>
        <v>private String assigneeName="";</v>
      </c>
    </row>
    <row r="449" spans="2:26" ht="25.5" x14ac:dyDescent="0.45">
      <c r="B449" s="10" t="s">
        <v>448</v>
      </c>
      <c r="C449" s="1" t="s">
        <v>1</v>
      </c>
      <c r="D449" s="4">
        <v>43</v>
      </c>
      <c r="K449" s="25" t="s">
        <v>453</v>
      </c>
      <c r="L449" s="12"/>
      <c r="M449" s="18" t="str">
        <f>CONCATENATE(B445,",")</f>
        <v>FK_TASK_TYPE_ID,</v>
      </c>
      <c r="N449" s="5" t="str">
        <f>CONCATENATE(B449," ",C449,"(",D449,")",",")</f>
        <v>BUG_COUNT VARCHAR(43),</v>
      </c>
      <c r="O449" s="1" t="s">
        <v>411</v>
      </c>
      <c r="P449" t="s">
        <v>215</v>
      </c>
      <c r="W449" s="17" t="str">
        <f>CONCATENATE(,LOWER(O449),UPPER(LEFT(P449,1)),LOWER(RIGHT(P449,LEN(P449)-IF(LEN(P449)&gt;0,1,LEN(P449)))),UPPER(LEFT(Q449,1)),LOWER(RIGHT(Q449,LEN(Q449)-IF(LEN(Q449)&gt;0,1,LEN(Q449)))),UPPER(LEFT(R449,1)),LOWER(RIGHT(R449,LEN(R449)-IF(LEN(R449)&gt;0,1,LEN(R449)))),UPPER(LEFT(S449,1)),LOWER(RIGHT(S449,LEN(S449)-IF(LEN(S449)&gt;0,1,LEN(S449)))),UPPER(LEFT(T449,1)),LOWER(RIGHT(T449,LEN(T449)-IF(LEN(T449)&gt;0,1,LEN(T449)))),UPPER(LEFT(U449,1)),LOWER(RIGHT(U449,LEN(U449)-IF(LEN(U449)&gt;0,1,LEN(U449)))),UPPER(LEFT(V449,1)),LOWER(RIGHT(V449,LEN(V449)-IF(LEN(V449)&gt;0,1,LEN(V449)))))</f>
        <v>bugCount</v>
      </c>
      <c r="X449" s="3" t="str">
        <f>CONCATENATE("""",W449,"""",":","""","""",",")</f>
        <v>"bugCount":"",</v>
      </c>
      <c r="Y449" s="22" t="str">
        <f>CONCATENATE("public static String ",,B449,,"=","""",W449,""";")</f>
        <v>public static String BUG_COUNT="bugCount";</v>
      </c>
      <c r="Z449" s="7" t="str">
        <f>CONCATENATE("private String ",W449,"=","""""",";")</f>
        <v>private String bugCount="";</v>
      </c>
    </row>
    <row r="450" spans="2:26" ht="25.5" x14ac:dyDescent="0.45">
      <c r="B450" s="10" t="s">
        <v>449</v>
      </c>
      <c r="C450" s="1" t="s">
        <v>1</v>
      </c>
      <c r="D450" s="4">
        <v>43</v>
      </c>
      <c r="K450" s="25" t="s">
        <v>454</v>
      </c>
      <c r="L450" s="12"/>
      <c r="M450" s="18" t="str">
        <f>CONCATENATE(B446,",")</f>
        <v>TASK_TYPE_NAME,</v>
      </c>
      <c r="N450" s="5" t="str">
        <f t="shared" si="192"/>
        <v>UPDATE_COUNT VARCHAR(43),</v>
      </c>
      <c r="O450" s="1" t="s">
        <v>412</v>
      </c>
      <c r="P450" t="s">
        <v>215</v>
      </c>
      <c r="W450" s="17" t="str">
        <f t="shared" si="190"/>
        <v>updateCount</v>
      </c>
      <c r="X450" s="3" t="str">
        <f t="shared" si="193"/>
        <v>"updateCount":"",</v>
      </c>
      <c r="Y450" s="22" t="str">
        <f t="shared" si="194"/>
        <v>public static String UPDATE_COUNT="updateCount";</v>
      </c>
      <c r="Z450" s="7" t="str">
        <f t="shared" si="195"/>
        <v>private String updateCount="";</v>
      </c>
    </row>
    <row r="451" spans="2:26" ht="17.5" x14ac:dyDescent="0.45">
      <c r="B451" s="10" t="s">
        <v>263</v>
      </c>
      <c r="C451" s="1" t="s">
        <v>1</v>
      </c>
      <c r="D451" s="4">
        <v>43</v>
      </c>
      <c r="K451" s="25" t="str">
        <f>CONCATENATE("T.",B451,",")</f>
        <v>T.CREATED_BY,</v>
      </c>
      <c r="L451" s="12"/>
      <c r="M451" s="18" t="str">
        <f>CONCATENATE(B447,",")</f>
        <v>FK_ASSIGNEE_ID,</v>
      </c>
      <c r="N451" s="5" t="str">
        <f>CONCATENATE(B451," ",C451,"(",D451,")",",")</f>
        <v>CREATED_BY VARCHAR(43),</v>
      </c>
      <c r="O451" s="1" t="s">
        <v>283</v>
      </c>
      <c r="P451" t="s">
        <v>128</v>
      </c>
      <c r="W451" s="17" t="str">
        <f>CONCATENATE(,LOWER(O451),UPPER(LEFT(P451,1)),LOWER(RIGHT(P451,LEN(P451)-IF(LEN(P451)&gt;0,1,LEN(P451)))),UPPER(LEFT(Q451,1)),LOWER(RIGHT(Q451,LEN(Q451)-IF(LEN(Q451)&gt;0,1,LEN(Q451)))),UPPER(LEFT(R451,1)),LOWER(RIGHT(R451,LEN(R451)-IF(LEN(R451)&gt;0,1,LEN(R451)))),UPPER(LEFT(S451,1)),LOWER(RIGHT(S451,LEN(S451)-IF(LEN(S451)&gt;0,1,LEN(S451)))),UPPER(LEFT(T451,1)),LOWER(RIGHT(T451,LEN(T451)-IF(LEN(T451)&gt;0,1,LEN(T451)))),UPPER(LEFT(U451,1)),LOWER(RIGHT(U451,LEN(U451)-IF(LEN(U451)&gt;0,1,LEN(U451)))),UPPER(LEFT(V451,1)),LOWER(RIGHT(V451,LEN(V451)-IF(LEN(V451)&gt;0,1,LEN(V451)))))</f>
        <v>createdBy</v>
      </c>
      <c r="X451" s="3" t="str">
        <f>CONCATENATE("""",W451,"""",":","""","""",",")</f>
        <v>"createdBy":"",</v>
      </c>
      <c r="Y451" s="22" t="str">
        <f>CONCATENATE("public static String ",,B451,,"=","""",W451,""";")</f>
        <v>public static String CREATED_BY="createdBy";</v>
      </c>
      <c r="Z451" s="7" t="str">
        <f>CONCATENATE("private String ",W451,"=","""""",";")</f>
        <v>private String createdBy="";</v>
      </c>
    </row>
    <row r="452" spans="2:26" ht="17.5" x14ac:dyDescent="0.45">
      <c r="B452" s="10" t="s">
        <v>340</v>
      </c>
      <c r="C452" s="1" t="s">
        <v>1</v>
      </c>
      <c r="D452" s="4">
        <v>43</v>
      </c>
      <c r="K452" s="25" t="s">
        <v>455</v>
      </c>
      <c r="L452" s="12"/>
      <c r="M452" s="18" t="str">
        <f>CONCATENATE(B448,",")</f>
        <v>ASSIGNEE_NAME,</v>
      </c>
      <c r="N452" s="5" t="str">
        <f t="shared" si="192"/>
        <v>CREATED_BY_NAME VARCHAR(43),</v>
      </c>
      <c r="O452" s="1" t="s">
        <v>283</v>
      </c>
      <c r="P452" t="s">
        <v>128</v>
      </c>
      <c r="Q452" t="s">
        <v>0</v>
      </c>
      <c r="W452" s="17" t="str">
        <f t="shared" si="190"/>
        <v>createdByName</v>
      </c>
      <c r="X452" s="3" t="str">
        <f t="shared" si="193"/>
        <v>"createdByName":"",</v>
      </c>
      <c r="Y452" s="22" t="str">
        <f t="shared" si="194"/>
        <v>public static String CREATED_BY_NAME="createdByName";</v>
      </c>
      <c r="Z452" s="7" t="str">
        <f t="shared" si="195"/>
        <v>private String createdByName="";</v>
      </c>
    </row>
    <row r="453" spans="2:26" ht="17.5" x14ac:dyDescent="0.45">
      <c r="B453" s="1" t="s">
        <v>264</v>
      </c>
      <c r="C453" s="1" t="s">
        <v>1</v>
      </c>
      <c r="D453" s="4">
        <v>43</v>
      </c>
      <c r="K453" s="25" t="str">
        <f t="shared" ref="K453:K458" si="196">CONCATENATE("T.",B453,",")</f>
        <v>T.CREATED_DATE,</v>
      </c>
      <c r="L453" s="12"/>
      <c r="M453" s="18" t="str">
        <f>CONCATENATE(B453,",")</f>
        <v>CREATED_DATE,</v>
      </c>
      <c r="N453" s="5" t="str">
        <f t="shared" si="192"/>
        <v>CREATED_DATE VARCHAR(43),</v>
      </c>
      <c r="O453" s="1" t="s">
        <v>283</v>
      </c>
      <c r="P453" t="s">
        <v>8</v>
      </c>
      <c r="W453" s="17" t="str">
        <f t="shared" si="190"/>
        <v>createdDate</v>
      </c>
      <c r="X453" s="3" t="str">
        <f t="shared" si="193"/>
        <v>"createdDate":"",</v>
      </c>
      <c r="Y453" s="22" t="str">
        <f t="shared" si="194"/>
        <v>public static String CREATED_DATE="createdDate";</v>
      </c>
      <c r="Z453" s="7" t="str">
        <f t="shared" si="195"/>
        <v>private String createdDate="";</v>
      </c>
    </row>
    <row r="454" spans="2:26" ht="17.5" x14ac:dyDescent="0.45">
      <c r="B454" s="1" t="s">
        <v>265</v>
      </c>
      <c r="C454" s="1" t="s">
        <v>1</v>
      </c>
      <c r="D454" s="4">
        <v>40</v>
      </c>
      <c r="K454" s="25" t="str">
        <f t="shared" si="196"/>
        <v>T.CREATED_TIME,</v>
      </c>
      <c r="L454" s="12"/>
      <c r="M454" s="18"/>
      <c r="N454" s="5" t="str">
        <f t="shared" si="192"/>
        <v>CREATED_TIME VARCHAR(40),</v>
      </c>
      <c r="O454" s="1" t="s">
        <v>283</v>
      </c>
      <c r="P454" t="s">
        <v>133</v>
      </c>
      <c r="W454" s="17" t="str">
        <f t="shared" si="190"/>
        <v>createdTime</v>
      </c>
      <c r="X454" s="3" t="str">
        <f t="shared" si="193"/>
        <v>"createdTime":"",</v>
      </c>
      <c r="Y454" s="22" t="str">
        <f t="shared" si="194"/>
        <v>public static String CREATED_TIME="createdTime";</v>
      </c>
      <c r="Z454" s="7" t="str">
        <f t="shared" si="195"/>
        <v>private String createdTime="";</v>
      </c>
    </row>
    <row r="455" spans="2:26" ht="17.5" x14ac:dyDescent="0.45">
      <c r="B455" s="1" t="s">
        <v>402</v>
      </c>
      <c r="C455" s="1" t="s">
        <v>1</v>
      </c>
      <c r="D455" s="4">
        <v>50</v>
      </c>
      <c r="K455" s="25" t="str">
        <f t="shared" si="196"/>
        <v>T.ESTIMATED_HOURS,</v>
      </c>
      <c r="L455" s="12"/>
      <c r="M455" s="18" t="str">
        <f>CONCATENATE(B455,",")</f>
        <v>ESTIMATED_HOURS,</v>
      </c>
      <c r="N455" s="5" t="str">
        <f t="shared" si="192"/>
        <v>ESTIMATED_HOURS VARCHAR(50),</v>
      </c>
      <c r="O455" s="1" t="s">
        <v>407</v>
      </c>
      <c r="P455" t="s">
        <v>408</v>
      </c>
      <c r="W455" s="17" t="str">
        <f t="shared" si="190"/>
        <v>estimatedHours</v>
      </c>
      <c r="X455" s="3" t="str">
        <f t="shared" si="193"/>
        <v>"estimatedHours":"",</v>
      </c>
      <c r="Y455" s="22" t="str">
        <f t="shared" si="194"/>
        <v>public static String ESTIMATED_HOURS="estimatedHours";</v>
      </c>
      <c r="Z455" s="7" t="str">
        <f t="shared" si="195"/>
        <v>private String estimatedHours="";</v>
      </c>
    </row>
    <row r="456" spans="2:26" ht="17.5" x14ac:dyDescent="0.45">
      <c r="B456" s="1" t="s">
        <v>403</v>
      </c>
      <c r="C456" s="1" t="s">
        <v>1</v>
      </c>
      <c r="D456" s="4">
        <v>50</v>
      </c>
      <c r="K456" s="25" t="str">
        <f t="shared" si="196"/>
        <v>T.SPENT_HOURS,</v>
      </c>
      <c r="L456" s="12"/>
      <c r="M456" s="18" t="str">
        <f>CONCATENATE(B456,",")</f>
        <v>SPENT_HOURS,</v>
      </c>
      <c r="N456" s="5" t="str">
        <f t="shared" si="192"/>
        <v>SPENT_HOURS VARCHAR(50),</v>
      </c>
      <c r="O456" s="1" t="s">
        <v>409</v>
      </c>
      <c r="P456" t="s">
        <v>408</v>
      </c>
      <c r="W456" s="17" t="str">
        <f t="shared" si="190"/>
        <v>spentHours</v>
      </c>
      <c r="X456" s="3" t="str">
        <f t="shared" si="193"/>
        <v>"spentHours":"",</v>
      </c>
      <c r="Y456" s="22" t="str">
        <f t="shared" si="194"/>
        <v>public static String SPENT_HOURS="spentHours";</v>
      </c>
      <c r="Z456" s="7" t="str">
        <f t="shared" si="195"/>
        <v>private String spentHours="";</v>
      </c>
    </row>
    <row r="457" spans="2:26" ht="17.5" x14ac:dyDescent="0.45">
      <c r="B457" s="1" t="s">
        <v>400</v>
      </c>
      <c r="C457" s="1" t="s">
        <v>1</v>
      </c>
      <c r="D457" s="4">
        <v>40</v>
      </c>
      <c r="K457" s="25" t="str">
        <f t="shared" si="196"/>
        <v>T.DEPENDENT_TASK_TYPE_1_ID,</v>
      </c>
      <c r="L457" s="12"/>
      <c r="M457" s="18"/>
      <c r="N457" s="5" t="str">
        <f>CONCATENATE(B457," ",C457,"(",D457,")",",")</f>
        <v>DEPENDENT_TASK_TYPE_1_ID VARCHAR(40),</v>
      </c>
      <c r="O457" s="1" t="s">
        <v>390</v>
      </c>
      <c r="P457" t="s">
        <v>312</v>
      </c>
      <c r="Q457" t="s">
        <v>51</v>
      </c>
      <c r="R457">
        <v>1</v>
      </c>
      <c r="S457" t="s">
        <v>2</v>
      </c>
      <c r="W457" s="17" t="str">
        <f>CONCATENATE(,LOWER(O457),UPPER(LEFT(P457,1)),LOWER(RIGHT(P457,LEN(P457)-IF(LEN(P457)&gt;0,1,LEN(P457)))),UPPER(LEFT(Q457,1)),LOWER(RIGHT(Q457,LEN(Q457)-IF(LEN(Q457)&gt;0,1,LEN(Q457)))),UPPER(LEFT(R457,1)),LOWER(RIGHT(R457,LEN(R457)-IF(LEN(R457)&gt;0,1,LEN(R457)))),UPPER(LEFT(S457,1)),LOWER(RIGHT(S457,LEN(S457)-IF(LEN(S457)&gt;0,1,LEN(S457)))),UPPER(LEFT(T457,1)),LOWER(RIGHT(T457,LEN(T457)-IF(LEN(T457)&gt;0,1,LEN(T457)))),UPPER(LEFT(U457,1)),LOWER(RIGHT(U457,LEN(U457)-IF(LEN(U457)&gt;0,1,LEN(U457)))),UPPER(LEFT(V457,1)),LOWER(RIGHT(V457,LEN(V457)-IF(LEN(V457)&gt;0,1,LEN(V457)))))</f>
        <v>dependentTaskType1Id</v>
      </c>
      <c r="X457" s="3" t="str">
        <f>CONCATENATE("""",W457,"""",":","""","""",",")</f>
        <v>"dependentTaskType1Id":"",</v>
      </c>
      <c r="Y457" s="22" t="str">
        <f>CONCATENATE("public static String ",,B457,,"=","""",W457,""";")</f>
        <v>public static String DEPENDENT_TASK_TYPE_1_ID="dependentTaskType1Id";</v>
      </c>
      <c r="Z457" s="7" t="str">
        <f>CONCATENATE("private String ",W457,"=","""""",";")</f>
        <v>private String dependentTaskType1Id="";</v>
      </c>
    </row>
    <row r="458" spans="2:26" ht="17.5" x14ac:dyDescent="0.45">
      <c r="B458" s="1" t="s">
        <v>399</v>
      </c>
      <c r="C458" s="1" t="s">
        <v>1</v>
      </c>
      <c r="D458" s="4">
        <v>40</v>
      </c>
      <c r="K458" s="25" t="str">
        <f t="shared" si="196"/>
        <v>T.DEPENDENT_TASK_TYPE_2_ID,</v>
      </c>
      <c r="L458" s="12"/>
      <c r="M458" s="18" t="str">
        <f>CONCATENATE(B458,",")</f>
        <v>DEPENDENT_TASK_TYPE_2_ID,</v>
      </c>
      <c r="N458" s="5" t="str">
        <f>CONCATENATE(B458," ",C458,"(",D458,")",",")</f>
        <v>DEPENDENT_TASK_TYPE_2_ID VARCHAR(40),</v>
      </c>
      <c r="O458" s="1" t="s">
        <v>390</v>
      </c>
      <c r="P458" t="s">
        <v>312</v>
      </c>
      <c r="Q458" t="s">
        <v>51</v>
      </c>
      <c r="R458">
        <v>2</v>
      </c>
      <c r="S458" t="s">
        <v>2</v>
      </c>
      <c r="W458" s="17" t="str">
        <f>CONCATENATE(,LOWER(O458),UPPER(LEFT(P458,1)),LOWER(RIGHT(P458,LEN(P458)-IF(LEN(P458)&gt;0,1,LEN(P458)))),UPPER(LEFT(Q458,1)),LOWER(RIGHT(Q458,LEN(Q458)-IF(LEN(Q458)&gt;0,1,LEN(Q458)))),UPPER(LEFT(R458,1)),LOWER(RIGHT(R458,LEN(R458)-IF(LEN(R458)&gt;0,1,LEN(R458)))),UPPER(LEFT(S458,1)),LOWER(RIGHT(S458,LEN(S458)-IF(LEN(S458)&gt;0,1,LEN(S458)))),UPPER(LEFT(T458,1)),LOWER(RIGHT(T458,LEN(T458)-IF(LEN(T458)&gt;0,1,LEN(T458)))),UPPER(LEFT(U458,1)),LOWER(RIGHT(U458,LEN(U458)-IF(LEN(U458)&gt;0,1,LEN(U458)))),UPPER(LEFT(V458,1)),LOWER(RIGHT(V458,LEN(V458)-IF(LEN(V458)&gt;0,1,LEN(V458)))))</f>
        <v>dependentTaskType2Id</v>
      </c>
      <c r="X458" s="3" t="str">
        <f>CONCATENATE("""",W458,"""",":","""","""",",")</f>
        <v>"dependentTaskType2Id":"",</v>
      </c>
      <c r="Y458" s="22" t="str">
        <f>CONCATENATE("public static String ",,B458,,"=","""",W458,""";")</f>
        <v>public static String DEPENDENT_TASK_TYPE_2_ID="dependentTaskType2Id";</v>
      </c>
      <c r="Z458" s="7" t="str">
        <f>CONCATENATE("private String ",W458,"=","""""",";")</f>
        <v>private String dependentTaskType2Id="";</v>
      </c>
    </row>
    <row r="459" spans="2:26" ht="17.5" x14ac:dyDescent="0.45">
      <c r="B459" s="1" t="s">
        <v>420</v>
      </c>
      <c r="C459" s="1" t="s">
        <v>1</v>
      </c>
      <c r="D459" s="4">
        <v>40</v>
      </c>
      <c r="K459" s="25" t="s">
        <v>458</v>
      </c>
      <c r="L459" s="12"/>
      <c r="M459" s="18"/>
      <c r="N459" s="5" t="str">
        <f t="shared" si="192"/>
        <v>DEPENDENT_TASK_TYPE_1_NAME VARCHAR(40),</v>
      </c>
      <c r="O459" s="1" t="s">
        <v>390</v>
      </c>
      <c r="P459" t="s">
        <v>312</v>
      </c>
      <c r="Q459" t="s">
        <v>51</v>
      </c>
      <c r="R459">
        <v>1</v>
      </c>
      <c r="S459" t="s">
        <v>0</v>
      </c>
      <c r="W459" s="17" t="str">
        <f t="shared" si="190"/>
        <v>dependentTaskType1Name</v>
      </c>
      <c r="X459" s="3" t="str">
        <f t="shared" si="193"/>
        <v>"dependentTaskType1Name":"",</v>
      </c>
      <c r="Y459" s="22" t="str">
        <f t="shared" si="194"/>
        <v>public static String DEPENDENT_TASK_TYPE_1_NAME="dependentTaskType1Name";</v>
      </c>
      <c r="Z459" s="7" t="str">
        <f t="shared" si="195"/>
        <v>private String dependentTaskType1Name="";</v>
      </c>
    </row>
    <row r="460" spans="2:26" ht="17.5" x14ac:dyDescent="0.45">
      <c r="B460" s="1" t="s">
        <v>421</v>
      </c>
      <c r="C460" s="1" t="s">
        <v>1</v>
      </c>
      <c r="D460" s="4">
        <v>40</v>
      </c>
      <c r="K460" s="25" t="s">
        <v>459</v>
      </c>
      <c r="L460" s="12"/>
      <c r="M460" s="18" t="str">
        <f>CONCATENATE(B460,",")</f>
        <v>DEPENDENT_TASK_TYPE_2_NAME,</v>
      </c>
      <c r="N460" s="5" t="str">
        <f t="shared" si="192"/>
        <v>DEPENDENT_TASK_TYPE_2_NAME VARCHAR(40),</v>
      </c>
      <c r="O460" s="1" t="s">
        <v>390</v>
      </c>
      <c r="P460" t="s">
        <v>312</v>
      </c>
      <c r="Q460" t="s">
        <v>51</v>
      </c>
      <c r="R460">
        <v>2</v>
      </c>
      <c r="S460" t="s">
        <v>0</v>
      </c>
      <c r="W460" s="17" t="str">
        <f t="shared" si="190"/>
        <v>dependentTaskType2Name</v>
      </c>
      <c r="X460" s="3" t="str">
        <f t="shared" si="193"/>
        <v>"dependentTaskType2Name":"",</v>
      </c>
      <c r="Y460" s="22" t="str">
        <f t="shared" si="194"/>
        <v>public static String DEPENDENT_TASK_TYPE_2_NAME="dependentTaskType2Name";</v>
      </c>
      <c r="Z460" s="7" t="str">
        <f t="shared" si="195"/>
        <v>private String dependentTaskType2Name="";</v>
      </c>
    </row>
    <row r="461" spans="2:26" ht="17.5" x14ac:dyDescent="0.45">
      <c r="B461" s="1" t="s">
        <v>272</v>
      </c>
      <c r="C461" s="1" t="s">
        <v>1</v>
      </c>
      <c r="D461" s="4">
        <v>30</v>
      </c>
      <c r="K461" s="25" t="str">
        <f>CONCATENATE("T.",B461,",")</f>
        <v>T.COMPLETED_DURATION,</v>
      </c>
      <c r="L461" s="12"/>
      <c r="M461" s="18" t="str">
        <f>CONCATENATE(B461,",")</f>
        <v>COMPLETED_DURATION,</v>
      </c>
      <c r="N461" s="5" t="str">
        <f t="shared" si="192"/>
        <v>COMPLETED_DURATION VARCHAR(30),</v>
      </c>
      <c r="O461" s="1" t="s">
        <v>314</v>
      </c>
      <c r="P461" t="s">
        <v>315</v>
      </c>
      <c r="W461" s="17" t="str">
        <f t="shared" si="190"/>
        <v>completedDuration</v>
      </c>
      <c r="X461" s="3" t="str">
        <f t="shared" si="193"/>
        <v>"completedDuration":"",</v>
      </c>
      <c r="Y461" s="22" t="str">
        <f t="shared" si="194"/>
        <v>public static String COMPLETED_DURATION="completedDuration";</v>
      </c>
      <c r="Z461" s="7" t="str">
        <f t="shared" si="195"/>
        <v>private String completedDuration="";</v>
      </c>
    </row>
    <row r="462" spans="2:26" ht="17.5" x14ac:dyDescent="0.45">
      <c r="B462" s="8" t="s">
        <v>276</v>
      </c>
      <c r="C462" s="1" t="s">
        <v>1</v>
      </c>
      <c r="D462" s="12">
        <v>40</v>
      </c>
      <c r="K462" s="25" t="str">
        <f>CONCATENATE("T.",B462,",")</f>
        <v>T.UPDATED_BY,</v>
      </c>
      <c r="L462" s="14"/>
      <c r="M462" s="18" t="str">
        <f>CONCATENATE(B462,",")</f>
        <v>UPDATED_BY,</v>
      </c>
      <c r="N462" s="5" t="str">
        <f>CONCATENATE(B462," ",C462,"(",D462,")",",")</f>
        <v>UPDATED_BY VARCHAR(40),</v>
      </c>
      <c r="O462" s="1" t="s">
        <v>316</v>
      </c>
      <c r="P462" t="s">
        <v>128</v>
      </c>
      <c r="W462" s="17" t="str">
        <f>CONCATENATE(,LOWER(O462),UPPER(LEFT(P462,1)),LOWER(RIGHT(P462,LEN(P462)-IF(LEN(P462)&gt;0,1,LEN(P462)))),UPPER(LEFT(Q462,1)),LOWER(RIGHT(Q462,LEN(Q462)-IF(LEN(Q462)&gt;0,1,LEN(Q462)))),UPPER(LEFT(R462,1)),LOWER(RIGHT(R462,LEN(R462)-IF(LEN(R462)&gt;0,1,LEN(R462)))),UPPER(LEFT(S462,1)),LOWER(RIGHT(S462,LEN(S462)-IF(LEN(S462)&gt;0,1,LEN(S462)))),UPPER(LEFT(T462,1)),LOWER(RIGHT(T462,LEN(T462)-IF(LEN(T462)&gt;0,1,LEN(T462)))),UPPER(LEFT(U462,1)),LOWER(RIGHT(U462,LEN(U462)-IF(LEN(U462)&gt;0,1,LEN(U462)))),UPPER(LEFT(V462,1)),LOWER(RIGHT(V462,LEN(V462)-IF(LEN(V462)&gt;0,1,LEN(V462)))))</f>
        <v>updatedBy</v>
      </c>
      <c r="X462" s="3" t="str">
        <f>CONCATENATE("""",W462,"""",":","""","""",",")</f>
        <v>"updatedBy":"",</v>
      </c>
      <c r="Y462" s="22" t="str">
        <f>CONCATENATE("public static String ",,B462,,"=","""",W462,""";")</f>
        <v>public static String UPDATED_BY="updatedBy";</v>
      </c>
      <c r="Z462" s="7" t="str">
        <f>CONCATENATE("private String ",W462,"=","""""",";")</f>
        <v>private String updatedBy="";</v>
      </c>
    </row>
    <row r="463" spans="2:26" ht="17.5" x14ac:dyDescent="0.45">
      <c r="B463" s="8" t="s">
        <v>422</v>
      </c>
      <c r="C463" s="1" t="s">
        <v>1</v>
      </c>
      <c r="D463" s="12">
        <v>40</v>
      </c>
      <c r="K463" s="25" t="s">
        <v>456</v>
      </c>
      <c r="L463" s="14"/>
      <c r="M463" s="18" t="str">
        <f t="shared" ref="M463:M469" si="197">CONCATENATE(B463,",")</f>
        <v>UPDATED_BY_NAME,</v>
      </c>
      <c r="N463" s="5" t="str">
        <f t="shared" si="192"/>
        <v>UPDATED_BY_NAME VARCHAR(40),</v>
      </c>
      <c r="O463" s="1" t="s">
        <v>316</v>
      </c>
      <c r="P463" t="s">
        <v>128</v>
      </c>
      <c r="Q463" t="s">
        <v>0</v>
      </c>
      <c r="W463" s="17" t="str">
        <f t="shared" si="190"/>
        <v>updatedByName</v>
      </c>
      <c r="X463" s="3" t="str">
        <f t="shared" si="193"/>
        <v>"updatedByName":"",</v>
      </c>
      <c r="Y463" s="22" t="str">
        <f t="shared" si="194"/>
        <v>public static String UPDATED_BY_NAME="updatedByName";</v>
      </c>
      <c r="Z463" s="7" t="str">
        <f t="shared" si="195"/>
        <v>private String updatedByName="";</v>
      </c>
    </row>
    <row r="464" spans="2:26" ht="17.5" x14ac:dyDescent="0.45">
      <c r="B464" s="8" t="s">
        <v>277</v>
      </c>
      <c r="C464" s="1" t="s">
        <v>1</v>
      </c>
      <c r="D464" s="12">
        <v>42</v>
      </c>
      <c r="K464" s="25" t="str">
        <f>CONCATENATE("T.",B464,",")</f>
        <v>T.LAST_UPDATED_DATE,</v>
      </c>
      <c r="L464" s="14"/>
      <c r="M464" s="18" t="str">
        <f t="shared" si="197"/>
        <v>LAST_UPDATED_DATE,</v>
      </c>
      <c r="N464" s="5" t="str">
        <f t="shared" si="192"/>
        <v>LAST_UPDATED_DATE VARCHAR(42),</v>
      </c>
      <c r="O464" s="1" t="s">
        <v>317</v>
      </c>
      <c r="P464" t="s">
        <v>316</v>
      </c>
      <c r="Q464" t="s">
        <v>8</v>
      </c>
      <c r="W464" s="17" t="str">
        <f t="shared" si="190"/>
        <v>lastUpdatedDate</v>
      </c>
      <c r="X464" s="3" t="str">
        <f t="shared" si="193"/>
        <v>"lastUpdatedDate":"",</v>
      </c>
      <c r="Y464" s="22" t="str">
        <f t="shared" si="194"/>
        <v>public static String LAST_UPDATED_DATE="lastUpdatedDate";</v>
      </c>
      <c r="Z464" s="7" t="str">
        <f t="shared" si="195"/>
        <v>private String lastUpdatedDate="";</v>
      </c>
    </row>
    <row r="465" spans="2:26" ht="17.5" x14ac:dyDescent="0.45">
      <c r="B465" s="8" t="s">
        <v>278</v>
      </c>
      <c r="C465" s="1" t="s">
        <v>1</v>
      </c>
      <c r="D465" s="12">
        <v>42</v>
      </c>
      <c r="K465" s="25" t="str">
        <f>CONCATENATE("T.",B465,",")</f>
        <v>T.LAST_UPDATED_TIME,</v>
      </c>
      <c r="L465" s="14"/>
      <c r="M465" s="18" t="str">
        <f t="shared" si="197"/>
        <v>LAST_UPDATED_TIME,</v>
      </c>
      <c r="N465" s="5" t="str">
        <f t="shared" si="192"/>
        <v>LAST_UPDATED_TIME VARCHAR(42),</v>
      </c>
      <c r="O465" s="1" t="s">
        <v>317</v>
      </c>
      <c r="P465" t="s">
        <v>316</v>
      </c>
      <c r="Q465" t="s">
        <v>133</v>
      </c>
      <c r="W465" s="17" t="str">
        <f t="shared" si="190"/>
        <v>lastUpdatedTime</v>
      </c>
      <c r="X465" s="3" t="str">
        <f t="shared" si="193"/>
        <v>"lastUpdatedTime":"",</v>
      </c>
      <c r="Y465" s="22" t="str">
        <f t="shared" si="194"/>
        <v>public static String LAST_UPDATED_TIME="lastUpdatedTime";</v>
      </c>
      <c r="Z465" s="7" t="str">
        <f t="shared" si="195"/>
        <v>private String lastUpdatedTime="";</v>
      </c>
    </row>
    <row r="466" spans="2:26" ht="17.5" x14ac:dyDescent="0.45">
      <c r="B466" s="8" t="s">
        <v>418</v>
      </c>
      <c r="C466" s="1" t="s">
        <v>1</v>
      </c>
      <c r="D466" s="12">
        <v>42</v>
      </c>
      <c r="K466" s="25" t="str">
        <f>CONCATENATE("T.",B466,",")</f>
        <v>T.TASK_STATUS,</v>
      </c>
      <c r="L466" s="14"/>
      <c r="M466" s="18" t="str">
        <f t="shared" si="197"/>
        <v>TASK_STATUS,</v>
      </c>
      <c r="N466" s="5" t="str">
        <f t="shared" si="192"/>
        <v>TASK_STATUS VARCHAR(42),</v>
      </c>
      <c r="O466" s="1" t="s">
        <v>312</v>
      </c>
      <c r="P466" t="s">
        <v>3</v>
      </c>
      <c r="W466" s="17" t="str">
        <f t="shared" si="190"/>
        <v>taskStatus</v>
      </c>
      <c r="X466" s="3" t="str">
        <f t="shared" si="193"/>
        <v>"taskStatus":"",</v>
      </c>
      <c r="Y466" s="22" t="str">
        <f t="shared" si="194"/>
        <v>public static String TASK_STATUS="taskStatus";</v>
      </c>
      <c r="Z466" s="7" t="str">
        <f t="shared" si="195"/>
        <v>private String taskStatus="";</v>
      </c>
    </row>
    <row r="467" spans="2:26" ht="17.5" x14ac:dyDescent="0.45">
      <c r="B467" s="8" t="s">
        <v>405</v>
      </c>
      <c r="C467" s="1" t="s">
        <v>1</v>
      </c>
      <c r="D467" s="12">
        <v>42</v>
      </c>
      <c r="K467" s="25" t="str">
        <f>CONCATENATE("T.",B467,",")</f>
        <v>T.IS_DETECTED_BUG,</v>
      </c>
      <c r="L467" s="14"/>
      <c r="M467" s="18" t="str">
        <f t="shared" si="197"/>
        <v>IS_DETECTED_BUG,</v>
      </c>
      <c r="N467" s="5" t="str">
        <f t="shared" si="192"/>
        <v>IS_DETECTED_BUG VARCHAR(42),</v>
      </c>
      <c r="O467" s="1" t="s">
        <v>112</v>
      </c>
      <c r="P467" t="s">
        <v>410</v>
      </c>
      <c r="Q467" t="s">
        <v>411</v>
      </c>
      <c r="W467" s="17" t="str">
        <f t="shared" si="190"/>
        <v>isDetectedBug</v>
      </c>
      <c r="X467" s="3" t="str">
        <f t="shared" si="193"/>
        <v>"isDetectedBug":"",</v>
      </c>
      <c r="Y467" s="22" t="str">
        <f t="shared" si="194"/>
        <v>public static String IS_DETECTED_BUG="isDetectedBug";</v>
      </c>
      <c r="Z467" s="7" t="str">
        <f t="shared" si="195"/>
        <v>private String isDetectedBug="";</v>
      </c>
    </row>
    <row r="468" spans="2:26" ht="17.5" x14ac:dyDescent="0.45">
      <c r="B468" s="8" t="s">
        <v>477</v>
      </c>
      <c r="C468" s="1" t="s">
        <v>1</v>
      </c>
      <c r="D468" s="12">
        <v>42</v>
      </c>
      <c r="I468">
        <f>I466</f>
        <v>0</v>
      </c>
      <c r="J468" t="str">
        <f>CONCATENATE(LEFT(CONCATENATE(" ADD "," ",N468,";"),LEN(CONCATENATE(" ADD "," ",N468,";"))-2),";")</f>
        <v xml:space="preserve"> ADD  IS_GENERAL VARCHAR(42);</v>
      </c>
      <c r="K468" s="25" t="str">
        <f>CONCATENATE("T.",B468,",")</f>
        <v>T.IS_GENERAL,</v>
      </c>
      <c r="L468" s="14"/>
      <c r="M468" s="18" t="str">
        <f t="shared" si="197"/>
        <v>IS_GENERAL,</v>
      </c>
      <c r="N468" s="5" t="str">
        <f t="shared" si="192"/>
        <v>IS_GENERAL VARCHAR(42),</v>
      </c>
      <c r="O468" s="1" t="s">
        <v>112</v>
      </c>
      <c r="P468" t="s">
        <v>478</v>
      </c>
      <c r="W468" s="17" t="str">
        <f t="shared" si="190"/>
        <v>isGeneral</v>
      </c>
      <c r="X468" s="3" t="str">
        <f t="shared" si="193"/>
        <v>"isGeneral":"",</v>
      </c>
      <c r="Y468" s="22" t="str">
        <f t="shared" si="194"/>
        <v>public static String IS_GENERAL="isGeneral";</v>
      </c>
      <c r="Z468" s="7" t="str">
        <f t="shared" si="195"/>
        <v>private String isGeneral="";</v>
      </c>
    </row>
    <row r="469" spans="2:26" ht="17.5" x14ac:dyDescent="0.45">
      <c r="B469" s="8" t="s">
        <v>406</v>
      </c>
      <c r="C469" s="1" t="s">
        <v>1</v>
      </c>
      <c r="D469" s="12">
        <v>42</v>
      </c>
      <c r="K469" s="25" t="str">
        <f>CONCATENATE("T.",B469,"")</f>
        <v>T.IS_UPDATE_REQUIRED</v>
      </c>
      <c r="L469" s="14"/>
      <c r="M469" s="18" t="str">
        <f t="shared" si="197"/>
        <v>IS_UPDATE_REQUIRED,</v>
      </c>
      <c r="N469" s="5" t="str">
        <f t="shared" si="192"/>
        <v>IS_UPDATE_REQUIRED VARCHAR(42),</v>
      </c>
      <c r="O469" s="1" t="s">
        <v>112</v>
      </c>
      <c r="P469" t="s">
        <v>412</v>
      </c>
      <c r="Q469" t="s">
        <v>413</v>
      </c>
      <c r="W469" s="17" t="str">
        <f t="shared" si="190"/>
        <v>isUpdateRequired</v>
      </c>
      <c r="X469" s="3" t="str">
        <f t="shared" si="193"/>
        <v>"isUpdateRequired":"",</v>
      </c>
      <c r="Y469" s="22" t="str">
        <f t="shared" si="194"/>
        <v>public static String IS_UPDATE_REQUIRED="isUpdateRequired";</v>
      </c>
      <c r="Z469" s="7" t="str">
        <f t="shared" si="195"/>
        <v>private String isUpdateRequired="";</v>
      </c>
    </row>
    <row r="470" spans="2:26" ht="17.5" x14ac:dyDescent="0.45">
      <c r="C470" s="1"/>
      <c r="D470" s="8"/>
      <c r="K470" s="29" t="s">
        <v>474</v>
      </c>
      <c r="M470" s="18"/>
      <c r="N470" s="33" t="s">
        <v>130</v>
      </c>
      <c r="O470" s="1"/>
      <c r="W470" s="17"/>
    </row>
    <row r="471" spans="2:26" ht="17.5" x14ac:dyDescent="0.45">
      <c r="C471" s="14"/>
      <c r="D471" s="9"/>
      <c r="K471" s="29" t="s">
        <v>475</v>
      </c>
      <c r="M471" s="20"/>
      <c r="N471" s="33"/>
      <c r="O471" s="14"/>
      <c r="W471" s="17"/>
    </row>
    <row r="472" spans="2:26" ht="17.5" x14ac:dyDescent="0.45">
      <c r="C472" s="14"/>
      <c r="D472" s="9"/>
      <c r="K472" s="21" t="s">
        <v>476</v>
      </c>
      <c r="M472" s="20"/>
      <c r="N472" s="33"/>
      <c r="O472" s="14"/>
      <c r="W472" s="17"/>
    </row>
    <row r="473" spans="2:26" ht="17.5" x14ac:dyDescent="0.45">
      <c r="C473" s="14"/>
      <c r="D473" s="9"/>
      <c r="M473" s="20"/>
      <c r="N473" s="33"/>
      <c r="O473" s="14"/>
      <c r="W473" s="17"/>
    </row>
    <row r="474" spans="2:26" x14ac:dyDescent="0.35">
      <c r="B474" s="2" t="s">
        <v>414</v>
      </c>
      <c r="I474" t="str">
        <f>CONCATENATE("ALTER TABLE"," ",B474)</f>
        <v>ALTER TABLE TM_BACKLOG_TASK_NOTIFIER</v>
      </c>
      <c r="N474" s="5" t="str">
        <f>CONCATENATE("CREATE TABLE ",B474," ","(")</f>
        <v>CREATE TABLE TM_BACKLOG_TASK_NOTIFIER (</v>
      </c>
    </row>
    <row r="475" spans="2:26" ht="17.5" x14ac:dyDescent="0.45">
      <c r="B475" s="1" t="s">
        <v>2</v>
      </c>
      <c r="C475" s="1" t="s">
        <v>1</v>
      </c>
      <c r="D475" s="4">
        <v>30</v>
      </c>
      <c r="E475" s="24" t="s">
        <v>113</v>
      </c>
      <c r="I475" t="str">
        <f>I474</f>
        <v>ALTER TABLE TM_BACKLOG_TASK_NOTIFIER</v>
      </c>
      <c r="J475" t="str">
        <f t="shared" ref="J475:J480" si="198">CONCATENATE(LEFT(CONCATENATE(" ADD "," ",N475,";"),LEN(CONCATENATE(" ADD "," ",N475,";"))-2),";")</f>
        <v xml:space="preserve"> ADD  ID VARCHAR(30) NOT NULL ;</v>
      </c>
      <c r="K475" s="21" t="str">
        <f t="shared" ref="K475:K480" si="199">CONCATENATE(LEFT(CONCATENATE("  ALTER COLUMN  "," ",N475,";"),LEN(CONCATENATE("  ALTER COLUMN  "," ",N475,";"))-2),";")</f>
        <v xml:space="preserve">  ALTER COLUMN   ID VARCHAR(30) NOT NULL ;</v>
      </c>
      <c r="L475" s="12"/>
      <c r="M475" s="18" t="str">
        <f t="shared" ref="M475:M480" si="200">CONCATENATE(B475,",")</f>
        <v>ID,</v>
      </c>
      <c r="N475" s="5" t="str">
        <f>CONCATENATE(B475," ",C475,"(",D475,") ",E475," ,")</f>
        <v>ID VARCHAR(30) NOT NULL ,</v>
      </c>
      <c r="O475" s="1" t="s">
        <v>2</v>
      </c>
      <c r="P475" s="6"/>
      <c r="Q475" s="6"/>
      <c r="R475" s="6"/>
      <c r="S475" s="6"/>
      <c r="T475" s="6"/>
      <c r="U475" s="6"/>
      <c r="V475" s="6"/>
      <c r="W475" s="17" t="str">
        <f t="shared" ref="W475:W480" si="201"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id</v>
      </c>
      <c r="X475" s="3" t="str">
        <f t="shared" ref="X475:X480" si="202">CONCATENATE("""",W475,"""",":","""","""",",")</f>
        <v>"id":"",</v>
      </c>
      <c r="Y475" s="22" t="str">
        <f t="shared" ref="Y475:Y480" si="203">CONCATENATE("public static String ",,B475,,"=","""",W475,""";")</f>
        <v>public static String ID="id";</v>
      </c>
      <c r="Z475" s="7" t="str">
        <f t="shared" ref="Z475:Z480" si="204">CONCATENATE("private String ",W475,"=","""""",";")</f>
        <v>private String id="";</v>
      </c>
    </row>
    <row r="476" spans="2:26" ht="17.5" x14ac:dyDescent="0.45">
      <c r="B476" s="1" t="s">
        <v>3</v>
      </c>
      <c r="C476" s="1" t="s">
        <v>1</v>
      </c>
      <c r="D476" s="4">
        <v>10</v>
      </c>
      <c r="I476" t="str">
        <f>I475</f>
        <v>ALTER TABLE TM_BACKLOG_TASK_NOTIFIER</v>
      </c>
      <c r="J476" t="str">
        <f t="shared" si="198"/>
        <v xml:space="preserve"> ADD  STATUS VARCHAR(10);</v>
      </c>
      <c r="K476" s="21" t="str">
        <f t="shared" si="199"/>
        <v xml:space="preserve">  ALTER COLUMN   STATUS VARCHAR(10);</v>
      </c>
      <c r="L476" s="12"/>
      <c r="M476" s="18" t="str">
        <f t="shared" si="200"/>
        <v>STATUS,</v>
      </c>
      <c r="N476" s="5" t="str">
        <f>CONCATENATE(B476," ",C476,"(",D476,")",",")</f>
        <v>STATUS VARCHAR(10),</v>
      </c>
      <c r="O476" s="1" t="s">
        <v>3</v>
      </c>
      <c r="W476" s="17" t="str">
        <f t="shared" si="201"/>
        <v>status</v>
      </c>
      <c r="X476" s="3" t="str">
        <f t="shared" si="202"/>
        <v>"status":"",</v>
      </c>
      <c r="Y476" s="22" t="str">
        <f t="shared" si="203"/>
        <v>public static String STATUS="status";</v>
      </c>
      <c r="Z476" s="7" t="str">
        <f t="shared" si="204"/>
        <v>private String status="";</v>
      </c>
    </row>
    <row r="477" spans="2:26" ht="17.5" x14ac:dyDescent="0.45">
      <c r="B477" s="1" t="s">
        <v>4</v>
      </c>
      <c r="C477" s="1" t="s">
        <v>1</v>
      </c>
      <c r="D477" s="4">
        <v>20</v>
      </c>
      <c r="I477" t="str">
        <f>I476</f>
        <v>ALTER TABLE TM_BACKLOG_TASK_NOTIFIER</v>
      </c>
      <c r="J477" t="str">
        <f t="shared" si="198"/>
        <v xml:space="preserve"> ADD  INSERT_DATE VARCHAR(20);</v>
      </c>
      <c r="K477" s="21" t="str">
        <f t="shared" si="199"/>
        <v xml:space="preserve">  ALTER COLUMN   INSERT_DATE VARCHAR(20);</v>
      </c>
      <c r="L477" s="12"/>
      <c r="M477" s="18" t="str">
        <f t="shared" si="200"/>
        <v>INSERT_DATE,</v>
      </c>
      <c r="N477" s="5" t="str">
        <f>CONCATENATE(B477," ",C477,"(",D477,")",",")</f>
        <v>INSERT_DATE VARCHAR(20),</v>
      </c>
      <c r="O477" s="1" t="s">
        <v>7</v>
      </c>
      <c r="P477" t="s">
        <v>8</v>
      </c>
      <c r="W477" s="17" t="str">
        <f t="shared" si="201"/>
        <v>insertDate</v>
      </c>
      <c r="X477" s="3" t="str">
        <f t="shared" si="202"/>
        <v>"insertDate":"",</v>
      </c>
      <c r="Y477" s="22" t="str">
        <f t="shared" si="203"/>
        <v>public static String INSERT_DATE="insertDate";</v>
      </c>
      <c r="Z477" s="7" t="str">
        <f t="shared" si="204"/>
        <v>private String insertDate="";</v>
      </c>
    </row>
    <row r="478" spans="2:26" ht="17.5" x14ac:dyDescent="0.45">
      <c r="B478" s="1" t="s">
        <v>5</v>
      </c>
      <c r="C478" s="1" t="s">
        <v>1</v>
      </c>
      <c r="D478" s="4">
        <v>20</v>
      </c>
      <c r="I478" t="str">
        <f>I475</f>
        <v>ALTER TABLE TM_BACKLOG_TASK_NOTIFIER</v>
      </c>
      <c r="J478" t="str">
        <f t="shared" si="198"/>
        <v xml:space="preserve"> ADD  MODIFICATION_DATE VARCHAR(20);</v>
      </c>
      <c r="K478" s="21" t="str">
        <f t="shared" si="199"/>
        <v xml:space="preserve">  ALTER COLUMN   MODIFICATION_DATE VARCHAR(20);</v>
      </c>
      <c r="L478" s="12"/>
      <c r="M478" s="18" t="str">
        <f t="shared" si="200"/>
        <v>MODIFICATION_DATE,</v>
      </c>
      <c r="N478" s="5" t="str">
        <f>CONCATENATE(B478," ",C478,"(",D478,")",",")</f>
        <v>MODIFICATION_DATE VARCHAR(20),</v>
      </c>
      <c r="O478" s="1" t="s">
        <v>9</v>
      </c>
      <c r="P478" t="s">
        <v>8</v>
      </c>
      <c r="W478" s="17" t="str">
        <f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modificationDate</v>
      </c>
      <c r="X478" s="3" t="str">
        <f t="shared" si="202"/>
        <v>"modificationDate":"",</v>
      </c>
      <c r="Y478" s="22" t="str">
        <f t="shared" si="203"/>
        <v>public static String MODIFICATION_DATE="modificationDate";</v>
      </c>
      <c r="Z478" s="7" t="str">
        <f t="shared" si="204"/>
        <v>private String modificationDate="";</v>
      </c>
    </row>
    <row r="479" spans="2:26" ht="17.5" x14ac:dyDescent="0.45">
      <c r="B479" s="1" t="s">
        <v>415</v>
      </c>
      <c r="C479" s="1" t="s">
        <v>1</v>
      </c>
      <c r="D479" s="4">
        <v>43</v>
      </c>
      <c r="I479" t="e">
        <f>#REF!</f>
        <v>#REF!</v>
      </c>
      <c r="J479" t="str">
        <f t="shared" si="198"/>
        <v xml:space="preserve"> ADD  FK_BACKLOG_TASK_ID VARCHAR(43);</v>
      </c>
      <c r="K479" s="21" t="str">
        <f t="shared" si="199"/>
        <v xml:space="preserve">  ALTER COLUMN   FK_BACKLOG_TASK_ID VARCHAR(43);</v>
      </c>
      <c r="L479" s="12"/>
      <c r="M479" s="18" t="str">
        <f t="shared" si="200"/>
        <v>FK_BACKLOG_TASK_ID,</v>
      </c>
      <c r="N479" s="5" t="str">
        <f>CONCATENATE(B479," ",C479,"(",D479,")",",")</f>
        <v>FK_BACKLOG_TASK_ID VARCHAR(43),</v>
      </c>
      <c r="O479" s="1" t="s">
        <v>10</v>
      </c>
      <c r="P479" t="s">
        <v>356</v>
      </c>
      <c r="Q479" t="s">
        <v>312</v>
      </c>
      <c r="R479" t="s">
        <v>2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fkBacklogTaskId</v>
      </c>
      <c r="X479" s="3" t="str">
        <f t="shared" si="202"/>
        <v>"fkBacklogTaskId":"",</v>
      </c>
      <c r="Y479" s="22" t="str">
        <f t="shared" si="203"/>
        <v>public static String FK_BACKLOG_TASK_ID="fkBacklogTaskId";</v>
      </c>
      <c r="Z479" s="7" t="str">
        <f t="shared" si="204"/>
        <v>private String fkBacklogTaskId="";</v>
      </c>
    </row>
    <row r="480" spans="2:26" ht="17.5" x14ac:dyDescent="0.45">
      <c r="B480" s="1" t="s">
        <v>416</v>
      </c>
      <c r="C480" s="1" t="s">
        <v>1</v>
      </c>
      <c r="D480" s="4">
        <v>20</v>
      </c>
      <c r="I480" t="str">
        <f>I477</f>
        <v>ALTER TABLE TM_BACKLOG_TASK_NOTIFIER</v>
      </c>
      <c r="J480" t="str">
        <f t="shared" si="198"/>
        <v xml:space="preserve"> ADD  FK_NOTIFIER_ID VARCHAR(20);</v>
      </c>
      <c r="K480" s="21" t="str">
        <f t="shared" si="199"/>
        <v xml:space="preserve">  ALTER COLUMN   FK_NOTIFIER_ID VARCHAR(20);</v>
      </c>
      <c r="L480" s="12"/>
      <c r="M480" s="18" t="str">
        <f t="shared" si="200"/>
        <v>FK_NOTIFIER_ID,</v>
      </c>
      <c r="N480" s="5" t="str">
        <f>CONCATENATE(B480," ",C480,"(",D480,")",",")</f>
        <v>FK_NOTIFIER_ID VARCHAR(20),</v>
      </c>
      <c r="O480" s="1" t="s">
        <v>10</v>
      </c>
      <c r="P480" t="s">
        <v>417</v>
      </c>
      <c r="Q480" t="s">
        <v>2</v>
      </c>
      <c r="W480" s="17" t="str">
        <f t="shared" si="201"/>
        <v>fkNotifierId</v>
      </c>
      <c r="X480" s="3" t="str">
        <f t="shared" si="202"/>
        <v>"fkNotifierId":"",</v>
      </c>
      <c r="Y480" s="22" t="str">
        <f t="shared" si="203"/>
        <v>public static String FK_NOTIFIER_ID="fkNotifierId";</v>
      </c>
      <c r="Z480" s="7" t="str">
        <f t="shared" si="204"/>
        <v>private String fkNotifierId="";</v>
      </c>
    </row>
    <row r="481" spans="2:26" ht="17.5" x14ac:dyDescent="0.45">
      <c r="C481" s="1"/>
      <c r="D481" s="8"/>
      <c r="M481" s="18"/>
      <c r="N481" s="31" t="s">
        <v>126</v>
      </c>
      <c r="O481" s="1"/>
      <c r="W481" s="17"/>
    </row>
    <row r="482" spans="2:26" ht="17.5" x14ac:dyDescent="0.45">
      <c r="C482" s="14"/>
      <c r="D482" s="9"/>
      <c r="K482" s="29"/>
      <c r="M482" s="20"/>
      <c r="N482" s="33"/>
      <c r="O482" s="14"/>
      <c r="W482" s="17"/>
    </row>
    <row r="483" spans="2:26" x14ac:dyDescent="0.35">
      <c r="B483" s="2" t="s">
        <v>375</v>
      </c>
      <c r="I483" t="str">
        <f>CONCATENATE("ALTER TABLE"," ",B483)</f>
        <v>ALTER TABLE TM_COMMENT_FILE</v>
      </c>
      <c r="N483" s="5" t="str">
        <f>CONCATENATE("CREATE TABLE ",B483," ","(")</f>
        <v>CREATE TABLE TM_COMMENT_FILE (</v>
      </c>
    </row>
    <row r="484" spans="2:26" ht="17.5" x14ac:dyDescent="0.45">
      <c r="B484" s="1" t="s">
        <v>2</v>
      </c>
      <c r="C484" s="1" t="s">
        <v>1</v>
      </c>
      <c r="D484" s="4">
        <v>30</v>
      </c>
      <c r="E484" s="24" t="s">
        <v>113</v>
      </c>
      <c r="I484" t="str">
        <f>I483</f>
        <v>ALTER TABLE TM_COMMENT_FILE</v>
      </c>
      <c r="J484" t="str">
        <f>CONCATENATE(LEFT(CONCATENATE(" ADD "," ",N484,";"),LEN(CONCATENATE(" ADD "," ",N484,";"))-2),";")</f>
        <v xml:space="preserve"> ADD  ID VARCHAR(30) NOT NULL ;</v>
      </c>
      <c r="K484" s="21" t="str">
        <f>CONCATENATE(LEFT(CONCATENATE("  ALTER COLUMN  "," ",N484,";"),LEN(CONCATENATE("  ALTER COLUMN  "," ",N484,";"))-2),";")</f>
        <v xml:space="preserve">  ALTER COLUMN   ID VARCHAR(30) NOT NULL ;</v>
      </c>
      <c r="L484" s="12"/>
      <c r="M484" s="18" t="str">
        <f>CONCATENATE(B484,",")</f>
        <v>ID,</v>
      </c>
      <c r="N484" s="5" t="str">
        <f>CONCATENATE(B484," ",C484,"(",D484,") ",E484," ,")</f>
        <v>ID VARCHAR(30) NOT NULL ,</v>
      </c>
      <c r="O484" s="1" t="s">
        <v>2</v>
      </c>
      <c r="P484" s="6"/>
      <c r="Q484" s="6"/>
      <c r="R484" s="6"/>
      <c r="S484" s="6"/>
      <c r="T484" s="6"/>
      <c r="U484" s="6"/>
      <c r="V484" s="6"/>
      <c r="W484" s="17" t="str">
        <f t="shared" ref="W484:W490" si="205">CONCATENATE(,LOWER(O484),UPPER(LEFT(P484,1)),LOWER(RIGHT(P484,LEN(P484)-IF(LEN(P484)&gt;0,1,LEN(P484)))),UPPER(LEFT(Q484,1)),LOWER(RIGHT(Q484,LEN(Q484)-IF(LEN(Q484)&gt;0,1,LEN(Q484)))),UPPER(LEFT(R484,1)),LOWER(RIGHT(R484,LEN(R484)-IF(LEN(R484)&gt;0,1,LEN(R484)))),UPPER(LEFT(S484,1)),LOWER(RIGHT(S484,LEN(S484)-IF(LEN(S484)&gt;0,1,LEN(S484)))),UPPER(LEFT(T484,1)),LOWER(RIGHT(T484,LEN(T484)-IF(LEN(T484)&gt;0,1,LEN(T484)))),UPPER(LEFT(U484,1)),LOWER(RIGHT(U484,LEN(U484)-IF(LEN(U484)&gt;0,1,LEN(U484)))),UPPER(LEFT(V484,1)),LOWER(RIGHT(V484,LEN(V484)-IF(LEN(V484)&gt;0,1,LEN(V484)))))</f>
        <v>id</v>
      </c>
      <c r="X484" s="3" t="str">
        <f t="shared" ref="X484:X490" si="206">CONCATENATE("""",W484,"""",":","""","""",",")</f>
        <v>"id":"",</v>
      </c>
      <c r="Y484" s="22" t="str">
        <f t="shared" ref="Y484:Y490" si="207">CONCATENATE("public static String ",,B484,,"=","""",W484,""";")</f>
        <v>public static String ID="id";</v>
      </c>
      <c r="Z484" s="7" t="str">
        <f t="shared" ref="Z484:Z490" si="208">CONCATENATE("private String ",W484,"=","""""",";")</f>
        <v>private String id="";</v>
      </c>
    </row>
    <row r="485" spans="2:26" ht="17.5" x14ac:dyDescent="0.45">
      <c r="B485" s="1" t="s">
        <v>3</v>
      </c>
      <c r="C485" s="1" t="s">
        <v>1</v>
      </c>
      <c r="D485" s="4">
        <v>10</v>
      </c>
      <c r="I485" t="str">
        <f>I484</f>
        <v>ALTER TABLE TM_COMMENT_FILE</v>
      </c>
      <c r="J485" t="str">
        <f>CONCATENATE(LEFT(CONCATENATE(" ADD "," ",N485,";"),LEN(CONCATENATE(" ADD "," ",N485,";"))-2),";")</f>
        <v xml:space="preserve"> ADD  STATUS VARCHAR(10);</v>
      </c>
      <c r="K485" s="21" t="str">
        <f>CONCATENATE(LEFT(CONCATENATE("  ALTER COLUMN  "," ",N485,";"),LEN(CONCATENATE("  ALTER COLUMN  "," ",N485,";"))-2),";")</f>
        <v xml:space="preserve">  ALTER COLUMN   STATUS VARCHAR(10);</v>
      </c>
      <c r="L485" s="12"/>
      <c r="M485" s="18" t="str">
        <f>CONCATENATE(B485,",")</f>
        <v>STATUS,</v>
      </c>
      <c r="N485" s="5" t="str">
        <f t="shared" ref="N485:N490" si="209">CONCATENATE(B485," ",C485,"(",D485,")",",")</f>
        <v>STATUS VARCHAR(10),</v>
      </c>
      <c r="O485" s="1" t="s">
        <v>3</v>
      </c>
      <c r="W485" s="17" t="str">
        <f t="shared" si="205"/>
        <v>status</v>
      </c>
      <c r="X485" s="3" t="str">
        <f t="shared" si="206"/>
        <v>"status":"",</v>
      </c>
      <c r="Y485" s="22" t="str">
        <f t="shared" si="207"/>
        <v>public static String STATUS="status";</v>
      </c>
      <c r="Z485" s="7" t="str">
        <f t="shared" si="208"/>
        <v>private String status="";</v>
      </c>
    </row>
    <row r="486" spans="2:26" ht="17.5" x14ac:dyDescent="0.45">
      <c r="B486" s="1" t="s">
        <v>4</v>
      </c>
      <c r="C486" s="1" t="s">
        <v>1</v>
      </c>
      <c r="D486" s="4">
        <v>30</v>
      </c>
      <c r="I486" t="str">
        <f>I485</f>
        <v>ALTER TABLE TM_COMMENT_FILE</v>
      </c>
      <c r="J486" t="str">
        <f>CONCATENATE(LEFT(CONCATENATE(" ADD "," ",N486,";"),LEN(CONCATENATE(" ADD "," ",N486,";"))-2),";")</f>
        <v xml:space="preserve"> ADD  INSERT_DATE VARCHAR(30);</v>
      </c>
      <c r="K486" s="21" t="str">
        <f>CONCATENATE(LEFT(CONCATENATE("  ALTER COLUMN  "," ",N486,";"),LEN(CONCATENATE("  ALTER COLUMN  "," ",N486,";"))-2),";")</f>
        <v xml:space="preserve">  ALTER COLUMN   INSERT_DATE VARCHAR(30);</v>
      </c>
      <c r="L486" s="12"/>
      <c r="M486" s="18" t="str">
        <f>CONCATENATE(B486,",")</f>
        <v>INSERT_DATE,</v>
      </c>
      <c r="N486" s="5" t="str">
        <f t="shared" si="209"/>
        <v>INSERT_DATE VARCHAR(30),</v>
      </c>
      <c r="O486" s="1" t="s">
        <v>7</v>
      </c>
      <c r="P486" t="s">
        <v>8</v>
      </c>
      <c r="W486" s="17" t="str">
        <f t="shared" si="205"/>
        <v>insertDate</v>
      </c>
      <c r="X486" s="3" t="str">
        <f t="shared" si="206"/>
        <v>"insertDate":"",</v>
      </c>
      <c r="Y486" s="22" t="str">
        <f t="shared" si="207"/>
        <v>public static String INSERT_DATE="insertDate";</v>
      </c>
      <c r="Z486" s="7" t="str">
        <f t="shared" si="208"/>
        <v>private String insertDate="";</v>
      </c>
    </row>
    <row r="487" spans="2:26" ht="17.5" x14ac:dyDescent="0.45">
      <c r="B487" s="1" t="s">
        <v>5</v>
      </c>
      <c r="C487" s="1" t="s">
        <v>1</v>
      </c>
      <c r="D487" s="4">
        <v>30</v>
      </c>
      <c r="I487" t="str">
        <f>I486</f>
        <v>ALTER TABLE TM_COMMENT_FILE</v>
      </c>
      <c r="J487" t="str">
        <f>CONCATENATE(LEFT(CONCATENATE(" ADD "," ",N487,";"),LEN(CONCATENATE(" ADD "," ",N487,";"))-2),";")</f>
        <v xml:space="preserve"> ADD  MODIFICATION_DATE VARCHAR(30);</v>
      </c>
      <c r="K487" s="21" t="str">
        <f>CONCATENATE(LEFT(CONCATENATE("  ALTER COLUMN  "," ",N487,";"),LEN(CONCATENATE("  ALTER COLUMN  "," ",N487,";"))-2),";")</f>
        <v xml:space="preserve">  ALTER COLUMN   MODIFICATION_DATE VARCHAR(30);</v>
      </c>
      <c r="L487" s="12"/>
      <c r="M487" s="18" t="str">
        <f>CONCATENATE(B487,",")</f>
        <v>MODIFICATION_DATE,</v>
      </c>
      <c r="N487" s="5" t="str">
        <f t="shared" si="209"/>
        <v>MODIFICATION_DATE VARCHAR(30),</v>
      </c>
      <c r="O487" s="1" t="s">
        <v>9</v>
      </c>
      <c r="P487" t="s">
        <v>8</v>
      </c>
      <c r="W487" s="17" t="str">
        <f t="shared" si="205"/>
        <v>modificationDate</v>
      </c>
      <c r="X487" s="3" t="str">
        <f t="shared" si="206"/>
        <v>"modificationDate":"",</v>
      </c>
      <c r="Y487" s="22" t="str">
        <f t="shared" si="207"/>
        <v>public static String MODIFICATION_DATE="modificationDate";</v>
      </c>
      <c r="Z487" s="7" t="str">
        <f t="shared" si="208"/>
        <v>private String modificationDate="";</v>
      </c>
    </row>
    <row r="488" spans="2:26" ht="17.5" x14ac:dyDescent="0.45">
      <c r="B488" s="1" t="s">
        <v>323</v>
      </c>
      <c r="C488" s="1" t="s">
        <v>1</v>
      </c>
      <c r="D488" s="4">
        <v>43</v>
      </c>
      <c r="I488" t="e">
        <f>I346</f>
        <v>#REF!</v>
      </c>
      <c r="J488" t="str">
        <f>CONCATENATE(LEFT(CONCATENATE(" ADD "," ",N488,";"),LEN(CONCATENATE(" ADD "," ",N488,";"))-2),";")</f>
        <v xml:space="preserve"> ADD  FK_COMMENT_ID VARCHAR(43);</v>
      </c>
      <c r="K488" s="21" t="str">
        <f>CONCATENATE(LEFT(CONCATENATE("  ALTER COLUMN  "," ",N488,";"),LEN(CONCATENATE("  ALTER COLUMN  "," ",N488,";"))-2),";")</f>
        <v xml:space="preserve">  ALTER COLUMN   FK_COMMENT_ID VARCHAR(43);</v>
      </c>
      <c r="L488" s="12"/>
      <c r="M488" s="18" t="str">
        <f>CONCATENATE(B488,",")</f>
        <v>FK_COMMENT_ID,</v>
      </c>
      <c r="N488" s="5" t="str">
        <f t="shared" si="209"/>
        <v>FK_COMMENT_ID VARCHAR(43),</v>
      </c>
      <c r="O488" s="1" t="s">
        <v>10</v>
      </c>
      <c r="P488" t="s">
        <v>324</v>
      </c>
      <c r="Q488" t="s">
        <v>2</v>
      </c>
      <c r="W488" s="17" t="str">
        <f t="shared" si="205"/>
        <v>fkCommentId</v>
      </c>
      <c r="X488" s="3" t="str">
        <f t="shared" si="206"/>
        <v>"fkCommentId":"",</v>
      </c>
      <c r="Y488" s="22" t="str">
        <f t="shared" si="207"/>
        <v>public static String FK_COMMENT_ID="fkCommentId";</v>
      </c>
      <c r="Z488" s="7" t="str">
        <f t="shared" si="208"/>
        <v>private String fkCommentId="";</v>
      </c>
    </row>
    <row r="489" spans="2:26" ht="17.5" x14ac:dyDescent="0.45">
      <c r="B489" s="1" t="s">
        <v>376</v>
      </c>
      <c r="C489" s="1" t="s">
        <v>1</v>
      </c>
      <c r="D489" s="4">
        <v>444</v>
      </c>
      <c r="L489" s="12"/>
      <c r="M489" s="18"/>
      <c r="N489" s="5" t="str">
        <f t="shared" si="209"/>
        <v>FILE_NAME VARCHAR(444),</v>
      </c>
      <c r="O489" s="1" t="s">
        <v>325</v>
      </c>
      <c r="P489" t="s">
        <v>0</v>
      </c>
      <c r="W489" s="17" t="str">
        <f t="shared" si="205"/>
        <v>fileName</v>
      </c>
      <c r="X489" s="3" t="str">
        <f t="shared" si="206"/>
        <v>"fileName":"",</v>
      </c>
      <c r="Y489" s="22" t="str">
        <f t="shared" si="207"/>
        <v>public static String FILE_NAME="fileName";</v>
      </c>
      <c r="Z489" s="7" t="str">
        <f t="shared" si="208"/>
        <v>private String fileName="";</v>
      </c>
    </row>
    <row r="490" spans="2:26" ht="17.5" x14ac:dyDescent="0.45">
      <c r="B490" s="1" t="s">
        <v>377</v>
      </c>
      <c r="C490" s="1" t="s">
        <v>1</v>
      </c>
      <c r="D490" s="4">
        <v>33</v>
      </c>
      <c r="L490" s="12"/>
      <c r="M490" s="18"/>
      <c r="N490" s="5" t="str">
        <f t="shared" si="209"/>
        <v>UPLOAD_DATE VARCHAR(33),</v>
      </c>
      <c r="O490" s="1" t="s">
        <v>381</v>
      </c>
      <c r="P490" t="s">
        <v>8</v>
      </c>
      <c r="W490" s="17" t="str">
        <f t="shared" si="205"/>
        <v>uploadDate</v>
      </c>
      <c r="X490" s="3" t="str">
        <f t="shared" si="206"/>
        <v>"uploadDate":"",</v>
      </c>
      <c r="Y490" s="22" t="str">
        <f t="shared" si="207"/>
        <v>public static String UPLOAD_DATE="uploadDate";</v>
      </c>
      <c r="Z490" s="7" t="str">
        <f t="shared" si="208"/>
        <v>private String uploadDate="";</v>
      </c>
    </row>
    <row r="491" spans="2:26" ht="17.5" x14ac:dyDescent="0.45">
      <c r="B491" s="1" t="s">
        <v>378</v>
      </c>
      <c r="C491" s="1" t="s">
        <v>1</v>
      </c>
      <c r="D491" s="4">
        <v>43</v>
      </c>
      <c r="I491">
        <f>I353</f>
        <v>0</v>
      </c>
      <c r="J491" t="str">
        <f>CONCATENATE(LEFT(CONCATENATE(" ADD "," ",N491,";"),LEN(CONCATENATE(" ADD "," ",N491,";"))-2),";")</f>
        <v xml:space="preserve"> ADD  UPLOAD_TIME VARCHAR(43);</v>
      </c>
      <c r="K491" s="21" t="str">
        <f>CONCATENATE(LEFT(CONCATENATE("  ALTER COLUMN  "," ",N491,";"),LEN(CONCATENATE("  ALTER COLUMN  "," ",N491,";"))-2),";")</f>
        <v xml:space="preserve">  ALTER COLUMN   UPLOAD_TIME VARCHAR(43);</v>
      </c>
      <c r="L491" s="12"/>
      <c r="M491" s="18" t="str">
        <f>CONCATENATE(B491,",")</f>
        <v>UPLOAD_TIME,</v>
      </c>
      <c r="N491" s="5" t="str">
        <f>CONCATENATE(B491," ",C491,"(",D491,")",",")</f>
        <v>UPLOAD_TIME VARCHAR(43),</v>
      </c>
      <c r="O491" s="1" t="s">
        <v>381</v>
      </c>
      <c r="P491" t="s">
        <v>133</v>
      </c>
      <c r="W491" s="17" t="str">
        <f>CONCATENATE(,LOWER(O491),UPPER(LEFT(P491,1)),LOWER(RIGHT(P491,LEN(P491)-IF(LEN(P491)&gt;0,1,LEN(P491)))),UPPER(LEFT(Q491,1)),LOWER(RIGHT(Q491,LEN(Q491)-IF(LEN(Q491)&gt;0,1,LEN(Q491)))),UPPER(LEFT(R491,1)),LOWER(RIGHT(R491,LEN(R491)-IF(LEN(R491)&gt;0,1,LEN(R491)))),UPPER(LEFT(S491,1)),LOWER(RIGHT(S491,LEN(S491)-IF(LEN(S491)&gt;0,1,LEN(S491)))),UPPER(LEFT(T491,1)),LOWER(RIGHT(T491,LEN(T491)-IF(LEN(T491)&gt;0,1,LEN(T491)))),UPPER(LEFT(U491,1)),LOWER(RIGHT(U491,LEN(U491)-IF(LEN(U491)&gt;0,1,LEN(U491)))),UPPER(LEFT(V491,1)),LOWER(RIGHT(V491,LEN(V491)-IF(LEN(V491)&gt;0,1,LEN(V491)))))</f>
        <v>uploadTime</v>
      </c>
      <c r="X491" s="3" t="str">
        <f>CONCATENATE("""",W491,"""",":","""","""",",")</f>
        <v>"uploadTime":"",</v>
      </c>
      <c r="Y491" s="22" t="str">
        <f>CONCATENATE("public static String ",,B491,,"=","""",W491,""";")</f>
        <v>public static String UPLOAD_TIME="uploadTime";</v>
      </c>
      <c r="Z491" s="7" t="str">
        <f>CONCATENATE("private String ",W491,"=","""""",";")</f>
        <v>private String uploadTime="";</v>
      </c>
    </row>
    <row r="492" spans="2:26" ht="17.5" x14ac:dyDescent="0.45">
      <c r="B492" s="1" t="s">
        <v>379</v>
      </c>
      <c r="C492" s="1" t="s">
        <v>1</v>
      </c>
      <c r="D492" s="4">
        <v>333</v>
      </c>
      <c r="I492">
        <f>I354</f>
        <v>0</v>
      </c>
      <c r="J492" t="str">
        <f>CONCATENATE(LEFT(CONCATENATE(" ADD "," ",N492,";"),LEN(CONCATENATE(" ADD "," ",N492,";"))-2),";")</f>
        <v xml:space="preserve"> ADD  FILE_TITLE VARCHAR(333);</v>
      </c>
      <c r="K492" s="21" t="str">
        <f>CONCATENATE(LEFT(CONCATENATE("  ALTER COLUMN  "," ",N492,";"),LEN(CONCATENATE("  ALTER COLUMN  "," ",N492,";"))-2),";")</f>
        <v xml:space="preserve">  ALTER COLUMN   FILE_TITLE VARCHAR(333);</v>
      </c>
      <c r="L492" s="12"/>
      <c r="M492" s="18" t="str">
        <f>CONCATENATE(B492,",")</f>
        <v>FILE_TITLE,</v>
      </c>
      <c r="N492" s="5" t="str">
        <f>CONCATENATE(B492," ",C492,"(",D492,")",",")</f>
        <v>FILE_TITLE VARCHAR(333),</v>
      </c>
      <c r="O492" s="1" t="s">
        <v>325</v>
      </c>
      <c r="P492" t="s">
        <v>382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fileTitle</v>
      </c>
      <c r="X492" s="3" t="str">
        <f>CONCATENATE("""",W492,"""",":","""","""",",")</f>
        <v>"fileTitle":"",</v>
      </c>
      <c r="Y492" s="22" t="str">
        <f>CONCATENATE("public static String ",,B492,,"=","""",W492,""";")</f>
        <v>public static String FILE_TITLE="fileTitle";</v>
      </c>
      <c r="Z492" s="7" t="str">
        <f>CONCATENATE("private String ",W492,"=","""""",";")</f>
        <v>private String fileTitle="";</v>
      </c>
    </row>
    <row r="493" spans="2:26" ht="17.5" x14ac:dyDescent="0.45">
      <c r="B493" s="1" t="s">
        <v>380</v>
      </c>
      <c r="C493" s="1" t="s">
        <v>1</v>
      </c>
      <c r="D493" s="4">
        <v>444</v>
      </c>
      <c r="L493" s="12"/>
      <c r="M493" s="18"/>
      <c r="N493" s="5" t="str">
        <f>CONCATENATE(B493," ",C493,"(",D493,")",",")</f>
        <v>FILE_DESCRIPTION VARCHAR(444),</v>
      </c>
      <c r="O493" s="1" t="s">
        <v>325</v>
      </c>
      <c r="P493" t="s">
        <v>14</v>
      </c>
      <c r="W493" s="17" t="str">
        <f>CONCATENATE(,LOWER(O493),UPPER(LEFT(P493,1)),LOWER(RIGHT(P493,LEN(P493)-IF(LEN(P493)&gt;0,1,LEN(P493)))),UPPER(LEFT(Q493,1)),LOWER(RIGHT(Q493,LEN(Q493)-IF(LEN(Q493)&gt;0,1,LEN(Q493)))),UPPER(LEFT(R493,1)),LOWER(RIGHT(R493,LEN(R493)-IF(LEN(R493)&gt;0,1,LEN(R493)))),UPPER(LEFT(S493,1)),LOWER(RIGHT(S493,LEN(S493)-IF(LEN(S493)&gt;0,1,LEN(S493)))),UPPER(LEFT(T493,1)),LOWER(RIGHT(T493,LEN(T493)-IF(LEN(T493)&gt;0,1,LEN(T493)))),UPPER(LEFT(U493,1)),LOWER(RIGHT(U493,LEN(U493)-IF(LEN(U493)&gt;0,1,LEN(U493)))),UPPER(LEFT(V493,1)),LOWER(RIGHT(V493,LEN(V493)-IF(LEN(V493)&gt;0,1,LEN(V493)))))</f>
        <v>fileDescription</v>
      </c>
      <c r="X493" s="3" t="str">
        <f>CONCATENATE("""",W493,"""",":","""","""",",")</f>
        <v>"fileDescription":"",</v>
      </c>
      <c r="Y493" s="22" t="str">
        <f>CONCATENATE("public static String ",,B493,,"=","""",W493,""";")</f>
        <v>public static String FILE_DESCRIPTION="fileDescription";</v>
      </c>
      <c r="Z493" s="7" t="str">
        <f>CONCATENATE("private String ",W493,"=","""""",";")</f>
        <v>private String fileDescription="";</v>
      </c>
    </row>
    <row r="494" spans="2:26" ht="17.5" x14ac:dyDescent="0.45">
      <c r="C494" s="1"/>
      <c r="D494" s="8"/>
      <c r="M494" s="18"/>
      <c r="N494" s="33" t="s">
        <v>130</v>
      </c>
      <c r="O494" s="1"/>
      <c r="W494" s="17"/>
    </row>
    <row r="495" spans="2:26" ht="17.5" x14ac:dyDescent="0.45">
      <c r="C495" s="1"/>
      <c r="D495" s="8"/>
      <c r="M495" s="18"/>
      <c r="N495" s="31" t="s">
        <v>126</v>
      </c>
      <c r="O495" s="1"/>
      <c r="W495" s="17"/>
    </row>
    <row r="496" spans="2:26" ht="17.5" x14ac:dyDescent="0.45">
      <c r="C496" s="1"/>
      <c r="D496" s="8"/>
      <c r="M496" s="18"/>
      <c r="N496" s="31"/>
      <c r="O496" s="1"/>
      <c r="W496" s="17"/>
    </row>
    <row r="497" spans="2:26" x14ac:dyDescent="0.35">
      <c r="B497" s="2" t="s">
        <v>385</v>
      </c>
      <c r="I497" t="str">
        <f>CONCATENATE("ALTER TABLE"," ",B497)</f>
        <v>ALTER TABLE TM_INPUT</v>
      </c>
      <c r="N497" s="5" t="str">
        <f>CONCATENATE("CREATE TABLE ",B497," ","(")</f>
        <v>CREATE TABLE TM_INPUT (</v>
      </c>
    </row>
    <row r="498" spans="2:26" ht="17.5" x14ac:dyDescent="0.45">
      <c r="B498" s="1" t="s">
        <v>2</v>
      </c>
      <c r="C498" s="1" t="s">
        <v>1</v>
      </c>
      <c r="D498" s="4">
        <v>30</v>
      </c>
      <c r="E498" s="24" t="s">
        <v>113</v>
      </c>
      <c r="I498" t="str">
        <f>I497</f>
        <v>ALTER TABLE TM_INPUT</v>
      </c>
      <c r="J498" t="str">
        <f t="shared" ref="J498:J503" si="210">CONCATENATE(LEFT(CONCATENATE(" ADD "," ",N498,";"),LEN(CONCATENATE(" ADD "," ",N498,";"))-2),";")</f>
        <v xml:space="preserve"> ADD  ID VARCHAR(30) NOT NULL ;</v>
      </c>
      <c r="K498" s="21" t="str">
        <f t="shared" ref="K498:K503" si="211">CONCATENATE(LEFT(CONCATENATE("  ALTER COLUMN  "," ",N498,";"),LEN(CONCATENATE("  ALTER COLUMN  "," ",N498,";"))-2),";")</f>
        <v xml:space="preserve">  ALTER COLUMN   ID VARCHAR(30) NOT NULL ;</v>
      </c>
      <c r="L498" s="12"/>
      <c r="M498" s="18" t="str">
        <f t="shared" ref="M498:M503" si="212">CONCATENATE(B498,",")</f>
        <v>ID,</v>
      </c>
      <c r="N498" s="5" t="str">
        <f>CONCATENATE(B498," ",C498,"(",D498,") ",E498," ,")</f>
        <v>ID VARCHAR(30) NOT NULL ,</v>
      </c>
      <c r="O498" s="1" t="s">
        <v>2</v>
      </c>
      <c r="P498" s="6"/>
      <c r="Q498" s="6"/>
      <c r="R498" s="6"/>
      <c r="S498" s="6"/>
      <c r="T498" s="6"/>
      <c r="U498" s="6"/>
      <c r="V498" s="6"/>
      <c r="W498" s="17" t="str">
        <f t="shared" ref="W498:W506" si="213"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id</v>
      </c>
      <c r="X498" s="3" t="str">
        <f t="shared" ref="X498:X506" si="214">CONCATENATE("""",W498,"""",":","""","""",",")</f>
        <v>"id":"",</v>
      </c>
      <c r="Y498" s="22" t="str">
        <f t="shared" ref="Y498:Y506" si="215">CONCATENATE("public static String ",,B498,,"=","""",W498,""";")</f>
        <v>public static String ID="id";</v>
      </c>
      <c r="Z498" s="7" t="str">
        <f t="shared" ref="Z498:Z506" si="216">CONCATENATE("private String ",W498,"=","""""",";")</f>
        <v>private String id="";</v>
      </c>
    </row>
    <row r="499" spans="2:26" ht="17.5" x14ac:dyDescent="0.45">
      <c r="B499" s="1" t="s">
        <v>3</v>
      </c>
      <c r="C499" s="1" t="s">
        <v>1</v>
      </c>
      <c r="D499" s="4">
        <v>10</v>
      </c>
      <c r="I499" t="str">
        <f>I498</f>
        <v>ALTER TABLE TM_INPUT</v>
      </c>
      <c r="J499" t="str">
        <f t="shared" si="210"/>
        <v xml:space="preserve"> ADD  STATUS VARCHAR(10);</v>
      </c>
      <c r="K499" s="21" t="str">
        <f t="shared" si="211"/>
        <v xml:space="preserve">  ALTER COLUMN   STATUS VARCHAR(10);</v>
      </c>
      <c r="L499" s="12"/>
      <c r="M499" s="18" t="str">
        <f t="shared" si="212"/>
        <v>STATUS,</v>
      </c>
      <c r="N499" s="5" t="str">
        <f t="shared" ref="N499:N506" si="217">CONCATENATE(B499," ",C499,"(",D499,")",",")</f>
        <v>STATUS VARCHAR(10),</v>
      </c>
      <c r="O499" s="1" t="s">
        <v>3</v>
      </c>
      <c r="W499" s="17" t="str">
        <f t="shared" si="213"/>
        <v>status</v>
      </c>
      <c r="X499" s="3" t="str">
        <f t="shared" si="214"/>
        <v>"status":"",</v>
      </c>
      <c r="Y499" s="22" t="str">
        <f t="shared" si="215"/>
        <v>public static String STATUS="status";</v>
      </c>
      <c r="Z499" s="7" t="str">
        <f t="shared" si="216"/>
        <v>private String status="";</v>
      </c>
    </row>
    <row r="500" spans="2:26" ht="17.5" x14ac:dyDescent="0.45">
      <c r="B500" s="1" t="s">
        <v>4</v>
      </c>
      <c r="C500" s="1" t="s">
        <v>1</v>
      </c>
      <c r="D500" s="4">
        <v>30</v>
      </c>
      <c r="I500" t="str">
        <f>I499</f>
        <v>ALTER TABLE TM_INPUT</v>
      </c>
      <c r="J500" t="str">
        <f t="shared" si="210"/>
        <v xml:space="preserve"> ADD  INSERT_DATE VARCHAR(30);</v>
      </c>
      <c r="K500" s="21" t="str">
        <f t="shared" si="211"/>
        <v xml:space="preserve">  ALTER COLUMN   INSERT_DATE VARCHAR(30);</v>
      </c>
      <c r="L500" s="12"/>
      <c r="M500" s="18" t="str">
        <f t="shared" si="212"/>
        <v>INSERT_DATE,</v>
      </c>
      <c r="N500" s="5" t="str">
        <f t="shared" si="217"/>
        <v>INSERT_DATE VARCHAR(30),</v>
      </c>
      <c r="O500" s="1" t="s">
        <v>7</v>
      </c>
      <c r="P500" t="s">
        <v>8</v>
      </c>
      <c r="W500" s="17" t="str">
        <f t="shared" si="213"/>
        <v>insertDate</v>
      </c>
      <c r="X500" s="3" t="str">
        <f t="shared" si="214"/>
        <v>"insertDate":"",</v>
      </c>
      <c r="Y500" s="22" t="str">
        <f t="shared" si="215"/>
        <v>public static String INSERT_DATE="insertDate";</v>
      </c>
      <c r="Z500" s="7" t="str">
        <f t="shared" si="216"/>
        <v>private String insertDate="";</v>
      </c>
    </row>
    <row r="501" spans="2:26" ht="17.5" x14ac:dyDescent="0.45">
      <c r="B501" s="1" t="s">
        <v>5</v>
      </c>
      <c r="C501" s="1" t="s">
        <v>1</v>
      </c>
      <c r="D501" s="4">
        <v>30</v>
      </c>
      <c r="I501" t="str">
        <f>I500</f>
        <v>ALTER TABLE TM_INPUT</v>
      </c>
      <c r="J501" t="str">
        <f t="shared" si="210"/>
        <v xml:space="preserve"> ADD  MODIFICATION_DATE VARCHAR(30);</v>
      </c>
      <c r="K501" s="21" t="str">
        <f t="shared" si="211"/>
        <v xml:space="preserve">  ALTER COLUMN   MODIFICATION_DATE VARCHAR(30);</v>
      </c>
      <c r="L501" s="12"/>
      <c r="M501" s="18" t="str">
        <f t="shared" si="212"/>
        <v>MODIFICATION_DATE,</v>
      </c>
      <c r="N501" s="5" t="str">
        <f t="shared" si="217"/>
        <v>MODIFICATION_DATE VARCHAR(30),</v>
      </c>
      <c r="O501" s="1" t="s">
        <v>9</v>
      </c>
      <c r="P501" t="s">
        <v>8</v>
      </c>
      <c r="W501" s="17" t="str">
        <f t="shared" si="213"/>
        <v>modificationDate</v>
      </c>
      <c r="X501" s="3" t="str">
        <f t="shared" si="214"/>
        <v>"modificationDate":"",</v>
      </c>
      <c r="Y501" s="22" t="str">
        <f t="shared" si="215"/>
        <v>public static String MODIFICATION_DATE="modificationDate";</v>
      </c>
      <c r="Z501" s="7" t="str">
        <f t="shared" si="216"/>
        <v>private String modificationDate="";</v>
      </c>
    </row>
    <row r="502" spans="2:26" ht="17.5" x14ac:dyDescent="0.45">
      <c r="B502" s="1" t="s">
        <v>386</v>
      </c>
      <c r="C502" s="1" t="s">
        <v>1</v>
      </c>
      <c r="D502" s="4">
        <v>444</v>
      </c>
      <c r="I502" t="str">
        <f>I500</f>
        <v>ALTER TABLE TM_INPUT</v>
      </c>
      <c r="J502" t="str">
        <f t="shared" si="210"/>
        <v xml:space="preserve"> ADD  INPUT_NAME VARCHAR(444);</v>
      </c>
      <c r="K502" s="21" t="str">
        <f t="shared" si="211"/>
        <v xml:space="preserve">  ALTER COLUMN   INPUT_NAME VARCHAR(444);</v>
      </c>
      <c r="L502" s="12"/>
      <c r="M502" s="18" t="str">
        <f t="shared" si="212"/>
        <v>INPUT_NAME,</v>
      </c>
      <c r="N502" s="5" t="str">
        <f t="shared" si="217"/>
        <v>INPUT_NAME VARCHAR(444),</v>
      </c>
      <c r="O502" s="1" t="s">
        <v>389</v>
      </c>
      <c r="P502" t="s">
        <v>0</v>
      </c>
      <c r="W502" s="17" t="str">
        <f t="shared" si="213"/>
        <v>inputName</v>
      </c>
      <c r="X502" s="3" t="str">
        <f t="shared" si="214"/>
        <v>"inputName":"",</v>
      </c>
      <c r="Y502" s="22" t="str">
        <f t="shared" si="215"/>
        <v>public static String INPUT_NAME="inputName";</v>
      </c>
      <c r="Z502" s="7" t="str">
        <f t="shared" si="216"/>
        <v>private String inputName="";</v>
      </c>
    </row>
    <row r="503" spans="2:26" ht="17.5" x14ac:dyDescent="0.45">
      <c r="B503" s="1" t="s">
        <v>369</v>
      </c>
      <c r="C503" s="1" t="s">
        <v>1</v>
      </c>
      <c r="D503" s="4">
        <v>43</v>
      </c>
      <c r="I503">
        <f>I360</f>
        <v>0</v>
      </c>
      <c r="J503" t="str">
        <f t="shared" si="210"/>
        <v xml:space="preserve"> ADD  FK_BACKLOG_ID VARCHAR(43);</v>
      </c>
      <c r="K503" s="21" t="str">
        <f t="shared" si="211"/>
        <v xml:space="preserve">  ALTER COLUMN   FK_BACKLOG_ID VARCHAR(43);</v>
      </c>
      <c r="L503" s="12"/>
      <c r="M503" s="18" t="str">
        <f t="shared" si="212"/>
        <v>FK_BACKLOG_ID,</v>
      </c>
      <c r="N503" s="5" t="str">
        <f t="shared" si="217"/>
        <v>FK_BACKLOG_ID VARCHAR(43),</v>
      </c>
      <c r="O503" s="1" t="s">
        <v>10</v>
      </c>
      <c r="P503" t="s">
        <v>356</v>
      </c>
      <c r="Q503" t="s">
        <v>2</v>
      </c>
      <c r="W503" s="17" t="str">
        <f t="shared" si="213"/>
        <v>fkBacklogId</v>
      </c>
      <c r="X503" s="3" t="str">
        <f t="shared" si="214"/>
        <v>"fkBacklogId":"",</v>
      </c>
      <c r="Y503" s="22" t="str">
        <f t="shared" si="215"/>
        <v>public static String FK_BACKLOG_ID="fkBacklogId";</v>
      </c>
      <c r="Z503" s="7" t="str">
        <f t="shared" si="216"/>
        <v>private String fkBacklogId="";</v>
      </c>
    </row>
    <row r="504" spans="2:26" ht="17.5" x14ac:dyDescent="0.45">
      <c r="B504" s="1" t="s">
        <v>387</v>
      </c>
      <c r="C504" s="1" t="s">
        <v>1</v>
      </c>
      <c r="D504" s="4">
        <v>44</v>
      </c>
      <c r="L504" s="12"/>
      <c r="M504" s="18"/>
      <c r="N504" s="5" t="str">
        <f>CONCATENATE(B504," ",C504,"(",D504,")",",")</f>
        <v>FK_DEPENDENT_BACKLOG_ID VARCHAR(44),</v>
      </c>
      <c r="O504" s="1" t="s">
        <v>10</v>
      </c>
      <c r="P504" t="s">
        <v>390</v>
      </c>
      <c r="Q504" t="s">
        <v>356</v>
      </c>
      <c r="R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fkDependentBacklogId</v>
      </c>
      <c r="X504" s="3" t="str">
        <f>CONCATENATE("""",W504,"""",":","""","""",",")</f>
        <v>"fkDependentBacklogId":"",</v>
      </c>
      <c r="Y504" s="22" t="str">
        <f>CONCATENATE("public static String ",,B504,,"=","""",W504,""";")</f>
        <v>public static String FK_DEPENDENT_BACKLOG_ID="fkDependentBacklogId";</v>
      </c>
      <c r="Z504" s="7" t="str">
        <f>CONCATENATE("private String ",W504,"=","""""",";")</f>
        <v>private String fkDependentBacklogId="";</v>
      </c>
    </row>
    <row r="505" spans="2:26" ht="17.5" x14ac:dyDescent="0.45">
      <c r="B505" s="1" t="s">
        <v>388</v>
      </c>
      <c r="C505" s="1" t="s">
        <v>1</v>
      </c>
      <c r="D505" s="4">
        <v>44</v>
      </c>
      <c r="L505" s="12"/>
      <c r="M505" s="18"/>
      <c r="N505" s="5" t="str">
        <f t="shared" si="217"/>
        <v>FK_DEPENDENT_OUTPUT_ID VARCHAR(44),</v>
      </c>
      <c r="O505" s="1" t="s">
        <v>10</v>
      </c>
      <c r="P505" t="s">
        <v>390</v>
      </c>
      <c r="Q505" t="s">
        <v>391</v>
      </c>
      <c r="R505" t="s">
        <v>2</v>
      </c>
      <c r="W505" s="17" t="str">
        <f t="shared" si="213"/>
        <v>fkDependentOutputId</v>
      </c>
      <c r="X505" s="3" t="str">
        <f t="shared" si="214"/>
        <v>"fkDependentOutputId":"",</v>
      </c>
      <c r="Y505" s="22" t="str">
        <f t="shared" si="215"/>
        <v>public static String FK_DEPENDENT_OUTPUT_ID="fkDependentOutputId";</v>
      </c>
      <c r="Z505" s="7" t="str">
        <f t="shared" si="216"/>
        <v>private String fkDependentOutputId="";</v>
      </c>
    </row>
    <row r="506" spans="2:26" ht="17.5" x14ac:dyDescent="0.45">
      <c r="B506" s="1" t="s">
        <v>216</v>
      </c>
      <c r="C506" s="1" t="s">
        <v>1</v>
      </c>
      <c r="D506" s="4">
        <v>444</v>
      </c>
      <c r="L506" s="12"/>
      <c r="M506" s="18"/>
      <c r="N506" s="5" t="str">
        <f t="shared" si="217"/>
        <v>TABLE_NAME VARCHAR(444),</v>
      </c>
      <c r="O506" s="1" t="s">
        <v>221</v>
      </c>
      <c r="P506" t="s">
        <v>0</v>
      </c>
      <c r="W506" s="17" t="str">
        <f t="shared" si="213"/>
        <v>tableName</v>
      </c>
      <c r="X506" s="3" t="str">
        <f t="shared" si="214"/>
        <v>"tableName":"",</v>
      </c>
      <c r="Y506" s="22" t="str">
        <f t="shared" si="215"/>
        <v>public static String TABLE_NAME="tableName";</v>
      </c>
      <c r="Z506" s="7" t="str">
        <f t="shared" si="216"/>
        <v>private String tableName="";</v>
      </c>
    </row>
    <row r="507" spans="2:26" ht="17.5" x14ac:dyDescent="0.45">
      <c r="B507" s="1" t="s">
        <v>392</v>
      </c>
      <c r="C507" s="1" t="s">
        <v>1</v>
      </c>
      <c r="D507" s="4">
        <v>44</v>
      </c>
      <c r="I507">
        <f>I366</f>
        <v>0</v>
      </c>
      <c r="J507" t="str">
        <f>CONCATENATE(LEFT(CONCATENATE(" ADD "," ",N507,";"),LEN(CONCATENATE(" ADD "," ",N507,";"))-2),";")</f>
        <v xml:space="preserve"> ADD  INPUT_TYPE VARCHAR(44);</v>
      </c>
      <c r="K507" s="21" t="str">
        <f>CONCATENATE(LEFT(CONCATENATE("  ALTER COLUMN  "," ",N507,";"),LEN(CONCATENATE("  ALTER COLUMN  "," ",N507,";"))-2),";")</f>
        <v xml:space="preserve">  ALTER COLUMN   INPUT_TYPE VARCHAR(44);</v>
      </c>
      <c r="L507" s="12"/>
      <c r="M507" s="18" t="str">
        <f>CONCATENATE(B507,",")</f>
        <v>INPUT_TYPE,</v>
      </c>
      <c r="N507" s="5" t="str">
        <f>CONCATENATE(B507," ",C507,"(",D507,")",",")</f>
        <v>INPUT_TYPE VARCHAR(44),</v>
      </c>
      <c r="O507" s="1" t="s">
        <v>13</v>
      </c>
      <c r="P507" t="s">
        <v>51</v>
      </c>
      <c r="W507" s="17" t="str">
        <f>CONCATENATE(,LOWER(O507),UPPER(LEFT(P507,1)),LOWER(RIGHT(P507,LEN(P507)-IF(LEN(P507)&gt;0,1,LEN(P507)))),UPPER(LEFT(Q507,1)),LOWER(RIGHT(Q507,LEN(Q507)-IF(LEN(Q507)&gt;0,1,LEN(Q507)))),UPPER(LEFT(R507,1)),LOWER(RIGHT(R507,LEN(R507)-IF(LEN(R507)&gt;0,1,LEN(R507)))),UPPER(LEFT(S507,1)),LOWER(RIGHT(S507,LEN(S507)-IF(LEN(S507)&gt;0,1,LEN(S507)))),UPPER(LEFT(T507,1)),LOWER(RIGHT(T507,LEN(T507)-IF(LEN(T507)&gt;0,1,LEN(T507)))),UPPER(LEFT(U507,1)),LOWER(RIGHT(U507,LEN(U507)-IF(LEN(U507)&gt;0,1,LEN(U507)))),UPPER(LEFT(V507,1)),LOWER(RIGHT(V507,LEN(V507)-IF(LEN(V507)&gt;0,1,LEN(V507)))))</f>
        <v>inputType</v>
      </c>
      <c r="X507" s="3" t="str">
        <f>CONCATENATE("""",W507,"""",":","""","""",",")</f>
        <v>"inputType":"",</v>
      </c>
      <c r="Y507" s="22" t="str">
        <f>CONCATENATE("public static String ",,B507,,"=","""",W507,""";")</f>
        <v>public static String INPUT_TYPE="inputType";</v>
      </c>
      <c r="Z507" s="7" t="str">
        <f>CONCATENATE("private String ",W507,"=","""""",";")</f>
        <v>private String inputType="";</v>
      </c>
    </row>
    <row r="508" spans="2:26" ht="17.5" x14ac:dyDescent="0.45">
      <c r="B508" s="1" t="s">
        <v>46</v>
      </c>
      <c r="C508" s="1" t="s">
        <v>1</v>
      </c>
      <c r="D508" s="4">
        <v>44</v>
      </c>
      <c r="I508">
        <f>I367</f>
        <v>0</v>
      </c>
      <c r="J508" t="str">
        <f>CONCATENATE(LEFT(CONCATENATE(" ADD "," ",N508,";"),LEN(CONCATENATE(" ADD "," ",N508,";"))-2),";")</f>
        <v xml:space="preserve"> ADD  COMPONENT_TYPE VARCHAR(44);</v>
      </c>
      <c r="K508" s="21" t="str">
        <f>CONCATENATE(LEFT(CONCATENATE("  ALTER COLUMN  "," ",N508,";"),LEN(CONCATENATE("  ALTER COLUMN  "," ",N508,";"))-2),";")</f>
        <v xml:space="preserve">  ALTER COLUMN   COMPONENT_TYPE VARCHAR(44);</v>
      </c>
      <c r="L508" s="12"/>
      <c r="M508" s="18" t="str">
        <f>CONCATENATE(B508,",")</f>
        <v>COMPONENT_TYPE,</v>
      </c>
      <c r="N508" s="5" t="str">
        <f>CONCATENATE(B508," ",C508,"(",D508,")",",")</f>
        <v>COMPONENT_TYPE VARCHAR(44),</v>
      </c>
      <c r="O508" s="1" t="s">
        <v>49</v>
      </c>
      <c r="P508" t="s">
        <v>51</v>
      </c>
      <c r="W508" s="17" t="str">
        <f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componentType</v>
      </c>
      <c r="X508" s="3" t="str">
        <f>CONCATENATE("""",W508,"""",":","""","""",",")</f>
        <v>"componentType":"",</v>
      </c>
      <c r="Y508" s="22" t="str">
        <f>CONCATENATE("public static String ",,B508,,"=","""",W508,""";")</f>
        <v>public static String COMPONENT_TYPE="componentType";</v>
      </c>
      <c r="Z508" s="7" t="str">
        <f>CONCATENATE("private String ",W508,"=","""""",";")</f>
        <v>private String componentType="";</v>
      </c>
    </row>
    <row r="509" spans="2:26" ht="17.5" x14ac:dyDescent="0.45">
      <c r="C509" s="1"/>
      <c r="D509" s="8"/>
      <c r="M509" s="18"/>
      <c r="N509" s="33" t="s">
        <v>130</v>
      </c>
      <c r="O509" s="1"/>
      <c r="W509" s="17"/>
    </row>
    <row r="510" spans="2:26" ht="17.5" x14ac:dyDescent="0.45">
      <c r="C510" s="1"/>
      <c r="D510" s="8"/>
      <c r="M510" s="18"/>
      <c r="N510" s="31" t="s">
        <v>126</v>
      </c>
      <c r="O510" s="1"/>
      <c r="W510" s="17"/>
    </row>
    <row r="511" spans="2:26" ht="17.5" x14ac:dyDescent="0.45">
      <c r="C511" s="1"/>
      <c r="D511" s="8"/>
      <c r="M511" s="18"/>
      <c r="N511" s="31"/>
      <c r="O511" s="1"/>
      <c r="W511" s="17"/>
    </row>
    <row r="515" spans="2:26" x14ac:dyDescent="0.35">
      <c r="B515" s="2" t="s">
        <v>393</v>
      </c>
      <c r="I515" t="str">
        <f>CONCATENATE("ALTER TABLE"," ",B515)</f>
        <v>ALTER TABLE TM_INPUT_DESCRIPTION</v>
      </c>
      <c r="N515" s="5" t="str">
        <f>CONCATENATE("CREATE TABLE ",B515," ","(")</f>
        <v>CREATE TABLE TM_INPUT_DESCRIPTION (</v>
      </c>
    </row>
    <row r="516" spans="2:26" ht="17.5" x14ac:dyDescent="0.45">
      <c r="B516" s="1" t="s">
        <v>2</v>
      </c>
      <c r="C516" s="1" t="s">
        <v>1</v>
      </c>
      <c r="D516" s="4">
        <v>30</v>
      </c>
      <c r="E516" s="24" t="s">
        <v>113</v>
      </c>
      <c r="I516" t="str">
        <f>I515</f>
        <v>ALTER TABLE TM_INPUT_DESCRIPTION</v>
      </c>
      <c r="J516" t="str">
        <f t="shared" ref="J516:J521" si="218">CONCATENATE(LEFT(CONCATENATE(" ADD "," ",N516,";"),LEN(CONCATENATE(" ADD "," ",N516,";"))-2),";")</f>
        <v xml:space="preserve"> ADD  ID VARCHAR(30) NOT NULL ;</v>
      </c>
      <c r="K516" s="21" t="str">
        <f t="shared" ref="K516:K521" si="219">CONCATENATE(LEFT(CONCATENATE("  ALTER COLUMN  "," ",N516,";"),LEN(CONCATENATE("  ALTER COLUMN  "," ",N516,";"))-2),";")</f>
        <v xml:space="preserve">  ALTER COLUMN   ID VARCHAR(30) NOT NULL ;</v>
      </c>
      <c r="L516" s="12"/>
      <c r="M516" s="18" t="str">
        <f t="shared" ref="M516:M521" si="220">CONCATENATE(B516,",")</f>
        <v>ID,</v>
      </c>
      <c r="N516" s="5" t="str">
        <f>CONCATENATE(B516," ",C516,"(",D516,") ",E516," ,")</f>
        <v>ID VARCHAR(30) NOT NULL ,</v>
      </c>
      <c r="O516" s="1" t="s">
        <v>2</v>
      </c>
      <c r="P516" s="6"/>
      <c r="Q516" s="6"/>
      <c r="R516" s="6"/>
      <c r="S516" s="6"/>
      <c r="T516" s="6"/>
      <c r="U516" s="6"/>
      <c r="V516" s="6"/>
      <c r="W516" s="17" t="str">
        <f t="shared" ref="W516:W521" si="221">CONCATENATE(,LOWER(O516),UPPER(LEFT(P516,1)),LOWER(RIGHT(P516,LEN(P516)-IF(LEN(P516)&gt;0,1,LEN(P516)))),UPPER(LEFT(Q516,1)),LOWER(RIGHT(Q516,LEN(Q516)-IF(LEN(Q516)&gt;0,1,LEN(Q516)))),UPPER(LEFT(R516,1)),LOWER(RIGHT(R516,LEN(R516)-IF(LEN(R516)&gt;0,1,LEN(R516)))),UPPER(LEFT(S516,1)),LOWER(RIGHT(S516,LEN(S516)-IF(LEN(S516)&gt;0,1,LEN(S516)))),UPPER(LEFT(T516,1)),LOWER(RIGHT(T516,LEN(T516)-IF(LEN(T516)&gt;0,1,LEN(T516)))),UPPER(LEFT(U516,1)),LOWER(RIGHT(U516,LEN(U516)-IF(LEN(U516)&gt;0,1,LEN(U516)))),UPPER(LEFT(V516,1)),LOWER(RIGHT(V516,LEN(V516)-IF(LEN(V516)&gt;0,1,LEN(V516)))))</f>
        <v>id</v>
      </c>
      <c r="X516" s="3" t="str">
        <f t="shared" ref="X516:X521" si="222">CONCATENATE("""",W516,"""",":","""","""",",")</f>
        <v>"id":"",</v>
      </c>
      <c r="Y516" s="22" t="str">
        <f t="shared" ref="Y516:Y521" si="223">CONCATENATE("public static String ",,B516,,"=","""",W516,""";")</f>
        <v>public static String ID="id";</v>
      </c>
      <c r="Z516" s="7" t="str">
        <f t="shared" ref="Z516:Z521" si="224">CONCATENATE("private String ",W516,"=","""""",";")</f>
        <v>private String id="";</v>
      </c>
    </row>
    <row r="517" spans="2:26" ht="17.5" x14ac:dyDescent="0.45">
      <c r="B517" s="1" t="s">
        <v>3</v>
      </c>
      <c r="C517" s="1" t="s">
        <v>1</v>
      </c>
      <c r="D517" s="4">
        <v>10</v>
      </c>
      <c r="I517" t="str">
        <f>I516</f>
        <v>ALTER TABLE TM_INPUT_DESCRIPTION</v>
      </c>
      <c r="J517" t="str">
        <f t="shared" si="218"/>
        <v xml:space="preserve"> ADD  STATUS VARCHAR(10);</v>
      </c>
      <c r="K517" s="21" t="str">
        <f t="shared" si="219"/>
        <v xml:space="preserve">  ALTER COLUMN   STATUS VARCHAR(10);</v>
      </c>
      <c r="L517" s="12"/>
      <c r="M517" s="18" t="str">
        <f t="shared" si="220"/>
        <v>STATUS,</v>
      </c>
      <c r="N517" s="5" t="str">
        <f>CONCATENATE(B517," ",C517,"(",D517,")",",")</f>
        <v>STATUS VARCHAR(10),</v>
      </c>
      <c r="O517" s="1" t="s">
        <v>3</v>
      </c>
      <c r="W517" s="17" t="str">
        <f t="shared" si="221"/>
        <v>status</v>
      </c>
      <c r="X517" s="3" t="str">
        <f t="shared" si="222"/>
        <v>"status":"",</v>
      </c>
      <c r="Y517" s="22" t="str">
        <f t="shared" si="223"/>
        <v>public static String STATUS="status";</v>
      </c>
      <c r="Z517" s="7" t="str">
        <f t="shared" si="224"/>
        <v>private String status="";</v>
      </c>
    </row>
    <row r="518" spans="2:26" ht="17.5" x14ac:dyDescent="0.45">
      <c r="B518" s="1" t="s">
        <v>4</v>
      </c>
      <c r="C518" s="1" t="s">
        <v>1</v>
      </c>
      <c r="D518" s="4">
        <v>30</v>
      </c>
      <c r="I518" t="str">
        <f>I517</f>
        <v>ALTER TABLE TM_INPUT_DESCRIPTION</v>
      </c>
      <c r="J518" t="str">
        <f t="shared" si="218"/>
        <v xml:space="preserve"> ADD  INSERT_DATE VARCHAR(30);</v>
      </c>
      <c r="K518" s="21" t="str">
        <f t="shared" si="219"/>
        <v xml:space="preserve">  ALTER COLUMN   INSERT_DATE VARCHAR(30);</v>
      </c>
      <c r="L518" s="12"/>
      <c r="M518" s="18" t="str">
        <f t="shared" si="220"/>
        <v>INSERT_DATE,</v>
      </c>
      <c r="N518" s="5" t="str">
        <f>CONCATENATE(B518," ",C518,"(",D518,")",",")</f>
        <v>INSERT_DATE VARCHAR(30),</v>
      </c>
      <c r="O518" s="1" t="s">
        <v>7</v>
      </c>
      <c r="P518" t="s">
        <v>8</v>
      </c>
      <c r="W518" s="17" t="str">
        <f t="shared" si="221"/>
        <v>insertDate</v>
      </c>
      <c r="X518" s="3" t="str">
        <f t="shared" si="222"/>
        <v>"insertDate":"",</v>
      </c>
      <c r="Y518" s="22" t="str">
        <f t="shared" si="223"/>
        <v>public static String INSERT_DATE="insertDate";</v>
      </c>
      <c r="Z518" s="7" t="str">
        <f t="shared" si="224"/>
        <v>private String insertDate="";</v>
      </c>
    </row>
    <row r="519" spans="2:26" ht="17.5" x14ac:dyDescent="0.45">
      <c r="B519" s="1" t="s">
        <v>5</v>
      </c>
      <c r="C519" s="1" t="s">
        <v>1</v>
      </c>
      <c r="D519" s="4">
        <v>30</v>
      </c>
      <c r="I519" t="str">
        <f>I518</f>
        <v>ALTER TABLE TM_INPUT_DESCRIPTION</v>
      </c>
      <c r="J519" t="str">
        <f t="shared" si="218"/>
        <v xml:space="preserve"> ADD  MODIFICATION_DATE VARCHAR(30);</v>
      </c>
      <c r="K519" s="21" t="str">
        <f t="shared" si="219"/>
        <v xml:space="preserve">  ALTER COLUMN   MODIFICATION_DATE VARCHAR(30);</v>
      </c>
      <c r="L519" s="12"/>
      <c r="M519" s="18" t="str">
        <f t="shared" si="220"/>
        <v>MODIFICATION_DATE,</v>
      </c>
      <c r="N519" s="5" t="str">
        <f>CONCATENATE(B519," ",C519,"(",D519,")",",")</f>
        <v>MODIFICATION_DATE VARCHAR(30),</v>
      </c>
      <c r="O519" s="1" t="s">
        <v>9</v>
      </c>
      <c r="P519" t="s">
        <v>8</v>
      </c>
      <c r="W519" s="17" t="str">
        <f t="shared" si="221"/>
        <v>modificationDate</v>
      </c>
      <c r="X519" s="3" t="str">
        <f t="shared" si="222"/>
        <v>"modificationDate":"",</v>
      </c>
      <c r="Y519" s="22" t="str">
        <f t="shared" si="223"/>
        <v>public static String MODIFICATION_DATE="modificationDate";</v>
      </c>
      <c r="Z519" s="7" t="str">
        <f t="shared" si="224"/>
        <v>private String modificationDate="";</v>
      </c>
    </row>
    <row r="520" spans="2:26" ht="17.5" x14ac:dyDescent="0.45">
      <c r="B520" s="1" t="s">
        <v>394</v>
      </c>
      <c r="C520" s="1" t="s">
        <v>1</v>
      </c>
      <c r="D520" s="4">
        <v>45</v>
      </c>
      <c r="I520" t="str">
        <f>I518</f>
        <v>ALTER TABLE TM_INPUT_DESCRIPTION</v>
      </c>
      <c r="J520" t="str">
        <f t="shared" si="218"/>
        <v xml:space="preserve"> ADD  FK_INPUT_ID VARCHAR(45);</v>
      </c>
      <c r="K520" s="21" t="str">
        <f t="shared" si="219"/>
        <v xml:space="preserve">  ALTER COLUMN   FK_INPUT_ID VARCHAR(45);</v>
      </c>
      <c r="L520" s="12"/>
      <c r="M520" s="18" t="str">
        <f t="shared" si="220"/>
        <v>FK_INPUT_ID,</v>
      </c>
      <c r="N520" s="5" t="str">
        <f>CONCATENATE(B520," ",C520,"(",D520,")",",")</f>
        <v>FK_INPUT_ID VARCHAR(45),</v>
      </c>
      <c r="O520" s="1" t="s">
        <v>10</v>
      </c>
      <c r="P520" t="s">
        <v>13</v>
      </c>
      <c r="Q520" t="s">
        <v>2</v>
      </c>
      <c r="W520" s="17" t="str">
        <f t="shared" si="221"/>
        <v>fkInputId</v>
      </c>
      <c r="X520" s="3" t="str">
        <f t="shared" si="222"/>
        <v>"fkInputId":"",</v>
      </c>
      <c r="Y520" s="22" t="str">
        <f t="shared" si="223"/>
        <v>public static String FK_INPUT_ID="fkInputId";</v>
      </c>
      <c r="Z520" s="7" t="str">
        <f t="shared" si="224"/>
        <v>private String fkInputId="";</v>
      </c>
    </row>
    <row r="521" spans="2:26" ht="17.5" x14ac:dyDescent="0.45">
      <c r="B521" s="1" t="s">
        <v>14</v>
      </c>
      <c r="C521" s="1" t="s">
        <v>1</v>
      </c>
      <c r="D521" s="4">
        <v>4444</v>
      </c>
      <c r="I521">
        <f>I378</f>
        <v>0</v>
      </c>
      <c r="J521" t="str">
        <f t="shared" si="218"/>
        <v xml:space="preserve"> ADD  DESCRIPTION VARCHAR(4444);</v>
      </c>
      <c r="K521" s="21" t="str">
        <f t="shared" si="219"/>
        <v xml:space="preserve">  ALTER COLUMN   DESCRIPTION VARCHAR(4444);</v>
      </c>
      <c r="L521" s="12"/>
      <c r="M521" s="18" t="str">
        <f t="shared" si="220"/>
        <v>DESCRIPTION,</v>
      </c>
      <c r="N521" s="5" t="str">
        <f>CONCATENATE(B521," ",C521,"(",D521,")",",")</f>
        <v>DESCRIPTION VARCHAR(4444),</v>
      </c>
      <c r="O521" s="1" t="s">
        <v>14</v>
      </c>
      <c r="W521" s="17" t="str">
        <f t="shared" si="221"/>
        <v>description</v>
      </c>
      <c r="X521" s="3" t="str">
        <f t="shared" si="222"/>
        <v>"description":"",</v>
      </c>
      <c r="Y521" s="22" t="str">
        <f t="shared" si="223"/>
        <v>public static String DESCRIPTION="description";</v>
      </c>
      <c r="Z521" s="7" t="str">
        <f t="shared" si="224"/>
        <v>private String description="";</v>
      </c>
    </row>
    <row r="522" spans="2:26" ht="17.5" x14ac:dyDescent="0.45">
      <c r="C522" s="1"/>
      <c r="D522" s="8"/>
      <c r="M522" s="18"/>
      <c r="N522" s="33" t="s">
        <v>130</v>
      </c>
      <c r="O522" s="1"/>
      <c r="W522" s="17"/>
    </row>
    <row r="523" spans="2:26" ht="17.5" x14ac:dyDescent="0.45">
      <c r="C523" s="1"/>
      <c r="D523" s="8"/>
      <c r="M523" s="18"/>
      <c r="N523" s="31" t="s">
        <v>126</v>
      </c>
      <c r="O523" s="1"/>
      <c r="W523" s="17"/>
    </row>
    <row r="524" spans="2:26" ht="17.5" x14ac:dyDescent="0.45">
      <c r="C524" s="14"/>
      <c r="D524" s="9"/>
      <c r="M524" s="20"/>
      <c r="N524" s="31"/>
      <c r="O524" s="14"/>
      <c r="W524" s="17"/>
    </row>
    <row r="525" spans="2:26" x14ac:dyDescent="0.35">
      <c r="B525" s="2" t="s">
        <v>426</v>
      </c>
      <c r="I525" t="str">
        <f>CONCATENATE("ALTER TABLE"," ",B525)</f>
        <v>ALTER TABLE TM_BACKLOG_HISTORY</v>
      </c>
      <c r="N525" s="5" t="str">
        <f>CONCATENATE("CREATE TABLE ",B525," ","(")</f>
        <v>CREATE TABLE TM_BACKLOG_HISTORY (</v>
      </c>
    </row>
    <row r="526" spans="2:26" ht="17.5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TM_BACKLOG_HISTORY</v>
      </c>
      <c r="J526" t="str">
        <f t="shared" ref="J526:J532" si="225">CONCATENATE(LEFT(CONCATENATE(" ADD "," ",N526,";"),LEN(CONCATENATE(" ADD "," ",N526,";"))-2),";")</f>
        <v xml:space="preserve"> ADD  ID VARCHAR(30) NOT NULL ;</v>
      </c>
      <c r="K526" s="21" t="str">
        <f t="shared" ref="K526:K532" si="226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2" si="227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32" si="228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32" si="229">CONCATENATE("""",W526,"""",":","""","""",",")</f>
        <v>"id":"",</v>
      </c>
      <c r="Y526" s="22" t="str">
        <f t="shared" ref="Y526:Y532" si="230">CONCATENATE("public static String ",,B526,,"=","""",W526,""";")</f>
        <v>public static String ID="id";</v>
      </c>
      <c r="Z526" s="7" t="str">
        <f t="shared" ref="Z526:Z532" si="231">CONCATENATE("private String ",W526,"=","""""",";")</f>
        <v>private String id="";</v>
      </c>
    </row>
    <row r="527" spans="2:26" ht="17.5" x14ac:dyDescent="0.45">
      <c r="B527" s="1" t="s">
        <v>3</v>
      </c>
      <c r="C527" s="1" t="s">
        <v>1</v>
      </c>
      <c r="D527" s="4">
        <v>10</v>
      </c>
      <c r="I527" t="str">
        <f>I526</f>
        <v>ALTER TABLE TM_BACKLOG_HISTORY</v>
      </c>
      <c r="J527" t="str">
        <f t="shared" si="225"/>
        <v xml:space="preserve"> ADD  STATUS VARCHAR(10);</v>
      </c>
      <c r="K527" s="21" t="str">
        <f t="shared" si="226"/>
        <v xml:space="preserve">  ALTER COLUMN   STATUS VARCHAR(10);</v>
      </c>
      <c r="L527" s="12"/>
      <c r="M527" s="18" t="str">
        <f t="shared" si="227"/>
        <v>STATUS,</v>
      </c>
      <c r="N527" s="5" t="str">
        <f t="shared" ref="N527:N540" si="232">CONCATENATE(B527," ",C527,"(",D527,")",",")</f>
        <v>STATUS VARCHAR(10),</v>
      </c>
      <c r="O527" s="1" t="s">
        <v>3</v>
      </c>
      <c r="W527" s="17" t="str">
        <f t="shared" si="228"/>
        <v>status</v>
      </c>
      <c r="X527" s="3" t="str">
        <f t="shared" si="229"/>
        <v>"status":"",</v>
      </c>
      <c r="Y527" s="22" t="str">
        <f t="shared" si="230"/>
        <v>public static String STATUS="status";</v>
      </c>
      <c r="Z527" s="7" t="str">
        <f t="shared" si="231"/>
        <v>private String status="";</v>
      </c>
    </row>
    <row r="528" spans="2:26" ht="17.5" x14ac:dyDescent="0.45">
      <c r="B528" s="1" t="s">
        <v>4</v>
      </c>
      <c r="C528" s="1" t="s">
        <v>1</v>
      </c>
      <c r="D528" s="4">
        <v>30</v>
      </c>
      <c r="I528" t="str">
        <f>I527</f>
        <v>ALTER TABLE TM_BACKLOG_HISTORY</v>
      </c>
      <c r="J528" t="str">
        <f t="shared" si="225"/>
        <v xml:space="preserve"> ADD  INSERT_DATE VARCHAR(30);</v>
      </c>
      <c r="K528" s="21" t="str">
        <f t="shared" si="226"/>
        <v xml:space="preserve">  ALTER COLUMN   INSERT_DATE VARCHAR(30);</v>
      </c>
      <c r="L528" s="12"/>
      <c r="M528" s="18" t="str">
        <f t="shared" si="227"/>
        <v>INSERT_DATE,</v>
      </c>
      <c r="N528" s="5" t="str">
        <f t="shared" si="232"/>
        <v>INSERT_DATE VARCHAR(30),</v>
      </c>
      <c r="O528" s="1" t="s">
        <v>7</v>
      </c>
      <c r="P528" t="s">
        <v>8</v>
      </c>
      <c r="W528" s="17" t="str">
        <f t="shared" si="228"/>
        <v>insertDate</v>
      </c>
      <c r="X528" s="3" t="str">
        <f t="shared" si="229"/>
        <v>"insertDate":"",</v>
      </c>
      <c r="Y528" s="22" t="str">
        <f t="shared" si="230"/>
        <v>public static String INSERT_DATE="insertDate";</v>
      </c>
      <c r="Z528" s="7" t="str">
        <f t="shared" si="231"/>
        <v>private String insertDate="";</v>
      </c>
    </row>
    <row r="529" spans="2:26" ht="17.5" x14ac:dyDescent="0.45">
      <c r="B529" s="1" t="s">
        <v>5</v>
      </c>
      <c r="C529" s="1" t="s">
        <v>1</v>
      </c>
      <c r="D529" s="4">
        <v>30</v>
      </c>
      <c r="I529" t="str">
        <f>I528</f>
        <v>ALTER TABLE TM_BACKLOG_HISTORY</v>
      </c>
      <c r="J529" t="str">
        <f t="shared" si="225"/>
        <v xml:space="preserve"> ADD  MODIFICATION_DATE VARCHAR(30);</v>
      </c>
      <c r="K529" s="21" t="str">
        <f t="shared" si="226"/>
        <v xml:space="preserve">  ALTER COLUMN   MODIFICATION_DATE VARCHAR(30);</v>
      </c>
      <c r="L529" s="12"/>
      <c r="M529" s="18" t="str">
        <f t="shared" si="227"/>
        <v>MODIFICATION_DATE,</v>
      </c>
      <c r="N529" s="5" t="str">
        <f t="shared" si="232"/>
        <v>MODIFICATION_DATE VARCHAR(30),</v>
      </c>
      <c r="O529" s="1" t="s">
        <v>9</v>
      </c>
      <c r="P529" t="s">
        <v>8</v>
      </c>
      <c r="W529" s="17" t="str">
        <f t="shared" si="228"/>
        <v>modificationDate</v>
      </c>
      <c r="X529" s="3" t="str">
        <f t="shared" si="229"/>
        <v>"modificationDate":"",</v>
      </c>
      <c r="Y529" s="22" t="str">
        <f t="shared" si="230"/>
        <v>public static String MODIFICATION_DATE="modificationDate";</v>
      </c>
      <c r="Z529" s="7" t="str">
        <f t="shared" si="231"/>
        <v>private String modificationDate="";</v>
      </c>
    </row>
    <row r="530" spans="2:26" ht="17.5" x14ac:dyDescent="0.45">
      <c r="B530" s="1" t="s">
        <v>275</v>
      </c>
      <c r="C530" s="1" t="s">
        <v>1</v>
      </c>
      <c r="D530" s="4">
        <v>45</v>
      </c>
      <c r="I530" t="str">
        <f>I529</f>
        <v>ALTER TABLE TM_BACKLOG_HISTORY</v>
      </c>
      <c r="J530" t="str">
        <f>CONCATENATE(LEFT(CONCATENATE(" ADD "," ",N530,";"),LEN(CONCATENATE(" ADD "," ",N530,";"))-2),";")</f>
        <v xml:space="preserve"> ADD  FK_PROJECT_ID VARCHAR(45);</v>
      </c>
      <c r="K530" s="21" t="str">
        <f>CONCATENATE(LEFT(CONCATENATE("  ALTER COLUMN  "," ",N530,";"),LEN(CONCATENATE("  ALTER COLUMN  "," ",N530,";"))-2),";")</f>
        <v xml:space="preserve">  ALTER COLUMN   FK_PROJECT_ID VARCHAR(45);</v>
      </c>
      <c r="L530" s="12"/>
      <c r="M530" s="18" t="str">
        <f>CONCATENATE(B530,",")</f>
        <v>FK_PROJECT_ID,</v>
      </c>
      <c r="N530" s="5" t="str">
        <f>CONCATENATE(B530," ",C530,"(",D530,")",",")</f>
        <v>FK_PROJECT_ID VARCHAR(45),</v>
      </c>
      <c r="O530" s="1" t="s">
        <v>10</v>
      </c>
      <c r="P530" t="s">
        <v>289</v>
      </c>
      <c r="Q530" t="s">
        <v>2</v>
      </c>
      <c r="W530" s="17" t="str">
        <f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fkProjectId</v>
      </c>
      <c r="X530" s="3" t="str">
        <f>CONCATENATE("""",W530,"""",":","""","""",",")</f>
        <v>"fkProjectId":"",</v>
      </c>
      <c r="Y530" s="22" t="str">
        <f>CONCATENATE("public static String ",,B530,,"=","""",W530,""";")</f>
        <v>public static String FK_PROJECT_ID="fkProjectId";</v>
      </c>
      <c r="Z530" s="7" t="str">
        <f>CONCATENATE("private String ",W530,"=","""""",";")</f>
        <v>private String fkProjectId="";</v>
      </c>
    </row>
    <row r="531" spans="2:26" ht="17.5" x14ac:dyDescent="0.45">
      <c r="B531" s="1" t="s">
        <v>369</v>
      </c>
      <c r="C531" s="1" t="s">
        <v>1</v>
      </c>
      <c r="D531" s="4">
        <v>45</v>
      </c>
      <c r="I531">
        <f>I521</f>
        <v>0</v>
      </c>
      <c r="J531" t="str">
        <f t="shared" si="225"/>
        <v xml:space="preserve"> ADD  FK_BACKLOG_ID VARCHAR(45);</v>
      </c>
      <c r="K531" s="21" t="str">
        <f t="shared" si="226"/>
        <v xml:space="preserve">  ALTER COLUMN   FK_BACKLOG_ID VARCHAR(45);</v>
      </c>
      <c r="L531" s="12"/>
      <c r="M531" s="18" t="str">
        <f t="shared" si="227"/>
        <v>FK_BACKLOG_ID,</v>
      </c>
      <c r="N531" s="5" t="str">
        <f t="shared" si="232"/>
        <v>FK_BACKLOG_ID VARCHAR(45),</v>
      </c>
      <c r="O531" s="1" t="s">
        <v>10</v>
      </c>
      <c r="P531" t="s">
        <v>356</v>
      </c>
      <c r="Q531" t="s">
        <v>2</v>
      </c>
      <c r="W531" s="17" t="str">
        <f t="shared" si="228"/>
        <v>fkBacklogId</v>
      </c>
      <c r="X531" s="3" t="str">
        <f t="shared" si="229"/>
        <v>"fkBacklogId":"",</v>
      </c>
      <c r="Y531" s="22" t="str">
        <f t="shared" si="230"/>
        <v>public static String FK_BACKLOG_ID="fkBacklogId";</v>
      </c>
      <c r="Z531" s="7" t="str">
        <f t="shared" si="231"/>
        <v>private String fkBacklogId="";</v>
      </c>
    </row>
    <row r="532" spans="2:26" ht="17.5" x14ac:dyDescent="0.45">
      <c r="B532" s="1" t="s">
        <v>427</v>
      </c>
      <c r="C532" s="1" t="s">
        <v>1</v>
      </c>
      <c r="D532" s="4">
        <v>222</v>
      </c>
      <c r="I532">
        <f>I381</f>
        <v>0</v>
      </c>
      <c r="J532" t="str">
        <f t="shared" si="225"/>
        <v xml:space="preserve"> ADD  HISTORY_TYPE VARCHAR(222);</v>
      </c>
      <c r="K532" s="21" t="str">
        <f t="shared" si="226"/>
        <v xml:space="preserve">  ALTER COLUMN   HISTORY_TYPE VARCHAR(222);</v>
      </c>
      <c r="L532" s="12"/>
      <c r="M532" s="18" t="str">
        <f t="shared" si="227"/>
        <v>HISTORY_TYPE,</v>
      </c>
      <c r="N532" s="5" t="str">
        <f t="shared" si="232"/>
        <v>HISTORY_TYPE VARCHAR(222),</v>
      </c>
      <c r="O532" s="1" t="s">
        <v>433</v>
      </c>
      <c r="P532" t="s">
        <v>51</v>
      </c>
      <c r="W532" s="17" t="str">
        <f t="shared" si="228"/>
        <v>historyType</v>
      </c>
      <c r="X532" s="3" t="str">
        <f t="shared" si="229"/>
        <v>"historyType":"",</v>
      </c>
      <c r="Y532" s="22" t="str">
        <f t="shared" si="230"/>
        <v>public static String HISTORY_TYPE="historyType";</v>
      </c>
      <c r="Z532" s="7" t="str">
        <f t="shared" si="231"/>
        <v>private String historyType="";</v>
      </c>
    </row>
    <row r="533" spans="2:26" ht="17.5" x14ac:dyDescent="0.45">
      <c r="B533" s="1" t="s">
        <v>428</v>
      </c>
      <c r="C533" s="1" t="s">
        <v>1</v>
      </c>
      <c r="D533" s="4">
        <v>45</v>
      </c>
      <c r="I533">
        <f>I523</f>
        <v>0</v>
      </c>
      <c r="J533" t="str">
        <f>CONCATENATE(LEFT(CONCATENATE(" ADD "," ",N533,";"),LEN(CONCATENATE(" ADD "," ",N533,";"))-2),";")</f>
        <v xml:space="preserve"> ADD  HISTORY_DATE VARCHAR(45);</v>
      </c>
      <c r="K533" s="21" t="str">
        <f>CONCATENATE(LEFT(CONCATENATE("  ALTER COLUMN  "," ",N533,";"),LEN(CONCATENATE("  ALTER COLUMN  "," ",N533,";"))-2),";")</f>
        <v xml:space="preserve">  ALTER COLUMN   HISTORY_DATE VARCHAR(45);</v>
      </c>
      <c r="L533" s="12"/>
      <c r="M533" s="18" t="str">
        <f>CONCATENATE(B533,",")</f>
        <v>HISTORY_DATE,</v>
      </c>
      <c r="N533" s="5" t="str">
        <f t="shared" si="232"/>
        <v>HISTORY_DATE VARCHAR(45),</v>
      </c>
      <c r="O533" s="1" t="s">
        <v>433</v>
      </c>
      <c r="P533" t="s">
        <v>8</v>
      </c>
      <c r="W533" s="17" t="str">
        <f>CONCATENATE(,LOWER(O533),UPPER(LEFT(P533,1)),LOWER(RIGHT(P533,LEN(P533)-IF(LEN(P533)&gt;0,1,LEN(P533)))),UPPER(LEFT(Q533,1)),LOWER(RIGHT(Q533,LEN(Q533)-IF(LEN(Q533)&gt;0,1,LEN(Q533)))),UPPER(LEFT(R533,1)),LOWER(RIGHT(R533,LEN(R533)-IF(LEN(R533)&gt;0,1,LEN(R533)))),UPPER(LEFT(S533,1)),LOWER(RIGHT(S533,LEN(S533)-IF(LEN(S533)&gt;0,1,LEN(S533)))),UPPER(LEFT(T533,1)),LOWER(RIGHT(T533,LEN(T533)-IF(LEN(T533)&gt;0,1,LEN(T533)))),UPPER(LEFT(U533,1)),LOWER(RIGHT(U533,LEN(U533)-IF(LEN(U533)&gt;0,1,LEN(U533)))),UPPER(LEFT(V533,1)),LOWER(RIGHT(V533,LEN(V533)-IF(LEN(V533)&gt;0,1,LEN(V533)))))</f>
        <v>historyDate</v>
      </c>
      <c r="X533" s="3" t="str">
        <f>CONCATENATE("""",W533,"""",":","""","""",",")</f>
        <v>"historyDate":"",</v>
      </c>
      <c r="Y533" s="22" t="str">
        <f>CONCATENATE("public static String ",,B533,,"=","""",W533,""";")</f>
        <v>public static String HISTORY_DATE="historyDate";</v>
      </c>
      <c r="Z533" s="7" t="str">
        <f>CONCATENATE("private String ",W533,"=","""""",";")</f>
        <v>private String historyDate="";</v>
      </c>
    </row>
    <row r="534" spans="2:26" ht="17.5" x14ac:dyDescent="0.45">
      <c r="B534" s="1" t="s">
        <v>429</v>
      </c>
      <c r="C534" s="1" t="s">
        <v>1</v>
      </c>
      <c r="D534" s="4">
        <v>45</v>
      </c>
      <c r="I534">
        <f>I383</f>
        <v>0</v>
      </c>
      <c r="J534" t="str">
        <f>CONCATENATE(LEFT(CONCATENATE(" ADD "," ",N534,";"),LEN(CONCATENATE(" ADD "," ",N534,";"))-2),";")</f>
        <v xml:space="preserve"> ADD  HISTORY_TIME VARCHAR(45);</v>
      </c>
      <c r="K534" s="21" t="str">
        <f>CONCATENATE(LEFT(CONCATENATE("  ALTER COLUMN  "," ",N534,";"),LEN(CONCATENATE("  ALTER COLUMN  "," ",N534,";"))-2),";")</f>
        <v xml:space="preserve">  ALTER COLUMN   HISTORY_TIME VARCHAR(45);</v>
      </c>
      <c r="L534" s="12"/>
      <c r="M534" s="18" t="str">
        <f>CONCATENATE(B534,",")</f>
        <v>HISTORY_TIME,</v>
      </c>
      <c r="N534" s="5" t="str">
        <f t="shared" si="232"/>
        <v>HISTORY_TIME VARCHAR(45),</v>
      </c>
      <c r="O534" s="1" t="s">
        <v>433</v>
      </c>
      <c r="P534" t="s">
        <v>133</v>
      </c>
      <c r="W534" s="17" t="str">
        <f>CONCATENATE(,LOWER(O534),UPPER(LEFT(P534,1)),LOWER(RIGHT(P534,LEN(P534)-IF(LEN(P534)&gt;0,1,LEN(P534)))),UPPER(LEFT(Q534,1)),LOWER(RIGHT(Q534,LEN(Q534)-IF(LEN(Q534)&gt;0,1,LEN(Q534)))),UPPER(LEFT(R534,1)),LOWER(RIGHT(R534,LEN(R534)-IF(LEN(R534)&gt;0,1,LEN(R534)))),UPPER(LEFT(S534,1)),LOWER(RIGHT(S534,LEN(S534)-IF(LEN(S534)&gt;0,1,LEN(S534)))),UPPER(LEFT(T534,1)),LOWER(RIGHT(T534,LEN(T534)-IF(LEN(T534)&gt;0,1,LEN(T534)))),UPPER(LEFT(U534,1)),LOWER(RIGHT(U534,LEN(U534)-IF(LEN(U534)&gt;0,1,LEN(U534)))),UPPER(LEFT(V534,1)),LOWER(RIGHT(V534,LEN(V534)-IF(LEN(V534)&gt;0,1,LEN(V534)))))</f>
        <v>historyTime</v>
      </c>
      <c r="X534" s="3" t="str">
        <f>CONCATENATE("""",W534,"""",":","""","""",",")</f>
        <v>"historyTime":"",</v>
      </c>
      <c r="Y534" s="22" t="str">
        <f>CONCATENATE("public static String ",,B534,,"=","""",W534,""";")</f>
        <v>public static String HISTORY_TIME="historyTime";</v>
      </c>
      <c r="Z534" s="7" t="str">
        <f>CONCATENATE("private String ",W534,"=","""""",";")</f>
        <v>private String historyTime="";</v>
      </c>
    </row>
    <row r="535" spans="2:26" ht="17.5" x14ac:dyDescent="0.45">
      <c r="B535" s="1" t="s">
        <v>430</v>
      </c>
      <c r="C535" s="1" t="s">
        <v>1</v>
      </c>
      <c r="D535" s="4">
        <v>45</v>
      </c>
      <c r="I535" t="str">
        <f>I526</f>
        <v>ALTER TABLE TM_BACKLOG_HISTORY</v>
      </c>
      <c r="J535" t="str">
        <f t="shared" ref="J535:J540" si="233">CONCATENATE(LEFT(CONCATENATE(" ADD "," ",N535,";"),LEN(CONCATENATE(" ADD "," ",N535,";"))-2),";")</f>
        <v xml:space="preserve"> ADD  HISTORY_TELLER_ID VARCHAR(45);</v>
      </c>
      <c r="K535" s="21" t="str">
        <f t="shared" ref="K535:K540" si="234">CONCATENATE(LEFT(CONCATENATE("  ALTER COLUMN  "," ",N535,";"),LEN(CONCATENATE("  ALTER COLUMN  "," ",N535,";"))-2),";")</f>
        <v xml:space="preserve">  ALTER COLUMN   HISTORY_TELLER_ID VARCHAR(45);</v>
      </c>
      <c r="L535" s="12"/>
      <c r="M535" s="18" t="str">
        <f t="shared" ref="M535:M540" si="235">CONCATENATE(B535,",")</f>
        <v>HISTORY_TELLER_ID,</v>
      </c>
      <c r="N535" s="5" t="str">
        <f t="shared" si="232"/>
        <v>HISTORY_TELLER_ID VARCHAR(45),</v>
      </c>
      <c r="O535" s="1" t="s">
        <v>433</v>
      </c>
      <c r="P535" t="s">
        <v>434</v>
      </c>
      <c r="Q535" t="s">
        <v>2</v>
      </c>
      <c r="W535" s="17" t="str">
        <f t="shared" ref="W535:W540" si="236">CONCATENATE(,LOWER(O535),UPPER(LEFT(P535,1)),LOWER(RIGHT(P535,LEN(P535)-IF(LEN(P535)&gt;0,1,LEN(P535)))),UPPER(LEFT(Q535,1)),LOWER(RIGHT(Q535,LEN(Q535)-IF(LEN(Q535)&gt;0,1,LEN(Q535)))),UPPER(LEFT(R535,1)),LOWER(RIGHT(R535,LEN(R535)-IF(LEN(R535)&gt;0,1,LEN(R535)))),UPPER(LEFT(S535,1)),LOWER(RIGHT(S535,LEN(S535)-IF(LEN(S535)&gt;0,1,LEN(S535)))),UPPER(LEFT(T535,1)),LOWER(RIGHT(T535,LEN(T535)-IF(LEN(T535)&gt;0,1,LEN(T535)))),UPPER(LEFT(U535,1)),LOWER(RIGHT(U535,LEN(U535)-IF(LEN(U535)&gt;0,1,LEN(U535)))),UPPER(LEFT(V535,1)),LOWER(RIGHT(V535,LEN(V535)-IF(LEN(V535)&gt;0,1,LEN(V535)))))</f>
        <v>historyTellerId</v>
      </c>
      <c r="X535" s="3" t="str">
        <f t="shared" ref="X535:X540" si="237">CONCATENATE("""",W535,"""",":","""","""",",")</f>
        <v>"historyTellerId":"",</v>
      </c>
      <c r="Y535" s="22" t="str">
        <f t="shared" ref="Y535:Y540" si="238">CONCATENATE("public static String ",,B535,,"=","""",W535,""";")</f>
        <v>public static String HISTORY_TELLER_ID="historyTellerId";</v>
      </c>
      <c r="Z535" s="7" t="str">
        <f t="shared" ref="Z535:Z540" si="239">CONCATENATE("private String ",W535,"=","""""",";")</f>
        <v>private String historyTellerId="";</v>
      </c>
    </row>
    <row r="536" spans="2:26" ht="17.5" x14ac:dyDescent="0.45">
      <c r="B536" s="1" t="s">
        <v>97</v>
      </c>
      <c r="C536" s="1" t="s">
        <v>1</v>
      </c>
      <c r="D536" s="4">
        <v>1000</v>
      </c>
      <c r="I536" t="str">
        <f>I527</f>
        <v>ALTER TABLE TM_BACKLOG_HISTORY</v>
      </c>
      <c r="J536" t="str">
        <f t="shared" si="233"/>
        <v xml:space="preserve"> ADD  PARAM_1 VARCHAR(1000);</v>
      </c>
      <c r="K536" s="21" t="str">
        <f t="shared" si="234"/>
        <v xml:space="preserve">  ALTER COLUMN   PARAM_1 VARCHAR(1000);</v>
      </c>
      <c r="L536" s="12"/>
      <c r="M536" s="18" t="str">
        <f t="shared" si="235"/>
        <v>PARAM_1,</v>
      </c>
      <c r="N536" s="5" t="str">
        <f t="shared" si="232"/>
        <v>PARAM_1 VARCHAR(1000),</v>
      </c>
      <c r="O536" s="1" t="s">
        <v>102</v>
      </c>
      <c r="P536">
        <v>1</v>
      </c>
      <c r="W536" s="17" t="str">
        <f t="shared" si="236"/>
        <v>param1</v>
      </c>
      <c r="X536" s="3" t="str">
        <f t="shared" si="237"/>
        <v>"param1":"",</v>
      </c>
      <c r="Y536" s="22" t="str">
        <f t="shared" si="238"/>
        <v>public static String PARAM_1="param1";</v>
      </c>
      <c r="Z536" s="7" t="str">
        <f t="shared" si="239"/>
        <v>private String param1="";</v>
      </c>
    </row>
    <row r="537" spans="2:26" ht="17.5" x14ac:dyDescent="0.45">
      <c r="B537" s="1" t="s">
        <v>98</v>
      </c>
      <c r="C537" s="1" t="s">
        <v>1</v>
      </c>
      <c r="D537" s="4">
        <v>1000</v>
      </c>
      <c r="I537" t="str">
        <f>I525</f>
        <v>ALTER TABLE TM_BACKLOG_HISTORY</v>
      </c>
      <c r="J537" t="str">
        <f>CONCATENATE(LEFT(CONCATENATE(" ADD "," ",N537,";"),LEN(CONCATENATE(" ADD "," ",N537,";"))-2),";")</f>
        <v xml:space="preserve"> ADD  PARAM_2 VARCHAR(1000);</v>
      </c>
      <c r="K537" s="21" t="str">
        <f>CONCATENATE(LEFT(CONCATENATE("  ALTER COLUMN  "," ",N537,";"),LEN(CONCATENATE("  ALTER COLUMN  "," ",N537,";"))-2),";")</f>
        <v xml:space="preserve">  ALTER COLUMN   PARAM_2 VARCHAR(1000);</v>
      </c>
      <c r="L537" s="12"/>
      <c r="M537" s="18" t="str">
        <f>CONCATENATE(B537,",")</f>
        <v>PARAM_2,</v>
      </c>
      <c r="N537" s="5" t="str">
        <f>CONCATENATE(B537," ",C537,"(",D537,")",",")</f>
        <v>PARAM_2 VARCHAR(1000),</v>
      </c>
      <c r="O537" s="1" t="s">
        <v>102</v>
      </c>
      <c r="P537">
        <v>2</v>
      </c>
      <c r="W537" s="17" t="str">
        <f>CONCATENATE(,LOWER(O537),UPPER(LEFT(P537,1)),LOWER(RIGHT(P537,LEN(P537)-IF(LEN(P537)&gt;0,1,LEN(P537)))),UPPER(LEFT(Q537,1)),LOWER(RIGHT(Q537,LEN(Q537)-IF(LEN(Q537)&gt;0,1,LEN(Q537)))),UPPER(LEFT(R537,1)),LOWER(RIGHT(R537,LEN(R537)-IF(LEN(R537)&gt;0,1,LEN(R537)))),UPPER(LEFT(S537,1)),LOWER(RIGHT(S537,LEN(S537)-IF(LEN(S537)&gt;0,1,LEN(S537)))),UPPER(LEFT(T537,1)),LOWER(RIGHT(T537,LEN(T537)-IF(LEN(T537)&gt;0,1,LEN(T537)))),UPPER(LEFT(U537,1)),LOWER(RIGHT(U537,LEN(U537)-IF(LEN(U537)&gt;0,1,LEN(U537)))),UPPER(LEFT(V537,1)),LOWER(RIGHT(V537,LEN(V537)-IF(LEN(V537)&gt;0,1,LEN(V537)))))</f>
        <v>param2</v>
      </c>
      <c r="X537" s="3" t="str">
        <f>CONCATENATE("""",W537,"""",":","""","""",",")</f>
        <v>"param2":"",</v>
      </c>
      <c r="Y537" s="22" t="str">
        <f>CONCATENATE("public static String ",,B537,,"=","""",W537,""";")</f>
        <v>public static String PARAM_2="param2";</v>
      </c>
      <c r="Z537" s="7" t="str">
        <f>CONCATENATE("private String ",W537,"=","""""",";")</f>
        <v>private String param2="";</v>
      </c>
    </row>
    <row r="538" spans="2:26" ht="17.5" x14ac:dyDescent="0.45">
      <c r="B538" s="1" t="s">
        <v>99</v>
      </c>
      <c r="C538" s="1" t="s">
        <v>1</v>
      </c>
      <c r="D538" s="4">
        <v>1000</v>
      </c>
      <c r="I538" t="str">
        <f>I526</f>
        <v>ALTER TABLE TM_BACKLOG_HISTORY</v>
      </c>
      <c r="J538" t="str">
        <f t="shared" si="233"/>
        <v xml:space="preserve"> ADD  PARAM_3 VARCHAR(1000);</v>
      </c>
      <c r="K538" s="21" t="str">
        <f t="shared" si="234"/>
        <v xml:space="preserve">  ALTER COLUMN   PARAM_3 VARCHAR(1000);</v>
      </c>
      <c r="L538" s="12"/>
      <c r="M538" s="18" t="str">
        <f t="shared" si="235"/>
        <v>PARAM_3,</v>
      </c>
      <c r="N538" s="5" t="str">
        <f t="shared" si="232"/>
        <v>PARAM_3 VARCHAR(1000),</v>
      </c>
      <c r="O538" s="1" t="s">
        <v>102</v>
      </c>
      <c r="P538">
        <v>3</v>
      </c>
      <c r="W538" s="17" t="str">
        <f t="shared" si="236"/>
        <v>param3</v>
      </c>
      <c r="X538" s="3" t="str">
        <f t="shared" si="237"/>
        <v>"param3":"",</v>
      </c>
      <c r="Y538" s="22" t="str">
        <f t="shared" si="238"/>
        <v>public static String PARAM_3="param3";</v>
      </c>
      <c r="Z538" s="7" t="str">
        <f t="shared" si="239"/>
        <v>private String param3="";</v>
      </c>
    </row>
    <row r="539" spans="2:26" ht="17.5" x14ac:dyDescent="0.45">
      <c r="B539" s="1" t="s">
        <v>450</v>
      </c>
      <c r="C539" s="1" t="s">
        <v>1</v>
      </c>
      <c r="D539" s="4">
        <v>50</v>
      </c>
      <c r="I539" t="str">
        <f>I527</f>
        <v>ALTER TABLE TM_BACKLOG_HISTORY</v>
      </c>
      <c r="J539" t="str">
        <f>CONCATENATE(LEFT(CONCATENATE(" ADD "," ",N539,";"),LEN(CONCATENATE(" ADD "," ",N539,";"))-2),";")</f>
        <v xml:space="preserve"> ADD  RELATION_ID VARCHAR(50);</v>
      </c>
      <c r="K539" s="21" t="str">
        <f>CONCATENATE(LEFT(CONCATENATE("  ALTER COLUMN  "," ",N539,";"),LEN(CONCATENATE("  ALTER COLUMN  "," ",N539,";"))-2),";")</f>
        <v xml:space="preserve">  ALTER COLUMN   RELATION_ID VARCHAR(50);</v>
      </c>
      <c r="L539" s="12"/>
      <c r="M539" s="18" t="str">
        <f>CONCATENATE(B539,",")</f>
        <v>RELATION_ID,</v>
      </c>
      <c r="N539" s="5" t="str">
        <f>CONCATENATE(B539," ",C539,"(",D539,")",",")</f>
        <v>RELATION_ID VARCHAR(50),</v>
      </c>
      <c r="O539" s="1" t="s">
        <v>451</v>
      </c>
      <c r="P539" t="s">
        <v>2</v>
      </c>
      <c r="W539" s="17" t="str">
        <f>CONCATENATE(,LOWER(O539),UPPER(LEFT(P539,1)),LOWER(RIGHT(P539,LEN(P539)-IF(LEN(P539)&gt;0,1,LEN(P539)))),UPPER(LEFT(Q539,1)),LOWER(RIGHT(Q539,LEN(Q539)-IF(LEN(Q539)&gt;0,1,LEN(Q539)))),UPPER(LEFT(R539,1)),LOWER(RIGHT(R539,LEN(R539)-IF(LEN(R539)&gt;0,1,LEN(R539)))),UPPER(LEFT(S539,1)),LOWER(RIGHT(S539,LEN(S539)-IF(LEN(S539)&gt;0,1,LEN(S539)))),UPPER(LEFT(T539,1)),LOWER(RIGHT(T539,LEN(T539)-IF(LEN(T539)&gt;0,1,LEN(T539)))),UPPER(LEFT(U539,1)),LOWER(RIGHT(U539,LEN(U539)-IF(LEN(U539)&gt;0,1,LEN(U539)))),UPPER(LEFT(V539,1)),LOWER(RIGHT(V539,LEN(V539)-IF(LEN(V539)&gt;0,1,LEN(V539)))))</f>
        <v>relationId</v>
      </c>
      <c r="X539" s="3" t="str">
        <f>CONCATENATE("""",W539,"""",":","""","""",",")</f>
        <v>"relationId":"",</v>
      </c>
      <c r="Y539" s="22" t="str">
        <f>CONCATENATE("public static String ",,B539,,"=","""",W539,""";")</f>
        <v>public static String RELATION_ID="relationId";</v>
      </c>
      <c r="Z539" s="7" t="str">
        <f>CONCATENATE("private String ",W539,"=","""""",";")</f>
        <v>private String relationId="";</v>
      </c>
    </row>
    <row r="540" spans="2:26" ht="17.5" x14ac:dyDescent="0.45">
      <c r="B540" s="1" t="s">
        <v>431</v>
      </c>
      <c r="C540" s="1" t="s">
        <v>1</v>
      </c>
      <c r="D540" s="4">
        <v>4444</v>
      </c>
      <c r="I540">
        <f>I385</f>
        <v>0</v>
      </c>
      <c r="J540" t="str">
        <f t="shared" si="233"/>
        <v xml:space="preserve"> ADD  HISTORY_BODY VARCHAR(4444);</v>
      </c>
      <c r="K540" s="21" t="str">
        <f t="shared" si="234"/>
        <v xml:space="preserve">  ALTER COLUMN   HISTORY_BODY VARCHAR(4444);</v>
      </c>
      <c r="L540" s="12"/>
      <c r="M540" s="18" t="str">
        <f t="shared" si="235"/>
        <v>HISTORY_BODY,</v>
      </c>
      <c r="N540" s="5" t="str">
        <f t="shared" si="232"/>
        <v>HISTORY_BODY VARCHAR(4444),</v>
      </c>
      <c r="O540" s="1" t="s">
        <v>433</v>
      </c>
      <c r="P540" t="s">
        <v>432</v>
      </c>
      <c r="W540" s="17" t="str">
        <f t="shared" si="236"/>
        <v>historyBody</v>
      </c>
      <c r="X540" s="3" t="str">
        <f t="shared" si="237"/>
        <v>"historyBody":"",</v>
      </c>
      <c r="Y540" s="22" t="str">
        <f t="shared" si="238"/>
        <v>public static String HISTORY_BODY="historyBody";</v>
      </c>
      <c r="Z540" s="7" t="str">
        <f t="shared" si="239"/>
        <v>private String historyBody="";</v>
      </c>
    </row>
    <row r="541" spans="2:26" ht="17.5" x14ac:dyDescent="0.45">
      <c r="B541" s="1"/>
      <c r="C541" s="1"/>
      <c r="D541" s="4"/>
      <c r="L541" s="12"/>
      <c r="M541" s="18"/>
      <c r="N541" s="33" t="s">
        <v>130</v>
      </c>
      <c r="O541" s="1"/>
      <c r="W541" s="17"/>
    </row>
    <row r="542" spans="2:26" ht="17.5" x14ac:dyDescent="0.45">
      <c r="B542" s="1"/>
      <c r="C542" s="1"/>
      <c r="D542" s="4"/>
      <c r="L542" s="12"/>
      <c r="M542" s="18"/>
      <c r="N542" s="31" t="s">
        <v>126</v>
      </c>
      <c r="O542" s="1"/>
      <c r="W542" s="17"/>
    </row>
    <row r="543" spans="2:26" x14ac:dyDescent="0.35">
      <c r="B543" s="2" t="s">
        <v>435</v>
      </c>
      <c r="I543" t="str">
        <f>CONCATENATE("ALTER TABLE"," ",B543)</f>
        <v>ALTER TABLE TM_BACKLOG_HISTORY_LIST</v>
      </c>
      <c r="J543" t="s">
        <v>294</v>
      </c>
      <c r="K543" s="26" t="str">
        <f>CONCATENATE(J543," VIEW ",B543," AS SELECT")</f>
        <v>create OR REPLACE VIEW TM_BACKLOG_HISTORY_LIST AS SELECT</v>
      </c>
      <c r="N543" s="5" t="str">
        <f>CONCATENATE("CREATE TABLE ",B543," ","(")</f>
        <v>CREATE TABLE TM_BACKLOG_HISTORY_LIST (</v>
      </c>
    </row>
    <row r="544" spans="2:26" ht="17.5" x14ac:dyDescent="0.45">
      <c r="B544" s="1" t="s">
        <v>2</v>
      </c>
      <c r="C544" s="1" t="s">
        <v>1</v>
      </c>
      <c r="D544" s="4">
        <v>30</v>
      </c>
      <c r="E544" s="24" t="s">
        <v>113</v>
      </c>
      <c r="I544" t="str">
        <f>I543</f>
        <v>ALTER TABLE TM_BACKLOG_HISTORY_LIST</v>
      </c>
      <c r="K544" s="25" t="str">
        <f>CONCATENATE("T.",B544,",")</f>
        <v>T.ID,</v>
      </c>
      <c r="L544" s="12"/>
      <c r="M544" s="18" t="str">
        <f t="shared" ref="M544:M561" si="240">CONCATENATE(B544,",")</f>
        <v>ID,</v>
      </c>
      <c r="N544" s="5" t="str">
        <f>CONCATENATE(B544," ",C544,"(",D544,") ",E544," ,")</f>
        <v>ID VARCHAR(30) NOT NULL ,</v>
      </c>
      <c r="O544" s="1" t="s">
        <v>2</v>
      </c>
      <c r="P544" s="6"/>
      <c r="Q544" s="6"/>
      <c r="R544" s="6"/>
      <c r="S544" s="6"/>
      <c r="T544" s="6"/>
      <c r="U544" s="6"/>
      <c r="V544" s="6"/>
      <c r="W544" s="17" t="str">
        <f t="shared" ref="W544:W561" si="241"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id</v>
      </c>
      <c r="X544" s="3" t="str">
        <f t="shared" ref="X544:X561" si="242">CONCATENATE("""",W544,"""",":","""","""",",")</f>
        <v>"id":"",</v>
      </c>
      <c r="Y544" s="22" t="str">
        <f t="shared" ref="Y544:Y561" si="243">CONCATENATE("public static String ",,B544,,"=","""",W544,""";")</f>
        <v>public static String ID="id";</v>
      </c>
      <c r="Z544" s="7" t="str">
        <f t="shared" ref="Z544:Z561" si="244">CONCATENATE("private String ",W544,"=","""""",";")</f>
        <v>private String id="";</v>
      </c>
    </row>
    <row r="545" spans="2:26" ht="17.5" x14ac:dyDescent="0.45">
      <c r="B545" s="1" t="s">
        <v>3</v>
      </c>
      <c r="C545" s="1" t="s">
        <v>1</v>
      </c>
      <c r="D545" s="4">
        <v>10</v>
      </c>
      <c r="I545" t="str">
        <f>I544</f>
        <v>ALTER TABLE TM_BACKLOG_HISTORY_LIST</v>
      </c>
      <c r="K545" s="25" t="str">
        <f t="shared" ref="K545:K554" si="245">CONCATENATE("T.",B545,",")</f>
        <v>T.STATUS,</v>
      </c>
      <c r="L545" s="12"/>
      <c r="M545" s="18" t="str">
        <f t="shared" si="240"/>
        <v>STATUS,</v>
      </c>
      <c r="N545" s="5" t="str">
        <f t="shared" ref="N545:N561" si="246">CONCATENATE(B545," ",C545,"(",D545,")",",")</f>
        <v>STATUS VARCHAR(10),</v>
      </c>
      <c r="O545" s="1" t="s">
        <v>3</v>
      </c>
      <c r="W545" s="17" t="str">
        <f t="shared" si="241"/>
        <v>status</v>
      </c>
      <c r="X545" s="3" t="str">
        <f t="shared" si="242"/>
        <v>"status":"",</v>
      </c>
      <c r="Y545" s="22" t="str">
        <f t="shared" si="243"/>
        <v>public static String STATUS="status";</v>
      </c>
      <c r="Z545" s="7" t="str">
        <f t="shared" si="244"/>
        <v>private String status="";</v>
      </c>
    </row>
    <row r="546" spans="2:26" ht="17.5" x14ac:dyDescent="0.45">
      <c r="B546" s="1" t="s">
        <v>4</v>
      </c>
      <c r="C546" s="1" t="s">
        <v>1</v>
      </c>
      <c r="D546" s="4">
        <v>30</v>
      </c>
      <c r="I546" t="str">
        <f>I545</f>
        <v>ALTER TABLE TM_BACKLOG_HISTORY_LIST</v>
      </c>
      <c r="K546" s="25" t="str">
        <f t="shared" si="245"/>
        <v>T.INSERT_DATE,</v>
      </c>
      <c r="L546" s="12"/>
      <c r="M546" s="18" t="str">
        <f t="shared" si="240"/>
        <v>INSERT_DATE,</v>
      </c>
      <c r="N546" s="5" t="str">
        <f t="shared" si="246"/>
        <v>INSERT_DATE VARCHAR(30),</v>
      </c>
      <c r="O546" s="1" t="s">
        <v>7</v>
      </c>
      <c r="P546" t="s">
        <v>8</v>
      </c>
      <c r="W546" s="17" t="str">
        <f t="shared" si="241"/>
        <v>insertDate</v>
      </c>
      <c r="X546" s="3" t="str">
        <f t="shared" si="242"/>
        <v>"insertDate":"",</v>
      </c>
      <c r="Y546" s="22" t="str">
        <f t="shared" si="243"/>
        <v>public static String INSERT_DATE="insertDate";</v>
      </c>
      <c r="Z546" s="7" t="str">
        <f t="shared" si="244"/>
        <v>private String insertDate="";</v>
      </c>
    </row>
    <row r="547" spans="2:26" ht="17.5" x14ac:dyDescent="0.45">
      <c r="B547" s="1" t="s">
        <v>5</v>
      </c>
      <c r="C547" s="1" t="s">
        <v>1</v>
      </c>
      <c r="D547" s="4">
        <v>30</v>
      </c>
      <c r="I547" t="str">
        <f>I546</f>
        <v>ALTER TABLE TM_BACKLOG_HISTORY_LIST</v>
      </c>
      <c r="K547" s="25" t="str">
        <f t="shared" si="245"/>
        <v>T.MODIFICATION_DATE,</v>
      </c>
      <c r="L547" s="12"/>
      <c r="M547" s="18" t="str">
        <f t="shared" si="240"/>
        <v>MODIFICATION_DATE,</v>
      </c>
      <c r="N547" s="5" t="str">
        <f t="shared" si="246"/>
        <v>MODIFICATION_DATE VARCHAR(30),</v>
      </c>
      <c r="O547" s="1" t="s">
        <v>9</v>
      </c>
      <c r="P547" t="s">
        <v>8</v>
      </c>
      <c r="W547" s="17" t="str">
        <f t="shared" si="241"/>
        <v>modificationDate</v>
      </c>
      <c r="X547" s="3" t="str">
        <f t="shared" si="242"/>
        <v>"modificationDate":"",</v>
      </c>
      <c r="Y547" s="22" t="str">
        <f t="shared" si="243"/>
        <v>public static String MODIFICATION_DATE="modificationDate";</v>
      </c>
      <c r="Z547" s="7" t="str">
        <f t="shared" si="244"/>
        <v>private String modificationDate="";</v>
      </c>
    </row>
    <row r="548" spans="2:26" ht="17.5" x14ac:dyDescent="0.45">
      <c r="B548" s="1" t="s">
        <v>275</v>
      </c>
      <c r="C548" s="1" t="s">
        <v>1</v>
      </c>
      <c r="D548" s="4">
        <v>45</v>
      </c>
      <c r="I548" t="str">
        <f>I537</f>
        <v>ALTER TABLE TM_BACKLOG_HISTORY</v>
      </c>
      <c r="J548" t="str">
        <f>CONCATENATE(LEFT(CONCATENATE(" ADD "," ",N548,";"),LEN(CONCATENATE(" ADD "," ",N548,";"))-2),";")</f>
        <v xml:space="preserve"> ADD  FK_PROJECT_ID VARCHAR(45);</v>
      </c>
      <c r="K548" s="25" t="str">
        <f>CONCATENATE("T.",B548,",")</f>
        <v>T.FK_PROJECT_ID,</v>
      </c>
      <c r="L548" s="12"/>
      <c r="M548" s="18" t="str">
        <f>CONCATENATE(B548,",")</f>
        <v>FK_PROJECT_ID,</v>
      </c>
      <c r="N548" s="5" t="str">
        <f>CONCATENATE(B548," ",C548,"(",D548,")",",")</f>
        <v>FK_PROJECT_ID VARCHAR(45),</v>
      </c>
      <c r="O548" s="1" t="s">
        <v>10</v>
      </c>
      <c r="P548" t="s">
        <v>289</v>
      </c>
      <c r="Q548" t="s">
        <v>2</v>
      </c>
      <c r="W548" s="17" t="str">
        <f>CONCATENATE(,LOWER(O548),UPPER(LEFT(P548,1)),LOWER(RIGHT(P548,LEN(P548)-IF(LEN(P548)&gt;0,1,LEN(P548)))),UPPER(LEFT(Q548,1)),LOWER(RIGHT(Q548,LEN(Q548)-IF(LEN(Q548)&gt;0,1,LEN(Q548)))),UPPER(LEFT(R548,1)),LOWER(RIGHT(R548,LEN(R548)-IF(LEN(R548)&gt;0,1,LEN(R548)))),UPPER(LEFT(S548,1)),LOWER(RIGHT(S548,LEN(S548)-IF(LEN(S548)&gt;0,1,LEN(S548)))),UPPER(LEFT(T548,1)),LOWER(RIGHT(T548,LEN(T548)-IF(LEN(T548)&gt;0,1,LEN(T548)))),UPPER(LEFT(U548,1)),LOWER(RIGHT(U548,LEN(U548)-IF(LEN(U548)&gt;0,1,LEN(U548)))),UPPER(LEFT(V548,1)),LOWER(RIGHT(V548,LEN(V548)-IF(LEN(V548)&gt;0,1,LEN(V548)))))</f>
        <v>fkProjectId</v>
      </c>
      <c r="X548" s="3" t="str">
        <f>CONCATENATE("""",W548,"""",":","""","""",",")</f>
        <v>"fkProjectId":"",</v>
      </c>
      <c r="Y548" s="22" t="str">
        <f>CONCATENATE("public static String ",,B548,,"=","""",W548,""";")</f>
        <v>public static String FK_PROJECT_ID="fkProjectId";</v>
      </c>
      <c r="Z548" s="7" t="str">
        <f>CONCATENATE("private String ",W548,"=","""""",";")</f>
        <v>private String fkProjectId="";</v>
      </c>
    </row>
    <row r="549" spans="2:26" ht="17.5" x14ac:dyDescent="0.45">
      <c r="B549" s="1" t="s">
        <v>288</v>
      </c>
      <c r="C549" s="1" t="s">
        <v>1</v>
      </c>
      <c r="D549" s="4">
        <v>45</v>
      </c>
      <c r="I549" t="str">
        <f>I538</f>
        <v>ALTER TABLE TM_BACKLOG_HISTORY</v>
      </c>
      <c r="J549" t="str">
        <f>CONCATENATE(LEFT(CONCATENATE(" ADD "," ",N549,";"),LEN(CONCATENATE(" ADD "," ",N549,";"))-2),";")</f>
        <v xml:space="preserve"> ADD  PROJECT_NAME VARCHAR(45);</v>
      </c>
      <c r="K549" s="25" t="s">
        <v>553</v>
      </c>
      <c r="L549" s="12"/>
      <c r="M549" s="18" t="str">
        <f t="shared" si="240"/>
        <v>PROJECT_NAME,</v>
      </c>
      <c r="N549" s="5" t="str">
        <f t="shared" si="246"/>
        <v>PROJECT_NAME VARCHAR(45),</v>
      </c>
      <c r="O549" s="1" t="s">
        <v>289</v>
      </c>
      <c r="P549" t="s">
        <v>0</v>
      </c>
      <c r="W549" s="17" t="str">
        <f t="shared" si="241"/>
        <v>projectName</v>
      </c>
      <c r="X549" s="3" t="str">
        <f t="shared" si="242"/>
        <v>"projectName":"",</v>
      </c>
      <c r="Y549" s="22" t="str">
        <f t="shared" si="243"/>
        <v>public static String PROJECT_NAME="projectName";</v>
      </c>
      <c r="Z549" s="7" t="str">
        <f t="shared" si="244"/>
        <v>private String projectName="";</v>
      </c>
    </row>
    <row r="550" spans="2:26" ht="17.5" x14ac:dyDescent="0.45">
      <c r="B550" s="1" t="s">
        <v>369</v>
      </c>
      <c r="C550" s="1" t="s">
        <v>1</v>
      </c>
      <c r="D550" s="4">
        <v>45</v>
      </c>
      <c r="I550" t="str">
        <f>I535</f>
        <v>ALTER TABLE TM_BACKLOG_HISTORY</v>
      </c>
      <c r="K550" s="25" t="str">
        <f t="shared" si="245"/>
        <v>T.FK_BACKLOG_ID,</v>
      </c>
      <c r="L550" s="12"/>
      <c r="M550" s="18" t="str">
        <f t="shared" si="240"/>
        <v>FK_BACKLOG_ID,</v>
      </c>
      <c r="N550" s="5" t="str">
        <f t="shared" si="246"/>
        <v>FK_BACKLOG_ID VARCHAR(45),</v>
      </c>
      <c r="O550" s="1" t="s">
        <v>10</v>
      </c>
      <c r="P550" t="s">
        <v>356</v>
      </c>
      <c r="Q550" t="s">
        <v>2</v>
      </c>
      <c r="W550" s="17" t="str">
        <f t="shared" si="241"/>
        <v>fkBacklogId</v>
      </c>
      <c r="X550" s="3" t="str">
        <f t="shared" si="242"/>
        <v>"fkBacklogId":"",</v>
      </c>
      <c r="Y550" s="22" t="str">
        <f t="shared" si="243"/>
        <v>public static String FK_BACKLOG_ID="fkBacklogId";</v>
      </c>
      <c r="Z550" s="7" t="str">
        <f t="shared" si="244"/>
        <v>private String fkBacklogId="";</v>
      </c>
    </row>
    <row r="551" spans="2:26" ht="17.5" x14ac:dyDescent="0.45">
      <c r="B551" s="1" t="s">
        <v>427</v>
      </c>
      <c r="C551" s="1" t="s">
        <v>1</v>
      </c>
      <c r="D551" s="4">
        <v>222</v>
      </c>
      <c r="I551">
        <f>I394</f>
        <v>0</v>
      </c>
      <c r="K551" s="25" t="str">
        <f t="shared" si="245"/>
        <v>T.HISTORY_TYPE,</v>
      </c>
      <c r="L551" s="12"/>
      <c r="M551" s="18" t="str">
        <f t="shared" si="240"/>
        <v>HISTORY_TYPE,</v>
      </c>
      <c r="N551" s="5" t="str">
        <f t="shared" si="246"/>
        <v>HISTORY_TYPE VARCHAR(222),</v>
      </c>
      <c r="O551" s="1" t="s">
        <v>433</v>
      </c>
      <c r="P551" t="s">
        <v>51</v>
      </c>
      <c r="W551" s="17" t="str">
        <f t="shared" si="241"/>
        <v>historyType</v>
      </c>
      <c r="X551" s="3" t="str">
        <f t="shared" si="242"/>
        <v>"historyType":"",</v>
      </c>
      <c r="Y551" s="22" t="str">
        <f t="shared" si="243"/>
        <v>public static String HISTORY_TYPE="historyType";</v>
      </c>
      <c r="Z551" s="7" t="str">
        <f t="shared" si="244"/>
        <v>private String historyType="";</v>
      </c>
    </row>
    <row r="552" spans="2:26" ht="17.5" x14ac:dyDescent="0.45">
      <c r="B552" s="1" t="s">
        <v>428</v>
      </c>
      <c r="C552" s="1" t="s">
        <v>1</v>
      </c>
      <c r="D552" s="4">
        <v>45</v>
      </c>
      <c r="I552">
        <f>I541</f>
        <v>0</v>
      </c>
      <c r="K552" s="25" t="str">
        <f t="shared" si="245"/>
        <v>T.HISTORY_DATE,</v>
      </c>
      <c r="L552" s="12"/>
      <c r="M552" s="18" t="str">
        <f t="shared" si="240"/>
        <v>HISTORY_DATE,</v>
      </c>
      <c r="N552" s="5" t="str">
        <f t="shared" si="246"/>
        <v>HISTORY_DATE VARCHAR(45),</v>
      </c>
      <c r="O552" s="1" t="s">
        <v>433</v>
      </c>
      <c r="P552" t="s">
        <v>8</v>
      </c>
      <c r="W552" s="17" t="str">
        <f t="shared" si="241"/>
        <v>historyDate</v>
      </c>
      <c r="X552" s="3" t="str">
        <f t="shared" si="242"/>
        <v>"historyDate":"",</v>
      </c>
      <c r="Y552" s="22" t="str">
        <f t="shared" si="243"/>
        <v>public static String HISTORY_DATE="historyDate";</v>
      </c>
      <c r="Z552" s="7" t="str">
        <f t="shared" si="244"/>
        <v>private String historyDate="";</v>
      </c>
    </row>
    <row r="553" spans="2:26" ht="17.5" x14ac:dyDescent="0.45">
      <c r="B553" s="1" t="s">
        <v>429</v>
      </c>
      <c r="C553" s="1" t="s">
        <v>1</v>
      </c>
      <c r="D553" s="4">
        <v>45</v>
      </c>
      <c r="I553">
        <f>I396</f>
        <v>0</v>
      </c>
      <c r="K553" s="25" t="str">
        <f t="shared" si="245"/>
        <v>T.HISTORY_TIME,</v>
      </c>
      <c r="L553" s="12"/>
      <c r="M553" s="18" t="str">
        <f t="shared" si="240"/>
        <v>HISTORY_TIME,</v>
      </c>
      <c r="N553" s="5" t="str">
        <f t="shared" si="246"/>
        <v>HISTORY_TIME VARCHAR(45),</v>
      </c>
      <c r="O553" s="1" t="s">
        <v>433</v>
      </c>
      <c r="P553" t="s">
        <v>133</v>
      </c>
      <c r="W553" s="17" t="str">
        <f t="shared" si="241"/>
        <v>historyTime</v>
      </c>
      <c r="X553" s="3" t="str">
        <f t="shared" si="242"/>
        <v>"historyTime":"",</v>
      </c>
      <c r="Y553" s="22" t="str">
        <f t="shared" si="243"/>
        <v>public static String HISTORY_TIME="historyTime";</v>
      </c>
      <c r="Z553" s="7" t="str">
        <f t="shared" si="244"/>
        <v>private String historyTime="";</v>
      </c>
    </row>
    <row r="554" spans="2:26" ht="17.5" x14ac:dyDescent="0.45">
      <c r="B554" s="1" t="s">
        <v>430</v>
      </c>
      <c r="C554" s="1" t="s">
        <v>1</v>
      </c>
      <c r="D554" s="4">
        <v>45</v>
      </c>
      <c r="I554" t="str">
        <f>I543</f>
        <v>ALTER TABLE TM_BACKLOG_HISTORY_LIST</v>
      </c>
      <c r="K554" s="25" t="str">
        <f t="shared" si="245"/>
        <v>T.HISTORY_TELLER_ID,</v>
      </c>
      <c r="L554" s="12"/>
      <c r="M554" s="18" t="str">
        <f>CONCATENATE(B554,",")</f>
        <v>HISTORY_TELLER_ID,</v>
      </c>
      <c r="N554" s="5" t="str">
        <f t="shared" si="246"/>
        <v>HISTORY_TELLER_ID VARCHAR(45),</v>
      </c>
      <c r="O554" s="1" t="s">
        <v>433</v>
      </c>
      <c r="P554" t="s">
        <v>434</v>
      </c>
      <c r="Q554" t="s">
        <v>2</v>
      </c>
      <c r="W554" s="17" t="str">
        <f>CONCATENATE(,LOWER(O554),UPPER(LEFT(P554,1)),LOWER(RIGHT(P554,LEN(P554)-IF(LEN(P554)&gt;0,1,LEN(P554)))),UPPER(LEFT(Q554,1)),LOWER(RIGHT(Q554,LEN(Q554)-IF(LEN(Q554)&gt;0,1,LEN(Q554)))),UPPER(LEFT(R554,1)),LOWER(RIGHT(R554,LEN(R554)-IF(LEN(R554)&gt;0,1,LEN(R554)))),UPPER(LEFT(S554,1)),LOWER(RIGHT(S554,LEN(S554)-IF(LEN(S554)&gt;0,1,LEN(S554)))),UPPER(LEFT(T554,1)),LOWER(RIGHT(T554,LEN(T554)-IF(LEN(T554)&gt;0,1,LEN(T554)))),UPPER(LEFT(U554,1)),LOWER(RIGHT(U554,LEN(U554)-IF(LEN(U554)&gt;0,1,LEN(U554)))),UPPER(LEFT(V554,1)),LOWER(RIGHT(V554,LEN(V554)-IF(LEN(V554)&gt;0,1,LEN(V554)))))</f>
        <v>historyTellerId</v>
      </c>
      <c r="X554" s="3" t="str">
        <f>CONCATENATE("""",W554,"""",":","""","""",",")</f>
        <v>"historyTellerId":"",</v>
      </c>
      <c r="Y554" s="22" t="str">
        <f>CONCATENATE("public static String ",,B554,,"=","""",W554,""";")</f>
        <v>public static String HISTORY_TELLER_ID="historyTellerId";</v>
      </c>
      <c r="Z554" s="7" t="str">
        <f>CONCATENATE("private String ",W554,"=","""""",";")</f>
        <v>private String historyTellerId="";</v>
      </c>
    </row>
    <row r="555" spans="2:26" ht="17.5" x14ac:dyDescent="0.45">
      <c r="B555" s="1" t="s">
        <v>436</v>
      </c>
      <c r="C555" s="1" t="s">
        <v>1</v>
      </c>
      <c r="D555" s="4">
        <v>45</v>
      </c>
      <c r="I555" t="str">
        <f>I543</f>
        <v>ALTER TABLE TM_BACKLOG_HISTORY_LIST</v>
      </c>
      <c r="K555" s="25" t="s">
        <v>552</v>
      </c>
      <c r="L555" s="12"/>
      <c r="M555" s="18" t="str">
        <f>CONCATENATE(B555,",")</f>
        <v>HISTORY_TELLER_NAME,</v>
      </c>
      <c r="N555" s="5" t="str">
        <f t="shared" si="246"/>
        <v>HISTORY_TELLER_NAME VARCHAR(45),</v>
      </c>
      <c r="O555" s="1" t="s">
        <v>433</v>
      </c>
      <c r="P555" t="s">
        <v>434</v>
      </c>
      <c r="Q555" t="s">
        <v>0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historyTellerName</v>
      </c>
      <c r="X555" s="3" t="str">
        <f>CONCATENATE("""",W555,"""",":","""","""",",")</f>
        <v>"historyTellerName":"",</v>
      </c>
      <c r="Y555" s="22" t="str">
        <f>CONCATENATE("public static String ",,B555,,"=","""",W555,""";")</f>
        <v>public static String HISTORY_TELLER_NAME="historyTellerName";</v>
      </c>
      <c r="Z555" s="7" t="str">
        <f>CONCATENATE("private String ",W555,"=","""""",";")</f>
        <v>private String historyTellerName="";</v>
      </c>
    </row>
    <row r="556" spans="2:26" ht="17.5" x14ac:dyDescent="0.45">
      <c r="B556" s="1" t="s">
        <v>437</v>
      </c>
      <c r="C556" s="1" t="s">
        <v>1</v>
      </c>
      <c r="D556" s="4">
        <v>45</v>
      </c>
      <c r="I556" t="str">
        <f>I544</f>
        <v>ALTER TABLE TM_BACKLOG_HISTORY_LIST</v>
      </c>
      <c r="K556" s="25" t="s">
        <v>457</v>
      </c>
      <c r="L556" s="12"/>
      <c r="M556" s="18" t="str">
        <f t="shared" si="240"/>
        <v>HISTORY_TELLER_IMAGE,</v>
      </c>
      <c r="N556" s="5" t="str">
        <f t="shared" si="246"/>
        <v>HISTORY_TELLER_IMAGE VARCHAR(45),</v>
      </c>
      <c r="O556" s="1" t="s">
        <v>433</v>
      </c>
      <c r="P556" t="s">
        <v>434</v>
      </c>
      <c r="Q556" t="s">
        <v>153</v>
      </c>
      <c r="W556" s="17" t="str">
        <f t="shared" si="241"/>
        <v>historyTellerImage</v>
      </c>
      <c r="X556" s="3" t="str">
        <f t="shared" si="242"/>
        <v>"historyTellerImage":"",</v>
      </c>
      <c r="Y556" s="22" t="str">
        <f t="shared" si="243"/>
        <v>public static String HISTORY_TELLER_IMAGE="historyTellerImage";</v>
      </c>
      <c r="Z556" s="7" t="str">
        <f t="shared" si="244"/>
        <v>private String historyTellerImage="";</v>
      </c>
    </row>
    <row r="557" spans="2:26" ht="17.5" x14ac:dyDescent="0.45">
      <c r="B557" s="1" t="s">
        <v>450</v>
      </c>
      <c r="C557" s="1" t="s">
        <v>1</v>
      </c>
      <c r="D557" s="4">
        <v>50</v>
      </c>
      <c r="I557" t="str">
        <f>I547</f>
        <v>ALTER TABLE TM_BACKLOG_HISTORY_LIST</v>
      </c>
      <c r="J557" t="str">
        <f>CONCATENATE(LEFT(CONCATENATE(" ADD "," ",N557,";"),LEN(CONCATENATE(" ADD "," ",N557,";"))-2),";")</f>
        <v xml:space="preserve"> ADD  RELATION_ID VARCHAR(50);</v>
      </c>
      <c r="K557" s="25" t="str">
        <f>CONCATENATE("T.",B557,",")</f>
        <v>T.RELATION_ID,</v>
      </c>
      <c r="L557" s="12"/>
      <c r="M557" s="18" t="str">
        <f t="shared" si="240"/>
        <v>RELATION_ID,</v>
      </c>
      <c r="N557" s="5" t="str">
        <f t="shared" si="246"/>
        <v>RELATION_ID VARCHAR(50),</v>
      </c>
      <c r="O557" s="1" t="s">
        <v>451</v>
      </c>
      <c r="P557" t="s">
        <v>2</v>
      </c>
      <c r="W557" s="17" t="str">
        <f t="shared" si="241"/>
        <v>relationId</v>
      </c>
      <c r="X557" s="3" t="str">
        <f t="shared" si="242"/>
        <v>"relationId":"",</v>
      </c>
      <c r="Y557" s="22" t="str">
        <f t="shared" si="243"/>
        <v>public static String RELATION_ID="relationId";</v>
      </c>
      <c r="Z557" s="7" t="str">
        <f t="shared" si="244"/>
        <v>private String relationId="";</v>
      </c>
    </row>
    <row r="558" spans="2:26" ht="17.5" x14ac:dyDescent="0.45">
      <c r="B558" s="1" t="s">
        <v>97</v>
      </c>
      <c r="C558" s="1" t="s">
        <v>1</v>
      </c>
      <c r="D558" s="4">
        <v>1000</v>
      </c>
      <c r="I558" t="str">
        <f>I550</f>
        <v>ALTER TABLE TM_BACKLOG_HISTORY</v>
      </c>
      <c r="J558" t="str">
        <f>CONCATENATE(LEFT(CONCATENATE(" ADD "," ",N558,";"),LEN(CONCATENATE(" ADD "," ",N558,";"))-2),";")</f>
        <v xml:space="preserve"> ADD  PARAM_1 VARCHAR(1000);</v>
      </c>
      <c r="K558" s="25" t="str">
        <f>CONCATENATE("T.",B558,",")</f>
        <v>T.PARAM_1,</v>
      </c>
      <c r="L558" s="12"/>
      <c r="M558" s="18" t="str">
        <f t="shared" si="240"/>
        <v>PARAM_1,</v>
      </c>
      <c r="N558" s="5" t="str">
        <f t="shared" si="246"/>
        <v>PARAM_1 VARCHAR(1000),</v>
      </c>
      <c r="O558" s="1" t="s">
        <v>102</v>
      </c>
      <c r="P558">
        <v>1</v>
      </c>
      <c r="W558" s="17" t="str">
        <f t="shared" si="241"/>
        <v>param1</v>
      </c>
      <c r="X558" s="3" t="str">
        <f t="shared" si="242"/>
        <v>"param1":"",</v>
      </c>
      <c r="Y558" s="22" t="str">
        <f t="shared" si="243"/>
        <v>public static String PARAM_1="param1";</v>
      </c>
      <c r="Z558" s="7" t="str">
        <f t="shared" si="244"/>
        <v>private String param1="";</v>
      </c>
    </row>
    <row r="559" spans="2:26" ht="17.5" x14ac:dyDescent="0.45">
      <c r="B559" s="1" t="s">
        <v>98</v>
      </c>
      <c r="C559" s="1" t="s">
        <v>1</v>
      </c>
      <c r="D559" s="4">
        <v>1000</v>
      </c>
      <c r="I559" t="str">
        <f>I546</f>
        <v>ALTER TABLE TM_BACKLOG_HISTORY_LIST</v>
      </c>
      <c r="J559" t="str">
        <f>CONCATENATE(LEFT(CONCATENATE(" ADD "," ",N559,";"),LEN(CONCATENATE(" ADD "," ",N559,";"))-2),";")</f>
        <v xml:space="preserve"> ADD  PARAM_2 VARCHAR(1000);</v>
      </c>
      <c r="K559" s="25" t="str">
        <f>CONCATENATE("T.",B559,",")</f>
        <v>T.PARAM_2,</v>
      </c>
      <c r="L559" s="12"/>
      <c r="M559" s="18" t="str">
        <f t="shared" si="240"/>
        <v>PARAM_2,</v>
      </c>
      <c r="N559" s="5" t="str">
        <f t="shared" si="246"/>
        <v>PARAM_2 VARCHAR(1000),</v>
      </c>
      <c r="O559" s="1" t="s">
        <v>102</v>
      </c>
      <c r="P559">
        <v>2</v>
      </c>
      <c r="W559" s="17" t="str">
        <f t="shared" si="241"/>
        <v>param2</v>
      </c>
      <c r="X559" s="3" t="str">
        <f t="shared" si="242"/>
        <v>"param2":"",</v>
      </c>
      <c r="Y559" s="22" t="str">
        <f t="shared" si="243"/>
        <v>public static String PARAM_2="param2";</v>
      </c>
      <c r="Z559" s="7" t="str">
        <f t="shared" si="244"/>
        <v>private String param2="";</v>
      </c>
    </row>
    <row r="560" spans="2:26" ht="17.5" x14ac:dyDescent="0.45">
      <c r="B560" s="1" t="s">
        <v>99</v>
      </c>
      <c r="C560" s="1" t="s">
        <v>1</v>
      </c>
      <c r="D560" s="4">
        <v>1000</v>
      </c>
      <c r="I560" t="str">
        <f>I547</f>
        <v>ALTER TABLE TM_BACKLOG_HISTORY_LIST</v>
      </c>
      <c r="J560" t="str">
        <f>CONCATENATE(LEFT(CONCATENATE(" ADD "," ",N560,";"),LEN(CONCATENATE(" ADD "," ",N560,";"))-2),";")</f>
        <v xml:space="preserve"> ADD  PARAM_3 VARCHAR(1000);</v>
      </c>
      <c r="K560" s="25" t="str">
        <f>CONCATENATE("T.",B560,",")</f>
        <v>T.PARAM_3,</v>
      </c>
      <c r="L560" s="12"/>
      <c r="M560" s="18" t="str">
        <f t="shared" si="240"/>
        <v>PARAM_3,</v>
      </c>
      <c r="N560" s="5" t="str">
        <f t="shared" si="246"/>
        <v>PARAM_3 VARCHAR(1000),</v>
      </c>
      <c r="O560" s="1" t="s">
        <v>102</v>
      </c>
      <c r="P560">
        <v>3</v>
      </c>
      <c r="W560" s="17" t="str">
        <f t="shared" si="241"/>
        <v>param3</v>
      </c>
      <c r="X560" s="3" t="str">
        <f t="shared" si="242"/>
        <v>"param3":"",</v>
      </c>
      <c r="Y560" s="22" t="str">
        <f t="shared" si="243"/>
        <v>public static String PARAM_3="param3";</v>
      </c>
      <c r="Z560" s="7" t="str">
        <f t="shared" si="244"/>
        <v>private String param3="";</v>
      </c>
    </row>
    <row r="561" spans="2:26" ht="17.5" x14ac:dyDescent="0.45">
      <c r="B561" s="1" t="s">
        <v>431</v>
      </c>
      <c r="C561" s="1" t="s">
        <v>1</v>
      </c>
      <c r="D561" s="4">
        <v>4444</v>
      </c>
      <c r="I561">
        <f>I398</f>
        <v>0</v>
      </c>
      <c r="K561" s="25" t="str">
        <f>CONCATENATE("T.",B561,"")</f>
        <v>T.HISTORY_BODY</v>
      </c>
      <c r="L561" s="12"/>
      <c r="M561" s="18" t="str">
        <f t="shared" si="240"/>
        <v>HISTORY_BODY,</v>
      </c>
      <c r="N561" s="5" t="str">
        <f t="shared" si="246"/>
        <v>HISTORY_BODY VARCHAR(4444),</v>
      </c>
      <c r="O561" s="1" t="s">
        <v>433</v>
      </c>
      <c r="P561" t="s">
        <v>432</v>
      </c>
      <c r="W561" s="17" t="str">
        <f t="shared" si="241"/>
        <v>historyBody</v>
      </c>
      <c r="X561" s="3" t="str">
        <f t="shared" si="242"/>
        <v>"historyBody":"",</v>
      </c>
      <c r="Y561" s="22" t="str">
        <f t="shared" si="243"/>
        <v>public static String HISTORY_BODY="historyBody";</v>
      </c>
      <c r="Z561" s="7" t="str">
        <f t="shared" si="244"/>
        <v>private String historyBody="";</v>
      </c>
    </row>
    <row r="562" spans="2:26" ht="17.5" x14ac:dyDescent="0.45">
      <c r="B562" s="1"/>
      <c r="C562" s="1"/>
      <c r="D562" s="4"/>
      <c r="K562" s="29" t="s">
        <v>438</v>
      </c>
      <c r="L562" s="12"/>
      <c r="M562" s="18"/>
      <c r="N562" s="33" t="s">
        <v>130</v>
      </c>
      <c r="O562" s="1"/>
      <c r="W562" s="17"/>
    </row>
    <row r="563" spans="2:26" x14ac:dyDescent="0.35">
      <c r="K563" s="21" t="s">
        <v>439</v>
      </c>
    </row>
    <row r="566" spans="2:26" x14ac:dyDescent="0.35">
      <c r="B566" s="2" t="s">
        <v>460</v>
      </c>
      <c r="I566" t="str">
        <f>CONCATENATE("ALTER TABLE"," ",B566)</f>
        <v>ALTER TABLE TM_REL_BACKLOG_AND_LABEL</v>
      </c>
      <c r="N566" s="5" t="str">
        <f>CONCATENATE("CREATE TABLE ",B566," ","(")</f>
        <v>CREATE TABLE TM_REL_BACKLOG_AND_LABEL (</v>
      </c>
    </row>
    <row r="567" spans="2:26" ht="17.5" x14ac:dyDescent="0.45">
      <c r="B567" s="1" t="s">
        <v>2</v>
      </c>
      <c r="C567" s="1" t="s">
        <v>1</v>
      </c>
      <c r="D567" s="4">
        <v>30</v>
      </c>
      <c r="E567" s="24" t="s">
        <v>113</v>
      </c>
      <c r="I567" t="str">
        <f>I566</f>
        <v>ALTER TABLE TM_REL_BACKLOG_AND_LABEL</v>
      </c>
      <c r="J567" t="str">
        <f t="shared" ref="J567:J572" si="247">CONCATENATE(LEFT(CONCATENATE(" ADD "," ",N567,";"),LEN(CONCATENATE(" ADD "," ",N567,";"))-2),";")</f>
        <v xml:space="preserve"> ADD  ID VARCHAR(30) NOT NULL ;</v>
      </c>
      <c r="K567" s="21" t="str">
        <f t="shared" ref="K567:K572" si="248">CONCATENATE(LEFT(CONCATENATE("  ALTER COLUMN  "," ",N567,";"),LEN(CONCATENATE("  ALTER COLUMN  "," ",N567,";"))-2),";")</f>
        <v xml:space="preserve">  ALTER COLUMN   ID VARCHAR(30) NOT NULL ;</v>
      </c>
      <c r="L567" s="12"/>
      <c r="M567" s="18" t="str">
        <f t="shared" ref="M567:M572" si="249">CONCATENATE(B567,",")</f>
        <v>ID,</v>
      </c>
      <c r="N567" s="5" t="str">
        <f>CONCATENATE(B567," ",C567,"(",D567,") ",E567," ,")</f>
        <v>ID VARCHAR(30) NOT NULL ,</v>
      </c>
      <c r="O567" s="1" t="s">
        <v>2</v>
      </c>
      <c r="P567" s="6"/>
      <c r="Q567" s="6"/>
      <c r="R567" s="6"/>
      <c r="S567" s="6"/>
      <c r="T567" s="6"/>
      <c r="U567" s="6"/>
      <c r="V567" s="6"/>
      <c r="W567" s="17" t="str">
        <f t="shared" ref="W567:W572" si="250"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id</v>
      </c>
      <c r="X567" s="3" t="str">
        <f t="shared" ref="X567:X572" si="251">CONCATENATE("""",W567,"""",":","""","""",",")</f>
        <v>"id":"",</v>
      </c>
      <c r="Y567" s="22" t="str">
        <f t="shared" ref="Y567:Y572" si="252">CONCATENATE("public static String ",,B567,,"=","""",W567,""";")</f>
        <v>public static String ID="id";</v>
      </c>
      <c r="Z567" s="7" t="str">
        <f t="shared" ref="Z567:Z572" si="253">CONCATENATE("private String ",W567,"=","""""",";")</f>
        <v>private String id="";</v>
      </c>
    </row>
    <row r="568" spans="2:26" ht="17.5" x14ac:dyDescent="0.45">
      <c r="B568" s="1" t="s">
        <v>3</v>
      </c>
      <c r="C568" s="1" t="s">
        <v>1</v>
      </c>
      <c r="D568" s="4">
        <v>10</v>
      </c>
      <c r="I568" t="str">
        <f>I567</f>
        <v>ALTER TABLE TM_REL_BACKLOG_AND_LABEL</v>
      </c>
      <c r="J568" t="str">
        <f t="shared" si="247"/>
        <v xml:space="preserve"> ADD  STATUS VARCHAR(10);</v>
      </c>
      <c r="K568" s="21" t="str">
        <f t="shared" si="248"/>
        <v xml:space="preserve">  ALTER COLUMN   STATUS VARCHAR(10);</v>
      </c>
      <c r="L568" s="12"/>
      <c r="M568" s="18" t="str">
        <f t="shared" si="249"/>
        <v>STATUS,</v>
      </c>
      <c r="N568" s="5" t="str">
        <f>CONCATENATE(B568," ",C568,"(",D568,")",",")</f>
        <v>STATUS VARCHAR(10),</v>
      </c>
      <c r="O568" s="1" t="s">
        <v>3</v>
      </c>
      <c r="W568" s="17" t="str">
        <f t="shared" si="250"/>
        <v>status</v>
      </c>
      <c r="X568" s="3" t="str">
        <f t="shared" si="251"/>
        <v>"status":"",</v>
      </c>
      <c r="Y568" s="22" t="str">
        <f t="shared" si="252"/>
        <v>public static String STATUS="status";</v>
      </c>
      <c r="Z568" s="7" t="str">
        <f t="shared" si="253"/>
        <v>private String status="";</v>
      </c>
    </row>
    <row r="569" spans="2:26" ht="17.5" x14ac:dyDescent="0.45">
      <c r="B569" s="1" t="s">
        <v>4</v>
      </c>
      <c r="C569" s="1" t="s">
        <v>1</v>
      </c>
      <c r="D569" s="4">
        <v>30</v>
      </c>
      <c r="I569" t="str">
        <f>I568</f>
        <v>ALTER TABLE TM_REL_BACKLOG_AND_LABEL</v>
      </c>
      <c r="J569" t="str">
        <f t="shared" si="247"/>
        <v xml:space="preserve"> ADD  INSERT_DATE VARCHAR(30);</v>
      </c>
      <c r="K569" s="21" t="str">
        <f t="shared" si="248"/>
        <v xml:space="preserve">  ALTER COLUMN   INSERT_DATE VARCHAR(30);</v>
      </c>
      <c r="L569" s="12"/>
      <c r="M569" s="18" t="str">
        <f t="shared" si="249"/>
        <v>INSERT_DATE,</v>
      </c>
      <c r="N569" s="5" t="str">
        <f>CONCATENATE(B569," ",C569,"(",D569,")",",")</f>
        <v>INSERT_DATE VARCHAR(30),</v>
      </c>
      <c r="O569" s="1" t="s">
        <v>7</v>
      </c>
      <c r="P569" t="s">
        <v>8</v>
      </c>
      <c r="W569" s="17" t="str">
        <f t="shared" si="250"/>
        <v>insertDate</v>
      </c>
      <c r="X569" s="3" t="str">
        <f t="shared" si="251"/>
        <v>"insertDate":"",</v>
      </c>
      <c r="Y569" s="22" t="str">
        <f t="shared" si="252"/>
        <v>public static String INSERT_DATE="insertDate";</v>
      </c>
      <c r="Z569" s="7" t="str">
        <f t="shared" si="253"/>
        <v>private String insertDate="";</v>
      </c>
    </row>
    <row r="570" spans="2:26" ht="17.5" x14ac:dyDescent="0.45">
      <c r="B570" s="1" t="s">
        <v>5</v>
      </c>
      <c r="C570" s="1" t="s">
        <v>1</v>
      </c>
      <c r="D570" s="4">
        <v>30</v>
      </c>
      <c r="I570" t="str">
        <f>I569</f>
        <v>ALTER TABLE TM_REL_BACKLOG_AND_LABEL</v>
      </c>
      <c r="J570" t="str">
        <f t="shared" si="247"/>
        <v xml:space="preserve"> ADD  MODIFICATION_DATE VARCHAR(30);</v>
      </c>
      <c r="K570" s="21" t="str">
        <f t="shared" si="248"/>
        <v xml:space="preserve">  ALTER COLUMN   MODIFICATION_DATE VARCHAR(30);</v>
      </c>
      <c r="L570" s="12"/>
      <c r="M570" s="18" t="str">
        <f t="shared" si="249"/>
        <v>MODIFICATION_DATE,</v>
      </c>
      <c r="N570" s="5" t="str">
        <f>CONCATENATE(B570," ",C570,"(",D570,")",",")</f>
        <v>MODIFICATION_DATE VARCHAR(30),</v>
      </c>
      <c r="O570" s="1" t="s">
        <v>9</v>
      </c>
      <c r="P570" t="s">
        <v>8</v>
      </c>
      <c r="W570" s="17" t="str">
        <f t="shared" si="250"/>
        <v>modificationDate</v>
      </c>
      <c r="X570" s="3" t="str">
        <f t="shared" si="251"/>
        <v>"modificationDate":"",</v>
      </c>
      <c r="Y570" s="22" t="str">
        <f t="shared" si="252"/>
        <v>public static String MODIFICATION_DATE="modificationDate";</v>
      </c>
      <c r="Z570" s="7" t="str">
        <f t="shared" si="253"/>
        <v>private String modificationDate="";</v>
      </c>
    </row>
    <row r="571" spans="2:26" ht="17.5" x14ac:dyDescent="0.45">
      <c r="B571" s="1" t="s">
        <v>369</v>
      </c>
      <c r="C571" s="1" t="s">
        <v>1</v>
      </c>
      <c r="D571" s="4">
        <v>45</v>
      </c>
      <c r="I571" t="str">
        <f>I546</f>
        <v>ALTER TABLE TM_BACKLOG_HISTORY_LIST</v>
      </c>
      <c r="J571" t="str">
        <f t="shared" si="247"/>
        <v xml:space="preserve"> ADD  FK_BACKLOG_ID VARCHAR(45);</v>
      </c>
      <c r="K571" s="21" t="str">
        <f t="shared" si="248"/>
        <v xml:space="preserve">  ALTER COLUMN   FK_BACKLOG_ID VARCHAR(45);</v>
      </c>
      <c r="L571" s="12"/>
      <c r="M571" s="18" t="str">
        <f t="shared" si="249"/>
        <v>FK_BACKLOG_ID,</v>
      </c>
      <c r="N571" s="5" t="str">
        <f>CONCATENATE(B571," ",C571,"(",D571,")",",")</f>
        <v>FK_BACKLOG_ID VARCHAR(45),</v>
      </c>
      <c r="O571" s="1" t="s">
        <v>10</v>
      </c>
      <c r="P571" t="s">
        <v>356</v>
      </c>
      <c r="Q571" t="s">
        <v>2</v>
      </c>
      <c r="W571" s="17" t="str">
        <f t="shared" si="250"/>
        <v>fkBacklogId</v>
      </c>
      <c r="X571" s="3" t="str">
        <f t="shared" si="251"/>
        <v>"fkBacklogId":"",</v>
      </c>
      <c r="Y571" s="22" t="str">
        <f t="shared" si="252"/>
        <v>public static String FK_BACKLOG_ID="fkBacklogId";</v>
      </c>
      <c r="Z571" s="7" t="str">
        <f t="shared" si="253"/>
        <v>private String fkBacklogId="";</v>
      </c>
    </row>
    <row r="572" spans="2:26" ht="17.5" x14ac:dyDescent="0.45">
      <c r="B572" s="1" t="s">
        <v>461</v>
      </c>
      <c r="C572" s="1" t="s">
        <v>1</v>
      </c>
      <c r="D572" s="4">
        <v>44</v>
      </c>
      <c r="I572">
        <f>I402</f>
        <v>0</v>
      </c>
      <c r="J572" t="str">
        <f t="shared" si="247"/>
        <v xml:space="preserve"> ADD  FK_TASK_LABEL_ID VARCHAR(44);</v>
      </c>
      <c r="K572" s="21" t="str">
        <f t="shared" si="248"/>
        <v xml:space="preserve">  ALTER COLUMN   FK_TASK_LABEL_ID VARCHAR(44);</v>
      </c>
      <c r="L572" s="12"/>
      <c r="M572" s="18" t="str">
        <f t="shared" si="249"/>
        <v>FK_TASK_LABEL_ID,</v>
      </c>
      <c r="N572" s="5" t="str">
        <f>CONCATENATE(B572," ",C572,"(",D572,")",",")</f>
        <v>FK_TASK_LABEL_ID VARCHAR(44),</v>
      </c>
      <c r="O572" s="1" t="s">
        <v>10</v>
      </c>
      <c r="P572" t="s">
        <v>312</v>
      </c>
      <c r="Q572" t="s">
        <v>61</v>
      </c>
      <c r="R572" t="s">
        <v>2</v>
      </c>
      <c r="W572" s="17" t="str">
        <f t="shared" si="250"/>
        <v>fkTaskLabelId</v>
      </c>
      <c r="X572" s="3" t="str">
        <f t="shared" si="251"/>
        <v>"fkTaskLabelId":"",</v>
      </c>
      <c r="Y572" s="22" t="str">
        <f t="shared" si="252"/>
        <v>public static String FK_TASK_LABEL_ID="fkTaskLabelId";</v>
      </c>
      <c r="Z572" s="7" t="str">
        <f t="shared" si="253"/>
        <v>private String fkTaskLabelId="";</v>
      </c>
    </row>
    <row r="573" spans="2:26" ht="17.5" x14ac:dyDescent="0.45">
      <c r="B573" s="1"/>
      <c r="C573" s="1"/>
      <c r="D573" s="4"/>
      <c r="L573" s="12"/>
      <c r="M573" s="18"/>
      <c r="N573" s="33" t="s">
        <v>130</v>
      </c>
      <c r="O573" s="1"/>
      <c r="W573" s="17"/>
    </row>
    <row r="574" spans="2:26" x14ac:dyDescent="0.35">
      <c r="N574" s="31" t="s">
        <v>126</v>
      </c>
    </row>
    <row r="577" spans="2:26" x14ac:dyDescent="0.35">
      <c r="B577" s="2" t="s">
        <v>464</v>
      </c>
      <c r="I577" t="str">
        <f>CONCATENATE("ALTER TABLE"," ",B577)</f>
        <v>ALTER TABLE TM_REL_BACKLOG_AND_LABEL_LIST</v>
      </c>
      <c r="J577" t="s">
        <v>294</v>
      </c>
      <c r="K577" s="26" t="str">
        <f>CONCATENATE(J577," VIEW ",B577," AS SELECT")</f>
        <v>create OR REPLACE VIEW TM_REL_BACKLOG_AND_LABEL_LIST AS SELECT</v>
      </c>
      <c r="N577" s="5" t="str">
        <f>CONCATENATE("CREATE TABLE ",B577," ","(")</f>
        <v>CREATE TABLE TM_REL_BACKLOG_AND_LABEL_LIST (</v>
      </c>
    </row>
    <row r="578" spans="2:26" ht="17.5" x14ac:dyDescent="0.45">
      <c r="B578" s="1" t="s">
        <v>2</v>
      </c>
      <c r="C578" s="1" t="s">
        <v>1</v>
      </c>
      <c r="D578" s="4">
        <v>30</v>
      </c>
      <c r="E578" s="24" t="s">
        <v>113</v>
      </c>
      <c r="I578" t="str">
        <f>I577</f>
        <v>ALTER TABLE TM_REL_BACKLOG_AND_LABEL_LIST</v>
      </c>
      <c r="K578" s="25" t="str">
        <f>CONCATENATE("T.",B578,",")</f>
        <v>T.ID,</v>
      </c>
      <c r="L578" s="12"/>
      <c r="M578" s="18" t="str">
        <f t="shared" ref="M578:M586" si="254">CONCATENATE(B578,",")</f>
        <v>ID,</v>
      </c>
      <c r="N578" s="5" t="str">
        <f>CONCATENATE(B578," ",C578,"(",D578,") ",E578," ,")</f>
        <v>ID VARCHAR(30) NOT NULL ,</v>
      </c>
      <c r="O578" s="1" t="s">
        <v>2</v>
      </c>
      <c r="P578" s="6"/>
      <c r="Q578" s="6"/>
      <c r="R578" s="6"/>
      <c r="S578" s="6"/>
      <c r="T578" s="6"/>
      <c r="U578" s="6"/>
      <c r="V578" s="6"/>
      <c r="W578" s="17" t="str">
        <f t="shared" ref="W578:W586" si="255"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id</v>
      </c>
      <c r="X578" s="3" t="str">
        <f t="shared" ref="X578:X586" si="256">CONCATENATE("""",W578,"""",":","""","""",",")</f>
        <v>"id":"",</v>
      </c>
      <c r="Y578" s="22" t="str">
        <f t="shared" ref="Y578:Y586" si="257">CONCATENATE("public static String ",,B578,,"=","""",W578,""";")</f>
        <v>public static String ID="id";</v>
      </c>
      <c r="Z578" s="7" t="str">
        <f t="shared" ref="Z578:Z586" si="258">CONCATENATE("private String ",W578,"=","""""",";")</f>
        <v>private String id="";</v>
      </c>
    </row>
    <row r="579" spans="2:26" ht="17.5" x14ac:dyDescent="0.45">
      <c r="B579" s="1" t="s">
        <v>3</v>
      </c>
      <c r="C579" s="1" t="s">
        <v>1</v>
      </c>
      <c r="D579" s="4">
        <v>10</v>
      </c>
      <c r="I579" t="str">
        <f>I578</f>
        <v>ALTER TABLE TM_REL_BACKLOG_AND_LABEL_LIST</v>
      </c>
      <c r="K579" s="25" t="str">
        <f t="shared" ref="K579:K584" si="259">CONCATENATE("T.",B579,",")</f>
        <v>T.STATUS,</v>
      </c>
      <c r="L579" s="12"/>
      <c r="M579" s="18" t="str">
        <f t="shared" si="254"/>
        <v>STATUS,</v>
      </c>
      <c r="N579" s="5" t="str">
        <f t="shared" ref="N579:N586" si="260">CONCATENATE(B579," ",C579,"(",D579,")",",")</f>
        <v>STATUS VARCHAR(10),</v>
      </c>
      <c r="O579" s="1" t="s">
        <v>3</v>
      </c>
      <c r="W579" s="17" t="str">
        <f t="shared" si="255"/>
        <v>status</v>
      </c>
      <c r="X579" s="3" t="str">
        <f t="shared" si="256"/>
        <v>"status":"",</v>
      </c>
      <c r="Y579" s="22" t="str">
        <f t="shared" si="257"/>
        <v>public static String STATUS="status";</v>
      </c>
      <c r="Z579" s="7" t="str">
        <f t="shared" si="258"/>
        <v>private String status="";</v>
      </c>
    </row>
    <row r="580" spans="2:26" ht="17.5" x14ac:dyDescent="0.45">
      <c r="B580" s="1" t="s">
        <v>4</v>
      </c>
      <c r="C580" s="1" t="s">
        <v>1</v>
      </c>
      <c r="D580" s="4">
        <v>30</v>
      </c>
      <c r="I580" t="str">
        <f>I579</f>
        <v>ALTER TABLE TM_REL_BACKLOG_AND_LABEL_LIST</v>
      </c>
      <c r="K580" s="25" t="str">
        <f t="shared" si="259"/>
        <v>T.INSERT_DATE,</v>
      </c>
      <c r="L580" s="12"/>
      <c r="M580" s="18" t="str">
        <f t="shared" si="254"/>
        <v>INSERT_DATE,</v>
      </c>
      <c r="N580" s="5" t="str">
        <f t="shared" si="260"/>
        <v>INSERT_DATE VARCHAR(30),</v>
      </c>
      <c r="O580" s="1" t="s">
        <v>7</v>
      </c>
      <c r="P580" t="s">
        <v>8</v>
      </c>
      <c r="W580" s="17" t="str">
        <f t="shared" si="255"/>
        <v>insertDate</v>
      </c>
      <c r="X580" s="3" t="str">
        <f t="shared" si="256"/>
        <v>"insertDate":"",</v>
      </c>
      <c r="Y580" s="22" t="str">
        <f t="shared" si="257"/>
        <v>public static String INSERT_DATE="insertDate";</v>
      </c>
      <c r="Z580" s="7" t="str">
        <f t="shared" si="258"/>
        <v>private String insertDate="";</v>
      </c>
    </row>
    <row r="581" spans="2:26" ht="17.5" x14ac:dyDescent="0.45">
      <c r="B581" s="1" t="s">
        <v>5</v>
      </c>
      <c r="C581" s="1" t="s">
        <v>1</v>
      </c>
      <c r="D581" s="4">
        <v>30</v>
      </c>
      <c r="I581" t="str">
        <f>I580</f>
        <v>ALTER TABLE TM_REL_BACKLOG_AND_LABEL_LIST</v>
      </c>
      <c r="K581" s="25" t="str">
        <f t="shared" si="259"/>
        <v>T.MODIFICATION_DATE,</v>
      </c>
      <c r="L581" s="12"/>
      <c r="M581" s="18" t="str">
        <f t="shared" si="254"/>
        <v>MODIFICATION_DATE,</v>
      </c>
      <c r="N581" s="5" t="str">
        <f t="shared" si="260"/>
        <v>MODIFICATION_DATE VARCHAR(30),</v>
      </c>
      <c r="O581" s="1" t="s">
        <v>9</v>
      </c>
      <c r="P581" t="s">
        <v>8</v>
      </c>
      <c r="W581" s="17" t="str">
        <f t="shared" si="255"/>
        <v>modificationDate</v>
      </c>
      <c r="X581" s="3" t="str">
        <f t="shared" si="256"/>
        <v>"modificationDate":"",</v>
      </c>
      <c r="Y581" s="22" t="str">
        <f t="shared" si="257"/>
        <v>public static String MODIFICATION_DATE="modificationDate";</v>
      </c>
      <c r="Z581" s="7" t="str">
        <f t="shared" si="258"/>
        <v>private String modificationDate="";</v>
      </c>
    </row>
    <row r="582" spans="2:26" ht="17.5" x14ac:dyDescent="0.45">
      <c r="B582" s="1" t="s">
        <v>369</v>
      </c>
      <c r="C582" s="1" t="s">
        <v>1</v>
      </c>
      <c r="D582" s="4">
        <v>45</v>
      </c>
      <c r="I582">
        <f>I561</f>
        <v>0</v>
      </c>
      <c r="K582" s="25" t="str">
        <f t="shared" si="259"/>
        <v>T.FK_BACKLOG_ID,</v>
      </c>
      <c r="L582" s="12"/>
      <c r="M582" s="18" t="str">
        <f>CONCATENATE(B582,",")</f>
        <v>FK_BACKLOG_ID,</v>
      </c>
      <c r="N582" s="5" t="str">
        <f>CONCATENATE(B582," ",C582,"(",D582,")",",")</f>
        <v>FK_BACKLOG_ID VARCHAR(45),</v>
      </c>
      <c r="O582" s="1" t="s">
        <v>10</v>
      </c>
      <c r="P582" t="s">
        <v>356</v>
      </c>
      <c r="Q582" t="s">
        <v>2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fkBacklogId</v>
      </c>
      <c r="X582" s="3" t="str">
        <f>CONCATENATE("""",W582,"""",":","""","""",",")</f>
        <v>"fkBacklogId":"",</v>
      </c>
      <c r="Y582" s="22" t="str">
        <f>CONCATENATE("public static String ",,B582,,"=","""",W582,""";")</f>
        <v>public static String FK_BACKLOG_ID="fkBacklogId";</v>
      </c>
      <c r="Z582" s="7" t="str">
        <f>CONCATENATE("private String ",W582,"=","""""",";")</f>
        <v>private String fkBacklogId="";</v>
      </c>
    </row>
    <row r="583" spans="2:26" ht="17.5" x14ac:dyDescent="0.45">
      <c r="B583" s="1" t="s">
        <v>353</v>
      </c>
      <c r="C583" s="1" t="s">
        <v>1</v>
      </c>
      <c r="D583" s="4">
        <v>45</v>
      </c>
      <c r="I583">
        <f>I562</f>
        <v>0</v>
      </c>
      <c r="K583" s="25" t="s">
        <v>466</v>
      </c>
      <c r="L583" s="12"/>
      <c r="M583" s="18" t="str">
        <f t="shared" si="254"/>
        <v>BACKLOG_NAME,</v>
      </c>
      <c r="N583" s="5" t="str">
        <f t="shared" si="260"/>
        <v>BACKLOG_NAME VARCHAR(45),</v>
      </c>
      <c r="O583" s="1" t="s">
        <v>356</v>
      </c>
      <c r="P583" t="s">
        <v>0</v>
      </c>
      <c r="W583" s="17" t="str">
        <f t="shared" si="255"/>
        <v>backlogName</v>
      </c>
      <c r="X583" s="3" t="str">
        <f t="shared" si="256"/>
        <v>"backlogName":"",</v>
      </c>
      <c r="Y583" s="22" t="str">
        <f t="shared" si="257"/>
        <v>public static String BACKLOG_NAME="backlogName";</v>
      </c>
      <c r="Z583" s="7" t="str">
        <f t="shared" si="258"/>
        <v>private String backlogName="";</v>
      </c>
    </row>
    <row r="584" spans="2:26" ht="17.5" x14ac:dyDescent="0.45">
      <c r="B584" s="1" t="s">
        <v>461</v>
      </c>
      <c r="C584" s="1" t="s">
        <v>1</v>
      </c>
      <c r="D584" s="4">
        <v>44</v>
      </c>
      <c r="I584" t="str">
        <f>I412</f>
        <v>ALTER TABLE TM_BACKLOG_TASK</v>
      </c>
      <c r="K584" s="25" t="str">
        <f t="shared" si="259"/>
        <v>T.FK_TASK_LABEL_ID,</v>
      </c>
      <c r="L584" s="12"/>
      <c r="M584" s="18" t="str">
        <f>CONCATENATE(B584,",")</f>
        <v>FK_TASK_LABEL_ID,</v>
      </c>
      <c r="N584" s="5" t="str">
        <f>CONCATENATE(B584," ",C584,"(",D584,")",",")</f>
        <v>FK_TASK_LABEL_ID VARCHAR(44),</v>
      </c>
      <c r="O584" s="1" t="s">
        <v>10</v>
      </c>
      <c r="P584" t="s">
        <v>312</v>
      </c>
      <c r="Q584" t="s">
        <v>61</v>
      </c>
      <c r="R584" t="s">
        <v>2</v>
      </c>
      <c r="W584" s="17" t="str">
        <f>CONCATENATE(,LOWER(O584),UPPER(LEFT(P584,1)),LOWER(RIGHT(P584,LEN(P584)-IF(LEN(P584)&gt;0,1,LEN(P584)))),UPPER(LEFT(Q584,1)),LOWER(RIGHT(Q584,LEN(Q584)-IF(LEN(Q584)&gt;0,1,LEN(Q584)))),UPPER(LEFT(R584,1)),LOWER(RIGHT(R584,LEN(R584)-IF(LEN(R584)&gt;0,1,LEN(R584)))),UPPER(LEFT(S584,1)),LOWER(RIGHT(S584,LEN(S584)-IF(LEN(S584)&gt;0,1,LEN(S584)))),UPPER(LEFT(T584,1)),LOWER(RIGHT(T584,LEN(T584)-IF(LEN(T584)&gt;0,1,LEN(T584)))),UPPER(LEFT(U584,1)),LOWER(RIGHT(U584,LEN(U584)-IF(LEN(U584)&gt;0,1,LEN(U584)))),UPPER(LEFT(V584,1)),LOWER(RIGHT(V584,LEN(V584)-IF(LEN(V584)&gt;0,1,LEN(V584)))))</f>
        <v>fkTaskLabelId</v>
      </c>
      <c r="X584" s="3" t="str">
        <f>CONCATENATE("""",W584,"""",":","""","""",",")</f>
        <v>"fkTaskLabelId":"",</v>
      </c>
      <c r="Y584" s="22" t="str">
        <f>CONCATENATE("public static String ",,B584,,"=","""",W584,""";")</f>
        <v>public static String FK_TASK_LABEL_ID="fkTaskLabelId";</v>
      </c>
      <c r="Z584" s="7" t="str">
        <f>CONCATENATE("private String ",W584,"=","""""",";")</f>
        <v>private String fkTaskLabelId="";</v>
      </c>
    </row>
    <row r="585" spans="2:26" ht="17.5" x14ac:dyDescent="0.45">
      <c r="B585" s="1" t="s">
        <v>465</v>
      </c>
      <c r="C585" s="1" t="s">
        <v>1</v>
      </c>
      <c r="D585" s="4">
        <v>44</v>
      </c>
      <c r="I585" t="s">
        <v>468</v>
      </c>
      <c r="K585" s="25" t="s">
        <v>468</v>
      </c>
      <c r="L585" s="12"/>
      <c r="M585" s="18" t="str">
        <f>CONCATENATE(B585,",")</f>
        <v>LABEL_NAME,</v>
      </c>
      <c r="N585" s="5" t="str">
        <f>CONCATENATE(B585," ",C585,"(",D585,")",",")</f>
        <v>LABEL_NAME VARCHAR(44),</v>
      </c>
      <c r="O585" s="1" t="s">
        <v>61</v>
      </c>
      <c r="P585" t="s">
        <v>0</v>
      </c>
      <c r="W585" s="17" t="str">
        <f>CONCATENATE(,LOWER(O585),UPPER(LEFT(P585,1)),LOWER(RIGHT(P585,LEN(P585)-IF(LEN(P585)&gt;0,1,LEN(P585)))),UPPER(LEFT(Q585,1)),LOWER(RIGHT(Q585,LEN(Q585)-IF(LEN(Q585)&gt;0,1,LEN(Q585)))),UPPER(LEFT(R585,1)),LOWER(RIGHT(R585,LEN(R585)-IF(LEN(R585)&gt;0,1,LEN(R585)))),UPPER(LEFT(S585,1)),LOWER(RIGHT(S585,LEN(S585)-IF(LEN(S585)&gt;0,1,LEN(S585)))),UPPER(LEFT(T585,1)),LOWER(RIGHT(T585,LEN(T585)-IF(LEN(T585)&gt;0,1,LEN(T585)))),UPPER(LEFT(U585,1)),LOWER(RIGHT(U585,LEN(U585)-IF(LEN(U585)&gt;0,1,LEN(U585)))),UPPER(LEFT(V585,1)),LOWER(RIGHT(V585,LEN(V585)-IF(LEN(V585)&gt;0,1,LEN(V585)))))</f>
        <v>labelName</v>
      </c>
      <c r="X585" s="3" t="str">
        <f>CONCATENATE("""",W585,"""",":","""","""",",")</f>
        <v>"labelName":"",</v>
      </c>
      <c r="Y585" s="22" t="str">
        <f>CONCATENATE("public static String ",,B585,,"=","""",W585,""";")</f>
        <v>public static String LABEL_NAME="labelName";</v>
      </c>
      <c r="Z585" s="7" t="str">
        <f>CONCATENATE("private String ",W585,"=","""""",";")</f>
        <v>private String labelName="";</v>
      </c>
    </row>
    <row r="586" spans="2:26" ht="17.5" x14ac:dyDescent="0.45">
      <c r="B586" s="1" t="s">
        <v>467</v>
      </c>
      <c r="C586" s="1" t="s">
        <v>1</v>
      </c>
      <c r="D586" s="4">
        <v>44</v>
      </c>
      <c r="I586" t="str">
        <f>I413</f>
        <v>ALTER TABLE TM_BACKLOG_TASK</v>
      </c>
      <c r="K586" s="25" t="s">
        <v>470</v>
      </c>
      <c r="L586" s="12"/>
      <c r="M586" s="18" t="str">
        <f t="shared" si="254"/>
        <v>LABEL_COLOR,</v>
      </c>
      <c r="N586" s="5" t="str">
        <f t="shared" si="260"/>
        <v>LABEL_COLOR VARCHAR(44),</v>
      </c>
      <c r="O586" s="1" t="s">
        <v>61</v>
      </c>
      <c r="P586" t="s">
        <v>360</v>
      </c>
      <c r="W586" s="17" t="str">
        <f t="shared" si="255"/>
        <v>labelColor</v>
      </c>
      <c r="X586" s="3" t="str">
        <f t="shared" si="256"/>
        <v>"labelColor":"",</v>
      </c>
      <c r="Y586" s="22" t="str">
        <f t="shared" si="257"/>
        <v>public static String LABEL_COLOR="labelColor";</v>
      </c>
      <c r="Z586" s="7" t="str">
        <f t="shared" si="258"/>
        <v>private String labelColor="";</v>
      </c>
    </row>
    <row r="587" spans="2:26" ht="37.5" x14ac:dyDescent="0.45">
      <c r="B587" s="1"/>
      <c r="C587" s="1"/>
      <c r="D587" s="4"/>
      <c r="K587" s="29" t="s">
        <v>469</v>
      </c>
      <c r="L587" s="12"/>
      <c r="M587" s="18"/>
      <c r="N587" s="33" t="s">
        <v>130</v>
      </c>
      <c r="O587" s="1"/>
      <c r="W587" s="17"/>
    </row>
    <row r="588" spans="2:26" x14ac:dyDescent="0.35">
      <c r="K588" s="25"/>
      <c r="N588" s="31" t="s">
        <v>126</v>
      </c>
    </row>
    <row r="589" spans="2:26" x14ac:dyDescent="0.35">
      <c r="K589" s="25"/>
    </row>
    <row r="590" spans="2:26" x14ac:dyDescent="0.35">
      <c r="J590" t="str">
        <f>CONCATENATE(LEFT(CONCATENATE(" ADD "," ",N590,";"),LEN(CONCATENATE(" ADD "," ",N590,";"))-2),";")</f>
        <v xml:space="preserve"> ADD ;</v>
      </c>
      <c r="K590" s="25"/>
    </row>
    <row r="591" spans="2:26" x14ac:dyDescent="0.35">
      <c r="B591" s="2" t="s">
        <v>462</v>
      </c>
      <c r="I591" t="str">
        <f>CONCATENATE("ALTER TABLE"," ",B591)</f>
        <v>ALTER TABLE TM_REL_BACKLOG_AND_SPRINT</v>
      </c>
      <c r="K591" s="25"/>
      <c r="N591" s="5" t="str">
        <f>CONCATENATE("CREATE TABLE ",B591," ","(")</f>
        <v>CREATE TABLE TM_REL_BACKLOG_AND_SPRINT (</v>
      </c>
    </row>
    <row r="592" spans="2:26" ht="17.5" x14ac:dyDescent="0.45">
      <c r="B592" s="1" t="s">
        <v>2</v>
      </c>
      <c r="C592" s="1" t="s">
        <v>1</v>
      </c>
      <c r="D592" s="4">
        <v>30</v>
      </c>
      <c r="E592" s="24" t="s">
        <v>113</v>
      </c>
      <c r="I592" t="str">
        <f>I591</f>
        <v>ALTER TABLE TM_REL_BACKLOG_AND_SPRINT</v>
      </c>
      <c r="L592" s="12"/>
      <c r="M592" s="18" t="str">
        <f t="shared" ref="M592:M597" si="261">CONCATENATE(B592,",")</f>
        <v>ID,</v>
      </c>
      <c r="N592" s="5" t="str">
        <f>CONCATENATE(B592," ",C592,"(",D592,") ",E592," ,")</f>
        <v>ID VARCHAR(30) NOT NULL ,</v>
      </c>
      <c r="O592" s="1" t="s">
        <v>2</v>
      </c>
      <c r="P592" s="6"/>
      <c r="Q592" s="6"/>
      <c r="R592" s="6"/>
      <c r="S592" s="6"/>
      <c r="T592" s="6"/>
      <c r="U592" s="6"/>
      <c r="V592" s="6"/>
      <c r="W592" s="17" t="str">
        <f t="shared" ref="W592:W597" si="262">CONCATENATE(,LOWER(O592),UPPER(LEFT(P592,1)),LOWER(RIGHT(P592,LEN(P592)-IF(LEN(P592)&gt;0,1,LEN(P592)))),UPPER(LEFT(Q592,1)),LOWER(RIGHT(Q592,LEN(Q592)-IF(LEN(Q592)&gt;0,1,LEN(Q592)))),UPPER(LEFT(R592,1)),LOWER(RIGHT(R592,LEN(R592)-IF(LEN(R592)&gt;0,1,LEN(R592)))),UPPER(LEFT(S592,1)),LOWER(RIGHT(S592,LEN(S592)-IF(LEN(S592)&gt;0,1,LEN(S592)))),UPPER(LEFT(T592,1)),LOWER(RIGHT(T592,LEN(T592)-IF(LEN(T592)&gt;0,1,LEN(T592)))),UPPER(LEFT(U592,1)),LOWER(RIGHT(U592,LEN(U592)-IF(LEN(U592)&gt;0,1,LEN(U592)))),UPPER(LEFT(V592,1)),LOWER(RIGHT(V592,LEN(V592)-IF(LEN(V592)&gt;0,1,LEN(V592)))))</f>
        <v>id</v>
      </c>
      <c r="X592" s="3" t="str">
        <f t="shared" ref="X592:X597" si="263">CONCATENATE("""",W592,"""",":","""","""",",")</f>
        <v>"id":"",</v>
      </c>
      <c r="Y592" s="22" t="str">
        <f t="shared" ref="Y592:Y597" si="264">CONCATENATE("public static String ",,B592,,"=","""",W592,""";")</f>
        <v>public static String ID="id";</v>
      </c>
      <c r="Z592" s="7" t="str">
        <f t="shared" ref="Z592:Z597" si="265">CONCATENATE("private String ",W592,"=","""""",";")</f>
        <v>private String id="";</v>
      </c>
    </row>
    <row r="593" spans="2:26" ht="17.5" x14ac:dyDescent="0.45">
      <c r="B593" s="1" t="s">
        <v>3</v>
      </c>
      <c r="C593" s="1" t="s">
        <v>1</v>
      </c>
      <c r="D593" s="4">
        <v>10</v>
      </c>
      <c r="I593" t="str">
        <f>I592</f>
        <v>ALTER TABLE TM_REL_BACKLOG_AND_SPRINT</v>
      </c>
      <c r="K593" s="21" t="s">
        <v>439</v>
      </c>
      <c r="L593" s="12"/>
      <c r="M593" s="18" t="str">
        <f t="shared" si="261"/>
        <v>STATUS,</v>
      </c>
      <c r="N593" s="5" t="str">
        <f>CONCATENATE(B593," ",C593,"(",D593,")",",")</f>
        <v>STATUS VARCHAR(10),</v>
      </c>
      <c r="O593" s="1" t="s">
        <v>3</v>
      </c>
      <c r="W593" s="17" t="str">
        <f t="shared" si="262"/>
        <v>status</v>
      </c>
      <c r="X593" s="3" t="str">
        <f t="shared" si="263"/>
        <v>"status":"",</v>
      </c>
      <c r="Y593" s="22" t="str">
        <f t="shared" si="264"/>
        <v>public static String STATUS="status";</v>
      </c>
      <c r="Z593" s="7" t="str">
        <f t="shared" si="265"/>
        <v>private String status="";</v>
      </c>
    </row>
    <row r="594" spans="2:26" ht="17.5" x14ac:dyDescent="0.45">
      <c r="B594" s="1" t="s">
        <v>4</v>
      </c>
      <c r="C594" s="1" t="s">
        <v>1</v>
      </c>
      <c r="D594" s="4">
        <v>30</v>
      </c>
      <c r="I594" t="str">
        <f>I593</f>
        <v>ALTER TABLE TM_REL_BACKLOG_AND_SPRINT</v>
      </c>
      <c r="J594" t="str">
        <f>CONCATENATE(LEFT(CONCATENATE(" ADD "," ",N594,";"),LEN(CONCATENATE(" ADD "," ",N594,";"))-2),";")</f>
        <v xml:space="preserve"> ADD  INSERT_DATE VARCHAR(30);</v>
      </c>
      <c r="K594" s="21" t="str">
        <f>CONCATENATE(LEFT(CONCATENATE("  ALTER COLUMN  "," ",N594,";"),LEN(CONCATENATE("  ALTER COLUMN  "," ",N594,";"))-2),";")</f>
        <v xml:space="preserve">  ALTER COLUMN   INSERT_DATE VARCHAR(30);</v>
      </c>
      <c r="L594" s="12"/>
      <c r="M594" s="18" t="str">
        <f t="shared" si="261"/>
        <v>INSERT_DATE,</v>
      </c>
      <c r="N594" s="5" t="str">
        <f>CONCATENATE(B594," ",C594,"(",D594,")",",")</f>
        <v>INSERT_DATE VARCHAR(30),</v>
      </c>
      <c r="O594" s="1" t="s">
        <v>7</v>
      </c>
      <c r="P594" t="s">
        <v>8</v>
      </c>
      <c r="W594" s="17" t="str">
        <f t="shared" si="262"/>
        <v>insertDate</v>
      </c>
      <c r="X594" s="3" t="str">
        <f t="shared" si="263"/>
        <v>"insertDate":"",</v>
      </c>
      <c r="Y594" s="22" t="str">
        <f t="shared" si="264"/>
        <v>public static String INSERT_DATE="insertDate";</v>
      </c>
      <c r="Z594" s="7" t="str">
        <f t="shared" si="265"/>
        <v>private String insertDate="";</v>
      </c>
    </row>
    <row r="595" spans="2:26" ht="17.5" x14ac:dyDescent="0.45">
      <c r="B595" s="1" t="s">
        <v>5</v>
      </c>
      <c r="C595" s="1" t="s">
        <v>1</v>
      </c>
      <c r="D595" s="4">
        <v>30</v>
      </c>
      <c r="I595" t="str">
        <f>I594</f>
        <v>ALTER TABLE TM_REL_BACKLOG_AND_SPRINT</v>
      </c>
      <c r="J595" t="str">
        <f>CONCATENATE(LEFT(CONCATENATE(" ADD "," ",N595,";"),LEN(CONCATENATE(" ADD "," ",N595,";"))-2),";")</f>
        <v xml:space="preserve"> ADD  MODIFICATION_DATE VARCHAR(30);</v>
      </c>
      <c r="K595" s="21" t="str">
        <f>CONCATENATE(LEFT(CONCATENATE("  ALTER COLUMN  "," ",N595,";"),LEN(CONCATENATE("  ALTER COLUMN  "," ",N595,";"))-2),";")</f>
        <v xml:space="preserve">  ALTER COLUMN   MODIFICATION_DATE VARCHAR(30);</v>
      </c>
      <c r="L595" s="12"/>
      <c r="M595" s="18" t="str">
        <f t="shared" si="261"/>
        <v>MODIFICATION_DATE,</v>
      </c>
      <c r="N595" s="5" t="str">
        <f>CONCATENATE(B595," ",C595,"(",D595,")",",")</f>
        <v>MODIFICATION_DATE VARCHAR(30),</v>
      </c>
      <c r="O595" s="1" t="s">
        <v>9</v>
      </c>
      <c r="P595" t="s">
        <v>8</v>
      </c>
      <c r="W595" s="17" t="str">
        <f t="shared" si="262"/>
        <v>modificationDate</v>
      </c>
      <c r="X595" s="3" t="str">
        <f t="shared" si="263"/>
        <v>"modificationDate":"",</v>
      </c>
      <c r="Y595" s="22" t="str">
        <f t="shared" si="264"/>
        <v>public static String MODIFICATION_DATE="modificationDate";</v>
      </c>
      <c r="Z595" s="7" t="str">
        <f t="shared" si="265"/>
        <v>private String modificationDate="";</v>
      </c>
    </row>
    <row r="596" spans="2:26" ht="17.5" x14ac:dyDescent="0.45">
      <c r="B596" s="1" t="s">
        <v>369</v>
      </c>
      <c r="C596" s="1" t="s">
        <v>1</v>
      </c>
      <c r="D596" s="4">
        <v>45</v>
      </c>
      <c r="I596">
        <f>I587</f>
        <v>0</v>
      </c>
      <c r="J596" t="str">
        <f>CONCATENATE(LEFT(CONCATENATE(" ADD "," ",N596,";"),LEN(CONCATENATE(" ADD "," ",N596,";"))-2),";")</f>
        <v xml:space="preserve"> ADD  FK_BACKLOG_ID VARCHAR(45);</v>
      </c>
      <c r="K596" s="21" t="str">
        <f>CONCATENATE(LEFT(CONCATENATE("  ALTER COLUMN  "," ",N596,";"),LEN(CONCATENATE("  ALTER COLUMN  "," ",N596,";"))-2),";")</f>
        <v xml:space="preserve">  ALTER COLUMN   FK_BACKLOG_ID VARCHAR(45);</v>
      </c>
      <c r="L596" s="12"/>
      <c r="M596" s="18" t="str">
        <f t="shared" si="261"/>
        <v>FK_BACKLOG_ID,</v>
      </c>
      <c r="N596" s="5" t="str">
        <f>CONCATENATE(B596," ",C596,"(",D596,")",",")</f>
        <v>FK_BACKLOG_ID VARCHAR(45),</v>
      </c>
      <c r="O596" s="1" t="s">
        <v>10</v>
      </c>
      <c r="P596" t="s">
        <v>356</v>
      </c>
      <c r="Q596" t="s">
        <v>2</v>
      </c>
      <c r="W596" s="17" t="str">
        <f t="shared" si="262"/>
        <v>fkBacklogId</v>
      </c>
      <c r="X596" s="3" t="str">
        <f t="shared" si="263"/>
        <v>"fkBacklogId":"",</v>
      </c>
      <c r="Y596" s="22" t="str">
        <f t="shared" si="264"/>
        <v>public static String FK_BACKLOG_ID="fkBacklogId";</v>
      </c>
      <c r="Z596" s="7" t="str">
        <f t="shared" si="265"/>
        <v>private String fkBacklogId="";</v>
      </c>
    </row>
    <row r="597" spans="2:26" ht="17.5" x14ac:dyDescent="0.45">
      <c r="B597" s="1" t="s">
        <v>463</v>
      </c>
      <c r="C597" s="1" t="s">
        <v>1</v>
      </c>
      <c r="D597" s="4">
        <v>44</v>
      </c>
      <c r="I597">
        <f>I424</f>
        <v>0</v>
      </c>
      <c r="J597" t="str">
        <f>CONCATENATE(LEFT(CONCATENATE(" ADD "," ",N597,";"),LEN(CONCATENATE(" ADD "," ",N597,";"))-2),";")</f>
        <v xml:space="preserve"> ADD  FK_TASK_SPRINT_ID VARCHAR(44);</v>
      </c>
      <c r="K597" s="21" t="str">
        <f>CONCATENATE(LEFT(CONCATENATE("  ALTER COLUMN  "," ",N597,";"),LEN(CONCATENATE("  ALTER COLUMN  "," ",N597,";"))-2),";")</f>
        <v xml:space="preserve">  ALTER COLUMN   FK_TASK_SPRINT_ID VARCHAR(44);</v>
      </c>
      <c r="L597" s="12"/>
      <c r="M597" s="18" t="str">
        <f t="shared" si="261"/>
        <v>FK_TASK_SPRINT_ID,</v>
      </c>
      <c r="N597" s="5" t="str">
        <f>CONCATENATE(B597," ",C597,"(",D597,")",",")</f>
        <v>FK_TASK_SPRINT_ID VARCHAR(44),</v>
      </c>
      <c r="O597" s="1" t="s">
        <v>10</v>
      </c>
      <c r="P597" t="s">
        <v>312</v>
      </c>
      <c r="Q597" t="s">
        <v>368</v>
      </c>
      <c r="R597" t="s">
        <v>2</v>
      </c>
      <c r="W597" s="17" t="str">
        <f t="shared" si="262"/>
        <v>fkTaskSprintId</v>
      </c>
      <c r="X597" s="3" t="str">
        <f t="shared" si="263"/>
        <v>"fkTaskSprintId":"",</v>
      </c>
      <c r="Y597" s="22" t="str">
        <f t="shared" si="264"/>
        <v>public static String FK_TASK_SPRINT_ID="fkTaskSprintId";</v>
      </c>
      <c r="Z597" s="7" t="str">
        <f t="shared" si="265"/>
        <v>private String fkTaskSprintId="";</v>
      </c>
    </row>
    <row r="598" spans="2:26" ht="17.5" x14ac:dyDescent="0.45">
      <c r="B598" s="1"/>
      <c r="C598" s="1"/>
      <c r="D598" s="4"/>
      <c r="L598" s="12"/>
      <c r="M598" s="18"/>
      <c r="N598" s="33" t="s">
        <v>130</v>
      </c>
      <c r="O598" s="1"/>
      <c r="W598" s="17"/>
    </row>
    <row r="599" spans="2:26" x14ac:dyDescent="0.35">
      <c r="N599" s="31" t="s">
        <v>126</v>
      </c>
    </row>
    <row r="601" spans="2:26" x14ac:dyDescent="0.35">
      <c r="B601" s="2" t="s">
        <v>471</v>
      </c>
      <c r="I601" t="str">
        <f>CONCATENATE("ALTER TABLE"," ",B601)</f>
        <v>ALTER TABLE TM_REL_BACKLOG_AND_SPRINT_LIST</v>
      </c>
      <c r="J601" t="s">
        <v>294</v>
      </c>
      <c r="K601" s="26" t="str">
        <f>CONCATENATE(J601," VIEW ",B601," AS SELECT")</f>
        <v>create OR REPLACE VIEW TM_REL_BACKLOG_AND_SPRINT_LIST AS SELECT</v>
      </c>
      <c r="N601" s="5" t="str">
        <f>CONCATENATE("CREATE TABLE ",B601," ","(")</f>
        <v>CREATE TABLE TM_REL_BACKLOG_AND_SPRINT_LIST (</v>
      </c>
    </row>
    <row r="602" spans="2:26" ht="17.5" x14ac:dyDescent="0.45">
      <c r="B602" s="1" t="s">
        <v>2</v>
      </c>
      <c r="C602" s="1" t="s">
        <v>1</v>
      </c>
      <c r="D602" s="4">
        <v>30</v>
      </c>
      <c r="E602" s="24" t="s">
        <v>113</v>
      </c>
      <c r="I602" t="str">
        <f>I601</f>
        <v>ALTER TABLE TM_REL_BACKLOG_AND_SPRINT_LIST</v>
      </c>
      <c r="K602" s="25" t="str">
        <f>CONCATENATE("T.",B602,",")</f>
        <v>T.ID,</v>
      </c>
      <c r="L602" s="12"/>
      <c r="M602" s="18" t="str">
        <f t="shared" ref="M602:M611" si="266">CONCATENATE(B602,",")</f>
        <v>ID,</v>
      </c>
      <c r="N602" s="5" t="str">
        <f>CONCATENATE(B602," ",C602,"(",D602,") ",E602," ,")</f>
        <v>ID VARCHAR(30) NOT NULL ,</v>
      </c>
      <c r="O602" s="1" t="s">
        <v>2</v>
      </c>
      <c r="P602" s="6"/>
      <c r="Q602" s="6"/>
      <c r="R602" s="6"/>
      <c r="S602" s="6"/>
      <c r="T602" s="6"/>
      <c r="U602" s="6"/>
      <c r="V602" s="6"/>
      <c r="W602" s="17" t="str">
        <f t="shared" ref="W602:W611" si="267"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id</v>
      </c>
      <c r="X602" s="3" t="str">
        <f t="shared" ref="X602:X611" si="268">CONCATENATE("""",W602,"""",":","""","""",",")</f>
        <v>"id":"",</v>
      </c>
      <c r="Y602" s="22" t="str">
        <f t="shared" ref="Y602:Y611" si="269">CONCATENATE("public static String ",,B602,,"=","""",W602,""";")</f>
        <v>public static String ID="id";</v>
      </c>
      <c r="Z602" s="7" t="str">
        <f t="shared" ref="Z602:Z611" si="270">CONCATENATE("private String ",W602,"=","""""",";")</f>
        <v>private String id="";</v>
      </c>
    </row>
    <row r="603" spans="2:26" ht="17.5" x14ac:dyDescent="0.45">
      <c r="B603" s="1" t="s">
        <v>3</v>
      </c>
      <c r="C603" s="1" t="s">
        <v>1</v>
      </c>
      <c r="D603" s="4">
        <v>10</v>
      </c>
      <c r="I603" t="str">
        <f>I602</f>
        <v>ALTER TABLE TM_REL_BACKLOG_AND_SPRINT_LIST</v>
      </c>
      <c r="K603" s="25" t="str">
        <f>CONCATENATE("T.",B603,",")</f>
        <v>T.STATUS,</v>
      </c>
      <c r="L603" s="12"/>
      <c r="M603" s="18" t="str">
        <f t="shared" si="266"/>
        <v>STATUS,</v>
      </c>
      <c r="N603" s="5" t="str">
        <f t="shared" ref="N603:N611" si="271">CONCATENATE(B603," ",C603,"(",D603,")",",")</f>
        <v>STATUS VARCHAR(10),</v>
      </c>
      <c r="O603" s="1" t="s">
        <v>3</v>
      </c>
      <c r="W603" s="17" t="str">
        <f t="shared" si="267"/>
        <v>status</v>
      </c>
      <c r="X603" s="3" t="str">
        <f t="shared" si="268"/>
        <v>"status":"",</v>
      </c>
      <c r="Y603" s="22" t="str">
        <f t="shared" si="269"/>
        <v>public static String STATUS="status";</v>
      </c>
      <c r="Z603" s="7" t="str">
        <f t="shared" si="270"/>
        <v>private String status="";</v>
      </c>
    </row>
    <row r="604" spans="2:26" ht="17.5" x14ac:dyDescent="0.45">
      <c r="B604" s="1" t="s">
        <v>4</v>
      </c>
      <c r="C604" s="1" t="s">
        <v>1</v>
      </c>
      <c r="D604" s="4">
        <v>30</v>
      </c>
      <c r="I604" t="str">
        <f>I603</f>
        <v>ALTER TABLE TM_REL_BACKLOG_AND_SPRINT_LIST</v>
      </c>
      <c r="K604" s="25" t="str">
        <f>CONCATENATE("T.",B604,",")</f>
        <v>T.INSERT_DATE,</v>
      </c>
      <c r="L604" s="12"/>
      <c r="M604" s="18" t="str">
        <f t="shared" si="266"/>
        <v>INSERT_DATE,</v>
      </c>
      <c r="N604" s="5" t="str">
        <f t="shared" si="271"/>
        <v>INSERT_DATE VARCHAR(30),</v>
      </c>
      <c r="O604" s="1" t="s">
        <v>7</v>
      </c>
      <c r="P604" t="s">
        <v>8</v>
      </c>
      <c r="W604" s="17" t="str">
        <f t="shared" si="267"/>
        <v>insertDate</v>
      </c>
      <c r="X604" s="3" t="str">
        <f t="shared" si="268"/>
        <v>"insertDate":"",</v>
      </c>
      <c r="Y604" s="22" t="str">
        <f t="shared" si="269"/>
        <v>public static String INSERT_DATE="insertDate";</v>
      </c>
      <c r="Z604" s="7" t="str">
        <f t="shared" si="270"/>
        <v>private String insertDate="";</v>
      </c>
    </row>
    <row r="605" spans="2:26" ht="17.5" x14ac:dyDescent="0.45">
      <c r="B605" s="1" t="s">
        <v>5</v>
      </c>
      <c r="C605" s="1" t="s">
        <v>1</v>
      </c>
      <c r="D605" s="4">
        <v>30</v>
      </c>
      <c r="I605" t="str">
        <f>I604</f>
        <v>ALTER TABLE TM_REL_BACKLOG_AND_SPRINT_LIST</v>
      </c>
      <c r="K605" s="25" t="str">
        <f>CONCATENATE("T.",B605,",")</f>
        <v>T.MODIFICATION_DATE,</v>
      </c>
      <c r="L605" s="12"/>
      <c r="M605" s="18" t="str">
        <f t="shared" si="266"/>
        <v>MODIFICATION_DATE,</v>
      </c>
      <c r="N605" s="5" t="str">
        <f t="shared" si="271"/>
        <v>MODIFICATION_DATE VARCHAR(30),</v>
      </c>
      <c r="O605" s="1" t="s">
        <v>9</v>
      </c>
      <c r="P605" t="s">
        <v>8</v>
      </c>
      <c r="W605" s="17" t="str">
        <f t="shared" si="267"/>
        <v>modificationDate</v>
      </c>
      <c r="X605" s="3" t="str">
        <f t="shared" si="268"/>
        <v>"modificationDate":"",</v>
      </c>
      <c r="Y605" s="22" t="str">
        <f t="shared" si="269"/>
        <v>public static String MODIFICATION_DATE="modificationDate";</v>
      </c>
      <c r="Z605" s="7" t="str">
        <f t="shared" si="270"/>
        <v>private String modificationDate="";</v>
      </c>
    </row>
    <row r="606" spans="2:26" ht="17.5" x14ac:dyDescent="0.45">
      <c r="B606" s="1" t="s">
        <v>369</v>
      </c>
      <c r="C606" s="1" t="s">
        <v>1</v>
      </c>
      <c r="D606" s="4">
        <v>45</v>
      </c>
      <c r="I606" t="str">
        <f>I585</f>
        <v>B.NAME AS LABEL_NAME,</v>
      </c>
      <c r="K606" s="25" t="str">
        <f>CONCATENATE("T.",B606,",")</f>
        <v>T.FK_BACKLOG_ID,</v>
      </c>
      <c r="L606" s="12"/>
      <c r="M606" s="18" t="str">
        <f t="shared" si="266"/>
        <v>FK_BACKLOG_ID,</v>
      </c>
      <c r="N606" s="5" t="str">
        <f t="shared" si="271"/>
        <v>FK_BACKLOG_ID VARCHAR(45),</v>
      </c>
      <c r="O606" s="1" t="s">
        <v>10</v>
      </c>
      <c r="P606" t="s">
        <v>356</v>
      </c>
      <c r="Q606" t="s">
        <v>2</v>
      </c>
      <c r="W606" s="17" t="str">
        <f t="shared" si="267"/>
        <v>fkBacklogId</v>
      </c>
      <c r="X606" s="3" t="str">
        <f t="shared" si="268"/>
        <v>"fkBacklogId":"",</v>
      </c>
      <c r="Y606" s="22" t="str">
        <f t="shared" si="269"/>
        <v>public static String FK_BACKLOG_ID="fkBacklogId";</v>
      </c>
      <c r="Z606" s="7" t="str">
        <f t="shared" si="270"/>
        <v>private String fkBacklogId="";</v>
      </c>
    </row>
    <row r="607" spans="2:26" ht="17.5" x14ac:dyDescent="0.45">
      <c r="B607" s="1" t="s">
        <v>353</v>
      </c>
      <c r="C607" s="1" t="s">
        <v>1</v>
      </c>
      <c r="D607" s="4">
        <v>45</v>
      </c>
      <c r="I607" t="str">
        <f>I585</f>
        <v>B.NAME AS LABEL_NAME,</v>
      </c>
      <c r="K607" s="25" t="s">
        <v>522</v>
      </c>
      <c r="L607" s="12"/>
      <c r="M607" s="18" t="str">
        <f>CONCATENATE(B607,",")</f>
        <v>BACKLOG_NAME,</v>
      </c>
      <c r="N607" s="5" t="str">
        <f>CONCATENATE(B607," ",C607,"(",D607,")",",")</f>
        <v>BACKLOG_NAME VARCHAR(45),</v>
      </c>
      <c r="O607" s="1" t="s">
        <v>356</v>
      </c>
      <c r="P607" t="s">
        <v>0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backlogName</v>
      </c>
      <c r="X607" s="3" t="str">
        <f>CONCATENATE("""",W607,"""",":","""","""",",")</f>
        <v>"backlogName":"",</v>
      </c>
      <c r="Y607" s="22" t="str">
        <f>CONCATENATE("public static String ",,B607,,"=","""",W607,""";")</f>
        <v>public static String BACKLOG_NAME="backlogName";</v>
      </c>
      <c r="Z607" s="7" t="str">
        <f>CONCATENATE("private String ",W607,"=","""""",";")</f>
        <v>private String backlogName="";</v>
      </c>
    </row>
    <row r="608" spans="2:26" ht="17.5" x14ac:dyDescent="0.45">
      <c r="B608" s="1" t="s">
        <v>275</v>
      </c>
      <c r="C608" s="1" t="s">
        <v>1</v>
      </c>
      <c r="D608" s="4">
        <v>45</v>
      </c>
      <c r="I608" t="str">
        <f>I586</f>
        <v>ALTER TABLE TM_BACKLOG_TASK</v>
      </c>
      <c r="K608" s="25" t="s">
        <v>523</v>
      </c>
      <c r="L608" s="12"/>
      <c r="M608" s="18" t="str">
        <f t="shared" si="266"/>
        <v>FK_PROJECT_ID,</v>
      </c>
      <c r="N608" s="5" t="str">
        <f t="shared" si="271"/>
        <v>FK_PROJECT_ID VARCHAR(45),</v>
      </c>
      <c r="O608" s="1" t="s">
        <v>10</v>
      </c>
      <c r="P608" t="s">
        <v>289</v>
      </c>
      <c r="Q608" t="s">
        <v>2</v>
      </c>
      <c r="W608" s="17" t="str">
        <f t="shared" si="267"/>
        <v>fkProjectId</v>
      </c>
      <c r="X608" s="3" t="str">
        <f t="shared" si="268"/>
        <v>"fkProjectId":"",</v>
      </c>
      <c r="Y608" s="22" t="str">
        <f t="shared" si="269"/>
        <v>public static String FK_PROJECT_ID="fkProjectId";</v>
      </c>
      <c r="Z608" s="7" t="str">
        <f t="shared" si="270"/>
        <v>private String fkProjectId="";</v>
      </c>
    </row>
    <row r="609" spans="2:26" ht="17.5" x14ac:dyDescent="0.45">
      <c r="B609" s="1" t="s">
        <v>463</v>
      </c>
      <c r="C609" s="1" t="s">
        <v>1</v>
      </c>
      <c r="D609" s="4">
        <v>44</v>
      </c>
      <c r="I609">
        <f>I437</f>
        <v>0</v>
      </c>
      <c r="K609" s="25" t="str">
        <f>CONCATENATE("T.",B609,",")</f>
        <v>T.FK_TASK_SPRINT_ID,</v>
      </c>
      <c r="L609" s="12"/>
      <c r="M609" s="18" t="str">
        <f t="shared" si="266"/>
        <v>FK_TASK_SPRINT_ID,</v>
      </c>
      <c r="N609" s="5" t="str">
        <f t="shared" si="271"/>
        <v>FK_TASK_SPRINT_ID VARCHAR(44),</v>
      </c>
      <c r="O609" s="1" t="s">
        <v>10</v>
      </c>
      <c r="P609" t="s">
        <v>312</v>
      </c>
      <c r="Q609" t="s">
        <v>61</v>
      </c>
      <c r="R609" t="s">
        <v>2</v>
      </c>
      <c r="W609" s="17" t="str">
        <f t="shared" si="267"/>
        <v>fkTaskLabelId</v>
      </c>
      <c r="X609" s="3" t="str">
        <f t="shared" si="268"/>
        <v>"fkTaskLabelId":"",</v>
      </c>
      <c r="Y609" s="22" t="str">
        <f t="shared" si="269"/>
        <v>public static String FK_TASK_SPRINT_ID="fkTaskLabelId";</v>
      </c>
      <c r="Z609" s="7" t="str">
        <f t="shared" si="270"/>
        <v>private String fkTaskLabelId="";</v>
      </c>
    </row>
    <row r="610" spans="2:26" ht="17.5" x14ac:dyDescent="0.45">
      <c r="B610" s="1" t="s">
        <v>362</v>
      </c>
      <c r="C610" s="1" t="s">
        <v>1</v>
      </c>
      <c r="D610" s="4">
        <v>44</v>
      </c>
      <c r="I610" t="s">
        <v>468</v>
      </c>
      <c r="K610" s="25" t="s">
        <v>472</v>
      </c>
      <c r="L610" s="12"/>
      <c r="M610" s="18" t="str">
        <f t="shared" si="266"/>
        <v>SPRINT_NAME,</v>
      </c>
      <c r="N610" s="5" t="str">
        <f t="shared" si="271"/>
        <v>SPRINT_NAME VARCHAR(44),</v>
      </c>
      <c r="O610" s="1" t="s">
        <v>368</v>
      </c>
      <c r="P610" t="s">
        <v>0</v>
      </c>
      <c r="W610" s="17" t="str">
        <f t="shared" si="267"/>
        <v>sprintName</v>
      </c>
      <c r="X610" s="3" t="str">
        <f t="shared" si="268"/>
        <v>"sprintName":"",</v>
      </c>
      <c r="Y610" s="22" t="str">
        <f t="shared" si="269"/>
        <v>public static String SPRINT_NAME="sprintName";</v>
      </c>
      <c r="Z610" s="7" t="str">
        <f t="shared" si="270"/>
        <v>private String sprintName="";</v>
      </c>
    </row>
    <row r="611" spans="2:26" ht="17.5" x14ac:dyDescent="0.45">
      <c r="B611" s="1" t="s">
        <v>367</v>
      </c>
      <c r="C611" s="1" t="s">
        <v>1</v>
      </c>
      <c r="D611" s="4">
        <v>44</v>
      </c>
      <c r="I611">
        <f>I438</f>
        <v>0</v>
      </c>
      <c r="K611" s="25" t="s">
        <v>473</v>
      </c>
      <c r="L611" s="12"/>
      <c r="M611" s="18" t="str">
        <f t="shared" si="266"/>
        <v>SPRINT_COLOR,</v>
      </c>
      <c r="N611" s="5" t="str">
        <f t="shared" si="271"/>
        <v>SPRINT_COLOR VARCHAR(44),</v>
      </c>
      <c r="O611" s="1" t="s">
        <v>368</v>
      </c>
      <c r="P611" t="s">
        <v>360</v>
      </c>
      <c r="W611" s="17" t="str">
        <f t="shared" si="267"/>
        <v>sprintColor</v>
      </c>
      <c r="X611" s="3" t="str">
        <f t="shared" si="268"/>
        <v>"sprintColor":"",</v>
      </c>
      <c r="Y611" s="22" t="str">
        <f t="shared" si="269"/>
        <v>public static String SPRINT_COLOR="sprintColor";</v>
      </c>
      <c r="Z611" s="7" t="str">
        <f t="shared" si="270"/>
        <v>private String sprintColor="";</v>
      </c>
    </row>
    <row r="612" spans="2:26" ht="17.5" x14ac:dyDescent="0.45">
      <c r="B612" s="1"/>
      <c r="C612" s="1"/>
      <c r="D612" s="4"/>
      <c r="K612" s="29" t="s">
        <v>524</v>
      </c>
      <c r="L612" s="12"/>
      <c r="M612" s="18"/>
      <c r="N612" s="33" t="s">
        <v>130</v>
      </c>
      <c r="O612" s="1"/>
      <c r="W612" s="17"/>
    </row>
    <row r="613" spans="2:26" ht="17.5" x14ac:dyDescent="0.45">
      <c r="B613" s="14"/>
      <c r="C613" s="14"/>
      <c r="D613" s="14"/>
      <c r="K613" s="29" t="s">
        <v>525</v>
      </c>
      <c r="L613" s="14"/>
      <c r="M613" s="20"/>
      <c r="N613" s="33"/>
      <c r="O613" s="14"/>
      <c r="W613" s="17"/>
    </row>
    <row r="614" spans="2:26" ht="17.5" x14ac:dyDescent="0.45">
      <c r="B614" s="14"/>
      <c r="C614" s="14"/>
      <c r="D614" s="14"/>
      <c r="K614" s="29" t="s">
        <v>526</v>
      </c>
      <c r="L614" s="14"/>
      <c r="M614" s="20"/>
      <c r="N614" s="33"/>
      <c r="O614" s="14"/>
      <c r="W614" s="17"/>
    </row>
    <row r="615" spans="2:26" ht="17.5" x14ac:dyDescent="0.45">
      <c r="B615" s="14"/>
      <c r="C615" s="14"/>
      <c r="D615" s="14"/>
      <c r="K615" s="29" t="s">
        <v>527</v>
      </c>
      <c r="L615" s="14"/>
      <c r="M615" s="20"/>
      <c r="N615" s="33"/>
      <c r="O615" s="14"/>
      <c r="W615" s="17"/>
    </row>
    <row r="616" spans="2:26" ht="17.5" x14ac:dyDescent="0.45">
      <c r="B616" s="14"/>
      <c r="C616" s="14"/>
      <c r="D616" s="14"/>
      <c r="K616" s="29" t="s">
        <v>528</v>
      </c>
      <c r="L616" s="14"/>
      <c r="M616" s="20"/>
      <c r="N616" s="33"/>
      <c r="O616" s="14"/>
      <c r="W616" s="17"/>
    </row>
    <row r="619" spans="2:26" x14ac:dyDescent="0.35">
      <c r="B619" s="2" t="s">
        <v>503</v>
      </c>
      <c r="I619" t="str">
        <f>CONCATENATE("ALTER TABLE"," ",B619)</f>
        <v>ALTER TABLE TM_PROJECT_COUNT_LIST</v>
      </c>
      <c r="J619" t="s">
        <v>294</v>
      </c>
      <c r="K619" s="26" t="str">
        <f>CONCATENATE(J619," VIEW ",B619," AS SELECT")</f>
        <v>create OR REPLACE VIEW TM_PROJECT_COUNT_LIST AS SELECT</v>
      </c>
      <c r="N619" s="5" t="str">
        <f>CONCATENATE("CREATE TABLE ",B619," ","(")</f>
        <v>CREATE TABLE TM_PROJECT_COUNT_LIST (</v>
      </c>
    </row>
    <row r="620" spans="2:26" ht="17.5" x14ac:dyDescent="0.45">
      <c r="B620" s="1" t="s">
        <v>2</v>
      </c>
      <c r="C620" s="1" t="s">
        <v>1</v>
      </c>
      <c r="D620" s="4">
        <v>30</v>
      </c>
      <c r="E620" s="24" t="s">
        <v>113</v>
      </c>
      <c r="I620" t="str">
        <f>I619</f>
        <v>ALTER TABLE TM_PROJECT_COUNT_LIST</v>
      </c>
      <c r="K620" s="26" t="str">
        <f t="shared" ref="K620:K633" si="272">CONCATENATE(J620," VIEW ",B620," AS SELECT")</f>
        <v xml:space="preserve"> VIEW ID AS SELECT</v>
      </c>
      <c r="L620" s="12"/>
      <c r="M620" s="18" t="str">
        <f t="shared" ref="M620:M628" si="273">CONCATENATE(B620,",")</f>
        <v>ID,</v>
      </c>
      <c r="N620" s="5" t="str">
        <f>CONCATENATE(B620," ",C620,"(",D620,") ",E620," ,")</f>
        <v>ID VARCHAR(30) NOT NULL ,</v>
      </c>
      <c r="O620" s="1" t="s">
        <v>2</v>
      </c>
      <c r="P620" s="6"/>
      <c r="Q620" s="6"/>
      <c r="R620" s="6"/>
      <c r="S620" s="6"/>
      <c r="T620" s="6"/>
      <c r="U620" s="6"/>
      <c r="V620" s="6"/>
      <c r="W620" s="17" t="str">
        <f t="shared" ref="W620:W628" si="274"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id</v>
      </c>
      <c r="X620" s="3" t="str">
        <f t="shared" ref="X620:X628" si="275">CONCATENATE("""",W620,"""",":","""","""",",")</f>
        <v>"id":"",</v>
      </c>
      <c r="Y620" s="22" t="str">
        <f t="shared" ref="Y620:Y628" si="276">CONCATENATE("public static String ",,B620,,"=","""",W620,""";")</f>
        <v>public static String ID="id";</v>
      </c>
      <c r="Z620" s="7" t="str">
        <f t="shared" ref="Z620:Z628" si="277">CONCATENATE("private String ",W620,"=","""""",";")</f>
        <v>private String id="";</v>
      </c>
    </row>
    <row r="621" spans="2:26" ht="17.5" x14ac:dyDescent="0.45">
      <c r="B621" s="1" t="s">
        <v>3</v>
      </c>
      <c r="C621" s="1" t="s">
        <v>1</v>
      </c>
      <c r="D621" s="4">
        <v>10</v>
      </c>
      <c r="I621" t="str">
        <f>I620</f>
        <v>ALTER TABLE TM_PROJECT_COUNT_LIST</v>
      </c>
      <c r="K621" s="26" t="str">
        <f t="shared" si="272"/>
        <v xml:space="preserve"> VIEW STATUS AS SELECT</v>
      </c>
      <c r="L621" s="12"/>
      <c r="M621" s="18" t="str">
        <f t="shared" si="273"/>
        <v>STATUS,</v>
      </c>
      <c r="N621" s="5" t="str">
        <f t="shared" ref="N621:N628" si="278">CONCATENATE(B621," ",C621,"(",D621,")",",")</f>
        <v>STATUS VARCHAR(10),</v>
      </c>
      <c r="O621" s="1" t="s">
        <v>3</v>
      </c>
      <c r="W621" s="17" t="str">
        <f t="shared" si="274"/>
        <v>status</v>
      </c>
      <c r="X621" s="3" t="str">
        <f t="shared" si="275"/>
        <v>"status":"",</v>
      </c>
      <c r="Y621" s="22" t="str">
        <f t="shared" si="276"/>
        <v>public static String STATUS="status";</v>
      </c>
      <c r="Z621" s="7" t="str">
        <f t="shared" si="277"/>
        <v>private String status="";</v>
      </c>
    </row>
    <row r="622" spans="2:26" ht="17.5" x14ac:dyDescent="0.45">
      <c r="B622" s="1" t="s">
        <v>4</v>
      </c>
      <c r="C622" s="1" t="s">
        <v>1</v>
      </c>
      <c r="D622" s="4">
        <v>30</v>
      </c>
      <c r="I622" t="str">
        <f>I621</f>
        <v>ALTER TABLE TM_PROJECT_COUNT_LIST</v>
      </c>
      <c r="K622" s="26" t="str">
        <f t="shared" si="272"/>
        <v xml:space="preserve"> VIEW INSERT_DATE AS SELECT</v>
      </c>
      <c r="L622" s="12"/>
      <c r="M622" s="18" t="str">
        <f t="shared" si="273"/>
        <v>INSERT_DATE,</v>
      </c>
      <c r="N622" s="5" t="str">
        <f t="shared" si="278"/>
        <v>INSERT_DATE VARCHAR(30),</v>
      </c>
      <c r="O622" s="1" t="s">
        <v>7</v>
      </c>
      <c r="P622" t="s">
        <v>8</v>
      </c>
      <c r="W622" s="17" t="str">
        <f t="shared" si="274"/>
        <v>insertDate</v>
      </c>
      <c r="X622" s="3" t="str">
        <f t="shared" si="275"/>
        <v>"insertDate":"",</v>
      </c>
      <c r="Y622" s="22" t="str">
        <f t="shared" si="276"/>
        <v>public static String INSERT_DATE="insertDate";</v>
      </c>
      <c r="Z622" s="7" t="str">
        <f t="shared" si="277"/>
        <v>private String insertDate="";</v>
      </c>
    </row>
    <row r="623" spans="2:26" ht="17.5" x14ac:dyDescent="0.45">
      <c r="B623" s="1" t="s">
        <v>5</v>
      </c>
      <c r="C623" s="1" t="s">
        <v>1</v>
      </c>
      <c r="D623" s="4">
        <v>30</v>
      </c>
      <c r="I623" t="str">
        <f>I622</f>
        <v>ALTER TABLE TM_PROJECT_COUNT_LIST</v>
      </c>
      <c r="K623" s="26" t="str">
        <f t="shared" si="272"/>
        <v xml:space="preserve"> VIEW MODIFICATION_DATE AS SELECT</v>
      </c>
      <c r="L623" s="12"/>
      <c r="M623" s="18" t="str">
        <f t="shared" si="273"/>
        <v>MODIFICATION_DATE,</v>
      </c>
      <c r="N623" s="5" t="str">
        <f t="shared" si="278"/>
        <v>MODIFICATION_DATE VARCHAR(30),</v>
      </c>
      <c r="O623" s="1" t="s">
        <v>9</v>
      </c>
      <c r="P623" t="s">
        <v>8</v>
      </c>
      <c r="W623" s="17" t="str">
        <f t="shared" si="274"/>
        <v>modificationDate</v>
      </c>
      <c r="X623" s="3" t="str">
        <f t="shared" si="275"/>
        <v>"modificationDate":"",</v>
      </c>
      <c r="Y623" s="22" t="str">
        <f t="shared" si="276"/>
        <v>public static String MODIFICATION_DATE="modificationDate";</v>
      </c>
      <c r="Z623" s="7" t="str">
        <f t="shared" si="277"/>
        <v>private String modificationDate="";</v>
      </c>
    </row>
    <row r="624" spans="2:26" ht="17.5" x14ac:dyDescent="0.45">
      <c r="B624" s="1" t="s">
        <v>288</v>
      </c>
      <c r="C624" s="1" t="s">
        <v>1</v>
      </c>
      <c r="D624" s="4">
        <v>45</v>
      </c>
      <c r="I624">
        <f>I598</f>
        <v>0</v>
      </c>
      <c r="K624" s="26" t="str">
        <f t="shared" si="272"/>
        <v xml:space="preserve"> VIEW PROJECT_NAME AS SELECT</v>
      </c>
      <c r="L624" s="12"/>
      <c r="M624" s="18" t="str">
        <f t="shared" si="273"/>
        <v>PROJECT_NAME,</v>
      </c>
      <c r="N624" s="5" t="str">
        <f t="shared" si="278"/>
        <v>PROJECT_NAME VARCHAR(45),</v>
      </c>
      <c r="O624" s="1" t="s">
        <v>289</v>
      </c>
      <c r="P624" t="s">
        <v>0</v>
      </c>
      <c r="W624" s="17" t="str">
        <f t="shared" si="274"/>
        <v>projectName</v>
      </c>
      <c r="X624" s="3" t="str">
        <f t="shared" si="275"/>
        <v>"projectName":"",</v>
      </c>
      <c r="Y624" s="22" t="str">
        <f t="shared" si="276"/>
        <v>public static String PROJECT_NAME="projectName";</v>
      </c>
      <c r="Z624" s="7" t="str">
        <f t="shared" si="277"/>
        <v>private String projectName="";</v>
      </c>
    </row>
    <row r="625" spans="2:26" ht="17.5" x14ac:dyDescent="0.45">
      <c r="B625" s="1" t="s">
        <v>504</v>
      </c>
      <c r="C625" s="1" t="s">
        <v>1</v>
      </c>
      <c r="D625" s="4">
        <v>45</v>
      </c>
      <c r="I625">
        <f>I599</f>
        <v>0</v>
      </c>
      <c r="K625" s="26" t="str">
        <f t="shared" si="272"/>
        <v xml:space="preserve"> VIEW OVERAL_COUNT AS SELECT</v>
      </c>
      <c r="L625" s="12"/>
      <c r="M625" s="18" t="str">
        <f t="shared" si="273"/>
        <v>OVERAL_COUNT,</v>
      </c>
      <c r="N625" s="5" t="str">
        <f t="shared" si="278"/>
        <v>OVERAL_COUNT VARCHAR(45),</v>
      </c>
      <c r="O625" s="1" t="s">
        <v>512</v>
      </c>
      <c r="P625" t="s">
        <v>215</v>
      </c>
      <c r="W625" s="17" t="str">
        <f t="shared" si="274"/>
        <v>overalCount</v>
      </c>
      <c r="X625" s="3" t="str">
        <f t="shared" si="275"/>
        <v>"overalCount":"",</v>
      </c>
      <c r="Y625" s="22" t="str">
        <f t="shared" si="276"/>
        <v>public static String OVERAL_COUNT="overalCount";</v>
      </c>
      <c r="Z625" s="7" t="str">
        <f t="shared" si="277"/>
        <v>private String overalCount="";</v>
      </c>
    </row>
    <row r="626" spans="2:26" ht="17.5" x14ac:dyDescent="0.45">
      <c r="B626" s="1" t="s">
        <v>505</v>
      </c>
      <c r="C626" s="1" t="s">
        <v>1</v>
      </c>
      <c r="D626" s="4">
        <v>44</v>
      </c>
      <c r="I626">
        <f>I450</f>
        <v>0</v>
      </c>
      <c r="K626" s="26" t="str">
        <f t="shared" si="272"/>
        <v xml:space="preserve"> VIEW NEW_COUNT AS SELECT</v>
      </c>
      <c r="L626" s="12"/>
      <c r="M626" s="18" t="str">
        <f t="shared" si="273"/>
        <v>NEW_COUNT,</v>
      </c>
      <c r="N626" s="5" t="str">
        <f t="shared" si="278"/>
        <v>NEW_COUNT VARCHAR(44),</v>
      </c>
      <c r="O626" s="1" t="s">
        <v>513</v>
      </c>
      <c r="P626" t="s">
        <v>215</v>
      </c>
      <c r="W626" s="17" t="str">
        <f t="shared" si="274"/>
        <v>newCount</v>
      </c>
      <c r="X626" s="3" t="str">
        <f t="shared" si="275"/>
        <v>"newCount":"",</v>
      </c>
      <c r="Y626" s="22" t="str">
        <f t="shared" si="276"/>
        <v>public static String NEW_COUNT="newCount";</v>
      </c>
      <c r="Z626" s="7" t="str">
        <f t="shared" si="277"/>
        <v>private String newCount="";</v>
      </c>
    </row>
    <row r="627" spans="2:26" ht="17.5" x14ac:dyDescent="0.45">
      <c r="B627" s="1" t="s">
        <v>506</v>
      </c>
      <c r="C627" s="1" t="s">
        <v>1</v>
      </c>
      <c r="D627" s="4">
        <v>44</v>
      </c>
      <c r="I627" t="s">
        <v>468</v>
      </c>
      <c r="K627" s="26" t="str">
        <f t="shared" si="272"/>
        <v xml:space="preserve"> VIEW ONGOING_COUNT AS SELECT</v>
      </c>
      <c r="L627" s="12"/>
      <c r="M627" s="18" t="str">
        <f t="shared" si="273"/>
        <v>ONGOING_COUNT,</v>
      </c>
      <c r="N627" s="5" t="str">
        <f t="shared" si="278"/>
        <v>ONGOING_COUNT VARCHAR(44),</v>
      </c>
      <c r="O627" s="1" t="s">
        <v>514</v>
      </c>
      <c r="P627" t="s">
        <v>215</v>
      </c>
      <c r="W627" s="17" t="str">
        <f t="shared" si="274"/>
        <v>ongoingCount</v>
      </c>
      <c r="X627" s="3" t="str">
        <f t="shared" si="275"/>
        <v>"ongoingCount":"",</v>
      </c>
      <c r="Y627" s="22" t="str">
        <f t="shared" si="276"/>
        <v>public static String ONGOING_COUNT="ongoingCount";</v>
      </c>
      <c r="Z627" s="7" t="str">
        <f t="shared" si="277"/>
        <v>private String ongoingCount="";</v>
      </c>
    </row>
    <row r="628" spans="2:26" ht="17.5" x14ac:dyDescent="0.45">
      <c r="B628" s="1" t="s">
        <v>507</v>
      </c>
      <c r="C628" s="1" t="s">
        <v>1</v>
      </c>
      <c r="D628" s="4">
        <v>44</v>
      </c>
      <c r="I628">
        <f>I451</f>
        <v>0</v>
      </c>
      <c r="K628" s="26" t="str">
        <f t="shared" si="272"/>
        <v xml:space="preserve"> VIEW CLOSED_COUNT AS SELECT</v>
      </c>
      <c r="L628" s="12"/>
      <c r="M628" s="18" t="str">
        <f t="shared" si="273"/>
        <v>CLOSED_COUNT,</v>
      </c>
      <c r="N628" s="5" t="str">
        <f t="shared" si="278"/>
        <v>CLOSED_COUNT VARCHAR(44),</v>
      </c>
      <c r="O628" s="1" t="s">
        <v>515</v>
      </c>
      <c r="P628" t="s">
        <v>215</v>
      </c>
      <c r="W628" s="17" t="str">
        <f t="shared" si="274"/>
        <v>closedCount</v>
      </c>
      <c r="X628" s="3" t="str">
        <f t="shared" si="275"/>
        <v>"closedCount":"",</v>
      </c>
      <c r="Y628" s="22" t="str">
        <f t="shared" si="276"/>
        <v>public static String CLOSED_COUNT="closedCount";</v>
      </c>
      <c r="Z628" s="7" t="str">
        <f t="shared" si="277"/>
        <v>private String closedCount="";</v>
      </c>
    </row>
    <row r="629" spans="2:26" ht="17.5" x14ac:dyDescent="0.45">
      <c r="B629" s="1" t="s">
        <v>508</v>
      </c>
      <c r="C629" s="1" t="s">
        <v>1</v>
      </c>
      <c r="D629" s="4">
        <v>45</v>
      </c>
      <c r="I629" t="str">
        <f>I603</f>
        <v>ALTER TABLE TM_REL_BACKLOG_AND_SPRINT_LIST</v>
      </c>
      <c r="K629" s="26" t="str">
        <f t="shared" si="272"/>
        <v xml:space="preserve"> VIEW TICKET_COUNT AS SELECT</v>
      </c>
      <c r="L629" s="12"/>
      <c r="M629" s="18" t="str">
        <f>CONCATENATE(B629,",")</f>
        <v>TICKET_COUNT,</v>
      </c>
      <c r="N629" s="5" t="str">
        <f>CONCATENATE(B629," ",C629,"(",D629,")",",")</f>
        <v>TICKET_COUNT VARCHAR(45),</v>
      </c>
      <c r="O629" s="1" t="s">
        <v>516</v>
      </c>
      <c r="P629" t="s">
        <v>215</v>
      </c>
      <c r="W629" s="17" t="str">
        <f>CONCATENATE(,LOWER(O629),UPPER(LEFT(P629,1)),LOWER(RIGHT(P629,LEN(P629)-IF(LEN(P629)&gt;0,1,LEN(P629)))),UPPER(LEFT(Q629,1)),LOWER(RIGHT(Q629,LEN(Q629)-IF(LEN(Q629)&gt;0,1,LEN(Q629)))),UPPER(LEFT(R629,1)),LOWER(RIGHT(R629,LEN(R629)-IF(LEN(R629)&gt;0,1,LEN(R629)))),UPPER(LEFT(S629,1)),LOWER(RIGHT(S629,LEN(S629)-IF(LEN(S629)&gt;0,1,LEN(S629)))),UPPER(LEFT(T629,1)),LOWER(RIGHT(T629,LEN(T629)-IF(LEN(T629)&gt;0,1,LEN(T629)))),UPPER(LEFT(U629,1)),LOWER(RIGHT(U629,LEN(U629)-IF(LEN(U629)&gt;0,1,LEN(U629)))),UPPER(LEFT(V629,1)),LOWER(RIGHT(V629,LEN(V629)-IF(LEN(V629)&gt;0,1,LEN(V629)))))</f>
        <v>ticketCount</v>
      </c>
      <c r="X629" s="3" t="str">
        <f>CONCATENATE("""",W629,"""",":","""","""",",")</f>
        <v>"ticketCount":"",</v>
      </c>
      <c r="Y629" s="22" t="str">
        <f>CONCATENATE("public static String ",,B629,,"=","""",W629,""";")</f>
        <v>public static String TICKET_COUNT="ticketCount";</v>
      </c>
      <c r="Z629" s="7" t="str">
        <f>CONCATENATE("private String ",W629,"=","""""",";")</f>
        <v>private String ticketCount="";</v>
      </c>
    </row>
    <row r="630" spans="2:26" ht="17.5" x14ac:dyDescent="0.45">
      <c r="B630" s="1" t="s">
        <v>509</v>
      </c>
      <c r="C630" s="1" t="s">
        <v>1</v>
      </c>
      <c r="D630" s="4">
        <v>44</v>
      </c>
      <c r="I630">
        <f>I454</f>
        <v>0</v>
      </c>
      <c r="K630" s="26" t="str">
        <f t="shared" si="272"/>
        <v xml:space="preserve"> VIEW SOURCED_COUNT AS SELECT</v>
      </c>
      <c r="L630" s="12"/>
      <c r="M630" s="18" t="str">
        <f>CONCATENATE(B630,",")</f>
        <v>SOURCED_COUNT,</v>
      </c>
      <c r="N630" s="5" t="str">
        <f>CONCATENATE(B630," ",C630,"(",D630,")",",")</f>
        <v>SOURCED_COUNT VARCHAR(44),</v>
      </c>
      <c r="O630" s="1" t="s">
        <v>396</v>
      </c>
      <c r="P630" t="s">
        <v>215</v>
      </c>
      <c r="W630" s="17" t="str">
        <f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sourcedCount</v>
      </c>
      <c r="X630" s="3" t="str">
        <f>CONCATENATE("""",W630,"""",":","""","""",",")</f>
        <v>"sourcedCount":"",</v>
      </c>
      <c r="Y630" s="22" t="str">
        <f>CONCATENATE("public static String ",,B630,,"=","""",W630,""";")</f>
        <v>public static String SOURCED_COUNT="sourcedCount";</v>
      </c>
      <c r="Z630" s="7" t="str">
        <f>CONCATENATE("private String ",W630,"=","""""",";")</f>
        <v>private String sourcedCount="";</v>
      </c>
    </row>
    <row r="631" spans="2:26" ht="17.5" x14ac:dyDescent="0.45">
      <c r="B631" s="1" t="s">
        <v>510</v>
      </c>
      <c r="C631" s="1" t="s">
        <v>1</v>
      </c>
      <c r="D631" s="4">
        <v>44</v>
      </c>
      <c r="I631" t="s">
        <v>468</v>
      </c>
      <c r="K631" s="26" t="str">
        <f t="shared" si="272"/>
        <v xml:space="preserve"> VIEW BOUND_COUNT AS SELECT</v>
      </c>
      <c r="L631" s="12"/>
      <c r="M631" s="18" t="str">
        <f>CONCATENATE(B631,",")</f>
        <v>BOUND_COUNT,</v>
      </c>
      <c r="N631" s="5" t="str">
        <f>CONCATENATE(B631," ",C631,"(",D631,")",",")</f>
        <v>BOUND_COUNT VARCHAR(44),</v>
      </c>
      <c r="O631" s="1" t="s">
        <v>517</v>
      </c>
      <c r="P631" t="s">
        <v>215</v>
      </c>
      <c r="W631" s="17" t="str">
        <f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boundCount</v>
      </c>
      <c r="X631" s="3" t="str">
        <f>CONCATENATE("""",W631,"""",":","""","""",",")</f>
        <v>"boundCount":"",</v>
      </c>
      <c r="Y631" s="22" t="str">
        <f>CONCATENATE("public static String ",,B631,,"=","""",W631,""";")</f>
        <v>public static String BOUND_COUNT="boundCount";</v>
      </c>
      <c r="Z631" s="7" t="str">
        <f>CONCATENATE("private String ",W631,"=","""""",";")</f>
        <v>private String boundCount="";</v>
      </c>
    </row>
    <row r="632" spans="2:26" ht="17.5" x14ac:dyDescent="0.45">
      <c r="B632" s="1" t="s">
        <v>511</v>
      </c>
      <c r="C632" s="1" t="s">
        <v>1</v>
      </c>
      <c r="D632" s="4">
        <v>44</v>
      </c>
      <c r="I632">
        <f>I455</f>
        <v>0</v>
      </c>
      <c r="K632" s="26" t="str">
        <f t="shared" si="272"/>
        <v xml:space="preserve"> VIEW INITIAL_COUNT AS SELECT</v>
      </c>
      <c r="L632" s="12"/>
      <c r="M632" s="18" t="str">
        <f>CONCATENATE(B632,",")</f>
        <v>INITIAL_COUNT,</v>
      </c>
      <c r="N632" s="5" t="str">
        <f>CONCATENATE(B632," ",C632,"(",D632,")",",")</f>
        <v>INITIAL_COUNT VARCHAR(44),</v>
      </c>
      <c r="O632" s="1" t="s">
        <v>518</v>
      </c>
      <c r="P632" t="s">
        <v>215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initialCount</v>
      </c>
      <c r="X632" s="3" t="str">
        <f>CONCATENATE("""",W632,"""",":","""","""",",")</f>
        <v>"initialCount":"",</v>
      </c>
      <c r="Y632" s="22" t="str">
        <f>CONCATENATE("public static String ",,B632,,"=","""",W632,""";")</f>
        <v>public static String INITIAL_COUNT="initialCount";</v>
      </c>
      <c r="Z632" s="7" t="str">
        <f>CONCATENATE("private String ",W632,"=","""""",";")</f>
        <v>private String initialCount="";</v>
      </c>
    </row>
    <row r="633" spans="2:26" ht="17.5" x14ac:dyDescent="0.45">
      <c r="B633" s="1"/>
      <c r="C633" s="1"/>
      <c r="D633" s="4"/>
      <c r="K633" s="26" t="str">
        <f t="shared" si="272"/>
        <v xml:space="preserve"> VIEW  AS SELECT</v>
      </c>
      <c r="L633" s="12"/>
      <c r="M633" s="18"/>
      <c r="N633" s="33" t="s">
        <v>130</v>
      </c>
      <c r="O633" s="1"/>
      <c r="W633" s="17"/>
    </row>
    <row r="637" spans="2:26" x14ac:dyDescent="0.35">
      <c r="B637" s="2" t="s">
        <v>540</v>
      </c>
      <c r="I637" t="str">
        <f>CONCATENATE("ALTER TABLE"," ",B637)</f>
        <v>ALTER TABLE TM_NOTIFICATION</v>
      </c>
      <c r="K637" s="25"/>
      <c r="N637" s="5" t="str">
        <f>CONCATENATE("CREATE TABLE ",B637," ","(")</f>
        <v>CREATE TABLE TM_NOTIFICATION (</v>
      </c>
    </row>
    <row r="638" spans="2:26" ht="17.5" x14ac:dyDescent="0.45">
      <c r="B638" s="1" t="s">
        <v>2</v>
      </c>
      <c r="C638" s="1" t="s">
        <v>1</v>
      </c>
      <c r="D638" s="4">
        <v>30</v>
      </c>
      <c r="E638" s="24" t="s">
        <v>113</v>
      </c>
      <c r="I638" t="str">
        <f>I637</f>
        <v>ALTER TABLE TM_NOTIFICATION</v>
      </c>
      <c r="L638" s="12"/>
      <c r="M638" s="18" t="str">
        <f t="shared" ref="M638:M644" si="279">CONCATENATE(B638,",")</f>
        <v>ID,</v>
      </c>
      <c r="N638" s="5" t="str">
        <f>CONCATENATE(B638," ",C638,"(",D638,") ",E638," ,")</f>
        <v>ID VARCHAR(30) NOT NULL ,</v>
      </c>
      <c r="O638" s="1" t="s">
        <v>2</v>
      </c>
      <c r="P638" s="6"/>
      <c r="Q638" s="6"/>
      <c r="R638" s="6"/>
      <c r="S638" s="6"/>
      <c r="T638" s="6"/>
      <c r="U638" s="6"/>
      <c r="V638" s="6"/>
      <c r="W638" s="17" t="str">
        <f t="shared" ref="W638:W644" si="280"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id</v>
      </c>
      <c r="X638" s="3" t="str">
        <f t="shared" ref="X638:X644" si="281">CONCATENATE("""",W638,"""",":","""","""",",")</f>
        <v>"id":"",</v>
      </c>
      <c r="Y638" s="22" t="str">
        <f t="shared" ref="Y638:Y644" si="282">CONCATENATE("public static String ",,B638,,"=","""",W638,""";")</f>
        <v>public static String ID="id";</v>
      </c>
      <c r="Z638" s="7" t="str">
        <f t="shared" ref="Z638:Z644" si="283">CONCATENATE("private String ",W638,"=","""""",";")</f>
        <v>private String id="";</v>
      </c>
    </row>
    <row r="639" spans="2:26" ht="17.5" x14ac:dyDescent="0.45">
      <c r="B639" s="1" t="s">
        <v>3</v>
      </c>
      <c r="C639" s="1" t="s">
        <v>1</v>
      </c>
      <c r="D639" s="4">
        <v>10</v>
      </c>
      <c r="I639" t="str">
        <f>I638</f>
        <v>ALTER TABLE TM_NOTIFICATION</v>
      </c>
      <c r="K639" s="21" t="s">
        <v>439</v>
      </c>
      <c r="L639" s="12"/>
      <c r="M639" s="18" t="str">
        <f t="shared" si="279"/>
        <v>STATUS,</v>
      </c>
      <c r="N639" s="5" t="str">
        <f t="shared" ref="N639:N644" si="284">CONCATENATE(B639," ",C639,"(",D639,")",",")</f>
        <v>STATUS VARCHAR(10),</v>
      </c>
      <c r="O639" s="1" t="s">
        <v>3</v>
      </c>
      <c r="W639" s="17" t="str">
        <f t="shared" si="280"/>
        <v>status</v>
      </c>
      <c r="X639" s="3" t="str">
        <f t="shared" si="281"/>
        <v>"status":"",</v>
      </c>
      <c r="Y639" s="22" t="str">
        <f t="shared" si="282"/>
        <v>public static String STATUS="status";</v>
      </c>
      <c r="Z639" s="7" t="str">
        <f t="shared" si="283"/>
        <v>private String status="";</v>
      </c>
    </row>
    <row r="640" spans="2:26" ht="17.5" x14ac:dyDescent="0.45">
      <c r="B640" s="1" t="s">
        <v>4</v>
      </c>
      <c r="C640" s="1" t="s">
        <v>1</v>
      </c>
      <c r="D640" s="4">
        <v>30</v>
      </c>
      <c r="I640" t="str">
        <f>I639</f>
        <v>ALTER TABLE TM_NOTIFICATION</v>
      </c>
      <c r="J640" t="str">
        <f t="shared" ref="J640:J650" si="285">CONCATENATE(LEFT(CONCATENATE(" ADD "," ",N640,";"),LEN(CONCATENATE(" ADD "," ",N640,";"))-2),";")</f>
        <v xml:space="preserve"> ADD  INSERT_DATE VARCHAR(30);</v>
      </c>
      <c r="K640" s="21" t="str">
        <f t="shared" ref="K640:K650" si="286">CONCATENATE(LEFT(CONCATENATE("  ALTER COLUMN  "," ",N640,";"),LEN(CONCATENATE("  ALTER COLUMN  "," ",N640,";"))-2),";")</f>
        <v xml:space="preserve">  ALTER COLUMN   INSERT_DATE VARCHAR(30);</v>
      </c>
      <c r="L640" s="12"/>
      <c r="M640" s="18" t="str">
        <f t="shared" si="279"/>
        <v>INSERT_DATE,</v>
      </c>
      <c r="N640" s="5" t="str">
        <f t="shared" si="284"/>
        <v>INSERT_DATE VARCHAR(30),</v>
      </c>
      <c r="O640" s="1" t="s">
        <v>7</v>
      </c>
      <c r="P640" t="s">
        <v>8</v>
      </c>
      <c r="W640" s="17" t="str">
        <f t="shared" si="280"/>
        <v>insertDate</v>
      </c>
      <c r="X640" s="3" t="str">
        <f t="shared" si="281"/>
        <v>"insertDate":"",</v>
      </c>
      <c r="Y640" s="22" t="str">
        <f t="shared" si="282"/>
        <v>public static String INSERT_DATE="insertDate";</v>
      </c>
      <c r="Z640" s="7" t="str">
        <f t="shared" si="283"/>
        <v>private String insertDate="";</v>
      </c>
    </row>
    <row r="641" spans="2:26" ht="17.5" x14ac:dyDescent="0.45">
      <c r="B641" s="1" t="s">
        <v>5</v>
      </c>
      <c r="C641" s="1" t="s">
        <v>1</v>
      </c>
      <c r="D641" s="4">
        <v>30</v>
      </c>
      <c r="I641" t="str">
        <f>I640</f>
        <v>ALTER TABLE TM_NOTIFICATION</v>
      </c>
      <c r="J641" t="str">
        <f t="shared" si="285"/>
        <v xml:space="preserve"> ADD  MODIFICATION_DATE VARCHAR(30);</v>
      </c>
      <c r="K641" s="21" t="str">
        <f t="shared" si="286"/>
        <v xml:space="preserve">  ALTER COLUMN   MODIFICATION_DATE VARCHAR(30);</v>
      </c>
      <c r="L641" s="12"/>
      <c r="M641" s="18" t="str">
        <f t="shared" si="279"/>
        <v>MODIFICATION_DATE,</v>
      </c>
      <c r="N641" s="5" t="str">
        <f t="shared" si="284"/>
        <v>MODIFICATION_DATE VARCHAR(30),</v>
      </c>
      <c r="O641" s="1" t="s">
        <v>9</v>
      </c>
      <c r="P641" t="s">
        <v>8</v>
      </c>
      <c r="W641" s="17" t="str">
        <f t="shared" si="280"/>
        <v>modificationDate</v>
      </c>
      <c r="X641" s="3" t="str">
        <f t="shared" si="281"/>
        <v>"modificationDate":"",</v>
      </c>
      <c r="Y641" s="22" t="str">
        <f t="shared" si="282"/>
        <v>public static String MODIFICATION_DATE="modificationDate";</v>
      </c>
      <c r="Z641" s="7" t="str">
        <f t="shared" si="283"/>
        <v>private String modificationDate="";</v>
      </c>
    </row>
    <row r="642" spans="2:26" ht="17.5" x14ac:dyDescent="0.45">
      <c r="B642" s="1" t="s">
        <v>275</v>
      </c>
      <c r="C642" s="1" t="s">
        <v>1</v>
      </c>
      <c r="D642" s="4">
        <v>45</v>
      </c>
      <c r="I642" t="str">
        <f>I641</f>
        <v>ALTER TABLE TM_NOTIFICATION</v>
      </c>
      <c r="J642" t="str">
        <f t="shared" si="285"/>
        <v xml:space="preserve"> ADD  FK_PROJECT_ID VARCHAR(45);</v>
      </c>
      <c r="K642" s="21" t="str">
        <f t="shared" si="286"/>
        <v xml:space="preserve">  ALTER COLUMN   FK_PROJECT_ID VARCHAR(45);</v>
      </c>
      <c r="L642" s="12"/>
      <c r="M642" s="18" t="str">
        <f>CONCATENATE(B642,",")</f>
        <v>FK_PROJECT_ID,</v>
      </c>
      <c r="N642" s="5" t="str">
        <f>CONCATENATE(B642," ",C642,"(",D642,")",",")</f>
        <v>FK_PROJECT_ID VARCHAR(45),</v>
      </c>
      <c r="O642" s="1" t="s">
        <v>10</v>
      </c>
      <c r="P642" t="s">
        <v>289</v>
      </c>
      <c r="Q642" t="s">
        <v>2</v>
      </c>
      <c r="W642" s="17" t="str">
        <f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fkProjectId</v>
      </c>
      <c r="X642" s="3" t="str">
        <f>CONCATENATE("""",W642,"""",":","""","""",",")</f>
        <v>"fkProjectId":"",</v>
      </c>
      <c r="Y642" s="22" t="str">
        <f>CONCATENATE("public static String ",,B642,,"=","""",W642,""";")</f>
        <v>public static String FK_PROJECT_ID="fkProjectId";</v>
      </c>
      <c r="Z642" s="7" t="str">
        <f>CONCATENATE("private String ",W642,"=","""""",";")</f>
        <v>private String fkProjectId="";</v>
      </c>
    </row>
    <row r="643" spans="2:26" ht="17.5" x14ac:dyDescent="0.45">
      <c r="B643" s="1" t="s">
        <v>369</v>
      </c>
      <c r="C643" s="1" t="s">
        <v>1</v>
      </c>
      <c r="D643" s="4">
        <v>45</v>
      </c>
      <c r="I643">
        <f>I633</f>
        <v>0</v>
      </c>
      <c r="J643" t="str">
        <f t="shared" si="285"/>
        <v xml:space="preserve"> ADD  FK_BACKLOG_ID VARCHAR(45);</v>
      </c>
      <c r="K643" s="21" t="str">
        <f t="shared" si="286"/>
        <v xml:space="preserve">  ALTER COLUMN   FK_BACKLOG_ID VARCHAR(45);</v>
      </c>
      <c r="L643" s="12"/>
      <c r="M643" s="18" t="str">
        <f t="shared" si="279"/>
        <v>FK_BACKLOG_ID,</v>
      </c>
      <c r="N643" s="5" t="str">
        <f t="shared" si="284"/>
        <v>FK_BACKLOG_ID VARCHAR(45),</v>
      </c>
      <c r="O643" s="1" t="s">
        <v>10</v>
      </c>
      <c r="P643" t="s">
        <v>356</v>
      </c>
      <c r="Q643" t="s">
        <v>2</v>
      </c>
      <c r="W643" s="17" t="str">
        <f t="shared" si="280"/>
        <v>fkBacklogId</v>
      </c>
      <c r="X643" s="3" t="str">
        <f t="shared" si="281"/>
        <v>"fkBacklogId":"",</v>
      </c>
      <c r="Y643" s="22" t="str">
        <f t="shared" si="282"/>
        <v>public static String FK_BACKLOG_ID="fkBacklogId";</v>
      </c>
      <c r="Z643" s="7" t="str">
        <f t="shared" si="283"/>
        <v>private String fkBacklogId="";</v>
      </c>
    </row>
    <row r="644" spans="2:26" ht="17.5" x14ac:dyDescent="0.45">
      <c r="B644" s="1" t="s">
        <v>541</v>
      </c>
      <c r="C644" s="1" t="s">
        <v>1</v>
      </c>
      <c r="D644" s="4">
        <v>44</v>
      </c>
      <c r="I644">
        <f>I470</f>
        <v>0</v>
      </c>
      <c r="J644" t="str">
        <f t="shared" si="285"/>
        <v xml:space="preserve"> ADD  FK_BACKLOG_HISTORY_ID VARCHAR(44);</v>
      </c>
      <c r="K644" s="21" t="str">
        <f t="shared" si="286"/>
        <v xml:space="preserve">  ALTER COLUMN   FK_BACKLOG_HISTORY_ID VARCHAR(44);</v>
      </c>
      <c r="L644" s="12"/>
      <c r="M644" s="18" t="str">
        <f t="shared" si="279"/>
        <v>FK_BACKLOG_HISTORY_ID,</v>
      </c>
      <c r="N644" s="5" t="str">
        <f t="shared" si="284"/>
        <v>FK_BACKLOG_HISTORY_ID VARCHAR(44),</v>
      </c>
      <c r="O644" s="1" t="s">
        <v>10</v>
      </c>
      <c r="P644" t="s">
        <v>356</v>
      </c>
      <c r="Q644" t="s">
        <v>433</v>
      </c>
      <c r="R644" t="s">
        <v>2</v>
      </c>
      <c r="W644" s="17" t="str">
        <f t="shared" si="280"/>
        <v>fkBacklogHistoryId</v>
      </c>
      <c r="X644" s="3" t="str">
        <f t="shared" si="281"/>
        <v>"fkBacklogHistoryId":"",</v>
      </c>
      <c r="Y644" s="22" t="str">
        <f t="shared" si="282"/>
        <v>public static String FK_BACKLOG_HISTORY_ID="fkBacklogHistoryId";</v>
      </c>
      <c r="Z644" s="7" t="str">
        <f t="shared" si="283"/>
        <v>private String fkBacklogHistoryId="";</v>
      </c>
    </row>
    <row r="645" spans="2:26" ht="17.5" x14ac:dyDescent="0.45">
      <c r="B645" s="1" t="s">
        <v>11</v>
      </c>
      <c r="C645" s="1" t="s">
        <v>1</v>
      </c>
      <c r="D645" s="4">
        <v>45</v>
      </c>
      <c r="I645">
        <f>I635</f>
        <v>0</v>
      </c>
      <c r="J645" t="str">
        <f t="shared" si="285"/>
        <v xml:space="preserve"> ADD  FK_USER_ID VARCHAR(45);</v>
      </c>
      <c r="K645" s="21" t="str">
        <f t="shared" si="286"/>
        <v xml:space="preserve">  ALTER COLUMN   FK_USER_ID VARCHAR(45);</v>
      </c>
      <c r="L645" s="12"/>
      <c r="M645" s="18" t="str">
        <f t="shared" ref="M645:M650" si="287">CONCATENATE(B645,",")</f>
        <v>FK_USER_ID,</v>
      </c>
      <c r="N645" s="5" t="str">
        <f t="shared" ref="N645:N650" si="288">CONCATENATE(B645," ",C645,"(",D645,")",",")</f>
        <v>FK_USER_ID VARCHAR(45),</v>
      </c>
      <c r="O645" s="1" t="s">
        <v>10</v>
      </c>
      <c r="P645" t="s">
        <v>12</v>
      </c>
      <c r="Q645" t="s">
        <v>2</v>
      </c>
      <c r="W645" s="17" t="str">
        <f t="shared" ref="W645:W650" si="289"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fkUserId</v>
      </c>
      <c r="X645" s="3" t="str">
        <f t="shared" ref="X645:X650" si="290">CONCATENATE("""",W645,"""",":","""","""",",")</f>
        <v>"fkUserId":"",</v>
      </c>
      <c r="Y645" s="22" t="str">
        <f t="shared" ref="Y645:Y650" si="291">CONCATENATE("public static String ",,B645,,"=","""",W645,""";")</f>
        <v>public static String FK_USER_ID="fkUserId";</v>
      </c>
      <c r="Z645" s="7" t="str">
        <f t="shared" ref="Z645:Z650" si="292">CONCATENATE("private String ",W645,"=","""""",";")</f>
        <v>private String fkUserId="";</v>
      </c>
    </row>
    <row r="646" spans="2:26" ht="17.5" x14ac:dyDescent="0.45">
      <c r="B646" s="1" t="s">
        <v>542</v>
      </c>
      <c r="C646" s="1" t="s">
        <v>1</v>
      </c>
      <c r="D646" s="4">
        <v>44</v>
      </c>
      <c r="I646">
        <f>I472</f>
        <v>0</v>
      </c>
      <c r="J646" t="str">
        <f t="shared" si="285"/>
        <v xml:space="preserve"> ADD  NOTIFICATION_DATE VARCHAR(44);</v>
      </c>
      <c r="K646" s="21" t="str">
        <f t="shared" si="286"/>
        <v xml:space="preserve">  ALTER COLUMN   NOTIFICATION_DATE VARCHAR(44);</v>
      </c>
      <c r="L646" s="12"/>
      <c r="M646" s="18" t="str">
        <f t="shared" si="287"/>
        <v>NOTIFICATION_DATE,</v>
      </c>
      <c r="N646" s="5" t="str">
        <f t="shared" si="288"/>
        <v>NOTIFICATION_DATE VARCHAR(44),</v>
      </c>
      <c r="O646" s="1" t="s">
        <v>547</v>
      </c>
      <c r="P646" t="s">
        <v>8</v>
      </c>
      <c r="W646" s="17" t="str">
        <f t="shared" si="289"/>
        <v>notificationDate</v>
      </c>
      <c r="X646" s="3" t="str">
        <f t="shared" si="290"/>
        <v>"notificationDate":"",</v>
      </c>
      <c r="Y646" s="22" t="str">
        <f t="shared" si="291"/>
        <v>public static String NOTIFICATION_DATE="notificationDate";</v>
      </c>
      <c r="Z646" s="7" t="str">
        <f t="shared" si="292"/>
        <v>private String notificationDate="";</v>
      </c>
    </row>
    <row r="647" spans="2:26" ht="17.5" x14ac:dyDescent="0.45">
      <c r="B647" s="1" t="s">
        <v>543</v>
      </c>
      <c r="C647" s="1" t="s">
        <v>1</v>
      </c>
      <c r="D647" s="4">
        <v>45</v>
      </c>
      <c r="I647" t="str">
        <f>I637</f>
        <v>ALTER TABLE TM_NOTIFICATION</v>
      </c>
      <c r="J647" t="str">
        <f t="shared" si="285"/>
        <v xml:space="preserve"> ADD  NOTIFICATION_TIME VARCHAR(45);</v>
      </c>
      <c r="K647" s="21" t="str">
        <f t="shared" si="286"/>
        <v xml:space="preserve">  ALTER COLUMN   NOTIFICATION_TIME VARCHAR(45);</v>
      </c>
      <c r="L647" s="12"/>
      <c r="M647" s="18" t="str">
        <f t="shared" si="287"/>
        <v>NOTIFICATION_TIME,</v>
      </c>
      <c r="N647" s="5" t="str">
        <f t="shared" si="288"/>
        <v>NOTIFICATION_TIME VARCHAR(45),</v>
      </c>
      <c r="O647" s="1" t="s">
        <v>547</v>
      </c>
      <c r="P647" t="s">
        <v>133</v>
      </c>
      <c r="W647" s="17" t="str">
        <f t="shared" si="289"/>
        <v>notificationTime</v>
      </c>
      <c r="X647" s="3" t="str">
        <f t="shared" si="290"/>
        <v>"notificationTime":"",</v>
      </c>
      <c r="Y647" s="22" t="str">
        <f t="shared" si="291"/>
        <v>public static String NOTIFICATION_TIME="notificationTime";</v>
      </c>
      <c r="Z647" s="7" t="str">
        <f t="shared" si="292"/>
        <v>private String notificationTime="";</v>
      </c>
    </row>
    <row r="648" spans="2:26" ht="17.5" x14ac:dyDescent="0.45">
      <c r="B648" s="1" t="s">
        <v>544</v>
      </c>
      <c r="C648" s="1" t="s">
        <v>1</v>
      </c>
      <c r="D648" s="4">
        <v>44</v>
      </c>
      <c r="I648" t="str">
        <f>I474</f>
        <v>ALTER TABLE TM_BACKLOG_TASK_NOTIFIER</v>
      </c>
      <c r="J648" t="str">
        <f t="shared" si="285"/>
        <v xml:space="preserve"> ADD  REVIEW_DATE VARCHAR(44);</v>
      </c>
      <c r="K648" s="21" t="str">
        <f t="shared" si="286"/>
        <v xml:space="preserve">  ALTER COLUMN   REVIEW_DATE VARCHAR(44);</v>
      </c>
      <c r="L648" s="12"/>
      <c r="M648" s="18" t="str">
        <f t="shared" si="287"/>
        <v>REVIEW_DATE,</v>
      </c>
      <c r="N648" s="5" t="str">
        <f t="shared" si="288"/>
        <v>REVIEW_DATE VARCHAR(44),</v>
      </c>
      <c r="O648" s="1" t="s">
        <v>548</v>
      </c>
      <c r="P648" t="s">
        <v>8</v>
      </c>
      <c r="W648" s="17" t="str">
        <f t="shared" si="289"/>
        <v>reviewDate</v>
      </c>
      <c r="X648" s="3" t="str">
        <f t="shared" si="290"/>
        <v>"reviewDate":"",</v>
      </c>
      <c r="Y648" s="22" t="str">
        <f t="shared" si="291"/>
        <v>public static String REVIEW_DATE="reviewDate";</v>
      </c>
      <c r="Z648" s="7" t="str">
        <f t="shared" si="292"/>
        <v>private String reviewDate="";</v>
      </c>
    </row>
    <row r="649" spans="2:26" ht="17.5" x14ac:dyDescent="0.45">
      <c r="B649" s="1" t="s">
        <v>545</v>
      </c>
      <c r="C649" s="1" t="s">
        <v>1</v>
      </c>
      <c r="D649" s="4">
        <v>45</v>
      </c>
      <c r="I649" t="str">
        <f>I639</f>
        <v>ALTER TABLE TM_NOTIFICATION</v>
      </c>
      <c r="J649" t="str">
        <f t="shared" si="285"/>
        <v xml:space="preserve"> ADD  REVIEW_TIME VARCHAR(45);</v>
      </c>
      <c r="K649" s="21" t="str">
        <f t="shared" si="286"/>
        <v xml:space="preserve">  ALTER COLUMN   REVIEW_TIME VARCHAR(45);</v>
      </c>
      <c r="L649" s="12"/>
      <c r="M649" s="18" t="str">
        <f t="shared" si="287"/>
        <v>REVIEW_TIME,</v>
      </c>
      <c r="N649" s="5" t="str">
        <f t="shared" si="288"/>
        <v>REVIEW_TIME VARCHAR(45),</v>
      </c>
      <c r="O649" s="1" t="s">
        <v>548</v>
      </c>
      <c r="P649" t="s">
        <v>133</v>
      </c>
      <c r="W649" s="17" t="str">
        <f t="shared" si="289"/>
        <v>reviewTime</v>
      </c>
      <c r="X649" s="3" t="str">
        <f t="shared" si="290"/>
        <v>"reviewTime":"",</v>
      </c>
      <c r="Y649" s="22" t="str">
        <f t="shared" si="291"/>
        <v>public static String REVIEW_TIME="reviewTime";</v>
      </c>
      <c r="Z649" s="7" t="str">
        <f t="shared" si="292"/>
        <v>private String reviewTime="";</v>
      </c>
    </row>
    <row r="650" spans="2:26" ht="17.5" x14ac:dyDescent="0.45">
      <c r="B650" s="1" t="s">
        <v>546</v>
      </c>
      <c r="C650" s="1" t="s">
        <v>1</v>
      </c>
      <c r="D650" s="4">
        <v>44</v>
      </c>
      <c r="I650" t="str">
        <f>I476</f>
        <v>ALTER TABLE TM_BACKLOG_TASK_NOTIFIER</v>
      </c>
      <c r="J650" t="str">
        <f t="shared" si="285"/>
        <v xml:space="preserve"> ADD  IS_REVIEWED VARCHAR(44);</v>
      </c>
      <c r="K650" s="21" t="str">
        <f t="shared" si="286"/>
        <v xml:space="preserve">  ALTER COLUMN   IS_REVIEWED VARCHAR(44);</v>
      </c>
      <c r="L650" s="12"/>
      <c r="M650" s="18" t="str">
        <f t="shared" si="287"/>
        <v>IS_REVIEWED,</v>
      </c>
      <c r="N650" s="5" t="str">
        <f t="shared" si="288"/>
        <v>IS_REVIEWED VARCHAR(44),</v>
      </c>
      <c r="O650" s="1" t="s">
        <v>112</v>
      </c>
      <c r="P650" t="s">
        <v>549</v>
      </c>
      <c r="W650" s="17" t="str">
        <f t="shared" si="289"/>
        <v>isReviewed</v>
      </c>
      <c r="X650" s="3" t="str">
        <f t="shared" si="290"/>
        <v>"isReviewed":"",</v>
      </c>
      <c r="Y650" s="22" t="str">
        <f t="shared" si="291"/>
        <v>public static String IS_REVIEWED="isReviewed";</v>
      </c>
      <c r="Z650" s="7" t="str">
        <f t="shared" si="292"/>
        <v>private String isReviewed="";</v>
      </c>
    </row>
    <row r="651" spans="2:26" ht="17.5" x14ac:dyDescent="0.45">
      <c r="B651" s="1"/>
      <c r="C651" s="1"/>
      <c r="D651" s="4"/>
      <c r="L651" s="12"/>
      <c r="M651" s="18"/>
      <c r="N651" s="33" t="s">
        <v>130</v>
      </c>
      <c r="O651" s="1"/>
      <c r="W651" s="17"/>
    </row>
    <row r="652" spans="2:26" x14ac:dyDescent="0.35">
      <c r="N652" s="31" t="s">
        <v>126</v>
      </c>
    </row>
    <row r="654" spans="2:26" x14ac:dyDescent="0.35">
      <c r="B654" s="2" t="s">
        <v>554</v>
      </c>
      <c r="I654" t="str">
        <f>CONCATENATE("ALTER TABLE"," ",B654)</f>
        <v>ALTER TABLE TM_BACKLOG_DEPENDENCY</v>
      </c>
      <c r="K654" s="25"/>
      <c r="N654" s="5" t="str">
        <f>CONCATENATE("CREATE TABLE ",B654," ","(")</f>
        <v>CREATE TABLE TM_BACKLOG_DEPENDENCY (</v>
      </c>
    </row>
    <row r="655" spans="2:26" ht="17.5" x14ac:dyDescent="0.45">
      <c r="B655" s="1" t="s">
        <v>2</v>
      </c>
      <c r="C655" s="1" t="s">
        <v>1</v>
      </c>
      <c r="D655" s="4">
        <v>30</v>
      </c>
      <c r="E655" s="24" t="s">
        <v>113</v>
      </c>
      <c r="I655" t="str">
        <f>I654</f>
        <v>ALTER TABLE TM_BACKLOG_DEPENDENCY</v>
      </c>
      <c r="L655" s="12"/>
      <c r="M655" s="18" t="str">
        <f t="shared" ref="M655:M661" si="293">CONCATENATE(B655,",")</f>
        <v>ID,</v>
      </c>
      <c r="N655" s="5" t="str">
        <f>CONCATENATE(B655," ",C655,"(",D655,") ",E655," ,")</f>
        <v>ID VARCHAR(30) NOT NULL ,</v>
      </c>
      <c r="O655" s="1" t="s">
        <v>2</v>
      </c>
      <c r="P655" s="6"/>
      <c r="Q655" s="6"/>
      <c r="R655" s="6"/>
      <c r="S655" s="6"/>
      <c r="T655" s="6"/>
      <c r="U655" s="6"/>
      <c r="V655" s="6"/>
      <c r="W655" s="17" t="str">
        <f t="shared" ref="W655:W661" si="294">CONCATENATE(,LOWER(O655),UPPER(LEFT(P655,1)),LOWER(RIGHT(P655,LEN(P655)-IF(LEN(P655)&gt;0,1,LEN(P655)))),UPPER(LEFT(Q655,1)),LOWER(RIGHT(Q655,LEN(Q655)-IF(LEN(Q655)&gt;0,1,LEN(Q655)))),UPPER(LEFT(R655,1)),LOWER(RIGHT(R655,LEN(R655)-IF(LEN(R655)&gt;0,1,LEN(R655)))),UPPER(LEFT(S655,1)),LOWER(RIGHT(S655,LEN(S655)-IF(LEN(S655)&gt;0,1,LEN(S655)))),UPPER(LEFT(T655,1)),LOWER(RIGHT(T655,LEN(T655)-IF(LEN(T655)&gt;0,1,LEN(T655)))),UPPER(LEFT(U655,1)),LOWER(RIGHT(U655,LEN(U655)-IF(LEN(U655)&gt;0,1,LEN(U655)))),UPPER(LEFT(V655,1)),LOWER(RIGHT(V655,LEN(V655)-IF(LEN(V655)&gt;0,1,LEN(V655)))))</f>
        <v>id</v>
      </c>
      <c r="X655" s="3" t="str">
        <f t="shared" ref="X655:X661" si="295">CONCATENATE("""",W655,"""",":","""","""",",")</f>
        <v>"id":"",</v>
      </c>
      <c r="Y655" s="22" t="str">
        <f t="shared" ref="Y655:Y661" si="296">CONCATENATE("public static String ",,B655,,"=","""",W655,""";")</f>
        <v>public static String ID="id";</v>
      </c>
      <c r="Z655" s="7" t="str">
        <f t="shared" ref="Z655:Z661" si="297">CONCATENATE("private String ",W655,"=","""""",";")</f>
        <v>private String id="";</v>
      </c>
    </row>
    <row r="656" spans="2:26" ht="17.5" x14ac:dyDescent="0.45">
      <c r="B656" s="1" t="s">
        <v>3</v>
      </c>
      <c r="C656" s="1" t="s">
        <v>1</v>
      </c>
      <c r="D656" s="4">
        <v>10</v>
      </c>
      <c r="I656" t="str">
        <f>I655</f>
        <v>ALTER TABLE TM_BACKLOG_DEPENDENCY</v>
      </c>
      <c r="K656" s="21" t="s">
        <v>439</v>
      </c>
      <c r="L656" s="12"/>
      <c r="M656" s="18" t="str">
        <f t="shared" si="293"/>
        <v>STATUS,</v>
      </c>
      <c r="N656" s="5" t="str">
        <f t="shared" ref="N656:N661" si="298">CONCATENATE(B656," ",C656,"(",D656,")",",")</f>
        <v>STATUS VARCHAR(10),</v>
      </c>
      <c r="O656" s="1" t="s">
        <v>3</v>
      </c>
      <c r="W656" s="17" t="str">
        <f t="shared" si="294"/>
        <v>status</v>
      </c>
      <c r="X656" s="3" t="str">
        <f t="shared" si="295"/>
        <v>"status":"",</v>
      </c>
      <c r="Y656" s="22" t="str">
        <f t="shared" si="296"/>
        <v>public static String STATUS="status";</v>
      </c>
      <c r="Z656" s="7" t="str">
        <f t="shared" si="297"/>
        <v>private String status="";</v>
      </c>
    </row>
    <row r="657" spans="2:26" ht="17.5" x14ac:dyDescent="0.45">
      <c r="B657" s="1" t="s">
        <v>4</v>
      </c>
      <c r="C657" s="1" t="s">
        <v>1</v>
      </c>
      <c r="D657" s="4">
        <v>30</v>
      </c>
      <c r="I657" t="str">
        <f>I656</f>
        <v>ALTER TABLE TM_BACKLOG_DEPENDENCY</v>
      </c>
      <c r="J657" t="str">
        <f>CONCATENATE(LEFT(CONCATENATE(" ADD "," ",N657,";"),LEN(CONCATENATE(" ADD "," ",N657,";"))-2),";")</f>
        <v xml:space="preserve"> ADD  INSERT_DATE VARCHAR(30);</v>
      </c>
      <c r="K657" s="21" t="str">
        <f>CONCATENATE(LEFT(CONCATENATE("  ALTER COLUMN  "," ",N657,";"),LEN(CONCATENATE("  ALTER COLUMN  "," ",N657,";"))-2),";")</f>
        <v xml:space="preserve">  ALTER COLUMN   INSERT_DATE VARCHAR(30);</v>
      </c>
      <c r="L657" s="12"/>
      <c r="M657" s="18" t="str">
        <f t="shared" si="293"/>
        <v>INSERT_DATE,</v>
      </c>
      <c r="N657" s="5" t="str">
        <f t="shared" si="298"/>
        <v>INSERT_DATE VARCHAR(30),</v>
      </c>
      <c r="O657" s="1" t="s">
        <v>7</v>
      </c>
      <c r="P657" t="s">
        <v>8</v>
      </c>
      <c r="W657" s="17" t="str">
        <f t="shared" si="294"/>
        <v>insertDate</v>
      </c>
      <c r="X657" s="3" t="str">
        <f t="shared" si="295"/>
        <v>"insertDate":"",</v>
      </c>
      <c r="Y657" s="22" t="str">
        <f t="shared" si="296"/>
        <v>public static String INSERT_DATE="insertDate";</v>
      </c>
      <c r="Z657" s="7" t="str">
        <f t="shared" si="297"/>
        <v>private String insertDate="";</v>
      </c>
    </row>
    <row r="658" spans="2:26" ht="17.5" x14ac:dyDescent="0.45">
      <c r="B658" s="1" t="s">
        <v>5</v>
      </c>
      <c r="C658" s="1" t="s">
        <v>1</v>
      </c>
      <c r="D658" s="4">
        <v>30</v>
      </c>
      <c r="I658" t="str">
        <f>I657</f>
        <v>ALTER TABLE TM_BACKLOG_DEPENDENCY</v>
      </c>
      <c r="J658" t="str">
        <f>CONCATENATE(LEFT(CONCATENATE(" ADD "," ",N658,";"),LEN(CONCATENATE(" ADD "," ",N658,";"))-2),";")</f>
        <v xml:space="preserve"> ADD  MODIFICATION_DATE VARCHAR(30);</v>
      </c>
      <c r="K658" s="21" t="str">
        <f>CONCATENATE(LEFT(CONCATENATE("  ALTER COLUMN  "," ",N658,";"),LEN(CONCATENATE("  ALTER COLUMN  "," ",N658,";"))-2),";")</f>
        <v xml:space="preserve">  ALTER COLUMN   MODIFICATION_DATE VARCHAR(30);</v>
      </c>
      <c r="L658" s="12"/>
      <c r="M658" s="18" t="str">
        <f t="shared" si="293"/>
        <v>MODIFICATION_DATE,</v>
      </c>
      <c r="N658" s="5" t="str">
        <f t="shared" si="298"/>
        <v>MODIFICATION_DATE VARCHAR(30),</v>
      </c>
      <c r="O658" s="1" t="s">
        <v>9</v>
      </c>
      <c r="P658" t="s">
        <v>8</v>
      </c>
      <c r="W658" s="17" t="str">
        <f t="shared" si="294"/>
        <v>modificationDate</v>
      </c>
      <c r="X658" s="3" t="str">
        <f t="shared" si="295"/>
        <v>"modificationDate":"",</v>
      </c>
      <c r="Y658" s="22" t="str">
        <f t="shared" si="296"/>
        <v>public static String MODIFICATION_DATE="modificationDate";</v>
      </c>
      <c r="Z658" s="7" t="str">
        <f t="shared" si="297"/>
        <v>private String modificationDate="";</v>
      </c>
    </row>
    <row r="659" spans="2:26" ht="17.5" x14ac:dyDescent="0.45">
      <c r="B659" s="1" t="s">
        <v>275</v>
      </c>
      <c r="C659" s="1" t="s">
        <v>1</v>
      </c>
      <c r="D659" s="4">
        <v>45</v>
      </c>
      <c r="I659" t="str">
        <f>I658</f>
        <v>ALTER TABLE TM_BACKLOG_DEPENDENCY</v>
      </c>
      <c r="J659" t="str">
        <f>CONCATENATE(LEFT(CONCATENATE(" ADD "," ",N659,";"),LEN(CONCATENATE(" ADD "," ",N659,";"))-2),";")</f>
        <v xml:space="preserve"> ADD  FK_PROJECT_ID VARCHAR(45);</v>
      </c>
      <c r="K659" s="21" t="str">
        <f>CONCATENATE(LEFT(CONCATENATE("  ALTER COLUMN  "," ",N659,";"),LEN(CONCATENATE("  ALTER COLUMN  "," ",N659,";"))-2),";")</f>
        <v xml:space="preserve">  ALTER COLUMN   FK_PROJECT_ID VARCHAR(45);</v>
      </c>
      <c r="L659" s="12"/>
      <c r="M659" s="18" t="str">
        <f t="shared" si="293"/>
        <v>FK_PROJECT_ID,</v>
      </c>
      <c r="N659" s="5" t="str">
        <f t="shared" si="298"/>
        <v>FK_PROJECT_ID VARCHAR(45),</v>
      </c>
      <c r="O659" s="1" t="s">
        <v>10</v>
      </c>
      <c r="P659" t="s">
        <v>289</v>
      </c>
      <c r="Q659" t="s">
        <v>2</v>
      </c>
      <c r="W659" s="17" t="str">
        <f t="shared" si="294"/>
        <v>fkProjectId</v>
      </c>
      <c r="X659" s="3" t="str">
        <f t="shared" si="295"/>
        <v>"fkProjectId":"",</v>
      </c>
      <c r="Y659" s="22" t="str">
        <f t="shared" si="296"/>
        <v>public static String FK_PROJECT_ID="fkProjectId";</v>
      </c>
      <c r="Z659" s="7" t="str">
        <f t="shared" si="297"/>
        <v>private String fkProjectId="";</v>
      </c>
    </row>
    <row r="660" spans="2:26" ht="17.5" x14ac:dyDescent="0.45">
      <c r="B660" s="1" t="s">
        <v>369</v>
      </c>
      <c r="C660" s="1" t="s">
        <v>1</v>
      </c>
      <c r="D660" s="4">
        <v>45</v>
      </c>
      <c r="I660" t="str">
        <f>I650</f>
        <v>ALTER TABLE TM_BACKLOG_TASK_NOTIFIER</v>
      </c>
      <c r="J660" t="str">
        <f>CONCATENATE(LEFT(CONCATENATE(" ADD "," ",N660,";"),LEN(CONCATENATE(" ADD "," ",N660,";"))-2),";")</f>
        <v xml:space="preserve"> ADD  FK_BACKLOG_ID VARCHAR(45);</v>
      </c>
      <c r="K660" s="21" t="str">
        <f>CONCATENATE(LEFT(CONCATENATE("  ALTER COLUMN  "," ",N660,";"),LEN(CONCATENATE("  ALTER COLUMN  "," ",N660,";"))-2),";")</f>
        <v xml:space="preserve">  ALTER COLUMN   FK_BACKLOG_ID VARCHAR(45);</v>
      </c>
      <c r="L660" s="12"/>
      <c r="M660" s="18" t="str">
        <f t="shared" si="293"/>
        <v>FK_BACKLOG_ID,</v>
      </c>
      <c r="N660" s="5" t="str">
        <f t="shared" si="298"/>
        <v>FK_BACKLOG_ID VARCHAR(45),</v>
      </c>
      <c r="O660" s="1" t="s">
        <v>10</v>
      </c>
      <c r="P660" t="s">
        <v>356</v>
      </c>
      <c r="Q660" t="s">
        <v>2</v>
      </c>
      <c r="W660" s="17" t="str">
        <f t="shared" si="294"/>
        <v>fkBacklogId</v>
      </c>
      <c r="X660" s="3" t="str">
        <f t="shared" si="295"/>
        <v>"fkBacklogId":"",</v>
      </c>
      <c r="Y660" s="22" t="str">
        <f t="shared" si="296"/>
        <v>public static String FK_BACKLOG_ID="fkBacklogId";</v>
      </c>
      <c r="Z660" s="7" t="str">
        <f t="shared" si="297"/>
        <v>private String fkBacklogId="";</v>
      </c>
    </row>
    <row r="661" spans="2:26" ht="17.5" x14ac:dyDescent="0.45">
      <c r="B661" s="1" t="s">
        <v>555</v>
      </c>
      <c r="C661" s="1" t="s">
        <v>1</v>
      </c>
      <c r="D661" s="4">
        <v>44</v>
      </c>
      <c r="I661" t="str">
        <f>I487</f>
        <v>ALTER TABLE TM_COMMENT_FILE</v>
      </c>
      <c r="J661" t="str">
        <f>CONCATENATE(LEFT(CONCATENATE(" ADD "," ",N661,";"),LEN(CONCATENATE(" ADD "," ",N661,";"))-2),";")</f>
        <v xml:space="preserve"> ADD  FK_PARENT_BACKLOG_ID VARCHAR(44);</v>
      </c>
      <c r="K661" s="21" t="str">
        <f>CONCATENATE(LEFT(CONCATENATE("  ALTER COLUMN  "," ",N661,";"),LEN(CONCATENATE("  ALTER COLUMN  "," ",N661,";"))-2),";")</f>
        <v xml:space="preserve">  ALTER COLUMN   FK_PARENT_BACKLOG_ID VARCHAR(44);</v>
      </c>
      <c r="L661" s="12"/>
      <c r="M661" s="18" t="str">
        <f t="shared" si="293"/>
        <v>FK_PARENT_BACKLOG_ID,</v>
      </c>
      <c r="N661" s="5" t="str">
        <f t="shared" si="298"/>
        <v>FK_PARENT_BACKLOG_ID VARCHAR(44),</v>
      </c>
      <c r="O661" s="1" t="s">
        <v>10</v>
      </c>
      <c r="P661" t="s">
        <v>556</v>
      </c>
      <c r="Q661" t="s">
        <v>356</v>
      </c>
      <c r="R661" t="s">
        <v>2</v>
      </c>
      <c r="W661" s="17" t="str">
        <f t="shared" si="294"/>
        <v>fkParentBacklogId</v>
      </c>
      <c r="X661" s="3" t="str">
        <f t="shared" si="295"/>
        <v>"fkParentBacklogId":"",</v>
      </c>
      <c r="Y661" s="22" t="str">
        <f t="shared" si="296"/>
        <v>public static String FK_PARENT_BACKLOG_ID="fkParentBacklogId";</v>
      </c>
      <c r="Z661" s="7" t="str">
        <f t="shared" si="297"/>
        <v>private String fkParentBacklogId="";</v>
      </c>
    </row>
    <row r="662" spans="2:26" ht="17.5" x14ac:dyDescent="0.45">
      <c r="B662" s="1"/>
      <c r="C662" s="1"/>
      <c r="D662" s="4"/>
      <c r="L662" s="12"/>
      <c r="M662" s="18"/>
      <c r="N662" s="33" t="s">
        <v>130</v>
      </c>
      <c r="O662" s="1"/>
      <c r="W662" s="17"/>
    </row>
    <row r="663" spans="2:26" x14ac:dyDescent="0.35">
      <c r="N663" s="31" t="s">
        <v>126</v>
      </c>
    </row>
    <row r="667" spans="2:26" x14ac:dyDescent="0.35">
      <c r="B667" s="2" t="s">
        <v>557</v>
      </c>
      <c r="I667" t="str">
        <f>CONCATENATE("ALTER TABLE"," ",B667)</f>
        <v>ALTER TABLE TM_BACKLOG_DEPENDENCY_LIST</v>
      </c>
      <c r="J667" t="s">
        <v>294</v>
      </c>
      <c r="K667" s="26" t="str">
        <f>CONCATENATE(J667," VIEW ",B667," AS SELECT")</f>
        <v>create OR REPLACE VIEW TM_BACKLOG_DEPENDENCY_LIST AS SELECT</v>
      </c>
      <c r="N667" s="5" t="str">
        <f>CONCATENATE("CREATE TABLE ",B667," ","(")</f>
        <v>CREATE TABLE TM_BACKLOG_DEPENDENCY_LIST (</v>
      </c>
    </row>
    <row r="668" spans="2:26" ht="17.5" x14ac:dyDescent="0.45">
      <c r="B668" s="1" t="s">
        <v>2</v>
      </c>
      <c r="C668" s="1" t="s">
        <v>1</v>
      </c>
      <c r="D668" s="4">
        <v>30</v>
      </c>
      <c r="E668" s="24" t="s">
        <v>113</v>
      </c>
      <c r="I668" t="str">
        <f>I667</f>
        <v>ALTER TABLE TM_BACKLOG_DEPENDENCY_LIST</v>
      </c>
      <c r="K668" s="25" t="str">
        <f>CONCATENATE("T.",B668,",")</f>
        <v>T.ID,</v>
      </c>
      <c r="L668" s="12"/>
      <c r="M668" s="18" t="str">
        <f t="shared" ref="M668:M676" si="299">CONCATENATE(B668,",")</f>
        <v>ID,</v>
      </c>
      <c r="N668" s="5" t="str">
        <f>CONCATENATE(B668," ",C668,"(",D668,") ",E668," ,")</f>
        <v>ID VARCHAR(30) NOT NULL ,</v>
      </c>
      <c r="O668" s="1" t="s">
        <v>2</v>
      </c>
      <c r="P668" s="6"/>
      <c r="Q668" s="6"/>
      <c r="R668" s="6"/>
      <c r="S668" s="6"/>
      <c r="T668" s="6"/>
      <c r="U668" s="6"/>
      <c r="V668" s="6"/>
      <c r="W668" s="17" t="str">
        <f t="shared" ref="W668:W676" si="300">CONCATENATE(,LOWER(O668),UPPER(LEFT(P668,1)),LOWER(RIGHT(P668,LEN(P668)-IF(LEN(P668)&gt;0,1,LEN(P668)))),UPPER(LEFT(Q668,1)),LOWER(RIGHT(Q668,LEN(Q668)-IF(LEN(Q668)&gt;0,1,LEN(Q668)))),UPPER(LEFT(R668,1)),LOWER(RIGHT(R668,LEN(R668)-IF(LEN(R668)&gt;0,1,LEN(R668)))),UPPER(LEFT(S668,1)),LOWER(RIGHT(S668,LEN(S668)-IF(LEN(S668)&gt;0,1,LEN(S668)))),UPPER(LEFT(T668,1)),LOWER(RIGHT(T668,LEN(T668)-IF(LEN(T668)&gt;0,1,LEN(T668)))),UPPER(LEFT(U668,1)),LOWER(RIGHT(U668,LEN(U668)-IF(LEN(U668)&gt;0,1,LEN(U668)))),UPPER(LEFT(V668,1)),LOWER(RIGHT(V668,LEN(V668)-IF(LEN(V668)&gt;0,1,LEN(V668)))))</f>
        <v>id</v>
      </c>
      <c r="X668" s="3" t="str">
        <f t="shared" ref="X668:X676" si="301">CONCATENATE("""",W668,"""",":","""","""",",")</f>
        <v>"id":"",</v>
      </c>
      <c r="Y668" s="22" t="str">
        <f t="shared" ref="Y668:Y676" si="302">CONCATENATE("public static String ",,B668,,"=","""",W668,""";")</f>
        <v>public static String ID="id";</v>
      </c>
      <c r="Z668" s="7" t="str">
        <f t="shared" ref="Z668:Z676" si="303">CONCATENATE("private String ",W668,"=","""""",";")</f>
        <v>private String id="";</v>
      </c>
    </row>
    <row r="669" spans="2:26" ht="17.5" x14ac:dyDescent="0.45">
      <c r="B669" s="1" t="s">
        <v>3</v>
      </c>
      <c r="C669" s="1" t="s">
        <v>1</v>
      </c>
      <c r="D669" s="4">
        <v>10</v>
      </c>
      <c r="I669" t="str">
        <f>I668</f>
        <v>ALTER TABLE TM_BACKLOG_DEPENDENCY_LIST</v>
      </c>
      <c r="K669" s="25" t="str">
        <f t="shared" ref="K669:K675" si="304">CONCATENATE("T.",B669,",")</f>
        <v>T.STATUS,</v>
      </c>
      <c r="L669" s="12"/>
      <c r="M669" s="18" t="str">
        <f t="shared" si="299"/>
        <v>STATUS,</v>
      </c>
      <c r="N669" s="5" t="str">
        <f t="shared" ref="N669:N676" si="305">CONCATENATE(B669," ",C669,"(",D669,")",",")</f>
        <v>STATUS VARCHAR(10),</v>
      </c>
      <c r="O669" s="1" t="s">
        <v>3</v>
      </c>
      <c r="W669" s="17" t="str">
        <f t="shared" si="300"/>
        <v>status</v>
      </c>
      <c r="X669" s="3" t="str">
        <f t="shared" si="301"/>
        <v>"status":"",</v>
      </c>
      <c r="Y669" s="22" t="str">
        <f t="shared" si="302"/>
        <v>public static String STATUS="status";</v>
      </c>
      <c r="Z669" s="7" t="str">
        <f t="shared" si="303"/>
        <v>private String status="";</v>
      </c>
    </row>
    <row r="670" spans="2:26" ht="17.5" x14ac:dyDescent="0.45">
      <c r="B670" s="1" t="s">
        <v>4</v>
      </c>
      <c r="C670" s="1" t="s">
        <v>1</v>
      </c>
      <c r="D670" s="4">
        <v>30</v>
      </c>
      <c r="I670" t="str">
        <f>I669</f>
        <v>ALTER TABLE TM_BACKLOG_DEPENDENCY_LIST</v>
      </c>
      <c r="K670" s="25" t="str">
        <f t="shared" si="304"/>
        <v>T.INSERT_DATE,</v>
      </c>
      <c r="L670" s="12"/>
      <c r="M670" s="18" t="str">
        <f t="shared" si="299"/>
        <v>INSERT_DATE,</v>
      </c>
      <c r="N670" s="5" t="str">
        <f t="shared" si="305"/>
        <v>INSERT_DATE VARCHAR(30),</v>
      </c>
      <c r="O670" s="1" t="s">
        <v>7</v>
      </c>
      <c r="P670" t="s">
        <v>8</v>
      </c>
      <c r="W670" s="17" t="str">
        <f t="shared" si="300"/>
        <v>insertDate</v>
      </c>
      <c r="X670" s="3" t="str">
        <f t="shared" si="301"/>
        <v>"insertDate":"",</v>
      </c>
      <c r="Y670" s="22" t="str">
        <f t="shared" si="302"/>
        <v>public static String INSERT_DATE="insertDate";</v>
      </c>
      <c r="Z670" s="7" t="str">
        <f t="shared" si="303"/>
        <v>private String insertDate="";</v>
      </c>
    </row>
    <row r="671" spans="2:26" ht="17.5" x14ac:dyDescent="0.45">
      <c r="B671" s="1" t="s">
        <v>5</v>
      </c>
      <c r="C671" s="1" t="s">
        <v>1</v>
      </c>
      <c r="D671" s="4">
        <v>30</v>
      </c>
      <c r="I671" t="str">
        <f>I670</f>
        <v>ALTER TABLE TM_BACKLOG_DEPENDENCY_LIST</v>
      </c>
      <c r="K671" s="25" t="str">
        <f t="shared" si="304"/>
        <v>T.MODIFICATION_DATE,</v>
      </c>
      <c r="L671" s="12"/>
      <c r="M671" s="18" t="str">
        <f t="shared" si="299"/>
        <v>MODIFICATION_DATE,</v>
      </c>
      <c r="N671" s="5" t="str">
        <f t="shared" si="305"/>
        <v>MODIFICATION_DATE VARCHAR(30),</v>
      </c>
      <c r="O671" s="1" t="s">
        <v>9</v>
      </c>
      <c r="P671" t="s">
        <v>8</v>
      </c>
      <c r="W671" s="17" t="str">
        <f t="shared" si="300"/>
        <v>modificationDate</v>
      </c>
      <c r="X671" s="3" t="str">
        <f t="shared" si="301"/>
        <v>"modificationDate":"",</v>
      </c>
      <c r="Y671" s="22" t="str">
        <f t="shared" si="302"/>
        <v>public static String MODIFICATION_DATE="modificationDate";</v>
      </c>
      <c r="Z671" s="7" t="str">
        <f t="shared" si="303"/>
        <v>private String modificationDate="";</v>
      </c>
    </row>
    <row r="672" spans="2:26" ht="17.5" x14ac:dyDescent="0.45">
      <c r="B672" s="1" t="s">
        <v>275</v>
      </c>
      <c r="C672" s="1" t="s">
        <v>1</v>
      </c>
      <c r="D672" s="4">
        <v>45</v>
      </c>
      <c r="I672" t="str">
        <f>I671</f>
        <v>ALTER TABLE TM_BACKLOG_DEPENDENCY_LIST</v>
      </c>
      <c r="K672" s="25" t="str">
        <f t="shared" si="304"/>
        <v>T.FK_PROJECT_ID,</v>
      </c>
      <c r="L672" s="12"/>
      <c r="M672" s="18" t="str">
        <f t="shared" si="299"/>
        <v>FK_PROJECT_ID,</v>
      </c>
      <c r="N672" s="5" t="str">
        <f t="shared" si="305"/>
        <v>FK_PROJECT_ID VARCHAR(45),</v>
      </c>
      <c r="O672" s="1" t="s">
        <v>10</v>
      </c>
      <c r="P672" t="s">
        <v>289</v>
      </c>
      <c r="Q672" t="s">
        <v>2</v>
      </c>
      <c r="W672" s="17" t="str">
        <f t="shared" si="300"/>
        <v>fkProjectId</v>
      </c>
      <c r="X672" s="3" t="str">
        <f t="shared" si="301"/>
        <v>"fkProjectId":"",</v>
      </c>
      <c r="Y672" s="22" t="str">
        <f t="shared" si="302"/>
        <v>public static String FK_PROJECT_ID="fkProjectId";</v>
      </c>
      <c r="Z672" s="7" t="str">
        <f t="shared" si="303"/>
        <v>private String fkProjectId="";</v>
      </c>
    </row>
    <row r="673" spans="2:26" ht="17.5" x14ac:dyDescent="0.45">
      <c r="B673" s="1" t="s">
        <v>369</v>
      </c>
      <c r="C673" s="1" t="s">
        <v>1</v>
      </c>
      <c r="D673" s="4">
        <v>45</v>
      </c>
      <c r="I673">
        <f>I662</f>
        <v>0</v>
      </c>
      <c r="K673" s="25" t="str">
        <f t="shared" si="304"/>
        <v>T.FK_BACKLOG_ID,</v>
      </c>
      <c r="L673" s="12"/>
      <c r="M673" s="18" t="str">
        <f t="shared" si="299"/>
        <v>FK_BACKLOG_ID,</v>
      </c>
      <c r="N673" s="5" t="str">
        <f t="shared" si="305"/>
        <v>FK_BACKLOG_ID VARCHAR(45),</v>
      </c>
      <c r="O673" s="1" t="s">
        <v>10</v>
      </c>
      <c r="P673" t="s">
        <v>356</v>
      </c>
      <c r="Q673" t="s">
        <v>2</v>
      </c>
      <c r="W673" s="17" t="str">
        <f t="shared" si="300"/>
        <v>fkBacklogId</v>
      </c>
      <c r="X673" s="3" t="str">
        <f t="shared" si="301"/>
        <v>"fkBacklogId":"",</v>
      </c>
      <c r="Y673" s="22" t="str">
        <f t="shared" si="302"/>
        <v>public static String FK_BACKLOG_ID="fkBacklogId";</v>
      </c>
      <c r="Z673" s="7" t="str">
        <f t="shared" si="303"/>
        <v>private String fkBacklogId="";</v>
      </c>
    </row>
    <row r="674" spans="2:26" ht="17.5" x14ac:dyDescent="0.45">
      <c r="B674" s="1" t="s">
        <v>353</v>
      </c>
      <c r="C674" s="1" t="s">
        <v>1</v>
      </c>
      <c r="D674" s="4">
        <v>45</v>
      </c>
      <c r="I674">
        <f>I663</f>
        <v>0</v>
      </c>
      <c r="K674" s="25" t="s">
        <v>559</v>
      </c>
      <c r="L674" s="12"/>
      <c r="M674" s="18" t="str">
        <f t="shared" si="299"/>
        <v>BACKLOG_NAME,</v>
      </c>
      <c r="N674" s="5" t="str">
        <f t="shared" si="305"/>
        <v>BACKLOG_NAME VARCHAR(45),</v>
      </c>
      <c r="O674" s="1" t="s">
        <v>356</v>
      </c>
      <c r="P674" t="s">
        <v>0</v>
      </c>
      <c r="W674" s="17" t="str">
        <f t="shared" si="300"/>
        <v>backlogName</v>
      </c>
      <c r="X674" s="3" t="str">
        <f t="shared" si="301"/>
        <v>"backlogName":"",</v>
      </c>
      <c r="Y674" s="22" t="str">
        <f t="shared" si="302"/>
        <v>public static String BACKLOG_NAME="backlogName";</v>
      </c>
      <c r="Z674" s="7" t="str">
        <f t="shared" si="303"/>
        <v>private String backlogName="";</v>
      </c>
    </row>
    <row r="675" spans="2:26" ht="17.5" x14ac:dyDescent="0.45">
      <c r="B675" s="1" t="s">
        <v>555</v>
      </c>
      <c r="C675" s="1" t="s">
        <v>1</v>
      </c>
      <c r="D675" s="4">
        <v>44</v>
      </c>
      <c r="I675" t="str">
        <f>I499</f>
        <v>ALTER TABLE TM_INPUT</v>
      </c>
      <c r="K675" s="25" t="str">
        <f t="shared" si="304"/>
        <v>T.FK_PARENT_BACKLOG_ID,</v>
      </c>
      <c r="L675" s="12"/>
      <c r="M675" s="18" t="str">
        <f t="shared" si="299"/>
        <v>FK_PARENT_BACKLOG_ID,</v>
      </c>
      <c r="N675" s="5" t="str">
        <f t="shared" si="305"/>
        <v>FK_PARENT_BACKLOG_ID VARCHAR(44),</v>
      </c>
      <c r="O675" s="1" t="s">
        <v>10</v>
      </c>
      <c r="P675" t="s">
        <v>556</v>
      </c>
      <c r="Q675" t="s">
        <v>356</v>
      </c>
      <c r="R675" t="s">
        <v>2</v>
      </c>
      <c r="W675" s="17" t="str">
        <f t="shared" si="300"/>
        <v>fkParentBacklogId</v>
      </c>
      <c r="X675" s="3" t="str">
        <f t="shared" si="301"/>
        <v>"fkParentBacklogId":"",</v>
      </c>
      <c r="Y675" s="22" t="str">
        <f t="shared" si="302"/>
        <v>public static String FK_PARENT_BACKLOG_ID="fkParentBacklogId";</v>
      </c>
      <c r="Z675" s="7" t="str">
        <f t="shared" si="303"/>
        <v>private String fkParentBacklogId="";</v>
      </c>
    </row>
    <row r="676" spans="2:26" ht="17.5" x14ac:dyDescent="0.45">
      <c r="B676" s="1" t="s">
        <v>558</v>
      </c>
      <c r="C676" s="1" t="s">
        <v>1</v>
      </c>
      <c r="D676" s="4">
        <v>44</v>
      </c>
      <c r="I676" t="str">
        <f>I500</f>
        <v>ALTER TABLE TM_INPUT</v>
      </c>
      <c r="K676" s="25" t="s">
        <v>561</v>
      </c>
      <c r="L676" s="12"/>
      <c r="M676" s="18" t="str">
        <f t="shared" si="299"/>
        <v>PARENT_BACKLOG_NAME,</v>
      </c>
      <c r="N676" s="5" t="str">
        <f t="shared" si="305"/>
        <v>PARENT_BACKLOG_NAME VARCHAR(44),</v>
      </c>
      <c r="O676" s="1" t="s">
        <v>131</v>
      </c>
      <c r="P676" t="s">
        <v>356</v>
      </c>
      <c r="Q676" t="s">
        <v>0</v>
      </c>
      <c r="W676" s="17" t="str">
        <f t="shared" si="300"/>
        <v>parentBacklogName</v>
      </c>
      <c r="X676" s="3" t="str">
        <f t="shared" si="301"/>
        <v>"parentBacklogName":"",</v>
      </c>
      <c r="Y676" s="22" t="str">
        <f t="shared" si="302"/>
        <v>public static String PARENT_BACKLOG_NAME="parentBacklogName";</v>
      </c>
      <c r="Z676" s="7" t="str">
        <f t="shared" si="303"/>
        <v>private String parentBacklogName="";</v>
      </c>
    </row>
    <row r="677" spans="2:26" ht="17.5" x14ac:dyDescent="0.45">
      <c r="B677" s="1"/>
      <c r="C677" s="1"/>
      <c r="D677" s="4"/>
      <c r="K677" s="29" t="s">
        <v>560</v>
      </c>
      <c r="L677" s="12"/>
      <c r="M677" s="18"/>
      <c r="N677" s="33" t="s">
        <v>130</v>
      </c>
      <c r="O677" s="1"/>
      <c r="W677" s="17"/>
    </row>
    <row r="678" spans="2:26" x14ac:dyDescent="0.35">
      <c r="N678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178" workbookViewId="0">
      <selection activeCell="K1" sqref="K1"/>
    </sheetView>
  </sheetViews>
  <sheetFormatPr defaultRowHeight="14.5" x14ac:dyDescent="0.35"/>
  <cols>
    <col min="2" max="2" width="36.26953125" bestFit="1" customWidth="1"/>
    <col min="11" max="11" width="30" customWidth="1"/>
  </cols>
  <sheetData>
    <row r="1" spans="2:26" x14ac:dyDescent="0.35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7.5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7.5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7.5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7.5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7.5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4.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4.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4.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4.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4.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4.5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7.5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7.5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5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5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5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5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5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5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7.5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7.5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7.5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7.5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7.5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7.5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4.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4.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4.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4.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4.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4.5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7.5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7.5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5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5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5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9" x14ac:dyDescent="0.35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7.5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4" si="26">CONCATENATE("""",W67,"""",":","""","""",",")</f>
        <v>"id":"",</v>
      </c>
      <c r="Y67" s="22" t="str">
        <f t="shared" ref="Y67:Y94" si="27">CONCATENATE("public static String ",,B67,,"=","""",W67,""";")</f>
        <v>public static String ID="id";</v>
      </c>
      <c r="Z67" s="7" t="str">
        <f t="shared" ref="Z67:Z94" si="28">CONCATENATE("private String ",W67,"=","""""",";")</f>
        <v>private String id="";</v>
      </c>
    </row>
    <row r="68" spans="2:26" ht="17.5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7.5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7.5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7.5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7.5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3.5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7.5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7.5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7.5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7.5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7.5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7.5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7.5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7.5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7.5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7.5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7.5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7.5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7.5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7.5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7.5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7.5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7.5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7.5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7.5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7.5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7.5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expireDate</v>
      </c>
      <c r="X94" s="3" t="str">
        <f t="shared" si="26"/>
        <v>"expireDate":"",</v>
      </c>
      <c r="Y94" s="22" t="str">
        <f t="shared" si="27"/>
        <v>public static String EXPIRE_DATE="expireDate";</v>
      </c>
      <c r="Z94" s="7" t="str">
        <f t="shared" si="28"/>
        <v>private String expireDate="";</v>
      </c>
    </row>
    <row r="95" spans="2:26" x14ac:dyDescent="0.35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5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x14ac:dyDescent="0.35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7.5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id</v>
      </c>
      <c r="X98" s="3" t="str">
        <f t="shared" ref="X98:X105" si="37">CONCATENATE("""",W98,"""",":","""","""",",")</f>
        <v>"id":"",</v>
      </c>
      <c r="Y98" s="22" t="str">
        <f t="shared" ref="Y98:Y105" si="38">CONCATENATE("public static String ",,B98,,"=","""",W98,""";")</f>
        <v>public static String ID="id";</v>
      </c>
      <c r="Z98" s="7" t="str">
        <f t="shared" ref="Z98:Z105" si="39">CONCATENATE("private String ",W98,"=","""""",";")</f>
        <v>private String id="";</v>
      </c>
    </row>
    <row r="99" spans="2:26" ht="17.5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7.5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insertDate</v>
      </c>
      <c r="X100" s="3" t="str">
        <f t="shared" si="37"/>
        <v>"insertDate":"",</v>
      </c>
      <c r="Y100" s="22" t="str">
        <f t="shared" si="38"/>
        <v>public static String INSERT_DATE="insertDate";</v>
      </c>
      <c r="Z100" s="7" t="str">
        <f t="shared" si="39"/>
        <v>private String insertDate="";</v>
      </c>
    </row>
    <row r="101" spans="2:26" ht="30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modificationDate</v>
      </c>
      <c r="X101" s="3" t="str">
        <f t="shared" si="37"/>
        <v>"modificationDate":"",</v>
      </c>
      <c r="Y101" s="22" t="str">
        <f t="shared" si="38"/>
        <v>public static String MODIFICATION_DATE="modificationDate";</v>
      </c>
      <c r="Z101" s="7" t="str">
        <f t="shared" si="39"/>
        <v>private String modificationDate="";</v>
      </c>
    </row>
    <row r="102" spans="2:26" ht="17.5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7.5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7.5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tableScript</v>
      </c>
      <c r="X104" s="3" t="str">
        <f t="shared" si="37"/>
        <v>"tableScript":"",</v>
      </c>
      <c r="Y104" s="22" t="str">
        <f t="shared" si="38"/>
        <v>public static String TABLE_SCRIPT="tableScript";</v>
      </c>
      <c r="Z104" s="7" t="str">
        <f t="shared" si="39"/>
        <v>private String tableScript="";</v>
      </c>
    </row>
    <row r="105" spans="2:26" ht="17.5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7.5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5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5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x14ac:dyDescent="0.35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7.5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16" si="44">CONCATENATE("""",W110,"""",":","""","""",",")</f>
        <v>"id":"",</v>
      </c>
      <c r="Y110" s="22" t="str">
        <f t="shared" ref="Y110:Y116" si="45">CONCATENATE("public static String ",,B110,,"=","""",W110,""";")</f>
        <v>public static String ID="id";</v>
      </c>
      <c r="Z110" s="7" t="str">
        <f t="shared" ref="Z110:Z116" si="46">CONCATENATE("private String ",W110,"=","""""",";")</f>
        <v>private String id="";</v>
      </c>
    </row>
    <row r="111" spans="2:26" ht="17.5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7.5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insertDate</v>
      </c>
      <c r="X112" s="3" t="str">
        <f t="shared" si="44"/>
        <v>"insertDate":"",</v>
      </c>
      <c r="Y112" s="22" t="str">
        <f t="shared" si="45"/>
        <v>public static String INSERT_DATE="insertDate";</v>
      </c>
      <c r="Z112" s="7" t="str">
        <f t="shared" si="46"/>
        <v>private String insertDate="";</v>
      </c>
    </row>
    <row r="113" spans="2:26" ht="30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modificationDate</v>
      </c>
      <c r="X113" s="3" t="str">
        <f t="shared" si="44"/>
        <v>"modificationDate":"",</v>
      </c>
      <c r="Y113" s="22" t="str">
        <f t="shared" si="45"/>
        <v>public static String MODIFICATION_DATE="modificationDate";</v>
      </c>
      <c r="Z113" s="7" t="str">
        <f t="shared" si="46"/>
        <v>private String modificationDate="";</v>
      </c>
    </row>
    <row r="114" spans="2:26" ht="30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permissionString</v>
      </c>
      <c r="X114" s="3" t="str">
        <f t="shared" si="44"/>
        <v>"permissionString":"",</v>
      </c>
      <c r="Y114" s="22" t="str">
        <f t="shared" si="45"/>
        <v>public static String PERMISSION_STRING="permissionString";</v>
      </c>
      <c r="Z114" s="7" t="str">
        <f t="shared" si="46"/>
        <v>private String permissionString="";</v>
      </c>
    </row>
    <row r="115" spans="2:26" ht="30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permissionType</v>
      </c>
      <c r="X115" s="3" t="str">
        <f t="shared" si="44"/>
        <v>"permissionType":"",</v>
      </c>
      <c r="Y115" s="22" t="str">
        <f t="shared" si="45"/>
        <v>public static String PERMISSION_TYPE="permissionType";</v>
      </c>
      <c r="Z115" s="7" t="str">
        <f t="shared" si="46"/>
        <v>private String permissionType="";</v>
      </c>
    </row>
    <row r="116" spans="2:26" ht="17.5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description</v>
      </c>
      <c r="X116" s="3" t="str">
        <f t="shared" si="44"/>
        <v>"description":"",</v>
      </c>
      <c r="Y116" s="22" t="str">
        <f t="shared" si="45"/>
        <v>public static String DESCRIPTION="description";</v>
      </c>
      <c r="Z116" s="7" t="str">
        <f t="shared" si="46"/>
        <v>private String description="";</v>
      </c>
    </row>
    <row r="117" spans="2:26" ht="17.5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5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5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5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5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7.5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28" si="51">CONCATENATE("""",W122,"""",":","""","""",",")</f>
        <v>"id":"",</v>
      </c>
      <c r="Y122" s="22" t="str">
        <f t="shared" ref="Y122:Y128" si="52">CONCATENATE("public static String ",,B122,,"=","""",W122,""";")</f>
        <v>public static String ID="id";</v>
      </c>
      <c r="Z122" s="7" t="str">
        <f t="shared" ref="Z122:Z128" si="53">CONCATENATE("private String ",W122,"=","""""",";")</f>
        <v>private String id="";</v>
      </c>
    </row>
    <row r="123" spans="2:26" ht="17.5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7.5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insertDate</v>
      </c>
      <c r="X124" s="3" t="str">
        <f t="shared" si="51"/>
        <v>"insertDate":"",</v>
      </c>
      <c r="Y124" s="22" t="str">
        <f t="shared" si="52"/>
        <v>public static String INSERT_DATE="insertDate";</v>
      </c>
      <c r="Z124" s="7" t="str">
        <f t="shared" si="53"/>
        <v>private String insertDate="";</v>
      </c>
    </row>
    <row r="125" spans="2:26" ht="30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modificationDate</v>
      </c>
      <c r="X125" s="3" t="str">
        <f t="shared" si="51"/>
        <v>"modificationDate":"",</v>
      </c>
      <c r="Y125" s="22" t="str">
        <f t="shared" si="52"/>
        <v>public static String MODIFICATION_DATE="modificationDate";</v>
      </c>
      <c r="Z125" s="7" t="str">
        <f t="shared" si="53"/>
        <v>private String modificationDate="";</v>
      </c>
    </row>
    <row r="126" spans="2:26" ht="17.5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isPublic</v>
      </c>
      <c r="X126" s="3" t="str">
        <f t="shared" si="51"/>
        <v>"isPublic":"",</v>
      </c>
      <c r="Y126" s="22" t="str">
        <f t="shared" si="52"/>
        <v>public static String IS_PUBLIC="isPublic";</v>
      </c>
      <c r="Z126" s="7" t="str">
        <f t="shared" si="53"/>
        <v>private String isPublic="";</v>
      </c>
    </row>
    <row r="127" spans="2:26" ht="17.5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7.5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description</v>
      </c>
      <c r="X128" s="3" t="str">
        <f t="shared" si="51"/>
        <v>"description":"",</v>
      </c>
      <c r="Y128" s="22" t="str">
        <f t="shared" si="52"/>
        <v>public static String DESCRIPTION="description";</v>
      </c>
      <c r="Z128" s="7" t="str">
        <f t="shared" si="53"/>
        <v>private String description="";</v>
      </c>
    </row>
    <row r="129" spans="2:26" ht="17.5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5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5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5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9" x14ac:dyDescent="0.35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7.5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id</v>
      </c>
      <c r="X134" s="3" t="str">
        <f t="shared" ref="X134:X139" si="58">CONCATENATE("""",W134,"""",":","""","""",",")</f>
        <v>"id":"",</v>
      </c>
      <c r="Y134" s="22" t="str">
        <f t="shared" ref="Y134:Y139" si="59">CONCATENATE("public static String ",,B134,,"=","""",W134,""";")</f>
        <v>public static String ID="id";</v>
      </c>
      <c r="Z134" s="7" t="str">
        <f t="shared" ref="Z134:Z139" si="60">CONCATENATE("private String ",W134,"=","""""",";")</f>
        <v>private String id="";</v>
      </c>
    </row>
    <row r="135" spans="2:26" ht="17.5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7.5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insertDate</v>
      </c>
      <c r="X136" s="3" t="str">
        <f t="shared" si="58"/>
        <v>"insertDate":"",</v>
      </c>
      <c r="Y136" s="22" t="str">
        <f t="shared" si="59"/>
        <v>public static String INSERT_DATE="insertDate";</v>
      </c>
      <c r="Z136" s="7" t="str">
        <f t="shared" si="60"/>
        <v>private String insertDate="";</v>
      </c>
    </row>
    <row r="137" spans="2:26" ht="30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modificationDate</v>
      </c>
      <c r="X137" s="3" t="str">
        <f t="shared" si="58"/>
        <v>"modificationDate":"",</v>
      </c>
      <c r="Y137" s="22" t="str">
        <f t="shared" si="59"/>
        <v>public static String MODIFICATION_DATE="modificationDate";</v>
      </c>
      <c r="Z137" s="7" t="str">
        <f t="shared" si="60"/>
        <v>private String modificationDate="";</v>
      </c>
    </row>
    <row r="138" spans="2:26" ht="17.5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description</v>
      </c>
      <c r="X139" s="3" t="str">
        <f t="shared" si="58"/>
        <v>"description":"",</v>
      </c>
      <c r="Y139" s="22" t="str">
        <f t="shared" si="59"/>
        <v>public static String FK_PERMISSION_ID="description";</v>
      </c>
      <c r="Z139" s="7" t="str">
        <f t="shared" si="60"/>
        <v>private String description="";</v>
      </c>
    </row>
    <row r="140" spans="2:26" ht="17.5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5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5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5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5" x14ac:dyDescent="0.35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7.5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id</v>
      </c>
      <c r="X145" s="3" t="str">
        <f t="shared" ref="X145:X152" si="63">CONCATENATE("""",W145,"""",":","""","""",",")</f>
        <v>"id":"",</v>
      </c>
      <c r="Y145" s="22" t="str">
        <f t="shared" ref="Y145:Y152" si="64">CONCATENATE("public static String ",,B145,,"=","""",W145,""";")</f>
        <v>public static String ID="id";</v>
      </c>
      <c r="Z145" s="7" t="str">
        <f t="shared" ref="Z145:Z152" si="65">CONCATENATE("private String ",W145,"=","""""",";")</f>
        <v>private String id="";</v>
      </c>
    </row>
    <row r="146" spans="2:26" ht="17.5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7.5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insertDate</v>
      </c>
      <c r="X147" s="3" t="str">
        <f t="shared" si="63"/>
        <v>"insertDate":"",</v>
      </c>
      <c r="Y147" s="22" t="str">
        <f t="shared" si="64"/>
        <v>public static String INSERT_DATE="insertDate";</v>
      </c>
      <c r="Z147" s="7" t="str">
        <f t="shared" si="65"/>
        <v>private String insertDate="";</v>
      </c>
    </row>
    <row r="148" spans="2:26" ht="17.5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modificationDate</v>
      </c>
      <c r="X148" s="3" t="str">
        <f t="shared" si="63"/>
        <v>"modificationDate":"",</v>
      </c>
      <c r="Y148" s="22" t="str">
        <f t="shared" si="64"/>
        <v>public static String MODIFICATION_DATE="modificationDate";</v>
      </c>
      <c r="Z148" s="7" t="str">
        <f t="shared" si="65"/>
        <v>private String modificationDate="";</v>
      </c>
    </row>
    <row r="149" spans="2:26" ht="17.5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7.5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7.5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fkPermissionId</v>
      </c>
      <c r="X151" s="3" t="str">
        <f t="shared" si="63"/>
        <v>"fkPermissionId":"",</v>
      </c>
      <c r="Y151" s="22" t="str">
        <f t="shared" si="64"/>
        <v>public static String FK_PERMISSION_ID="fkPermissionId";</v>
      </c>
      <c r="Z151" s="7" t="str">
        <f t="shared" si="65"/>
        <v>private String fkPermissionId="";</v>
      </c>
    </row>
    <row r="152" spans="2:26" ht="49.5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permissionString</v>
      </c>
      <c r="X152" s="3" t="str">
        <f t="shared" si="63"/>
        <v>"permissionString":"",</v>
      </c>
      <c r="Y152" s="22" t="str">
        <f t="shared" si="64"/>
        <v>public static String PERMISSION_STRING="permissionString";</v>
      </c>
      <c r="Z152" s="7" t="str">
        <f t="shared" si="65"/>
        <v>private String permissionString="";</v>
      </c>
    </row>
    <row r="153" spans="2:26" ht="17.5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5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5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5" x14ac:dyDescent="0.35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7.5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4" si="71">CONCATENATE("""",W157,"""",":","""","""",",")</f>
        <v>"id":"",</v>
      </c>
      <c r="Y157" s="22" t="str">
        <f t="shared" ref="Y157:Y164" si="72">CONCATENATE("public static String ",,B157,,"=","""",W157,""";")</f>
        <v>public static String ID="id";</v>
      </c>
      <c r="Z157" s="7" t="str">
        <f t="shared" ref="Z157:Z164" si="73">CONCATENATE("private String ",W157,"=","""""",";")</f>
        <v>private String id="";</v>
      </c>
    </row>
    <row r="158" spans="2:26" ht="17.5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7.5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insertDate</v>
      </c>
      <c r="X159" s="3" t="str">
        <f t="shared" si="71"/>
        <v>"insertDate":"",</v>
      </c>
      <c r="Y159" s="22" t="str">
        <f t="shared" si="72"/>
        <v>public static String INSERT_DATE="insertDate";</v>
      </c>
      <c r="Z159" s="7" t="str">
        <f t="shared" si="73"/>
        <v>private String insertDate="";</v>
      </c>
    </row>
    <row r="160" spans="2:26" ht="30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modificationDate</v>
      </c>
      <c r="X160" s="3" t="str">
        <f t="shared" si="71"/>
        <v>"modificationDate":"",</v>
      </c>
      <c r="Y160" s="22" t="str">
        <f t="shared" si="72"/>
        <v>public static String MODIFICATION_DATE="modificationDate";</v>
      </c>
      <c r="Z160" s="7" t="str">
        <f t="shared" si="73"/>
        <v>private String modificationDate="";</v>
      </c>
    </row>
    <row r="161" spans="2:26" ht="17.5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defaultPeriod</v>
      </c>
      <c r="X163" s="3" t="str">
        <f t="shared" si="71"/>
        <v>"defaultPeriod":"",</v>
      </c>
      <c r="Y163" s="22" t="str">
        <f t="shared" si="72"/>
        <v>public static String DEFAULT_PERIOD="defaultPeriod";</v>
      </c>
      <c r="Z163" s="7" t="str">
        <f t="shared" si="73"/>
        <v>private String defaultPeriod="";</v>
      </c>
    </row>
    <row r="164" spans="2:26" ht="17.5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7.5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5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5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5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9" x14ac:dyDescent="0.35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7.5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id</v>
      </c>
      <c r="X170" s="3" t="str">
        <f t="shared" ref="X170:X183" si="78">CONCATENATE("""",W170,"""",":","""","""",",")</f>
        <v>"id":"",</v>
      </c>
      <c r="Y170" s="22" t="str">
        <f t="shared" ref="Y170:Y183" si="79">CONCATENATE("public static String ",,B170,,"=","""",W170,""";")</f>
        <v>public static String ID="id";</v>
      </c>
      <c r="Z170" s="7" t="str">
        <f t="shared" ref="Z170:Z183" si="80">CONCATENATE("private String ",W170,"=","""""",";")</f>
        <v>private String id="";</v>
      </c>
    </row>
    <row r="171" spans="2:26" ht="17.5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modificationDate</v>
      </c>
      <c r="X172" s="3" t="str">
        <f t="shared" si="78"/>
        <v>"modificationDate":"",</v>
      </c>
      <c r="Y172" s="22" t="str">
        <f t="shared" si="79"/>
        <v>public static String MODIFICATION_DATE="modificationDate";</v>
      </c>
      <c r="Z172" s="7" t="str">
        <f t="shared" si="80"/>
        <v>private String modificationDate="";</v>
      </c>
    </row>
    <row r="173" spans="2:26" ht="17.5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insertDate</v>
      </c>
      <c r="X173" s="3" t="str">
        <f t="shared" si="78"/>
        <v>"insertDate":"",</v>
      </c>
      <c r="Y173" s="22" t="str">
        <f t="shared" si="79"/>
        <v>public static String INSERT_DATE="insertDate";</v>
      </c>
      <c r="Z173" s="7" t="str">
        <f t="shared" si="80"/>
        <v>private String insertDate="";</v>
      </c>
    </row>
    <row r="174" spans="2:26" ht="30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7.5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defaultPrice</v>
      </c>
      <c r="X176" s="3" t="str">
        <f t="shared" si="78"/>
        <v>"defaultPrice":"",</v>
      </c>
      <c r="Y176" s="22" t="str">
        <f t="shared" si="79"/>
        <v>public static String DEFAULT_PRICE="defaultPrice";</v>
      </c>
      <c r="Z176" s="7" t="str">
        <f t="shared" si="80"/>
        <v>private String defaultPrice="";</v>
      </c>
    </row>
    <row r="177" spans="2:26" ht="17.5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defaultDiscount</v>
      </c>
      <c r="X178" s="3" t="str">
        <f t="shared" si="78"/>
        <v>"defaultDiscount":"",</v>
      </c>
      <c r="Y178" s="22" t="str">
        <f t="shared" si="79"/>
        <v>public static String DEFAULT_DISCOUNT="defaultDiscount";</v>
      </c>
      <c r="Z178" s="7" t="str">
        <f t="shared" si="80"/>
        <v>private String defaultDiscount="";</v>
      </c>
    </row>
    <row r="179" spans="2:26" ht="30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defaultPaymentPeriod</v>
      </c>
      <c r="X179" s="3" t="str">
        <f t="shared" si="78"/>
        <v>"defaultPaymentPeriod":"",</v>
      </c>
      <c r="Y179" s="22" t="str">
        <f t="shared" si="79"/>
        <v>public static String DEFAULT_PAYMENT_PERIOD="defaultPaymentPeriod";</v>
      </c>
      <c r="Z179" s="7" t="str">
        <f t="shared" si="80"/>
        <v>private String defaultPaymentPeriod="";</v>
      </c>
    </row>
    <row r="180" spans="2:26" ht="17.5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isPublic</v>
      </c>
      <c r="X180" s="3" t="str">
        <f t="shared" si="78"/>
        <v>"isPublic":"",</v>
      </c>
      <c r="Y180" s="22" t="str">
        <f t="shared" si="79"/>
        <v>public static String IS_PUBLIC="isPublic";</v>
      </c>
      <c r="Z180" s="7" t="str">
        <f t="shared" si="80"/>
        <v>private String isPublic="";</v>
      </c>
    </row>
    <row r="181" spans="2:26" ht="17.5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userLisenceCount</v>
      </c>
      <c r="X182" s="3" t="str">
        <f t="shared" si="78"/>
        <v>"userLisenceCount":"",</v>
      </c>
      <c r="Y182" s="22" t="str">
        <f t="shared" si="79"/>
        <v>public static String USER_LISENCE_COUNT="userLisenceCount";</v>
      </c>
      <c r="Z182" s="7" t="str">
        <f t="shared" si="80"/>
        <v>private String userLisenceCount="";</v>
      </c>
    </row>
    <row r="183" spans="2:26" ht="30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userLisenceMonthRange</v>
      </c>
      <c r="X183" s="3" t="str">
        <f t="shared" si="78"/>
        <v>"userLisenceMonthRange":"",</v>
      </c>
      <c r="Y183" s="22" t="str">
        <f t="shared" si="79"/>
        <v>public static String USER_LISENCE_MONTH_RANGE="userLisenceMonthRange";</v>
      </c>
      <c r="Z183" s="7" t="str">
        <f t="shared" si="80"/>
        <v>private String userLisenceMonthRange="";</v>
      </c>
    </row>
    <row r="184" spans="2:26" ht="17.5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7.5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7.5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7.5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5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5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5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9" x14ac:dyDescent="0.35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7.5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id</v>
      </c>
      <c r="X192" s="3" t="str">
        <f t="shared" ref="X192:X203" si="83">CONCATENATE("""",W192,"""",":","""","""",",")</f>
        <v>"id":"",</v>
      </c>
      <c r="Y192" s="22" t="str">
        <f t="shared" ref="Y192:Y203" si="84">CONCATENATE("public static String ",,B192,,"=","""",W192,""";")</f>
        <v>public static String ID="id";</v>
      </c>
      <c r="Z192" s="7" t="str">
        <f t="shared" ref="Z192:Z203" si="85">CONCATENATE("private String ",W192,"=","""""",";")</f>
        <v>private String id="";</v>
      </c>
    </row>
    <row r="193" spans="2:26" ht="17.5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7.5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modificationDate</v>
      </c>
      <c r="X194" s="3" t="str">
        <f t="shared" si="83"/>
        <v>"modificationDate":"",</v>
      </c>
      <c r="Y194" s="22" t="str">
        <f t="shared" si="84"/>
        <v>public static String MODIFICATION_DATE="modificationDate";</v>
      </c>
      <c r="Z194" s="7" t="str">
        <f t="shared" si="85"/>
        <v>private String modificationDate="";</v>
      </c>
    </row>
    <row r="195" spans="2:26" ht="17.5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insertDate</v>
      </c>
      <c r="X195" s="3" t="str">
        <f t="shared" si="83"/>
        <v>"insertDate":"",</v>
      </c>
      <c r="Y195" s="22" t="str">
        <f t="shared" si="84"/>
        <v>public static String INSERT_DATE="insertDate";</v>
      </c>
      <c r="Z195" s="7" t="str">
        <f t="shared" si="85"/>
        <v>private String insertDate="";</v>
      </c>
    </row>
    <row r="196" spans="2:26" ht="17.5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7.5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7.5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7.5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paymentTime</v>
      </c>
      <c r="X199" s="3" t="str">
        <f t="shared" si="83"/>
        <v>"paymentTime":"",</v>
      </c>
      <c r="Y199" s="22" t="str">
        <f t="shared" si="84"/>
        <v>public static String PAYMENT_TIME="paymentTime";</v>
      </c>
      <c r="Z199" s="7" t="str">
        <f t="shared" si="85"/>
        <v>private String paymentTime="";</v>
      </c>
    </row>
    <row r="200" spans="2:26" ht="17.5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7.5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7.5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paymentDiscount</v>
      </c>
      <c r="X202" s="3" t="str">
        <f t="shared" si="83"/>
        <v>"paymentDiscount":"",</v>
      </c>
      <c r="Y202" s="22" t="str">
        <f t="shared" si="84"/>
        <v>public static String PAYMENT_DISCOUNT="paymentDiscount";</v>
      </c>
      <c r="Z202" s="7" t="str">
        <f t="shared" si="85"/>
        <v>private String paymentDiscount="";</v>
      </c>
    </row>
    <row r="203" spans="2:26" ht="17.5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description</v>
      </c>
      <c r="X203" s="3" t="str">
        <f t="shared" si="83"/>
        <v>"description":"",</v>
      </c>
      <c r="Y203" s="22" t="str">
        <f t="shared" si="84"/>
        <v>public static String DESCRIPTION="description";</v>
      </c>
      <c r="Z203" s="7" t="str">
        <f t="shared" si="85"/>
        <v>private String description="";</v>
      </c>
    </row>
    <row r="204" spans="2:26" ht="17.5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7.5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7.5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7.5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5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5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5" x14ac:dyDescent="0.35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7.5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7" si="88">CONCATENATE("""",W211,"""",":","""","""",",")</f>
        <v>"id":"",</v>
      </c>
      <c r="Y211" s="22" t="str">
        <f t="shared" ref="Y211:Y227" si="89">CONCATENATE("public static String ",,B211,,"=","""",W211,""";")</f>
        <v>public static String ID="id";</v>
      </c>
      <c r="Z211" s="7" t="str">
        <f t="shared" ref="Z211:Z227" si="90">CONCATENATE("private String ",W211,"=","""""",";")</f>
        <v>private String id="";</v>
      </c>
    </row>
    <row r="212" spans="2:26" ht="17.5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7.5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modificationDate</v>
      </c>
      <c r="X213" s="3" t="str">
        <f t="shared" si="88"/>
        <v>"modificationDate":"",</v>
      </c>
      <c r="Y213" s="22" t="str">
        <f t="shared" si="89"/>
        <v>public static String MODIFICATION_DATE="modificationDate";</v>
      </c>
      <c r="Z213" s="7" t="str">
        <f t="shared" si="90"/>
        <v>private String modificationDate="";</v>
      </c>
    </row>
    <row r="214" spans="2:26" ht="17.5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insertDate</v>
      </c>
      <c r="X214" s="3" t="str">
        <f t="shared" si="88"/>
        <v>"insertDate":"",</v>
      </c>
      <c r="Y214" s="22" t="str">
        <f t="shared" si="89"/>
        <v>public static String INSERT_DATE="insertDate";</v>
      </c>
      <c r="Z214" s="7" t="str">
        <f t="shared" si="90"/>
        <v>private String insertDate="";</v>
      </c>
    </row>
    <row r="215" spans="2:26" ht="17.5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17.5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7.5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7.5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7.5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5.5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5.5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7.5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7.5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paymentTime</v>
      </c>
      <c r="X223" s="3" t="str">
        <f t="shared" si="88"/>
        <v>"paymentTime":"",</v>
      </c>
      <c r="Y223" s="22" t="str">
        <f t="shared" si="89"/>
        <v>public static String PAYMENT_TIME="paymentTime";</v>
      </c>
      <c r="Z223" s="7" t="str">
        <f t="shared" si="90"/>
        <v>private String paymentTime="";</v>
      </c>
    </row>
    <row r="224" spans="2:26" ht="17.5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7.5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7.5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paymentDiscount</v>
      </c>
      <c r="X226" s="3" t="str">
        <f t="shared" si="88"/>
        <v>"paymentDiscount":"",</v>
      </c>
      <c r="Y226" s="22" t="str">
        <f t="shared" si="89"/>
        <v>public static String PAYMENT_DISCOUNT="paymentDiscount";</v>
      </c>
      <c r="Z226" s="7" t="str">
        <f t="shared" si="90"/>
        <v>private String paymentDiscount="";</v>
      </c>
    </row>
    <row r="227" spans="2:26" ht="17.5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description</v>
      </c>
      <c r="X227" s="3" t="str">
        <f t="shared" si="88"/>
        <v>"description":"",</v>
      </c>
      <c r="Y227" s="22" t="str">
        <f t="shared" si="89"/>
        <v>public static String DESCRIPTION="description";</v>
      </c>
      <c r="Z227" s="7" t="str">
        <f t="shared" si="90"/>
        <v>private String description="";</v>
      </c>
    </row>
    <row r="228" spans="2:26" ht="25.5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4.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7.5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7.5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5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9" x14ac:dyDescent="0.35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7.5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id</v>
      </c>
      <c r="X235" s="3" t="str">
        <f t="shared" ref="X235:X242" si="95">CONCATENATE("""",W235,"""",":","""","""",",")</f>
        <v>"id":"",</v>
      </c>
      <c r="Y235" s="22" t="str">
        <f t="shared" ref="Y235:Y242" si="96">CONCATENATE("public static String ",,B235,,"=","""",W235,""";")</f>
        <v>public static String ID="id";</v>
      </c>
      <c r="Z235" s="7" t="str">
        <f t="shared" ref="Z235:Z242" si="97">CONCATENATE("private String ",W235,"=","""""",";")</f>
        <v>private String id="";</v>
      </c>
    </row>
    <row r="236" spans="2:26" ht="17.5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7.5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insertDate</v>
      </c>
      <c r="X237" s="3" t="str">
        <f t="shared" si="95"/>
        <v>"insertDate":"",</v>
      </c>
      <c r="Y237" s="22" t="str">
        <f t="shared" si="96"/>
        <v>public static String INSERT_DATE="insertDate";</v>
      </c>
      <c r="Z237" s="7" t="str">
        <f t="shared" si="97"/>
        <v>private String insertDate="";</v>
      </c>
    </row>
    <row r="238" spans="2:26" ht="30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modificationDate</v>
      </c>
      <c r="X238" s="3" t="str">
        <f t="shared" si="95"/>
        <v>"modificationDate":"",</v>
      </c>
      <c r="Y238" s="22" t="str">
        <f t="shared" si="96"/>
        <v>public static String MODIFICATION_DATE="modificationDate";</v>
      </c>
      <c r="Z238" s="7" t="str">
        <f t="shared" si="97"/>
        <v>private String modificationDate="";</v>
      </c>
    </row>
    <row r="239" spans="2:26" ht="17.5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7.5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7.5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expireDate</v>
      </c>
      <c r="X242" s="3" t="str">
        <f t="shared" si="95"/>
        <v>"expireDate":"",</v>
      </c>
      <c r="Y242" s="22" t="str">
        <f t="shared" si="96"/>
        <v>public static String EXPIRE_DATE="expireDate";</v>
      </c>
      <c r="Z242" s="7" t="str">
        <f t="shared" si="97"/>
        <v>private String expireDate="";</v>
      </c>
    </row>
    <row r="243" spans="2:26" ht="17.5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5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5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7.5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5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5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9" x14ac:dyDescent="0.35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7.5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5" si="102">CONCATENATE("""",W250,"""",":","""","""",",")</f>
        <v>"id":"",</v>
      </c>
      <c r="Y250" s="22" t="str">
        <f t="shared" ref="Y250:Y255" si="103">CONCATENATE("public static String ",,B250,,"=","""",W250,""";")</f>
        <v>public static String ID="id";</v>
      </c>
      <c r="Z250" s="7" t="str">
        <f t="shared" ref="Z250:Z255" si="104">CONCATENATE("private String ",W250,"=","""""",";")</f>
        <v>private String id="";</v>
      </c>
    </row>
    <row r="251" spans="2:26" ht="17.5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7.5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insertDate</v>
      </c>
      <c r="X252" s="3" t="str">
        <f t="shared" si="102"/>
        <v>"insertDate":"",</v>
      </c>
      <c r="Y252" s="22" t="str">
        <f t="shared" si="103"/>
        <v>public static String INSERT_DATE="insertDate";</v>
      </c>
      <c r="Z252" s="7" t="str">
        <f t="shared" si="104"/>
        <v>private String insertDate="";</v>
      </c>
    </row>
    <row r="253" spans="2:26" ht="30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modificationDate</v>
      </c>
      <c r="X253" s="3" t="str">
        <f t="shared" si="102"/>
        <v>"modificationDate":"",</v>
      </c>
      <c r="Y253" s="22" t="str">
        <f t="shared" si="103"/>
        <v>public static String MODIFICATION_DATE="modificationDate";</v>
      </c>
      <c r="Z253" s="7" t="str">
        <f t="shared" si="104"/>
        <v>private String modificationDate="";</v>
      </c>
    </row>
    <row r="254" spans="2:26" ht="17.5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7.5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7.5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5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5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5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5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7.5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id</v>
      </c>
      <c r="X261" s="3" t="str">
        <f t="shared" ref="X261:X279" si="109">CONCATENATE("""",W261,"""",":","""","""",",")</f>
        <v>"id":"",</v>
      </c>
      <c r="Y261" s="22" t="str">
        <f t="shared" ref="Y261:Y279" si="110">CONCATENATE("public static String ",,B261,,"=","""",W261,""";")</f>
        <v>public static String ID="id";</v>
      </c>
      <c r="Z261" s="7" t="str">
        <f t="shared" ref="Z261:Z279" si="111">CONCATENATE("private String ",W261,"=","""""",";")</f>
        <v>private String id="";</v>
      </c>
    </row>
    <row r="262" spans="2:26" ht="17.5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7.5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insertDate</v>
      </c>
      <c r="X263" s="3" t="str">
        <f t="shared" si="109"/>
        <v>"insertDate":"",</v>
      </c>
      <c r="Y263" s="22" t="str">
        <f t="shared" si="110"/>
        <v>public static String INSERT_DATE="insertDate";</v>
      </c>
      <c r="Z263" s="7" t="str">
        <f t="shared" si="111"/>
        <v>private String insertDate="";</v>
      </c>
    </row>
    <row r="264" spans="2:26" ht="30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modificationDate</v>
      </c>
      <c r="X264" s="3" t="str">
        <f t="shared" si="109"/>
        <v>"modificationDate":"",</v>
      </c>
      <c r="Y264" s="22" t="str">
        <f t="shared" si="110"/>
        <v>public static String MODIFICATION_DATE="modificationDate";</v>
      </c>
      <c r="Z264" s="7" t="str">
        <f t="shared" si="111"/>
        <v>private String modificationDate="";</v>
      </c>
    </row>
    <row r="265" spans="2:26" ht="30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companyDomain</v>
      </c>
      <c r="X266" s="3" t="str">
        <f t="shared" si="109"/>
        <v>"companyDomain":"",</v>
      </c>
      <c r="Y266" s="22" t="str">
        <f t="shared" si="110"/>
        <v>public static String COMPANY_DOMAIN="companyDomain";</v>
      </c>
      <c r="Z266" s="7" t="str">
        <f t="shared" si="111"/>
        <v>private String companyDomain="";</v>
      </c>
    </row>
    <row r="267" spans="2:26" ht="30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companyTimeZone</v>
      </c>
      <c r="X269" s="3" t="str">
        <f t="shared" si="109"/>
        <v>"companyTimeZone":"",</v>
      </c>
      <c r="Y269" s="22" t="str">
        <f t="shared" si="110"/>
        <v>public static String COMPANY_TIME_ZONE="companyTimeZone";</v>
      </c>
      <c r="Z269" s="7" t="str">
        <f t="shared" si="111"/>
        <v>private String companyTimeZone="";</v>
      </c>
    </row>
    <row r="270" spans="2:26" ht="30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44.5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activationId</v>
      </c>
      <c r="X272" s="3" t="str">
        <f t="shared" si="109"/>
        <v>"activationId":"",</v>
      </c>
      <c r="Y272" s="22" t="str">
        <f t="shared" si="110"/>
        <v>public static String ACTIVATION_ID="activationId";</v>
      </c>
      <c r="Z272" s="7" t="str">
        <f t="shared" si="111"/>
        <v>private String activationId="";</v>
      </c>
    </row>
    <row r="273" spans="2:26" ht="30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activeUserCount</v>
      </c>
      <c r="X277" s="3" t="str">
        <f t="shared" si="109"/>
        <v>"activeUserCount":"",</v>
      </c>
      <c r="Y277" s="22" t="str">
        <f t="shared" si="110"/>
        <v>public static String ACTIVE_USER_COUNT="activeUserCount";</v>
      </c>
      <c r="Z277" s="7" t="str">
        <f t="shared" si="111"/>
        <v>private String activeUserCount="";</v>
      </c>
    </row>
    <row r="278" spans="2:26" ht="30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7.5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expireDate</v>
      </c>
      <c r="X279" s="3" t="str">
        <f t="shared" si="109"/>
        <v>"expireDate":"",</v>
      </c>
      <c r="Y279" s="22" t="str">
        <f t="shared" si="110"/>
        <v>public static String EXPIRE_DATE="expireDate";</v>
      </c>
      <c r="Z279" s="7" t="str">
        <f t="shared" si="111"/>
        <v>private String expireDate="";</v>
      </c>
    </row>
    <row r="280" spans="2:26" ht="17.5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5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5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5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7.5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id</v>
      </c>
      <c r="X284" s="3" t="str">
        <f t="shared" ref="X284:X292" si="118">CONCATENATE("""",W284,"""",":","""","""",",")</f>
        <v>"id":"",</v>
      </c>
      <c r="Y284" s="22" t="str">
        <f t="shared" ref="Y284:Y292" si="119">CONCATENATE("public static String ",,B284,,"=","""",W284,""";")</f>
        <v>public static String ID="id";</v>
      </c>
      <c r="Z284" s="7" t="str">
        <f t="shared" ref="Z284:Z292" si="120">CONCATENATE("private String ",W284,"=","""""",";")</f>
        <v>private String id="";</v>
      </c>
    </row>
    <row r="285" spans="2:26" ht="17.5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7.5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insertDate</v>
      </c>
      <c r="X286" s="3" t="str">
        <f t="shared" si="118"/>
        <v>"insertDate":"",</v>
      </c>
      <c r="Y286" s="22" t="str">
        <f t="shared" si="119"/>
        <v>public static String INSERT_DATE="insertDate";</v>
      </c>
      <c r="Z286" s="7" t="str">
        <f t="shared" si="120"/>
        <v>private String insertDate="";</v>
      </c>
    </row>
    <row r="287" spans="2:26" ht="17.5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modificationDate</v>
      </c>
      <c r="X287" s="3" t="str">
        <f t="shared" si="118"/>
        <v>"modificationDate":"",</v>
      </c>
      <c r="Y287" s="22" t="str">
        <f t="shared" si="119"/>
        <v>public static String MODIFICATION_DATE="modificationDate";</v>
      </c>
      <c r="Z287" s="7" t="str">
        <f t="shared" si="120"/>
        <v>private String modificationDate="";</v>
      </c>
    </row>
    <row r="288" spans="2:26" ht="17.5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entityName</v>
      </c>
      <c r="X288" s="3" t="str">
        <f t="shared" si="118"/>
        <v>"entityName":"",</v>
      </c>
      <c r="Y288" s="22" t="str">
        <f t="shared" si="119"/>
        <v>public static String ENTITY_NAME="entityName";</v>
      </c>
      <c r="Z288" s="7" t="str">
        <f t="shared" si="120"/>
        <v>private String entityName="";</v>
      </c>
    </row>
    <row r="289" spans="2:26" ht="17.5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fieldName</v>
      </c>
      <c r="X289" s="3" t="str">
        <f t="shared" si="118"/>
        <v>"fieldName":"",</v>
      </c>
      <c r="Y289" s="22" t="str">
        <f t="shared" si="119"/>
        <v>public static String FIELD_NAME="fieldName";</v>
      </c>
      <c r="Z289" s="7" t="str">
        <f t="shared" si="120"/>
        <v>private String fieldName="";</v>
      </c>
    </row>
    <row r="290" spans="2:26" ht="17.5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7.5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7.5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description</v>
      </c>
      <c r="X292" s="3" t="str">
        <f t="shared" si="118"/>
        <v>"description":"",</v>
      </c>
      <c r="Y292" s="22" t="str">
        <f t="shared" si="119"/>
        <v>public static String DESCRIPTION="description";</v>
      </c>
      <c r="Z292" s="7" t="str">
        <f t="shared" si="120"/>
        <v>private String description="";</v>
      </c>
    </row>
    <row r="293" spans="2:26" x14ac:dyDescent="0.35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5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5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5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7.5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id</v>
      </c>
      <c r="X297" s="3" t="str">
        <f t="shared" ref="X297:X307" si="124">CONCATENATE("""",W297,"""",":","""","""",",")</f>
        <v>"id":"",</v>
      </c>
      <c r="Y297" s="22" t="str">
        <f t="shared" ref="Y297:Y307" si="125">CONCATENATE("public static String ",,B297,,"=","""",W297,""";")</f>
        <v>public static String ID="id";</v>
      </c>
      <c r="Z297" s="7" t="str">
        <f t="shared" ref="Z297:Z307" si="126">CONCATENATE("private String ",W297,"=","""""",";")</f>
        <v>private String id="";</v>
      </c>
    </row>
    <row r="298" spans="2:26" ht="17.5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7.5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insertDate</v>
      </c>
      <c r="X299" s="3" t="str">
        <f t="shared" si="124"/>
        <v>"insertDate":"",</v>
      </c>
      <c r="Y299" s="22" t="str">
        <f t="shared" si="125"/>
        <v>public static String INSERT_DATE="insertDate";</v>
      </c>
      <c r="Z299" s="7" t="str">
        <f t="shared" si="126"/>
        <v>private String insertDate="";</v>
      </c>
    </row>
    <row r="300" spans="2:26" ht="17.5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modificationDate</v>
      </c>
      <c r="X300" s="3" t="str">
        <f t="shared" si="124"/>
        <v>"modificationDate":"",</v>
      </c>
      <c r="Y300" s="22" t="str">
        <f t="shared" si="125"/>
        <v>public static String MODIFICATION_DATE="modificationDate";</v>
      </c>
      <c r="Z300" s="7" t="str">
        <f t="shared" si="126"/>
        <v>private String modificationDate="";</v>
      </c>
    </row>
    <row r="301" spans="2:26" ht="17.5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entityName</v>
      </c>
      <c r="X301" s="3" t="str">
        <f t="shared" si="124"/>
        <v>"entityName":"",</v>
      </c>
      <c r="Y301" s="22" t="str">
        <f t="shared" si="125"/>
        <v>public static String ENTITY_NAME="entityName";</v>
      </c>
      <c r="Z301" s="7" t="str">
        <f t="shared" si="126"/>
        <v>private String entityName="";</v>
      </c>
    </row>
    <row r="302" spans="2:26" ht="30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entityFullname</v>
      </c>
      <c r="X302" s="3" t="str">
        <f t="shared" si="124"/>
        <v>"entityFullname":"",</v>
      </c>
      <c r="Y302" s="22" t="str">
        <f t="shared" si="125"/>
        <v>public static String ENTITY_FULLNAME="entityFullname";</v>
      </c>
      <c r="Z302" s="7" t="str">
        <f t="shared" si="126"/>
        <v>private String entityFullname="";</v>
      </c>
    </row>
    <row r="303" spans="2:26" ht="17.5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fieldName</v>
      </c>
      <c r="X303" s="3" t="str">
        <f t="shared" si="124"/>
        <v>"fieldName":"",</v>
      </c>
      <c r="Y303" s="22" t="str">
        <f t="shared" si="125"/>
        <v>public static String FIELD_NAME="fieldName";</v>
      </c>
      <c r="Z303" s="7" t="str">
        <f t="shared" si="126"/>
        <v>private String fieldName="";</v>
      </c>
    </row>
    <row r="304" spans="2:26" ht="17.5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7.5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7.5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7.5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description</v>
      </c>
      <c r="X307" s="3" t="str">
        <f t="shared" si="124"/>
        <v>"description":"",</v>
      </c>
      <c r="Y307" s="22" t="str">
        <f t="shared" si="125"/>
        <v>public static String DESCRIPTION="description";</v>
      </c>
      <c r="Z307" s="7" t="str">
        <f t="shared" si="126"/>
        <v>private String description="";</v>
      </c>
    </row>
    <row r="308" spans="2:26" ht="29" x14ac:dyDescent="0.35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5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5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5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2" si="132">CONCATENATE("""",W312,"""",":","""","""",",")</f>
        <v>"id":"",</v>
      </c>
      <c r="Y312" s="22" t="str">
        <f t="shared" ref="Y312:Y322" si="133">CONCATENATE("public static String ",,B312,,"=","""",W312,""";")</f>
        <v>public static String ID="id";</v>
      </c>
      <c r="Z312" s="7" t="str">
        <f t="shared" ref="Z312:Z322" si="134">CONCATENATE("private String ",W312,"=","""""",";")</f>
        <v>private String id="";</v>
      </c>
    </row>
    <row r="313" spans="2:26" ht="30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4.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permissionType</v>
      </c>
      <c r="X316" s="3" t="str">
        <f t="shared" si="132"/>
        <v>"permissionType":"",</v>
      </c>
      <c r="Y316" s="22" t="str">
        <f t="shared" si="133"/>
        <v>public static String PERMISSION_TYPE="permissionType";</v>
      </c>
      <c r="Z316" s="7" t="str">
        <f t="shared" si="134"/>
        <v>private String permissionType="";</v>
      </c>
    </row>
    <row r="317" spans="2:26" ht="44.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30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inputKey</v>
      </c>
      <c r="X319" s="3" t="str">
        <f t="shared" si="132"/>
        <v>"inputKey":"",</v>
      </c>
      <c r="Y319" s="22" t="str">
        <f t="shared" si="133"/>
        <v>public static String INPUT_KEY="inputKey";</v>
      </c>
      <c r="Z319" s="7" t="str">
        <f t="shared" si="134"/>
        <v>private String inputKey="";</v>
      </c>
    </row>
    <row r="320" spans="2:26" ht="30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inputValue</v>
      </c>
      <c r="X320" s="3" t="str">
        <f t="shared" si="132"/>
        <v>"inputValue":"",</v>
      </c>
      <c r="Y320" s="22" t="str">
        <f t="shared" si="133"/>
        <v>public static String INPUT_VALUE="inputValue";</v>
      </c>
      <c r="Z320" s="7" t="str">
        <f t="shared" si="134"/>
        <v>private String inputValue="";</v>
      </c>
    </row>
    <row r="321" spans="2:26" ht="30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insertDate</v>
      </c>
      <c r="X321" s="3" t="str">
        <f t="shared" si="132"/>
        <v>"insertDate":"",</v>
      </c>
      <c r="Y321" s="22" t="str">
        <f t="shared" si="133"/>
        <v>public static String INSERT_DATE="insertDate";</v>
      </c>
      <c r="Z321" s="7" t="str">
        <f t="shared" si="134"/>
        <v>private String insertDate="";</v>
      </c>
    </row>
    <row r="322" spans="2:26" ht="44.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modificationDate</v>
      </c>
      <c r="X322" s="3" t="str">
        <f t="shared" si="132"/>
        <v>"modificationDate":"",</v>
      </c>
      <c r="Y322" s="22" t="str">
        <f t="shared" si="133"/>
        <v>public static String MODIFICATION_DATE="modificationDate";</v>
      </c>
      <c r="Z322" s="7" t="str">
        <f t="shared" si="134"/>
        <v>private String modificationDate="";</v>
      </c>
    </row>
    <row r="323" spans="2:26" x14ac:dyDescent="0.35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5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5" x14ac:dyDescent="0.35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7.5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id</v>
      </c>
      <c r="X326" s="3" t="str">
        <f t="shared" ref="X326:X342" si="138">CONCATENATE("""",W326,"""",":","""","""",",")</f>
        <v>"id":"",</v>
      </c>
      <c r="Y326" s="22" t="str">
        <f t="shared" ref="Y326:Y342" si="139">CONCATENATE("public static String ",,B326,,"=","""",W326,""";")</f>
        <v>public static String ID="id";</v>
      </c>
      <c r="Z326" s="7" t="str">
        <f t="shared" ref="Z326:Z342" si="140">CONCATENATE("private String ",W326,"=","""""",";")</f>
        <v>private String id="";</v>
      </c>
    </row>
    <row r="327" spans="2:26" ht="17.5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7.5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7.5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1.5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7.5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permissionType</v>
      </c>
      <c r="X331" s="3" t="str">
        <f t="shared" si="138"/>
        <v>"permissionType":"",</v>
      </c>
      <c r="Y331" s="22" t="str">
        <f t="shared" si="139"/>
        <v>public static String PERMISSION_TYPE="permissionType";</v>
      </c>
      <c r="Z331" s="7" t="str">
        <f t="shared" si="140"/>
        <v>private String permissionType="";</v>
      </c>
    </row>
    <row r="332" spans="2:26" ht="73.5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PermissionTypeName</v>
      </c>
      <c r="X332" s="3" t="str">
        <f t="shared" si="138"/>
        <v>"PermissionTypeName":"",</v>
      </c>
      <c r="Y332" s="22" t="str">
        <f t="shared" si="139"/>
        <v>public static String PERMISSION_TYPE_NAME="PermissionTypeName";</v>
      </c>
      <c r="Z332" s="7" t="str">
        <f t="shared" si="140"/>
        <v>private String PermissionTypeName="";</v>
      </c>
    </row>
    <row r="333" spans="2:26" ht="25.5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liComponentCode</v>
      </c>
      <c r="X333" s="3" t="str">
        <f t="shared" si="138"/>
        <v>"liComponentCode":"",</v>
      </c>
      <c r="Y333" s="22" t="str">
        <f t="shared" si="139"/>
        <v>public static String LI_COMPONENT_CODE="liComponentCode";</v>
      </c>
      <c r="Z333" s="7" t="str">
        <f t="shared" si="140"/>
        <v>private String liComponentCode="";</v>
      </c>
    </row>
    <row r="334" spans="2:26" ht="17.5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3.5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1.5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7.5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7.5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inputKey</v>
      </c>
      <c r="X338" s="3" t="str">
        <f t="shared" si="138"/>
        <v>"inputKey":"",</v>
      </c>
      <c r="Y338" s="22" t="str">
        <f t="shared" si="139"/>
        <v>public static String INPUT_KEY="inputKey";</v>
      </c>
      <c r="Z338" s="7" t="str">
        <f t="shared" si="140"/>
        <v>private String inputKey="";</v>
      </c>
    </row>
    <row r="339" spans="2:26" ht="17.5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inputValue</v>
      </c>
      <c r="X339" s="3" t="str">
        <f t="shared" si="138"/>
        <v>"inputValue":"",</v>
      </c>
      <c r="Y339" s="22" t="str">
        <f t="shared" si="139"/>
        <v>public static String INPUT_VALUE="inputValue";</v>
      </c>
      <c r="Z339" s="7" t="str">
        <f t="shared" si="140"/>
        <v>private String inputValue="";</v>
      </c>
    </row>
    <row r="340" spans="2:26" ht="17.5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insertDate</v>
      </c>
      <c r="X340" s="3" t="str">
        <f t="shared" si="138"/>
        <v>"insertDate":"",</v>
      </c>
      <c r="Y340" s="22" t="str">
        <f t="shared" si="139"/>
        <v>public static String INSERT_DATE="insertDate";</v>
      </c>
      <c r="Z340" s="7" t="str">
        <f t="shared" si="140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modificationDate</v>
      </c>
      <c r="X341" s="3" t="str">
        <f t="shared" si="138"/>
        <v>"modificationDate":"",</v>
      </c>
      <c r="Y341" s="22" t="str">
        <f t="shared" si="139"/>
        <v>public static String MODIFICATION_DATE="modificationDate";</v>
      </c>
      <c r="Z341" s="7" t="str">
        <f t="shared" si="140"/>
        <v>private String modificationDate="";</v>
      </c>
    </row>
    <row r="342" spans="2:26" ht="64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5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5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7.5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5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5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id</v>
      </c>
      <c r="X348" s="3" t="str">
        <f t="shared" ref="X348:X360" si="147">CONCATENATE("""",W348,"""",":","""","""",",")</f>
        <v>"id":"",</v>
      </c>
      <c r="Y348" s="22" t="str">
        <f t="shared" ref="Y348:Y360" si="148">CONCATENATE("public static String ",,B348,,"=","""",W348,""";")</f>
        <v>public static String ID="id";</v>
      </c>
      <c r="Z348" s="7" t="str">
        <f t="shared" ref="Z348:Z360" si="149">CONCATENATE("private String ",W348,"=","""""",";")</f>
        <v>private String id="";</v>
      </c>
    </row>
    <row r="349" spans="2:26" ht="30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insertDate</v>
      </c>
      <c r="X350" s="3" t="str">
        <f t="shared" si="147"/>
        <v>"insertDate":"",</v>
      </c>
      <c r="Y350" s="22" t="str">
        <f t="shared" si="148"/>
        <v>public static String INSERT_DATE="insertDate";</v>
      </c>
      <c r="Z350" s="7" t="str">
        <f t="shared" si="149"/>
        <v>private String insertDate="";</v>
      </c>
    </row>
    <row r="351" spans="2:26" ht="44.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modificationDate</v>
      </c>
      <c r="X351" s="3" t="str">
        <f t="shared" si="147"/>
        <v>"modificationDate":"",</v>
      </c>
      <c r="Y351" s="22" t="str">
        <f t="shared" si="148"/>
        <v>public static String MODIFICATION_DATE="modificationDate";</v>
      </c>
      <c r="Z351" s="7" t="str">
        <f t="shared" si="149"/>
        <v>private String modificationDate="";</v>
      </c>
    </row>
    <row r="352" spans="2:26" ht="30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itemCode</v>
      </c>
      <c r="X352" s="3" t="str">
        <f t="shared" si="147"/>
        <v>"itemCode":"",</v>
      </c>
      <c r="Y352" s="22" t="str">
        <f t="shared" si="148"/>
        <v>public static String ITEM_CODE="itemCode";</v>
      </c>
      <c r="Z352" s="7" t="str">
        <f t="shared" si="149"/>
        <v>private String itemCode="";</v>
      </c>
    </row>
    <row r="353" spans="2:26" ht="30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itemKey</v>
      </c>
      <c r="X353" s="3" t="str">
        <f t="shared" si="147"/>
        <v>"itemKey":"",</v>
      </c>
      <c r="Y353" s="22" t="str">
        <f t="shared" si="148"/>
        <v>public static String ITEM_KEY="itemKey";</v>
      </c>
      <c r="Z353" s="7" t="str">
        <f t="shared" si="149"/>
        <v>private String itemKey="";</v>
      </c>
    </row>
    <row r="354" spans="2:26" ht="30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itemValue</v>
      </c>
      <c r="X354" s="3" t="str">
        <f t="shared" si="147"/>
        <v>"itemValue":"",</v>
      </c>
      <c r="Y354" s="22" t="str">
        <f t="shared" si="148"/>
        <v>public static String ITEM_VALUE="itemValue";</v>
      </c>
      <c r="Z354" s="7" t="str">
        <f t="shared" si="149"/>
        <v>private String itemValue="";</v>
      </c>
    </row>
    <row r="355" spans="2:26" ht="30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5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5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9" x14ac:dyDescent="0.35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7.5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78" si="153">CONCATENATE("""",W364,"""",":","""","""",",")</f>
        <v>"id":"",</v>
      </c>
      <c r="Y364" s="22" t="str">
        <f t="shared" ref="Y364:Y378" si="154">CONCATENATE("public static String ",,B364,,"=","""",W364,""";")</f>
        <v>public static String ID="id";</v>
      </c>
      <c r="Z364" s="7" t="str">
        <f t="shared" ref="Z364:Z378" si="155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insertDate</v>
      </c>
      <c r="X366" s="3" t="str">
        <f t="shared" si="153"/>
        <v>"insertDate":"",</v>
      </c>
      <c r="Y366" s="22" t="str">
        <f t="shared" si="154"/>
        <v>public static String INSERT_DATE="insertDate";</v>
      </c>
      <c r="Z366" s="7" t="str">
        <f t="shared" si="155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modificationDate</v>
      </c>
      <c r="X367" s="3" t="str">
        <f t="shared" si="153"/>
        <v>"modificationDate":"",</v>
      </c>
      <c r="Y367" s="22" t="str">
        <f t="shared" si="154"/>
        <v>public static String MODIFICATION_DATE="modificationDate";</v>
      </c>
      <c r="Z367" s="7" t="str">
        <f t="shared" si="155"/>
        <v>private String modificationDate="";</v>
      </c>
    </row>
    <row r="368" spans="2:26" ht="17.5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itemCode</v>
      </c>
      <c r="X368" s="3" t="str">
        <f t="shared" si="153"/>
        <v>"itemCode":"",</v>
      </c>
      <c r="Y368" s="22" t="str">
        <f t="shared" si="154"/>
        <v>public static String ITEM_CODE="itemCode";</v>
      </c>
      <c r="Z368" s="7" t="str">
        <f t="shared" si="155"/>
        <v>private String itemCode="";</v>
      </c>
    </row>
    <row r="369" spans="2:26" ht="73.5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itemCodeName</v>
      </c>
      <c r="X369" s="3" t="str">
        <f t="shared" si="153"/>
        <v>"itemCodeName":"",</v>
      </c>
      <c r="Y369" s="22" t="str">
        <f t="shared" si="154"/>
        <v>public static String ITEM_CODE_NAME="itemCodeName";</v>
      </c>
      <c r="Z369" s="7" t="str">
        <f t="shared" si="155"/>
        <v>private String itemCodeName="";</v>
      </c>
    </row>
    <row r="370" spans="2:26" ht="17.5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itemKey</v>
      </c>
      <c r="X370" s="3" t="str">
        <f t="shared" si="153"/>
        <v>"itemKey":"",</v>
      </c>
      <c r="Y370" s="22" t="str">
        <f t="shared" si="154"/>
        <v>public static String ITEM_KEY="itemKey";</v>
      </c>
      <c r="Z370" s="7" t="str">
        <f t="shared" si="155"/>
        <v>private String itemKey="";</v>
      </c>
    </row>
    <row r="371" spans="2:26" ht="17.5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itemValue</v>
      </c>
      <c r="X371" s="3" t="str">
        <f t="shared" si="153"/>
        <v>"itemValue":"",</v>
      </c>
      <c r="Y371" s="22" t="str">
        <f t="shared" si="154"/>
        <v>public static String ITEM_VALUE="itemValue";</v>
      </c>
      <c r="Z371" s="7" t="str">
        <f t="shared" si="155"/>
        <v>private String itemValue="";</v>
      </c>
    </row>
    <row r="372" spans="2:26" ht="17.5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7.5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7.5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7.5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7.5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7.5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1.5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5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5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5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5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5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id</v>
      </c>
      <c r="X384" s="3" t="str">
        <f t="shared" ref="X384:X394" si="163">CONCATENATE("""",W384,"""",":","""","""",",")</f>
        <v>"id":"",</v>
      </c>
      <c r="Y384" s="22" t="str">
        <f t="shared" ref="Y384:Y394" si="164">CONCATENATE("public static String ",,B384,,"=","""",W384,""";")</f>
        <v>public static String ID="id";</v>
      </c>
      <c r="Z384" s="7" t="str">
        <f t="shared" ref="Z384:Z394" si="165">CONCATENATE("private String ",W384,"=","""""",";")</f>
        <v>private String id="";</v>
      </c>
    </row>
    <row r="385" spans="2:26" ht="30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insertDate</v>
      </c>
      <c r="X386" s="3" t="str">
        <f t="shared" si="163"/>
        <v>"insertDate":"",</v>
      </c>
      <c r="Y386" s="22" t="str">
        <f t="shared" si="164"/>
        <v>public static String INSERT_DATE="insertDate";</v>
      </c>
      <c r="Z386" s="7" t="str">
        <f t="shared" si="165"/>
        <v>private String insertDate="";</v>
      </c>
    </row>
    <row r="387" spans="2:26" ht="44.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modificationDate</v>
      </c>
      <c r="X387" s="3" t="str">
        <f t="shared" si="163"/>
        <v>"modificationDate":"",</v>
      </c>
      <c r="Y387" s="22" t="str">
        <f t="shared" si="164"/>
        <v>public static String MODIFICATION_DATE="modificationDate";</v>
      </c>
      <c r="Z387" s="7" t="str">
        <f t="shared" si="165"/>
        <v>private String modificationDate="";</v>
      </c>
    </row>
    <row r="388" spans="2:26" ht="30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liRuleKey</v>
      </c>
      <c r="X388" s="3" t="str">
        <f t="shared" si="163"/>
        <v>"liRuleKey":"",</v>
      </c>
      <c r="Y388" s="22" t="str">
        <f t="shared" si="164"/>
        <v>public static String LI_RULE_KEY="liRuleKey";</v>
      </c>
      <c r="Z388" s="7" t="str">
        <f t="shared" si="165"/>
        <v>private String liRuleKey="";</v>
      </c>
    </row>
    <row r="389" spans="2:26" ht="44.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liComponentCode</v>
      </c>
      <c r="X389" s="3" t="str">
        <f t="shared" si="163"/>
        <v>"liComponentCode":"",</v>
      </c>
      <c r="Y389" s="22" t="str">
        <f t="shared" si="164"/>
        <v>public static String LI_COMPONENT_CODE="liComponentCode";</v>
      </c>
      <c r="Z389" s="7" t="str">
        <f t="shared" si="165"/>
        <v>private String liComponentCode="";</v>
      </c>
    </row>
    <row r="390" spans="2:26" ht="44.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liComponentKey</v>
      </c>
      <c r="X390" s="3" t="str">
        <f t="shared" si="163"/>
        <v>"liComponentKey":"",</v>
      </c>
      <c r="Y390" s="22" t="str">
        <f t="shared" si="164"/>
        <v>public static String LI_COMPONENT_KEY="liComponentKey";</v>
      </c>
      <c r="Z390" s="7" t="str">
        <f t="shared" si="165"/>
        <v>private String liComponentKey="";</v>
      </c>
    </row>
    <row r="391" spans="2:26" ht="30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permissionType</v>
      </c>
      <c r="X391" s="3" t="str">
        <f t="shared" si="163"/>
        <v>"permissionType":"",</v>
      </c>
      <c r="Y391" s="22" t="str">
        <f t="shared" si="164"/>
        <v>public static String PERMISSION_TYPE="permissionType";</v>
      </c>
      <c r="Z391" s="7" t="str">
        <f t="shared" si="165"/>
        <v>private String permissionType="";</v>
      </c>
    </row>
    <row r="392" spans="2:26" ht="30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inputKey</v>
      </c>
      <c r="X392" s="3" t="str">
        <f t="shared" si="163"/>
        <v>"inputKey":"",</v>
      </c>
      <c r="Y392" s="22" t="str">
        <f t="shared" si="164"/>
        <v>public static String INPUT_KEY="inputKey";</v>
      </c>
      <c r="Z392" s="7" t="str">
        <f t="shared" si="165"/>
        <v>private String inputKey="";</v>
      </c>
    </row>
    <row r="393" spans="2:26" ht="30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inputValue</v>
      </c>
      <c r="X393" s="3" t="str">
        <f t="shared" si="163"/>
        <v>"inputValue":"",</v>
      </c>
      <c r="Y393" s="22" t="str">
        <f t="shared" si="164"/>
        <v>public static String INPUT_VALUE="inputValue";</v>
      </c>
      <c r="Z393" s="7" t="str">
        <f t="shared" si="165"/>
        <v>private String inputValue="";</v>
      </c>
    </row>
    <row r="394" spans="2:26" ht="30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description</v>
      </c>
      <c r="X394" s="3" t="str">
        <f t="shared" si="163"/>
        <v>"description":"",</v>
      </c>
      <c r="Y394" s="22" t="str">
        <f t="shared" si="164"/>
        <v>public static String DESCRIPTION="description";</v>
      </c>
      <c r="Z394" s="7" t="str">
        <f t="shared" si="165"/>
        <v>private String description="";</v>
      </c>
    </row>
    <row r="395" spans="2:26" x14ac:dyDescent="0.35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5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5" x14ac:dyDescent="0.35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7.5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id</v>
      </c>
      <c r="X398" s="3" t="str">
        <f t="shared" ref="X398:X408" si="169">CONCATENATE("""",W398,"""",":","""","""",",")</f>
        <v>"id":"",</v>
      </c>
      <c r="Y398" s="22" t="str">
        <f t="shared" ref="Y398:Y408" si="170">CONCATENATE("public static String ",,B398,,"=","""",W398,""";")</f>
        <v>public static String ID="id";</v>
      </c>
      <c r="Z398" s="7" t="str">
        <f t="shared" ref="Z398:Z408" si="171">CONCATENATE("private String ",W398,"=","""""",";")</f>
        <v>private String id="";</v>
      </c>
    </row>
    <row r="399" spans="2:26" ht="17.5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7.5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insertDate</v>
      </c>
      <c r="X400" s="3" t="str">
        <f t="shared" si="169"/>
        <v>"insertDate":"",</v>
      </c>
      <c r="Y400" s="22" t="str">
        <f t="shared" si="170"/>
        <v>public static String INSERT_DATE="insertDate";</v>
      </c>
      <c r="Z400" s="7" t="str">
        <f t="shared" si="171"/>
        <v>private String insertDate="";</v>
      </c>
    </row>
    <row r="401" spans="2:26" ht="17.5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modificationDate</v>
      </c>
      <c r="X401" s="3" t="str">
        <f t="shared" si="169"/>
        <v>"modificationDate":"",</v>
      </c>
      <c r="Y401" s="22" t="str">
        <f t="shared" si="170"/>
        <v>public static String MODIFICATION_DATE="modificationDate";</v>
      </c>
      <c r="Z401" s="7" t="str">
        <f t="shared" si="171"/>
        <v>private String modificationDate="";</v>
      </c>
    </row>
    <row r="402" spans="2:26" ht="17.5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liRuleKey</v>
      </c>
      <c r="X402" s="3" t="str">
        <f t="shared" si="169"/>
        <v>"liRuleKey":"",</v>
      </c>
      <c r="Y402" s="22" t="str">
        <f t="shared" si="170"/>
        <v>public static String LI_RULE_KEY="liRuleKey";</v>
      </c>
      <c r="Z402" s="7" t="str">
        <f t="shared" si="171"/>
        <v>private String liRuleKey="";</v>
      </c>
    </row>
    <row r="403" spans="2:26" ht="61.5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7.5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liComponentCode</v>
      </c>
      <c r="X404" s="3" t="str">
        <f t="shared" si="169"/>
        <v>"liComponentCode":"",</v>
      </c>
      <c r="Y404" s="22" t="str">
        <f t="shared" si="170"/>
        <v>public static String LI_COMPONENT_CODE="liComponentCode";</v>
      </c>
      <c r="Z404" s="7" t="str">
        <f t="shared" si="171"/>
        <v>private String liComponentCode="";</v>
      </c>
    </row>
    <row r="405" spans="2:26" ht="85.5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7.5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liComponentKey</v>
      </c>
      <c r="X406" s="3" t="str">
        <f t="shared" si="169"/>
        <v>"liComponentKey":"",</v>
      </c>
      <c r="Y406" s="22" t="str">
        <f t="shared" si="170"/>
        <v>public static String LI_COMPONENT_KEY="liComponentKey";</v>
      </c>
      <c r="Z406" s="7" t="str">
        <f t="shared" si="171"/>
        <v>private String liComponentKey="";</v>
      </c>
    </row>
    <row r="407" spans="2:26" ht="73.5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7.5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description</v>
      </c>
      <c r="X408" s="3" t="str">
        <f t="shared" si="169"/>
        <v>"description":"",</v>
      </c>
      <c r="Y408" s="22" t="str">
        <f t="shared" si="170"/>
        <v>public static String DESCRIPTION="description";</v>
      </c>
      <c r="Z408" s="7" t="str">
        <f t="shared" si="171"/>
        <v>private String description="";</v>
      </c>
    </row>
    <row r="409" spans="2:26" ht="17.5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3.5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7.5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7.5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ht="24.5" x14ac:dyDescent="0.35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5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id</v>
      </c>
      <c r="X415" s="3" t="str">
        <f t="shared" ref="X415:X423" si="176">CONCATENATE("""",W415,"""",":","""","""",",")</f>
        <v>"id":"",</v>
      </c>
      <c r="Y415" s="22" t="str">
        <f t="shared" ref="Y415:Y423" si="177">CONCATENATE("public static String ",,B415,,"=","""",W415,""";")</f>
        <v>public static String ID="id";</v>
      </c>
      <c r="Z415" s="7" t="str">
        <f t="shared" ref="Z415:Z423" si="178">CONCATENATE("private String ",W415,"=","""""",";")</f>
        <v>private String id="";</v>
      </c>
    </row>
    <row r="416" spans="2:26" ht="30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insertDate</v>
      </c>
      <c r="X417" s="3" t="str">
        <f t="shared" si="176"/>
        <v>"insertDate":"",</v>
      </c>
      <c r="Y417" s="22" t="str">
        <f t="shared" si="177"/>
        <v>public static String INSERT_DATE="insertDate";</v>
      </c>
      <c r="Z417" s="7" t="str">
        <f t="shared" si="178"/>
        <v>private String insertDate="";</v>
      </c>
    </row>
    <row r="418" spans="2:26" ht="44.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modificationDate</v>
      </c>
      <c r="X418" s="3" t="str">
        <f t="shared" si="176"/>
        <v>"modificationDate":"",</v>
      </c>
      <c r="Y418" s="22" t="str">
        <f t="shared" si="177"/>
        <v>public static String MODIFICATION_DATE="modificationDate";</v>
      </c>
      <c r="Z418" s="7" t="str">
        <f t="shared" si="178"/>
        <v>private String modificationDate="";</v>
      </c>
    </row>
    <row r="419" spans="2:26" ht="30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langField</v>
      </c>
      <c r="X421" s="3" t="str">
        <f t="shared" si="176"/>
        <v>"langField":"",</v>
      </c>
      <c r="Y421" s="22" t="str">
        <f t="shared" si="177"/>
        <v>public static String LANG_FIELD="langField";</v>
      </c>
      <c r="Z421" s="7" t="str">
        <f t="shared" si="178"/>
        <v>private String langField="";</v>
      </c>
    </row>
    <row r="422" spans="2:26" ht="30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9" x14ac:dyDescent="0.35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5" x14ac:dyDescent="0.35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2019-10-05T18:33:54Z</dcterms:modified>
</cp:coreProperties>
</file>