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760" i="1" l="1"/>
  <c r="X760" i="1" s="1"/>
  <c r="N760" i="1"/>
  <c r="K760" i="1" s="1"/>
  <c r="M760" i="1"/>
  <c r="W762" i="1"/>
  <c r="Y762" i="1" s="1"/>
  <c r="N762" i="1"/>
  <c r="K762" i="1" s="1"/>
  <c r="M762" i="1"/>
  <c r="W761" i="1"/>
  <c r="Y761" i="1" s="1"/>
  <c r="N761" i="1"/>
  <c r="K761" i="1" s="1"/>
  <c r="M761" i="1"/>
  <c r="W758" i="1"/>
  <c r="Y758" i="1" s="1"/>
  <c r="N758" i="1"/>
  <c r="J758" i="1" s="1"/>
  <c r="M758" i="1"/>
  <c r="Z760" i="1" l="1"/>
  <c r="Y760" i="1"/>
  <c r="J760" i="1"/>
  <c r="Z762" i="1"/>
  <c r="J762" i="1"/>
  <c r="X762" i="1"/>
  <c r="Z761" i="1"/>
  <c r="J761" i="1"/>
  <c r="X761" i="1"/>
  <c r="Z758" i="1"/>
  <c r="K758" i="1"/>
  <c r="X758" i="1"/>
  <c r="K94" i="11"/>
  <c r="W94" i="11"/>
  <c r="Z94" i="11" s="1"/>
  <c r="N94" i="11"/>
  <c r="K384" i="1"/>
  <c r="W384" i="1"/>
  <c r="X384" i="1" s="1"/>
  <c r="N384" i="1"/>
  <c r="K687" i="1"/>
  <c r="W279" i="11"/>
  <c r="Z279" i="11" s="1"/>
  <c r="N279" i="11"/>
  <c r="J279" i="11" s="1"/>
  <c r="K279" i="11"/>
  <c r="X94" i="11" l="1"/>
  <c r="Y94" i="11"/>
  <c r="Z384" i="1"/>
  <c r="Y384" i="1"/>
  <c r="X279" i="11"/>
  <c r="Y279" i="11"/>
  <c r="N134" i="1"/>
  <c r="W121" i="1"/>
  <c r="Z121" i="1" s="1"/>
  <c r="M121" i="1"/>
  <c r="W120" i="1"/>
  <c r="Z120" i="1" s="1"/>
  <c r="M120" i="1"/>
  <c r="W128" i="1"/>
  <c r="J107" i="1"/>
  <c r="J115" i="1"/>
  <c r="W126" i="1"/>
  <c r="X126" i="1" s="1"/>
  <c r="W127" i="1"/>
  <c r="Z127" i="1" s="1"/>
  <c r="M127" i="1"/>
  <c r="I127" i="1"/>
  <c r="W125" i="1"/>
  <c r="Z125" i="1" s="1"/>
  <c r="M125" i="1"/>
  <c r="I125" i="1"/>
  <c r="W124" i="1"/>
  <c r="Z124" i="1" s="1"/>
  <c r="M124" i="1"/>
  <c r="I124" i="1"/>
  <c r="W123" i="1"/>
  <c r="Z123" i="1" s="1"/>
  <c r="M123" i="1"/>
  <c r="W122" i="1"/>
  <c r="Z122" i="1" s="1"/>
  <c r="M122" i="1"/>
  <c r="W119" i="1"/>
  <c r="Z119" i="1" s="1"/>
  <c r="M119" i="1"/>
  <c r="W118" i="1"/>
  <c r="Z118" i="1" s="1"/>
  <c r="M118" i="1"/>
  <c r="I118" i="1"/>
  <c r="W117" i="1"/>
  <c r="X117" i="1" s="1"/>
  <c r="M117" i="1"/>
  <c r="W116" i="1"/>
  <c r="Z116" i="1" s="1"/>
  <c r="M116" i="1"/>
  <c r="I116" i="1"/>
  <c r="W115" i="1"/>
  <c r="Z115" i="1" s="1"/>
  <c r="M115" i="1"/>
  <c r="W114" i="1"/>
  <c r="X114" i="1" s="1"/>
  <c r="M114" i="1"/>
  <c r="I114" i="1"/>
  <c r="I123" i="1" s="1"/>
  <c r="W113" i="1"/>
  <c r="Y113" i="1" s="1"/>
  <c r="M113" i="1"/>
  <c r="I113" i="1"/>
  <c r="W112" i="1"/>
  <c r="X112" i="1" s="1"/>
  <c r="M112" i="1"/>
  <c r="I112" i="1"/>
  <c r="I119" i="1" s="1"/>
  <c r="W111" i="1"/>
  <c r="Z111" i="1" s="1"/>
  <c r="W110" i="1"/>
  <c r="X110" i="1" s="1"/>
  <c r="M110" i="1"/>
  <c r="I110" i="1"/>
  <c r="W109" i="1"/>
  <c r="Z109" i="1" s="1"/>
  <c r="M109" i="1"/>
  <c r="I109" i="1"/>
  <c r="W108" i="1"/>
  <c r="Z108" i="1" s="1"/>
  <c r="J108" i="1"/>
  <c r="M108" i="1"/>
  <c r="I108" i="1"/>
  <c r="W107" i="1"/>
  <c r="X107" i="1" s="1"/>
  <c r="M107" i="1"/>
  <c r="W106" i="1"/>
  <c r="Z106" i="1" s="1"/>
  <c r="M106" i="1"/>
  <c r="I106" i="1"/>
  <c r="W105" i="1"/>
  <c r="Y105" i="1" s="1"/>
  <c r="W104" i="1"/>
  <c r="Z104" i="1" s="1"/>
  <c r="M104" i="1"/>
  <c r="I104" i="1"/>
  <c r="I107" i="1" s="1"/>
  <c r="W103" i="1"/>
  <c r="Y103" i="1" s="1"/>
  <c r="M103" i="1"/>
  <c r="I103" i="1"/>
  <c r="W102" i="1"/>
  <c r="Y102" i="1" s="1"/>
  <c r="W101" i="1"/>
  <c r="Z101" i="1" s="1"/>
  <c r="W100" i="1"/>
  <c r="Y100" i="1" s="1"/>
  <c r="W99" i="1"/>
  <c r="Z99" i="1" s="1"/>
  <c r="M99" i="1"/>
  <c r="I99" i="1"/>
  <c r="W98" i="1"/>
  <c r="Y98" i="1" s="1"/>
  <c r="M98" i="1"/>
  <c r="I98" i="1"/>
  <c r="W97" i="1"/>
  <c r="Z97" i="1" s="1"/>
  <c r="M97" i="1"/>
  <c r="W96" i="1"/>
  <c r="Z96" i="1" s="1"/>
  <c r="M96" i="1"/>
  <c r="W95" i="1"/>
  <c r="Z95" i="1" s="1"/>
  <c r="M95" i="1"/>
  <c r="W94" i="1"/>
  <c r="Z94" i="1" s="1"/>
  <c r="M94" i="1"/>
  <c r="I93" i="1"/>
  <c r="I94" i="1" s="1"/>
  <c r="I95" i="1" s="1"/>
  <c r="I96" i="1" s="1"/>
  <c r="I97" i="1" s="1"/>
  <c r="I120" i="1" l="1"/>
  <c r="Y120" i="1"/>
  <c r="I121" i="1"/>
  <c r="X121" i="1"/>
  <c r="Y121" i="1"/>
  <c r="X120" i="1"/>
  <c r="Y123" i="1"/>
  <c r="Z126" i="1"/>
  <c r="Y126" i="1"/>
  <c r="I122" i="1"/>
  <c r="I115" i="1"/>
  <c r="Z110" i="1"/>
  <c r="Z112" i="1"/>
  <c r="Z105" i="1"/>
  <c r="Z113" i="1"/>
  <c r="X111" i="1"/>
  <c r="X123" i="1"/>
  <c r="Z103" i="1"/>
  <c r="Y94" i="1"/>
  <c r="Y112" i="1"/>
  <c r="Y110" i="1"/>
  <c r="Y122" i="1"/>
  <c r="Y107" i="1"/>
  <c r="Y114" i="1"/>
  <c r="Y117" i="1"/>
  <c r="X125" i="1"/>
  <c r="X98" i="1"/>
  <c r="Z98" i="1"/>
  <c r="X100" i="1"/>
  <c r="X102" i="1"/>
  <c r="Z107" i="1"/>
  <c r="Z114" i="1"/>
  <c r="Z117" i="1"/>
  <c r="X119" i="1"/>
  <c r="Y125" i="1"/>
  <c r="X95" i="1"/>
  <c r="Y119" i="1"/>
  <c r="X109" i="1"/>
  <c r="Z100" i="1"/>
  <c r="Z102" i="1"/>
  <c r="X104" i="1"/>
  <c r="X106" i="1"/>
  <c r="Y109" i="1"/>
  <c r="Y111" i="1"/>
  <c r="X116" i="1"/>
  <c r="X122" i="1"/>
  <c r="Y95" i="1"/>
  <c r="Y97" i="1"/>
  <c r="Y104" i="1"/>
  <c r="Y106" i="1"/>
  <c r="X113" i="1"/>
  <c r="Y116" i="1"/>
  <c r="X97" i="1"/>
  <c r="X94" i="1"/>
  <c r="X124" i="1"/>
  <c r="I117" i="1"/>
  <c r="X118" i="1"/>
  <c r="Y124" i="1"/>
  <c r="X108" i="1"/>
  <c r="X115" i="1"/>
  <c r="Y118" i="1"/>
  <c r="X127" i="1"/>
  <c r="X96" i="1"/>
  <c r="X99" i="1"/>
  <c r="X101" i="1"/>
  <c r="Y115" i="1"/>
  <c r="Y127" i="1"/>
  <c r="Y96" i="1"/>
  <c r="Y99" i="1"/>
  <c r="Y101" i="1"/>
  <c r="X103" i="1"/>
  <c r="X105" i="1"/>
  <c r="Y108" i="1"/>
  <c r="K295" i="1"/>
  <c r="W295" i="1"/>
  <c r="Z295" i="1" s="1"/>
  <c r="N295" i="1"/>
  <c r="J295" i="1" s="1"/>
  <c r="W280" i="1"/>
  <c r="Z280" i="1" s="1"/>
  <c r="N280" i="1"/>
  <c r="K280" i="1" s="1"/>
  <c r="K523" i="1"/>
  <c r="K522" i="1"/>
  <c r="K521" i="1"/>
  <c r="W523" i="1"/>
  <c r="X523" i="1" s="1"/>
  <c r="N523" i="1"/>
  <c r="J523" i="1" s="1"/>
  <c r="M523" i="1"/>
  <c r="I523" i="1"/>
  <c r="W522" i="1"/>
  <c r="Y522" i="1" s="1"/>
  <c r="N522" i="1"/>
  <c r="J522" i="1" s="1"/>
  <c r="M522" i="1"/>
  <c r="I522" i="1"/>
  <c r="W521" i="1"/>
  <c r="Y521" i="1" s="1"/>
  <c r="N521" i="1"/>
  <c r="J521" i="1" s="1"/>
  <c r="M521" i="1"/>
  <c r="I521" i="1"/>
  <c r="W481" i="1"/>
  <c r="Z481" i="1" s="1"/>
  <c r="N481" i="1"/>
  <c r="J481" i="1" s="1"/>
  <c r="M481" i="1"/>
  <c r="W480" i="1"/>
  <c r="Z480" i="1" s="1"/>
  <c r="N480" i="1"/>
  <c r="J480" i="1" s="1"/>
  <c r="M480" i="1"/>
  <c r="W482" i="1"/>
  <c r="Z482" i="1" s="1"/>
  <c r="N482" i="1"/>
  <c r="J482" i="1" s="1"/>
  <c r="M482" i="1"/>
  <c r="W51" i="1"/>
  <c r="Z51" i="1" s="1"/>
  <c r="N51" i="1"/>
  <c r="K51" i="1" s="1"/>
  <c r="M51" i="1"/>
  <c r="K80" i="1"/>
  <c r="K79" i="1"/>
  <c r="K65" i="1"/>
  <c r="K64" i="1"/>
  <c r="K63" i="1"/>
  <c r="K62" i="1"/>
  <c r="K61" i="1"/>
  <c r="K60" i="1"/>
  <c r="W50" i="1"/>
  <c r="Z50" i="1" s="1"/>
  <c r="N50" i="1"/>
  <c r="K50" i="1" s="1"/>
  <c r="M50" i="1"/>
  <c r="W49" i="1"/>
  <c r="X49" i="1" s="1"/>
  <c r="N49" i="1"/>
  <c r="J49" i="1" s="1"/>
  <c r="W48" i="1"/>
  <c r="Z48" i="1" s="1"/>
  <c r="N48" i="1"/>
  <c r="K48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80" i="1" l="1"/>
  <c r="Y295" i="1"/>
  <c r="Z521" i="1"/>
  <c r="X295" i="1"/>
  <c r="X280" i="1"/>
  <c r="Y280" i="1"/>
  <c r="X522" i="1"/>
  <c r="Z522" i="1"/>
  <c r="K49" i="1"/>
  <c r="X521" i="1"/>
  <c r="Z523" i="1"/>
  <c r="Y523" i="1"/>
  <c r="Y481" i="1"/>
  <c r="X480" i="1"/>
  <c r="X481" i="1"/>
  <c r="Y480" i="1"/>
  <c r="X482" i="1"/>
  <c r="Y482" i="1"/>
  <c r="K45" i="1"/>
  <c r="J47" i="1"/>
  <c r="J46" i="1"/>
  <c r="J50" i="1"/>
  <c r="J48" i="1"/>
  <c r="J51" i="1"/>
  <c r="X51" i="1"/>
  <c r="Y51" i="1"/>
  <c r="Z46" i="1"/>
  <c r="X50" i="1"/>
  <c r="Y50" i="1"/>
  <c r="X48" i="1"/>
  <c r="Y49" i="1"/>
  <c r="X45" i="1"/>
  <c r="X47" i="1"/>
  <c r="Z49" i="1"/>
  <c r="Y45" i="1"/>
  <c r="Y47" i="1"/>
  <c r="Y48" i="1"/>
  <c r="X46" i="1"/>
  <c r="W870" i="1"/>
  <c r="Z870" i="1" s="1"/>
  <c r="N870" i="1"/>
  <c r="W501" i="1"/>
  <c r="Y501" i="1" s="1"/>
  <c r="N501" i="1"/>
  <c r="Y870" i="1" l="1"/>
  <c r="X870" i="1"/>
  <c r="Z501" i="1"/>
  <c r="X501" i="1"/>
  <c r="K841" i="1"/>
  <c r="K840" i="1"/>
  <c r="W841" i="1"/>
  <c r="X841" i="1" s="1"/>
  <c r="N841" i="1"/>
  <c r="J841" i="1" s="1"/>
  <c r="M841" i="1"/>
  <c r="I841" i="1"/>
  <c r="W840" i="1"/>
  <c r="X840" i="1" s="1"/>
  <c r="N840" i="1"/>
  <c r="M840" i="1"/>
  <c r="I840" i="1"/>
  <c r="W780" i="1"/>
  <c r="X780" i="1" s="1"/>
  <c r="N780" i="1"/>
  <c r="J780" i="1" s="1"/>
  <c r="M780" i="1"/>
  <c r="W781" i="1"/>
  <c r="X781" i="1" s="1"/>
  <c r="N781" i="1"/>
  <c r="J781" i="1" s="1"/>
  <c r="M781" i="1"/>
  <c r="J840" i="1" l="1"/>
  <c r="Z840" i="1"/>
  <c r="Y841" i="1"/>
  <c r="Z841" i="1"/>
  <c r="Y840" i="1"/>
  <c r="Z780" i="1"/>
  <c r="Y780" i="1"/>
  <c r="K780" i="1"/>
  <c r="Z781" i="1"/>
  <c r="Y781" i="1"/>
  <c r="K781" i="1"/>
  <c r="K524" i="1"/>
  <c r="W524" i="1"/>
  <c r="Z524" i="1" s="1"/>
  <c r="N524" i="1"/>
  <c r="J524" i="1" s="1"/>
  <c r="M524" i="1"/>
  <c r="I524" i="1"/>
  <c r="W484" i="1"/>
  <c r="Z484" i="1" s="1"/>
  <c r="N484" i="1"/>
  <c r="J484" i="1" s="1"/>
  <c r="M484" i="1"/>
  <c r="Y524" i="1" l="1"/>
  <c r="X524" i="1"/>
  <c r="X484" i="1"/>
  <c r="Y484" i="1"/>
  <c r="W833" i="1"/>
  <c r="Y833" i="1" s="1"/>
  <c r="N833" i="1"/>
  <c r="J833" i="1" s="1"/>
  <c r="M833" i="1"/>
  <c r="K843" i="1"/>
  <c r="K832" i="1"/>
  <c r="W832" i="1"/>
  <c r="Z832" i="1" s="1"/>
  <c r="N832" i="1"/>
  <c r="J832" i="1" s="1"/>
  <c r="M832" i="1"/>
  <c r="W834" i="1"/>
  <c r="Z834" i="1" s="1"/>
  <c r="N834" i="1"/>
  <c r="M834" i="1"/>
  <c r="W774" i="1"/>
  <c r="Z774" i="1" s="1"/>
  <c r="N774" i="1"/>
  <c r="K774" i="1" s="1"/>
  <c r="M774" i="1"/>
  <c r="W754" i="1"/>
  <c r="Z754" i="1" s="1"/>
  <c r="N754" i="1"/>
  <c r="K754" i="1" s="1"/>
  <c r="M754" i="1"/>
  <c r="K827" i="1"/>
  <c r="K828" i="1"/>
  <c r="K829" i="1"/>
  <c r="K830" i="1"/>
  <c r="K831" i="1"/>
  <c r="K835" i="1"/>
  <c r="K836" i="1"/>
  <c r="K837" i="1"/>
  <c r="K838" i="1"/>
  <c r="K839" i="1"/>
  <c r="K842" i="1"/>
  <c r="W843" i="1"/>
  <c r="Z843" i="1" s="1"/>
  <c r="N843" i="1"/>
  <c r="J843" i="1" s="1"/>
  <c r="M843" i="1"/>
  <c r="I843" i="1"/>
  <c r="W842" i="1"/>
  <c r="Z842" i="1" s="1"/>
  <c r="N842" i="1"/>
  <c r="J842" i="1" s="1"/>
  <c r="M842" i="1"/>
  <c r="W839" i="1"/>
  <c r="Z839" i="1" s="1"/>
  <c r="N839" i="1"/>
  <c r="J839" i="1" s="1"/>
  <c r="M839" i="1"/>
  <c r="W838" i="1"/>
  <c r="Z838" i="1" s="1"/>
  <c r="N838" i="1"/>
  <c r="M838" i="1"/>
  <c r="W837" i="1"/>
  <c r="Z837" i="1" s="1"/>
  <c r="N837" i="1"/>
  <c r="J837" i="1" s="1"/>
  <c r="M837" i="1"/>
  <c r="I837" i="1"/>
  <c r="W836" i="1"/>
  <c r="Z836" i="1" s="1"/>
  <c r="N836" i="1"/>
  <c r="J836" i="1" s="1"/>
  <c r="M836" i="1"/>
  <c r="W835" i="1"/>
  <c r="Z835" i="1" s="1"/>
  <c r="N835" i="1"/>
  <c r="J835" i="1" s="1"/>
  <c r="M835" i="1"/>
  <c r="I835" i="1"/>
  <c r="W831" i="1"/>
  <c r="X831" i="1" s="1"/>
  <c r="N831" i="1"/>
  <c r="M831" i="1"/>
  <c r="W830" i="1"/>
  <c r="Z830" i="1" s="1"/>
  <c r="N830" i="1"/>
  <c r="J830" i="1" s="1"/>
  <c r="M830" i="1"/>
  <c r="W829" i="1"/>
  <c r="Z829" i="1" s="1"/>
  <c r="N829" i="1"/>
  <c r="J829" i="1" s="1"/>
  <c r="M829" i="1"/>
  <c r="W828" i="1"/>
  <c r="Z828" i="1" s="1"/>
  <c r="N828" i="1"/>
  <c r="M828" i="1"/>
  <c r="W827" i="1"/>
  <c r="Z827" i="1" s="1"/>
  <c r="N827" i="1"/>
  <c r="M827" i="1"/>
  <c r="K844" i="1"/>
  <c r="N826" i="1"/>
  <c r="K826" i="1"/>
  <c r="I826" i="1"/>
  <c r="I827" i="1" s="1"/>
  <c r="I828" i="1" s="1"/>
  <c r="I829" i="1" s="1"/>
  <c r="I833" i="1" s="1"/>
  <c r="K420" i="1"/>
  <c r="Y839" i="1" l="1"/>
  <c r="Y838" i="1"/>
  <c r="Y835" i="1"/>
  <c r="X838" i="1"/>
  <c r="Z831" i="1"/>
  <c r="Y831" i="1"/>
  <c r="X839" i="1"/>
  <c r="X842" i="1"/>
  <c r="Z833" i="1"/>
  <c r="X833" i="1"/>
  <c r="I830" i="1"/>
  <c r="I832" i="1"/>
  <c r="X827" i="1"/>
  <c r="X828" i="1"/>
  <c r="X836" i="1"/>
  <c r="J774" i="1"/>
  <c r="Y828" i="1"/>
  <c r="X829" i="1"/>
  <c r="X835" i="1"/>
  <c r="J834" i="1"/>
  <c r="X832" i="1"/>
  <c r="Y832" i="1"/>
  <c r="X834" i="1"/>
  <c r="Y834" i="1"/>
  <c r="X774" i="1"/>
  <c r="Y774" i="1"/>
  <c r="J754" i="1"/>
  <c r="X754" i="1"/>
  <c r="Y754" i="1"/>
  <c r="Y827" i="1"/>
  <c r="Y829" i="1"/>
  <c r="X830" i="1"/>
  <c r="J831" i="1"/>
  <c r="Y836" i="1"/>
  <c r="X837" i="1"/>
  <c r="J838" i="1"/>
  <c r="Y842" i="1"/>
  <c r="X843" i="1"/>
  <c r="Y830" i="1"/>
  <c r="Y837" i="1"/>
  <c r="Y843" i="1"/>
  <c r="W783" i="1"/>
  <c r="Z783" i="1" s="1"/>
  <c r="N783" i="1"/>
  <c r="K783" i="1" s="1"/>
  <c r="M783" i="1"/>
  <c r="W782" i="1"/>
  <c r="Z782" i="1" s="1"/>
  <c r="N782" i="1"/>
  <c r="K782" i="1" s="1"/>
  <c r="M782" i="1"/>
  <c r="W779" i="1"/>
  <c r="Z779" i="1" s="1"/>
  <c r="N779" i="1"/>
  <c r="K779" i="1" s="1"/>
  <c r="M779" i="1"/>
  <c r="W778" i="1"/>
  <c r="Z778" i="1" s="1"/>
  <c r="N778" i="1"/>
  <c r="K778" i="1" s="1"/>
  <c r="M778" i="1"/>
  <c r="W777" i="1"/>
  <c r="Z777" i="1" s="1"/>
  <c r="N777" i="1"/>
  <c r="K777" i="1" s="1"/>
  <c r="M777" i="1"/>
  <c r="W776" i="1"/>
  <c r="Z776" i="1" s="1"/>
  <c r="N776" i="1"/>
  <c r="K776" i="1" s="1"/>
  <c r="M776" i="1"/>
  <c r="W775" i="1"/>
  <c r="Z775" i="1" s="1"/>
  <c r="N775" i="1"/>
  <c r="K775" i="1" s="1"/>
  <c r="M775" i="1"/>
  <c r="W773" i="1"/>
  <c r="X773" i="1" s="1"/>
  <c r="N773" i="1"/>
  <c r="K773" i="1" s="1"/>
  <c r="M773" i="1"/>
  <c r="W772" i="1"/>
  <c r="Z772" i="1" s="1"/>
  <c r="N772" i="1"/>
  <c r="K772" i="1" s="1"/>
  <c r="M772" i="1"/>
  <c r="W771" i="1"/>
  <c r="Z771" i="1" s="1"/>
  <c r="N771" i="1"/>
  <c r="K771" i="1" s="1"/>
  <c r="M771" i="1"/>
  <c r="W770" i="1"/>
  <c r="Z770" i="1" s="1"/>
  <c r="N770" i="1"/>
  <c r="M770" i="1"/>
  <c r="W769" i="1"/>
  <c r="Z769" i="1" s="1"/>
  <c r="N769" i="1"/>
  <c r="M769" i="1"/>
  <c r="N768" i="1"/>
  <c r="I768" i="1"/>
  <c r="I769" i="1" s="1"/>
  <c r="I770" i="1" s="1"/>
  <c r="I771" i="1" s="1"/>
  <c r="I772" i="1" s="1"/>
  <c r="W757" i="1"/>
  <c r="Z757" i="1" s="1"/>
  <c r="N757" i="1"/>
  <c r="K757" i="1" s="1"/>
  <c r="M757" i="1"/>
  <c r="W759" i="1"/>
  <c r="Z759" i="1" s="1"/>
  <c r="N759" i="1"/>
  <c r="K759" i="1" s="1"/>
  <c r="M759" i="1"/>
  <c r="J757" i="1" l="1"/>
  <c r="J771" i="1"/>
  <c r="X770" i="1"/>
  <c r="J783" i="1"/>
  <c r="I773" i="1"/>
  <c r="I775" i="1" s="1"/>
  <c r="I777" i="1" s="1"/>
  <c r="I779" i="1" s="1"/>
  <c r="I781" i="1" s="1"/>
  <c r="I774" i="1"/>
  <c r="I776" i="1" s="1"/>
  <c r="I778" i="1" s="1"/>
  <c r="I780" i="1" s="1"/>
  <c r="I782" i="1" s="1"/>
  <c r="J772" i="1"/>
  <c r="Y770" i="1"/>
  <c r="J777" i="1"/>
  <c r="I831" i="1"/>
  <c r="I834" i="1"/>
  <c r="X782" i="1"/>
  <c r="Y779" i="1"/>
  <c r="X779" i="1"/>
  <c r="X778" i="1"/>
  <c r="Y778" i="1"/>
  <c r="X776" i="1"/>
  <c r="X775" i="1"/>
  <c r="Y775" i="1"/>
  <c r="Y773" i="1"/>
  <c r="Z773" i="1"/>
  <c r="J779" i="1"/>
  <c r="J782" i="1"/>
  <c r="J776" i="1"/>
  <c r="J775" i="1"/>
  <c r="Y769" i="1"/>
  <c r="Y771" i="1"/>
  <c r="X772" i="1"/>
  <c r="J773" i="1"/>
  <c r="Y776" i="1"/>
  <c r="X777" i="1"/>
  <c r="J778" i="1"/>
  <c r="Y782" i="1"/>
  <c r="X783" i="1"/>
  <c r="X769" i="1"/>
  <c r="X771" i="1"/>
  <c r="Y772" i="1"/>
  <c r="Y777" i="1"/>
  <c r="Y783" i="1"/>
  <c r="X757" i="1"/>
  <c r="Y757" i="1"/>
  <c r="J759" i="1"/>
  <c r="X759" i="1"/>
  <c r="Y759" i="1"/>
  <c r="W763" i="1"/>
  <c r="Z763" i="1" s="1"/>
  <c r="N763" i="1"/>
  <c r="K763" i="1" s="1"/>
  <c r="M763" i="1"/>
  <c r="W755" i="1"/>
  <c r="Z755" i="1" s="1"/>
  <c r="N755" i="1"/>
  <c r="J755" i="1" s="1"/>
  <c r="M755" i="1"/>
  <c r="W753" i="1"/>
  <c r="Z753" i="1" s="1"/>
  <c r="N753" i="1"/>
  <c r="K753" i="1" s="1"/>
  <c r="M753" i="1"/>
  <c r="W764" i="1"/>
  <c r="Z764" i="1" s="1"/>
  <c r="N764" i="1"/>
  <c r="K764" i="1" s="1"/>
  <c r="M764" i="1"/>
  <c r="W756" i="1"/>
  <c r="Z756" i="1" s="1"/>
  <c r="N756" i="1"/>
  <c r="K756" i="1" s="1"/>
  <c r="M756" i="1"/>
  <c r="W752" i="1"/>
  <c r="Z752" i="1" s="1"/>
  <c r="N752" i="1"/>
  <c r="K752" i="1" s="1"/>
  <c r="M752" i="1"/>
  <c r="W751" i="1"/>
  <c r="Z751" i="1" s="1"/>
  <c r="N751" i="1"/>
  <c r="K751" i="1" s="1"/>
  <c r="M751" i="1"/>
  <c r="W750" i="1"/>
  <c r="Z750" i="1" s="1"/>
  <c r="N750" i="1"/>
  <c r="J750" i="1" s="1"/>
  <c r="M750" i="1"/>
  <c r="W749" i="1"/>
  <c r="X749" i="1" s="1"/>
  <c r="N749" i="1"/>
  <c r="M749" i="1"/>
  <c r="W748" i="1"/>
  <c r="Z748" i="1" s="1"/>
  <c r="N748" i="1"/>
  <c r="M748" i="1"/>
  <c r="N747" i="1"/>
  <c r="I747" i="1"/>
  <c r="I748" i="1" s="1"/>
  <c r="I749" i="1" s="1"/>
  <c r="I750" i="1" s="1"/>
  <c r="I751" i="1" s="1"/>
  <c r="I752" i="1" s="1"/>
  <c r="I754" i="1" l="1"/>
  <c r="I753" i="1"/>
  <c r="I755" i="1" s="1"/>
  <c r="I756" i="1" s="1"/>
  <c r="J751" i="1"/>
  <c r="J752" i="1"/>
  <c r="X748" i="1"/>
  <c r="Z749" i="1"/>
  <c r="K750" i="1"/>
  <c r="X750" i="1"/>
  <c r="J763" i="1"/>
  <c r="Y748" i="1"/>
  <c r="Y750" i="1"/>
  <c r="J753" i="1"/>
  <c r="Y749" i="1"/>
  <c r="Y753" i="1"/>
  <c r="X753" i="1"/>
  <c r="J756" i="1"/>
  <c r="K755" i="1"/>
  <c r="J764" i="1"/>
  <c r="X763" i="1"/>
  <c r="Y763" i="1"/>
  <c r="Y755" i="1"/>
  <c r="X755" i="1"/>
  <c r="X751" i="1"/>
  <c r="Y751" i="1"/>
  <c r="X752" i="1"/>
  <c r="Y752" i="1"/>
  <c r="X756" i="1"/>
  <c r="Y756" i="1"/>
  <c r="X764" i="1"/>
  <c r="Y764" i="1"/>
  <c r="I757" i="1" l="1"/>
  <c r="I760" i="1" s="1"/>
  <c r="I582" i="1"/>
  <c r="W572" i="1"/>
  <c r="Z572" i="1" s="1"/>
  <c r="N572" i="1"/>
  <c r="K572" i="1" s="1"/>
  <c r="M572" i="1"/>
  <c r="W571" i="1"/>
  <c r="Z571" i="1" s="1"/>
  <c r="N571" i="1"/>
  <c r="K571" i="1" s="1"/>
  <c r="M571" i="1"/>
  <c r="W573" i="1"/>
  <c r="Z573" i="1" s="1"/>
  <c r="N573" i="1"/>
  <c r="K573" i="1" s="1"/>
  <c r="M573" i="1"/>
  <c r="W569" i="1"/>
  <c r="Z569" i="1" s="1"/>
  <c r="N569" i="1"/>
  <c r="J569" i="1" s="1"/>
  <c r="M569" i="1"/>
  <c r="W568" i="1"/>
  <c r="Z568" i="1" s="1"/>
  <c r="N568" i="1"/>
  <c r="K568" i="1" s="1"/>
  <c r="M568" i="1"/>
  <c r="W567" i="1"/>
  <c r="Y567" i="1" s="1"/>
  <c r="N567" i="1"/>
  <c r="K567" i="1" s="1"/>
  <c r="M567" i="1"/>
  <c r="W570" i="1"/>
  <c r="Z570" i="1" s="1"/>
  <c r="N570" i="1"/>
  <c r="J570" i="1" s="1"/>
  <c r="M570" i="1"/>
  <c r="W566" i="1"/>
  <c r="Y566" i="1" s="1"/>
  <c r="N566" i="1"/>
  <c r="J566" i="1" s="1"/>
  <c r="M566" i="1"/>
  <c r="W574" i="1"/>
  <c r="Y574" i="1" s="1"/>
  <c r="N574" i="1"/>
  <c r="J574" i="1" s="1"/>
  <c r="M574" i="1"/>
  <c r="I759" i="1" l="1"/>
  <c r="I763" i="1" s="1"/>
  <c r="I764" i="1" s="1"/>
  <c r="I758" i="1"/>
  <c r="J571" i="1"/>
  <c r="J573" i="1"/>
  <c r="J572" i="1"/>
  <c r="Y571" i="1"/>
  <c r="X572" i="1"/>
  <c r="X571" i="1"/>
  <c r="Y572" i="1"/>
  <c r="X573" i="1"/>
  <c r="Y573" i="1"/>
  <c r="Y568" i="1"/>
  <c r="X567" i="1"/>
  <c r="Z567" i="1"/>
  <c r="J568" i="1"/>
  <c r="X568" i="1"/>
  <c r="K569" i="1"/>
  <c r="X569" i="1"/>
  <c r="J567" i="1"/>
  <c r="Y569" i="1"/>
  <c r="X566" i="1"/>
  <c r="Z566" i="1"/>
  <c r="K570" i="1"/>
  <c r="K566" i="1"/>
  <c r="X570" i="1"/>
  <c r="Y570" i="1"/>
  <c r="K574" i="1"/>
  <c r="X574" i="1"/>
  <c r="Z574" i="1"/>
  <c r="K383" i="1"/>
  <c r="K382" i="1"/>
  <c r="K381" i="1"/>
  <c r="K380" i="1"/>
  <c r="W383" i="1"/>
  <c r="Z383" i="1" s="1"/>
  <c r="N383" i="1"/>
  <c r="J383" i="1" s="1"/>
  <c r="M383" i="1"/>
  <c r="W382" i="1"/>
  <c r="Z382" i="1" s="1"/>
  <c r="N382" i="1"/>
  <c r="J382" i="1" s="1"/>
  <c r="M382" i="1"/>
  <c r="W381" i="1"/>
  <c r="X381" i="1" s="1"/>
  <c r="N381" i="1"/>
  <c r="M381" i="1"/>
  <c r="W380" i="1"/>
  <c r="Y380" i="1" s="1"/>
  <c r="N380" i="1"/>
  <c r="J380" i="1" s="1"/>
  <c r="M380" i="1"/>
  <c r="W360" i="1"/>
  <c r="Z360" i="1" s="1"/>
  <c r="N360" i="1"/>
  <c r="K360" i="1" s="1"/>
  <c r="M360" i="1"/>
  <c r="W361" i="1"/>
  <c r="Y361" i="1" s="1"/>
  <c r="N361" i="1"/>
  <c r="J361" i="1" s="1"/>
  <c r="M361" i="1"/>
  <c r="W359" i="1"/>
  <c r="Z359" i="1" s="1"/>
  <c r="N359" i="1"/>
  <c r="K359" i="1" s="1"/>
  <c r="M359" i="1"/>
  <c r="I761" i="1" l="1"/>
  <c r="I762" i="1"/>
  <c r="J360" i="1"/>
  <c r="X382" i="1"/>
  <c r="Y381" i="1"/>
  <c r="Y382" i="1"/>
  <c r="Z380" i="1"/>
  <c r="Z381" i="1"/>
  <c r="J381" i="1"/>
  <c r="Y383" i="1"/>
  <c r="X383" i="1"/>
  <c r="X380" i="1"/>
  <c r="X360" i="1"/>
  <c r="Y360" i="1"/>
  <c r="K361" i="1"/>
  <c r="X361" i="1"/>
  <c r="Z361" i="1"/>
  <c r="J359" i="1"/>
  <c r="X359" i="1"/>
  <c r="Y359" i="1"/>
  <c r="W362" i="1"/>
  <c r="Z362" i="1" s="1"/>
  <c r="N362" i="1"/>
  <c r="K362" i="1" s="1"/>
  <c r="M362" i="1"/>
  <c r="Y362" i="1" l="1"/>
  <c r="J362" i="1"/>
  <c r="X362" i="1"/>
  <c r="K742" i="1"/>
  <c r="K740" i="1"/>
  <c r="K739" i="1"/>
  <c r="K738" i="1"/>
  <c r="K737" i="1"/>
  <c r="K736" i="1"/>
  <c r="K735" i="1"/>
  <c r="K734" i="1"/>
  <c r="W742" i="1"/>
  <c r="Z742" i="1" s="1"/>
  <c r="N742" i="1"/>
  <c r="M742" i="1"/>
  <c r="W740" i="1"/>
  <c r="Z740" i="1" s="1"/>
  <c r="N740" i="1"/>
  <c r="M740" i="1"/>
  <c r="I740" i="1"/>
  <c r="W743" i="1"/>
  <c r="Z743" i="1" s="1"/>
  <c r="N743" i="1"/>
  <c r="M743" i="1"/>
  <c r="W741" i="1"/>
  <c r="Z741" i="1" s="1"/>
  <c r="N741" i="1"/>
  <c r="M741" i="1"/>
  <c r="I741" i="1"/>
  <c r="W739" i="1"/>
  <c r="Y739" i="1" s="1"/>
  <c r="N739" i="1"/>
  <c r="M739" i="1"/>
  <c r="W738" i="1"/>
  <c r="Y738" i="1" s="1"/>
  <c r="N738" i="1"/>
  <c r="M738" i="1"/>
  <c r="W737" i="1"/>
  <c r="Z737" i="1" s="1"/>
  <c r="N737" i="1"/>
  <c r="M737" i="1"/>
  <c r="W736" i="1"/>
  <c r="Z736" i="1" s="1"/>
  <c r="N736" i="1"/>
  <c r="M736" i="1"/>
  <c r="W735" i="1"/>
  <c r="Z735" i="1" s="1"/>
  <c r="N735" i="1"/>
  <c r="M735" i="1"/>
  <c r="N734" i="1"/>
  <c r="I734" i="1"/>
  <c r="I735" i="1" s="1"/>
  <c r="I736" i="1" s="1"/>
  <c r="I737" i="1" s="1"/>
  <c r="I738" i="1" s="1"/>
  <c r="I739" i="1" s="1"/>
  <c r="W728" i="1"/>
  <c r="Z728" i="1" s="1"/>
  <c r="N728" i="1"/>
  <c r="K728" i="1" s="1"/>
  <c r="M728" i="1"/>
  <c r="W727" i="1"/>
  <c r="Z727" i="1" s="1"/>
  <c r="N727" i="1"/>
  <c r="J727" i="1" s="1"/>
  <c r="M727" i="1"/>
  <c r="W726" i="1"/>
  <c r="X726" i="1" s="1"/>
  <c r="N726" i="1"/>
  <c r="K726" i="1" s="1"/>
  <c r="M726" i="1"/>
  <c r="W725" i="1"/>
  <c r="Z725" i="1" s="1"/>
  <c r="N725" i="1"/>
  <c r="K725" i="1" s="1"/>
  <c r="M725" i="1"/>
  <c r="W724" i="1"/>
  <c r="Z724" i="1" s="1"/>
  <c r="N724" i="1"/>
  <c r="K724" i="1" s="1"/>
  <c r="M724" i="1"/>
  <c r="W723" i="1"/>
  <c r="X723" i="1" s="1"/>
  <c r="N723" i="1"/>
  <c r="M723" i="1"/>
  <c r="W722" i="1"/>
  <c r="Z722" i="1" s="1"/>
  <c r="N722" i="1"/>
  <c r="M722" i="1"/>
  <c r="N721" i="1"/>
  <c r="I721" i="1"/>
  <c r="Z739" i="1" l="1"/>
  <c r="X736" i="1"/>
  <c r="Z738" i="1"/>
  <c r="X739" i="1"/>
  <c r="Y723" i="1"/>
  <c r="Y736" i="1"/>
  <c r="X741" i="1"/>
  <c r="Y741" i="1"/>
  <c r="J728" i="1"/>
  <c r="X742" i="1"/>
  <c r="Y742" i="1"/>
  <c r="Y740" i="1"/>
  <c r="X740" i="1"/>
  <c r="X735" i="1"/>
  <c r="X737" i="1"/>
  <c r="X743" i="1"/>
  <c r="Y735" i="1"/>
  <c r="Y737" i="1"/>
  <c r="X738" i="1"/>
  <c r="Y743" i="1"/>
  <c r="Z723" i="1"/>
  <c r="K727" i="1"/>
  <c r="X727" i="1"/>
  <c r="Y727" i="1"/>
  <c r="J724" i="1"/>
  <c r="Z726" i="1"/>
  <c r="Y726" i="1"/>
  <c r="I722" i="1"/>
  <c r="I723" i="1" s="1"/>
  <c r="I724" i="1" s="1"/>
  <c r="I725" i="1" s="1"/>
  <c r="I726" i="1" s="1"/>
  <c r="X724" i="1"/>
  <c r="J725" i="1"/>
  <c r="Y722" i="1"/>
  <c r="Y724" i="1"/>
  <c r="X725" i="1"/>
  <c r="J726" i="1"/>
  <c r="Y728" i="1"/>
  <c r="X722" i="1"/>
  <c r="X728" i="1"/>
  <c r="Y725" i="1"/>
  <c r="W615" i="1"/>
  <c r="Y615" i="1" s="1"/>
  <c r="N615" i="1"/>
  <c r="J615" i="1" s="1"/>
  <c r="M615" i="1"/>
  <c r="K615" i="1"/>
  <c r="W616" i="1"/>
  <c r="Z616" i="1" s="1"/>
  <c r="N616" i="1"/>
  <c r="J616" i="1" s="1"/>
  <c r="M616" i="1"/>
  <c r="W597" i="1"/>
  <c r="Y597" i="1" s="1"/>
  <c r="N597" i="1"/>
  <c r="K597" i="1" s="1"/>
  <c r="M597" i="1"/>
  <c r="K627" i="1"/>
  <c r="K626" i="1"/>
  <c r="K625" i="1"/>
  <c r="W627" i="1"/>
  <c r="Z627" i="1" s="1"/>
  <c r="N627" i="1"/>
  <c r="J627" i="1" s="1"/>
  <c r="M627" i="1"/>
  <c r="W626" i="1"/>
  <c r="Z626" i="1" s="1"/>
  <c r="N626" i="1"/>
  <c r="J626" i="1" s="1"/>
  <c r="M626" i="1"/>
  <c r="W625" i="1"/>
  <c r="X625" i="1" s="1"/>
  <c r="N625" i="1"/>
  <c r="M625" i="1"/>
  <c r="W603" i="1"/>
  <c r="Z603" i="1" s="1"/>
  <c r="N603" i="1"/>
  <c r="K603" i="1" s="1"/>
  <c r="M603" i="1"/>
  <c r="W604" i="1"/>
  <c r="Z604" i="1" s="1"/>
  <c r="N604" i="1"/>
  <c r="K604" i="1" s="1"/>
  <c r="M604" i="1"/>
  <c r="W605" i="1"/>
  <c r="Z605" i="1" s="1"/>
  <c r="N605" i="1"/>
  <c r="J605" i="1" s="1"/>
  <c r="M605" i="1"/>
  <c r="W63" i="1"/>
  <c r="Z63" i="1" s="1"/>
  <c r="N63" i="1"/>
  <c r="W64" i="1"/>
  <c r="Z64" i="1" s="1"/>
  <c r="N64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Z625" i="1" l="1"/>
  <c r="X626" i="1"/>
  <c r="Y626" i="1"/>
  <c r="Y625" i="1"/>
  <c r="X615" i="1"/>
  <c r="Z615" i="1"/>
  <c r="X616" i="1"/>
  <c r="Y616" i="1"/>
  <c r="Z597" i="1"/>
  <c r="J597" i="1"/>
  <c r="X597" i="1"/>
  <c r="X627" i="1"/>
  <c r="J625" i="1"/>
  <c r="Y627" i="1"/>
  <c r="J604" i="1"/>
  <c r="J603" i="1"/>
  <c r="X603" i="1"/>
  <c r="Y603" i="1"/>
  <c r="X604" i="1"/>
  <c r="Y604" i="1"/>
  <c r="K605" i="1"/>
  <c r="X605" i="1"/>
  <c r="Y605" i="1"/>
  <c r="X63" i="1"/>
  <c r="Y63" i="1"/>
  <c r="X64" i="1"/>
  <c r="Y64" i="1"/>
  <c r="M709" i="1"/>
  <c r="N709" i="1"/>
  <c r="J709" i="1" s="1"/>
  <c r="W709" i="1"/>
  <c r="Z709" i="1" s="1"/>
  <c r="W717" i="1"/>
  <c r="Z717" i="1" s="1"/>
  <c r="N717" i="1"/>
  <c r="K717" i="1" s="1"/>
  <c r="M717" i="1"/>
  <c r="W716" i="1"/>
  <c r="Z716" i="1" s="1"/>
  <c r="N716" i="1"/>
  <c r="K716" i="1" s="1"/>
  <c r="M716" i="1"/>
  <c r="W715" i="1"/>
  <c r="Z715" i="1" s="1"/>
  <c r="N715" i="1"/>
  <c r="K715" i="1" s="1"/>
  <c r="M715" i="1"/>
  <c r="W714" i="1"/>
  <c r="Z714" i="1" s="1"/>
  <c r="N714" i="1"/>
  <c r="K714" i="1" s="1"/>
  <c r="M714" i="1"/>
  <c r="W713" i="1"/>
  <c r="Z713" i="1" s="1"/>
  <c r="N713" i="1"/>
  <c r="K713" i="1" s="1"/>
  <c r="M713" i="1"/>
  <c r="I713" i="1"/>
  <c r="W712" i="1"/>
  <c r="Z712" i="1" s="1"/>
  <c r="N712" i="1"/>
  <c r="K712" i="1" s="1"/>
  <c r="M712" i="1"/>
  <c r="I712" i="1"/>
  <c r="W711" i="1"/>
  <c r="Z711" i="1" s="1"/>
  <c r="N711" i="1"/>
  <c r="K711" i="1" s="1"/>
  <c r="M711" i="1"/>
  <c r="I711" i="1"/>
  <c r="W710" i="1"/>
  <c r="Z710" i="1" s="1"/>
  <c r="N710" i="1"/>
  <c r="K710" i="1" s="1"/>
  <c r="M710" i="1"/>
  <c r="I710" i="1"/>
  <c r="W708" i="1"/>
  <c r="X708" i="1" s="1"/>
  <c r="N708" i="1"/>
  <c r="J708" i="1" s="1"/>
  <c r="M708" i="1"/>
  <c r="W707" i="1"/>
  <c r="Y707" i="1" s="1"/>
  <c r="N707" i="1"/>
  <c r="K707" i="1" s="1"/>
  <c r="M707" i="1"/>
  <c r="W706" i="1"/>
  <c r="Z706" i="1" s="1"/>
  <c r="N706" i="1"/>
  <c r="M706" i="1"/>
  <c r="W705" i="1"/>
  <c r="Y705" i="1" s="1"/>
  <c r="N705" i="1"/>
  <c r="M705" i="1"/>
  <c r="N704" i="1"/>
  <c r="I704" i="1"/>
  <c r="I705" i="1" s="1"/>
  <c r="I706" i="1" s="1"/>
  <c r="I707" i="1" s="1"/>
  <c r="I708" i="1" s="1"/>
  <c r="I709" i="1" s="1"/>
  <c r="W65" i="1"/>
  <c r="Z65" i="1" s="1"/>
  <c r="N65" i="1"/>
  <c r="W62" i="1"/>
  <c r="Z62" i="1" s="1"/>
  <c r="N62" i="1"/>
  <c r="M62" i="1"/>
  <c r="I62" i="1"/>
  <c r="W61" i="1"/>
  <c r="Y61" i="1" s="1"/>
  <c r="N61" i="1"/>
  <c r="M61" i="1"/>
  <c r="I61" i="1"/>
  <c r="K296" i="1"/>
  <c r="K297" i="1"/>
  <c r="K293" i="1"/>
  <c r="K292" i="1"/>
  <c r="K291" i="1"/>
  <c r="K290" i="1"/>
  <c r="K289" i="1"/>
  <c r="K288" i="1"/>
  <c r="K287" i="1"/>
  <c r="W294" i="1"/>
  <c r="Z294" i="1" s="1"/>
  <c r="N294" i="1"/>
  <c r="I294" i="1"/>
  <c r="I295" i="1" s="1"/>
  <c r="W296" i="1"/>
  <c r="Z296" i="1" s="1"/>
  <c r="N296" i="1"/>
  <c r="W293" i="1"/>
  <c r="Z293" i="1" s="1"/>
  <c r="N293" i="1"/>
  <c r="M293" i="1"/>
  <c r="W292" i="1"/>
  <c r="X292" i="1" s="1"/>
  <c r="N292" i="1"/>
  <c r="M292" i="1"/>
  <c r="I292" i="1"/>
  <c r="W291" i="1"/>
  <c r="Y291" i="1" s="1"/>
  <c r="N291" i="1"/>
  <c r="M291" i="1"/>
  <c r="W290" i="1"/>
  <c r="Z290" i="1" s="1"/>
  <c r="N290" i="1"/>
  <c r="M290" i="1"/>
  <c r="W289" i="1"/>
  <c r="Z289" i="1" s="1"/>
  <c r="N289" i="1"/>
  <c r="M289" i="1"/>
  <c r="W288" i="1"/>
  <c r="X288" i="1" s="1"/>
  <c r="N288" i="1"/>
  <c r="M288" i="1"/>
  <c r="N287" i="1"/>
  <c r="I287" i="1"/>
  <c r="I288" i="1" s="1"/>
  <c r="I289" i="1" s="1"/>
  <c r="I290" i="1" s="1"/>
  <c r="I291" i="1" s="1"/>
  <c r="K329" i="1"/>
  <c r="W328" i="1"/>
  <c r="Z328" i="1" s="1"/>
  <c r="N328" i="1"/>
  <c r="K324" i="1"/>
  <c r="K323" i="1"/>
  <c r="K330" i="1"/>
  <c r="K331" i="1"/>
  <c r="K327" i="1"/>
  <c r="K326" i="1"/>
  <c r="K325" i="1"/>
  <c r="K322" i="1"/>
  <c r="K321" i="1"/>
  <c r="K320" i="1"/>
  <c r="K319" i="1"/>
  <c r="K318" i="1"/>
  <c r="K317" i="1"/>
  <c r="W329" i="1"/>
  <c r="Z329" i="1" s="1"/>
  <c r="N329" i="1"/>
  <c r="I329" i="1"/>
  <c r="W327" i="1"/>
  <c r="Y327" i="1" s="1"/>
  <c r="N327" i="1"/>
  <c r="W326" i="1"/>
  <c r="X326" i="1" s="1"/>
  <c r="N326" i="1"/>
  <c r="I326" i="1"/>
  <c r="W325" i="1"/>
  <c r="Z325" i="1" s="1"/>
  <c r="N325" i="1"/>
  <c r="W324" i="1"/>
  <c r="Z324" i="1" s="1"/>
  <c r="N324" i="1"/>
  <c r="M324" i="1"/>
  <c r="W323" i="1"/>
  <c r="Z323" i="1" s="1"/>
  <c r="N323" i="1"/>
  <c r="W322" i="1"/>
  <c r="X322" i="1" s="1"/>
  <c r="N322" i="1"/>
  <c r="M322" i="1"/>
  <c r="W321" i="1"/>
  <c r="Y321" i="1" s="1"/>
  <c r="N321" i="1"/>
  <c r="M321" i="1"/>
  <c r="W320" i="1"/>
  <c r="Z320" i="1" s="1"/>
  <c r="N320" i="1"/>
  <c r="M320" i="1"/>
  <c r="W319" i="1"/>
  <c r="Z319" i="1" s="1"/>
  <c r="N319" i="1"/>
  <c r="M319" i="1"/>
  <c r="W318" i="1"/>
  <c r="X318" i="1" s="1"/>
  <c r="N318" i="1"/>
  <c r="M318" i="1"/>
  <c r="N317" i="1"/>
  <c r="I317" i="1"/>
  <c r="I318" i="1" s="1"/>
  <c r="I319" i="1" s="1"/>
  <c r="I320" i="1" s="1"/>
  <c r="I321" i="1" s="1"/>
  <c r="K686" i="1"/>
  <c r="W674" i="1"/>
  <c r="Z674" i="1" s="1"/>
  <c r="N674" i="1"/>
  <c r="M674" i="1"/>
  <c r="I674" i="1"/>
  <c r="W86" i="1"/>
  <c r="X86" i="1" s="1"/>
  <c r="N86" i="1"/>
  <c r="M86" i="1"/>
  <c r="I86" i="1"/>
  <c r="W699" i="1"/>
  <c r="Z699" i="1" s="1"/>
  <c r="N699" i="1"/>
  <c r="M699" i="1"/>
  <c r="I699" i="1"/>
  <c r="W698" i="1"/>
  <c r="Y698" i="1" s="1"/>
  <c r="N698" i="1"/>
  <c r="M698" i="1"/>
  <c r="W697" i="1"/>
  <c r="Z697" i="1" s="1"/>
  <c r="N697" i="1"/>
  <c r="M697" i="1"/>
  <c r="I697" i="1"/>
  <c r="W696" i="1"/>
  <c r="Z696" i="1" s="1"/>
  <c r="N696" i="1"/>
  <c r="M696" i="1"/>
  <c r="W695" i="1"/>
  <c r="Z695" i="1" s="1"/>
  <c r="N695" i="1"/>
  <c r="M695" i="1"/>
  <c r="I695" i="1"/>
  <c r="W694" i="1"/>
  <c r="Y694" i="1" s="1"/>
  <c r="N694" i="1"/>
  <c r="M694" i="1"/>
  <c r="W693" i="1"/>
  <c r="Z693" i="1" s="1"/>
  <c r="N693" i="1"/>
  <c r="M693" i="1"/>
  <c r="I693" i="1"/>
  <c r="W692" i="1"/>
  <c r="Z692" i="1" s="1"/>
  <c r="N692" i="1"/>
  <c r="M692" i="1"/>
  <c r="I692" i="1"/>
  <c r="W691" i="1"/>
  <c r="Z691" i="1" s="1"/>
  <c r="N691" i="1"/>
  <c r="M691" i="1"/>
  <c r="I691" i="1"/>
  <c r="W690" i="1"/>
  <c r="Z690" i="1" s="1"/>
  <c r="N690" i="1"/>
  <c r="M690" i="1"/>
  <c r="W689" i="1"/>
  <c r="Z689" i="1" s="1"/>
  <c r="N689" i="1"/>
  <c r="M689" i="1"/>
  <c r="W688" i="1"/>
  <c r="Z688" i="1" s="1"/>
  <c r="N688" i="1"/>
  <c r="M688" i="1"/>
  <c r="W687" i="1"/>
  <c r="Z687" i="1" s="1"/>
  <c r="N687" i="1"/>
  <c r="M687" i="1"/>
  <c r="N686" i="1"/>
  <c r="I686" i="1"/>
  <c r="I687" i="1" s="1"/>
  <c r="I688" i="1" s="1"/>
  <c r="I689" i="1" s="1"/>
  <c r="I690" i="1" s="1"/>
  <c r="K491" i="1"/>
  <c r="K492" i="1"/>
  <c r="K493" i="1"/>
  <c r="K494" i="1"/>
  <c r="K495" i="1"/>
  <c r="K496" i="1"/>
  <c r="K497" i="1"/>
  <c r="K498" i="1"/>
  <c r="K500" i="1"/>
  <c r="K505" i="1"/>
  <c r="K507" i="1"/>
  <c r="K508" i="1"/>
  <c r="K509" i="1"/>
  <c r="K510" i="1"/>
  <c r="K511" i="1"/>
  <c r="K512" i="1"/>
  <c r="K515" i="1"/>
  <c r="K516" i="1"/>
  <c r="K518" i="1"/>
  <c r="K519" i="1"/>
  <c r="K520" i="1"/>
  <c r="K525" i="1"/>
  <c r="K526" i="1"/>
  <c r="K527" i="1"/>
  <c r="W87" i="1"/>
  <c r="Z87" i="1" s="1"/>
  <c r="N87" i="1"/>
  <c r="M87" i="1"/>
  <c r="I87" i="1"/>
  <c r="W81" i="1"/>
  <c r="Z81" i="1" s="1"/>
  <c r="N81" i="1"/>
  <c r="M81" i="1"/>
  <c r="I81" i="1"/>
  <c r="W82" i="1"/>
  <c r="Z82" i="1" s="1"/>
  <c r="N82" i="1"/>
  <c r="M82" i="1"/>
  <c r="W83" i="1"/>
  <c r="Z83" i="1" s="1"/>
  <c r="N83" i="1"/>
  <c r="M83" i="1"/>
  <c r="W76" i="1"/>
  <c r="Z76" i="1" s="1"/>
  <c r="N76" i="1"/>
  <c r="M76" i="1"/>
  <c r="I76" i="1"/>
  <c r="I83" i="1" s="1"/>
  <c r="W526" i="1"/>
  <c r="Z526" i="1" s="1"/>
  <c r="N526" i="1"/>
  <c r="J526" i="1" s="1"/>
  <c r="M526" i="1"/>
  <c r="I526" i="1"/>
  <c r="W479" i="1"/>
  <c r="Z479" i="1" s="1"/>
  <c r="N479" i="1"/>
  <c r="J479" i="1" s="1"/>
  <c r="M479" i="1"/>
  <c r="Y709" i="1" l="1"/>
  <c r="X709" i="1"/>
  <c r="K709" i="1"/>
  <c r="J711" i="1"/>
  <c r="J717" i="1"/>
  <c r="K708" i="1"/>
  <c r="X710" i="1"/>
  <c r="I714" i="1"/>
  <c r="X705" i="1"/>
  <c r="X707" i="1"/>
  <c r="J710" i="1"/>
  <c r="Z705" i="1"/>
  <c r="Z707" i="1"/>
  <c r="I716" i="1"/>
  <c r="Y288" i="1"/>
  <c r="Y289" i="1"/>
  <c r="X716" i="1"/>
  <c r="X715" i="1"/>
  <c r="Y715" i="1"/>
  <c r="X714" i="1"/>
  <c r="Y714" i="1"/>
  <c r="X712" i="1"/>
  <c r="J716" i="1"/>
  <c r="J715" i="1"/>
  <c r="J713" i="1"/>
  <c r="J712" i="1"/>
  <c r="J714" i="1"/>
  <c r="Y716" i="1"/>
  <c r="X717" i="1"/>
  <c r="Y717" i="1"/>
  <c r="Y712" i="1"/>
  <c r="X713" i="1"/>
  <c r="Y713" i="1"/>
  <c r="Y708" i="1"/>
  <c r="X706" i="1"/>
  <c r="J707" i="1"/>
  <c r="Z708" i="1"/>
  <c r="Y710" i="1"/>
  <c r="X711" i="1"/>
  <c r="Y711" i="1"/>
  <c r="Y706" i="1"/>
  <c r="X62" i="1"/>
  <c r="X61" i="1"/>
  <c r="Y62" i="1"/>
  <c r="X65" i="1"/>
  <c r="Z61" i="1"/>
  <c r="Y65" i="1"/>
  <c r="Z292" i="1"/>
  <c r="Y292" i="1"/>
  <c r="Z288" i="1"/>
  <c r="Z291" i="1"/>
  <c r="X294" i="1"/>
  <c r="X293" i="1"/>
  <c r="Y294" i="1"/>
  <c r="X289" i="1"/>
  <c r="Y293" i="1"/>
  <c r="X290" i="1"/>
  <c r="X296" i="1"/>
  <c r="Y290" i="1"/>
  <c r="X291" i="1"/>
  <c r="Y296" i="1"/>
  <c r="X328" i="1"/>
  <c r="Y318" i="1"/>
  <c r="Y325" i="1"/>
  <c r="Y328" i="1"/>
  <c r="X674" i="1"/>
  <c r="Z318" i="1"/>
  <c r="Y674" i="1"/>
  <c r="X325" i="1"/>
  <c r="X319" i="1"/>
  <c r="Z321" i="1"/>
  <c r="Y319" i="1"/>
  <c r="Y322" i="1"/>
  <c r="Z326" i="1"/>
  <c r="Z327" i="1"/>
  <c r="X323" i="1"/>
  <c r="Y326" i="1"/>
  <c r="X320" i="1"/>
  <c r="Z322" i="1"/>
  <c r="Y323" i="1"/>
  <c r="X324" i="1"/>
  <c r="X329" i="1"/>
  <c r="Y320" i="1"/>
  <c r="X321" i="1"/>
  <c r="Y324" i="1"/>
  <c r="X327" i="1"/>
  <c r="Y329" i="1"/>
  <c r="Y86" i="1"/>
  <c r="Z86" i="1"/>
  <c r="Z698" i="1"/>
  <c r="Y697" i="1"/>
  <c r="X697" i="1"/>
  <c r="Z694" i="1"/>
  <c r="X693" i="1"/>
  <c r="X696" i="1"/>
  <c r="Y696" i="1"/>
  <c r="X692" i="1"/>
  <c r="X699" i="1"/>
  <c r="X698" i="1"/>
  <c r="Y699" i="1"/>
  <c r="X687" i="1"/>
  <c r="X688" i="1"/>
  <c r="X689" i="1"/>
  <c r="X690" i="1"/>
  <c r="X691" i="1"/>
  <c r="Y692" i="1"/>
  <c r="Y693" i="1"/>
  <c r="X695" i="1"/>
  <c r="Y687" i="1"/>
  <c r="Y688" i="1"/>
  <c r="Y689" i="1"/>
  <c r="Y690" i="1"/>
  <c r="Y691" i="1"/>
  <c r="X694" i="1"/>
  <c r="Y695" i="1"/>
  <c r="X87" i="1"/>
  <c r="Y87" i="1"/>
  <c r="X81" i="1"/>
  <c r="Y81" i="1"/>
  <c r="X82" i="1"/>
  <c r="Y82" i="1"/>
  <c r="X83" i="1"/>
  <c r="Y83" i="1"/>
  <c r="X76" i="1"/>
  <c r="Y76" i="1"/>
  <c r="X526" i="1"/>
  <c r="Y526" i="1"/>
  <c r="X479" i="1"/>
  <c r="Y479" i="1"/>
  <c r="W496" i="1"/>
  <c r="Z496" i="1" s="1"/>
  <c r="N496" i="1"/>
  <c r="M496" i="1"/>
  <c r="X496" i="1" l="1"/>
  <c r="Y496" i="1"/>
  <c r="W678" i="1"/>
  <c r="Y678" i="1" s="1"/>
  <c r="N678" i="1"/>
  <c r="M678" i="1"/>
  <c r="I678" i="1"/>
  <c r="W677" i="1"/>
  <c r="Y677" i="1" s="1"/>
  <c r="N677" i="1"/>
  <c r="M677" i="1"/>
  <c r="W676" i="1"/>
  <c r="Z676" i="1" s="1"/>
  <c r="N676" i="1"/>
  <c r="M676" i="1"/>
  <c r="K676" i="1"/>
  <c r="I676" i="1"/>
  <c r="W675" i="1"/>
  <c r="Z675" i="1" s="1"/>
  <c r="N675" i="1"/>
  <c r="M675" i="1"/>
  <c r="W673" i="1"/>
  <c r="Z673" i="1" s="1"/>
  <c r="N673" i="1"/>
  <c r="M673" i="1"/>
  <c r="K673" i="1"/>
  <c r="I673" i="1"/>
  <c r="W672" i="1"/>
  <c r="Z672" i="1" s="1"/>
  <c r="N672" i="1"/>
  <c r="M672" i="1"/>
  <c r="K672" i="1"/>
  <c r="W671" i="1"/>
  <c r="Z671" i="1" s="1"/>
  <c r="N671" i="1"/>
  <c r="M671" i="1"/>
  <c r="K671" i="1"/>
  <c r="W670" i="1"/>
  <c r="Z670" i="1" s="1"/>
  <c r="N670" i="1"/>
  <c r="M670" i="1"/>
  <c r="K670" i="1"/>
  <c r="W669" i="1"/>
  <c r="Z669" i="1" s="1"/>
  <c r="N669" i="1"/>
  <c r="M669" i="1"/>
  <c r="K669" i="1"/>
  <c r="N668" i="1"/>
  <c r="K668" i="1"/>
  <c r="I668" i="1"/>
  <c r="I669" i="1" s="1"/>
  <c r="I670" i="1" s="1"/>
  <c r="W652" i="1"/>
  <c r="Z652" i="1" s="1"/>
  <c r="N652" i="1"/>
  <c r="M652" i="1"/>
  <c r="J657" i="1"/>
  <c r="K651" i="1"/>
  <c r="K649" i="1"/>
  <c r="K648" i="1"/>
  <c r="K647" i="1"/>
  <c r="K646" i="1"/>
  <c r="K645" i="1"/>
  <c r="K644" i="1"/>
  <c r="W649" i="1"/>
  <c r="Z649" i="1" s="1"/>
  <c r="N649" i="1"/>
  <c r="M649" i="1"/>
  <c r="W651" i="1"/>
  <c r="Z651" i="1" s="1"/>
  <c r="N651" i="1"/>
  <c r="M651" i="1"/>
  <c r="W639" i="1"/>
  <c r="Y639" i="1" s="1"/>
  <c r="N639" i="1"/>
  <c r="K639" i="1" s="1"/>
  <c r="M639" i="1"/>
  <c r="I639" i="1"/>
  <c r="I842" i="1" s="1"/>
  <c r="W638" i="1"/>
  <c r="Z638" i="1" s="1"/>
  <c r="N638" i="1"/>
  <c r="K638" i="1" s="1"/>
  <c r="M638" i="1"/>
  <c r="W637" i="1"/>
  <c r="Z637" i="1" s="1"/>
  <c r="N637" i="1"/>
  <c r="K637" i="1" s="1"/>
  <c r="M637" i="1"/>
  <c r="W636" i="1"/>
  <c r="X636" i="1" s="1"/>
  <c r="N636" i="1"/>
  <c r="K636" i="1" s="1"/>
  <c r="M636" i="1"/>
  <c r="W635" i="1"/>
  <c r="Y635" i="1" s="1"/>
  <c r="N635" i="1"/>
  <c r="K635" i="1" s="1"/>
  <c r="M635" i="1"/>
  <c r="W634" i="1"/>
  <c r="Z634" i="1" s="1"/>
  <c r="N634" i="1"/>
  <c r="K634" i="1" s="1"/>
  <c r="M634" i="1"/>
  <c r="N633" i="1"/>
  <c r="I633" i="1"/>
  <c r="I634" i="1" s="1"/>
  <c r="I635" i="1" s="1"/>
  <c r="I636" i="1" s="1"/>
  <c r="I637" i="1" s="1"/>
  <c r="I838" i="1" s="1"/>
  <c r="W664" i="1"/>
  <c r="Z664" i="1" s="1"/>
  <c r="N664" i="1"/>
  <c r="K664" i="1" s="1"/>
  <c r="M664" i="1"/>
  <c r="I664" i="1"/>
  <c r="W663" i="1"/>
  <c r="Y663" i="1" s="1"/>
  <c r="N663" i="1"/>
  <c r="J663" i="1" s="1"/>
  <c r="M663" i="1"/>
  <c r="I663" i="1"/>
  <c r="W662" i="1"/>
  <c r="X662" i="1" s="1"/>
  <c r="N662" i="1"/>
  <c r="J662" i="1" s="1"/>
  <c r="M662" i="1"/>
  <c r="W661" i="1"/>
  <c r="Z661" i="1" s="1"/>
  <c r="N661" i="1"/>
  <c r="K661" i="1" s="1"/>
  <c r="M661" i="1"/>
  <c r="W660" i="1"/>
  <c r="Z660" i="1" s="1"/>
  <c r="N660" i="1"/>
  <c r="M660" i="1"/>
  <c r="W659" i="1"/>
  <c r="Y659" i="1" s="1"/>
  <c r="N659" i="1"/>
  <c r="M659" i="1"/>
  <c r="N658" i="1"/>
  <c r="I658" i="1"/>
  <c r="I659" i="1" s="1"/>
  <c r="I660" i="1" s="1"/>
  <c r="I661" i="1" s="1"/>
  <c r="I662" i="1" s="1"/>
  <c r="W653" i="1"/>
  <c r="Z653" i="1" s="1"/>
  <c r="N653" i="1"/>
  <c r="M653" i="1"/>
  <c r="W650" i="1"/>
  <c r="Z650" i="1" s="1"/>
  <c r="N650" i="1"/>
  <c r="M650" i="1"/>
  <c r="I650" i="1"/>
  <c r="W648" i="1"/>
  <c r="Y648" i="1" s="1"/>
  <c r="N648" i="1"/>
  <c r="M648" i="1"/>
  <c r="W647" i="1"/>
  <c r="Z647" i="1" s="1"/>
  <c r="N647" i="1"/>
  <c r="M647" i="1"/>
  <c r="W646" i="1"/>
  <c r="Z646" i="1" s="1"/>
  <c r="N646" i="1"/>
  <c r="M646" i="1"/>
  <c r="W645" i="1"/>
  <c r="Z645" i="1" s="1"/>
  <c r="N645" i="1"/>
  <c r="M645" i="1"/>
  <c r="N644" i="1"/>
  <c r="I644" i="1"/>
  <c r="I645" i="1" s="1"/>
  <c r="I646" i="1" s="1"/>
  <c r="I647" i="1" s="1"/>
  <c r="I648" i="1" s="1"/>
  <c r="K624" i="1"/>
  <c r="W624" i="1"/>
  <c r="Y624" i="1" s="1"/>
  <c r="N624" i="1"/>
  <c r="J624" i="1" s="1"/>
  <c r="M624" i="1"/>
  <c r="W606" i="1"/>
  <c r="X606" i="1" s="1"/>
  <c r="N606" i="1"/>
  <c r="K606" i="1" s="1"/>
  <c r="M606" i="1"/>
  <c r="W503" i="1"/>
  <c r="Z503" i="1" s="1"/>
  <c r="N503" i="1"/>
  <c r="M503" i="1"/>
  <c r="W504" i="1"/>
  <c r="Z504" i="1" s="1"/>
  <c r="N504" i="1"/>
  <c r="M504" i="1"/>
  <c r="W79" i="1"/>
  <c r="Z79" i="1" s="1"/>
  <c r="N79" i="1"/>
  <c r="M79" i="1"/>
  <c r="I79" i="1"/>
  <c r="W80" i="1"/>
  <c r="Z80" i="1" s="1"/>
  <c r="N80" i="1"/>
  <c r="M80" i="1"/>
  <c r="K662" i="1" l="1"/>
  <c r="I671" i="1"/>
  <c r="I672" i="1" s="1"/>
  <c r="I696" i="1"/>
  <c r="X659" i="1"/>
  <c r="Y662" i="1"/>
  <c r="Z636" i="1"/>
  <c r="Y676" i="1"/>
  <c r="Z678" i="1"/>
  <c r="J637" i="1"/>
  <c r="J638" i="1"/>
  <c r="X671" i="1"/>
  <c r="X661" i="1"/>
  <c r="X675" i="1"/>
  <c r="Z659" i="1"/>
  <c r="Y661" i="1"/>
  <c r="X637" i="1"/>
  <c r="Z639" i="1"/>
  <c r="X672" i="1"/>
  <c r="Y675" i="1"/>
  <c r="K663" i="1"/>
  <c r="X663" i="1"/>
  <c r="J634" i="1"/>
  <c r="Z635" i="1"/>
  <c r="Y636" i="1"/>
  <c r="Y637" i="1"/>
  <c r="Z663" i="1"/>
  <c r="X673" i="1"/>
  <c r="X676" i="1"/>
  <c r="Z677" i="1"/>
  <c r="X670" i="1"/>
  <c r="X678" i="1"/>
  <c r="Z648" i="1"/>
  <c r="Y669" i="1"/>
  <c r="Y670" i="1"/>
  <c r="Y671" i="1"/>
  <c r="Y672" i="1"/>
  <c r="Y673" i="1"/>
  <c r="X677" i="1"/>
  <c r="X669" i="1"/>
  <c r="Y650" i="1"/>
  <c r="X652" i="1"/>
  <c r="X648" i="1"/>
  <c r="Y652" i="1"/>
  <c r="X649" i="1"/>
  <c r="Y649" i="1"/>
  <c r="X646" i="1"/>
  <c r="X650" i="1"/>
  <c r="X651" i="1"/>
  <c r="Y651" i="1"/>
  <c r="X634" i="1"/>
  <c r="J635" i="1"/>
  <c r="X638" i="1"/>
  <c r="J639" i="1"/>
  <c r="Y645" i="1"/>
  <c r="Y634" i="1"/>
  <c r="X635" i="1"/>
  <c r="J636" i="1"/>
  <c r="Y638" i="1"/>
  <c r="X639" i="1"/>
  <c r="X645" i="1"/>
  <c r="J664" i="1"/>
  <c r="X660" i="1"/>
  <c r="J661" i="1"/>
  <c r="Z662" i="1"/>
  <c r="X664" i="1"/>
  <c r="Y660" i="1"/>
  <c r="Y664" i="1"/>
  <c r="X653" i="1"/>
  <c r="Y646" i="1"/>
  <c r="X647" i="1"/>
  <c r="Y653" i="1"/>
  <c r="Y647" i="1"/>
  <c r="X624" i="1"/>
  <c r="Z624" i="1"/>
  <c r="Y606" i="1"/>
  <c r="Z606" i="1"/>
  <c r="J606" i="1"/>
  <c r="X503" i="1"/>
  <c r="Y503" i="1"/>
  <c r="X504" i="1"/>
  <c r="Y504" i="1"/>
  <c r="X79" i="1"/>
  <c r="Y79" i="1"/>
  <c r="X80" i="1"/>
  <c r="Y80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28" i="1"/>
  <c r="K612" i="1"/>
  <c r="K613" i="1"/>
  <c r="K614" i="1"/>
  <c r="K617" i="1"/>
  <c r="K618" i="1"/>
  <c r="K619" i="1"/>
  <c r="K620" i="1"/>
  <c r="K621" i="1"/>
  <c r="K611" i="1"/>
  <c r="W622" i="1"/>
  <c r="Z622" i="1" s="1"/>
  <c r="N622" i="1"/>
  <c r="M622" i="1"/>
  <c r="W621" i="1"/>
  <c r="Z621" i="1" s="1"/>
  <c r="N621" i="1"/>
  <c r="M621" i="1"/>
  <c r="K610" i="1"/>
  <c r="W628" i="1"/>
  <c r="Z628" i="1" s="1"/>
  <c r="N628" i="1"/>
  <c r="M628" i="1"/>
  <c r="I628" i="1"/>
  <c r="I649" i="1" s="1"/>
  <c r="W623" i="1"/>
  <c r="Z623" i="1" s="1"/>
  <c r="N623" i="1"/>
  <c r="M623" i="1"/>
  <c r="W620" i="1"/>
  <c r="X620" i="1" s="1"/>
  <c r="N620" i="1"/>
  <c r="M620" i="1"/>
  <c r="I620" i="1"/>
  <c r="W619" i="1"/>
  <c r="Y619" i="1" s="1"/>
  <c r="N619" i="1"/>
  <c r="M619" i="1"/>
  <c r="I619" i="1"/>
  <c r="W618" i="1"/>
  <c r="Z618" i="1" s="1"/>
  <c r="N618" i="1"/>
  <c r="M618" i="1"/>
  <c r="I618" i="1"/>
  <c r="W617" i="1"/>
  <c r="Z617" i="1" s="1"/>
  <c r="N617" i="1"/>
  <c r="M617" i="1"/>
  <c r="W614" i="1"/>
  <c r="Y614" i="1" s="1"/>
  <c r="N614" i="1"/>
  <c r="M614" i="1"/>
  <c r="W613" i="1"/>
  <c r="Y613" i="1" s="1"/>
  <c r="N613" i="1"/>
  <c r="M613" i="1"/>
  <c r="W612" i="1"/>
  <c r="Z612" i="1" s="1"/>
  <c r="N612" i="1"/>
  <c r="M612" i="1"/>
  <c r="W611" i="1"/>
  <c r="Z611" i="1" s="1"/>
  <c r="N611" i="1"/>
  <c r="M611" i="1"/>
  <c r="N610" i="1"/>
  <c r="I610" i="1"/>
  <c r="I611" i="1" s="1"/>
  <c r="W601" i="1"/>
  <c r="Z601" i="1" s="1"/>
  <c r="N601" i="1"/>
  <c r="K601" i="1" s="1"/>
  <c r="M601" i="1"/>
  <c r="I601" i="1"/>
  <c r="W600" i="1"/>
  <c r="Z600" i="1" s="1"/>
  <c r="N600" i="1"/>
  <c r="K600" i="1" s="1"/>
  <c r="M600" i="1"/>
  <c r="I600" i="1"/>
  <c r="W599" i="1"/>
  <c r="Z599" i="1" s="1"/>
  <c r="N599" i="1"/>
  <c r="J599" i="1" s="1"/>
  <c r="M599" i="1"/>
  <c r="I599" i="1"/>
  <c r="W598" i="1"/>
  <c r="Z598" i="1" s="1"/>
  <c r="N598" i="1"/>
  <c r="K598" i="1" s="1"/>
  <c r="M598" i="1"/>
  <c r="W607" i="1"/>
  <c r="Z607" i="1" s="1"/>
  <c r="N607" i="1"/>
  <c r="J607" i="1" s="1"/>
  <c r="M607" i="1"/>
  <c r="I607" i="1"/>
  <c r="W602" i="1"/>
  <c r="Z602" i="1" s="1"/>
  <c r="N602" i="1"/>
  <c r="J602" i="1" s="1"/>
  <c r="M602" i="1"/>
  <c r="W596" i="1"/>
  <c r="X596" i="1" s="1"/>
  <c r="N596" i="1"/>
  <c r="J596" i="1" s="1"/>
  <c r="M596" i="1"/>
  <c r="W595" i="1"/>
  <c r="Y595" i="1" s="1"/>
  <c r="N595" i="1"/>
  <c r="J595" i="1" s="1"/>
  <c r="M595" i="1"/>
  <c r="W594" i="1"/>
  <c r="Z594" i="1" s="1"/>
  <c r="N594" i="1"/>
  <c r="K594" i="1" s="1"/>
  <c r="M594" i="1"/>
  <c r="W593" i="1"/>
  <c r="Y593" i="1" s="1"/>
  <c r="N593" i="1"/>
  <c r="J593" i="1" s="1"/>
  <c r="M593" i="1"/>
  <c r="N592" i="1"/>
  <c r="I592" i="1"/>
  <c r="W71" i="1"/>
  <c r="Z71" i="1" s="1"/>
  <c r="N71" i="1"/>
  <c r="J71" i="1" s="1"/>
  <c r="M71" i="1"/>
  <c r="I71" i="1"/>
  <c r="W70" i="1"/>
  <c r="Z70" i="1" s="1"/>
  <c r="N70" i="1"/>
  <c r="J70" i="1" s="1"/>
  <c r="M70" i="1"/>
  <c r="W41" i="1"/>
  <c r="Z41" i="1" s="1"/>
  <c r="N41" i="1"/>
  <c r="K41" i="1" s="1"/>
  <c r="M41" i="1"/>
  <c r="W78" i="1"/>
  <c r="Z78" i="1" s="1"/>
  <c r="N78" i="1"/>
  <c r="J78" i="1" s="1"/>
  <c r="M78" i="1"/>
  <c r="W40" i="1"/>
  <c r="Z40" i="1" s="1"/>
  <c r="N40" i="1"/>
  <c r="K40" i="1" s="1"/>
  <c r="M40" i="1"/>
  <c r="K379" i="1"/>
  <c r="W379" i="1"/>
  <c r="Z379" i="1" s="1"/>
  <c r="N379" i="1"/>
  <c r="J379" i="1" s="1"/>
  <c r="I348" i="1"/>
  <c r="I349" i="1" s="1"/>
  <c r="I350" i="1" s="1"/>
  <c r="I351" i="1" s="1"/>
  <c r="I352" i="1" s="1"/>
  <c r="I353" i="1" s="1"/>
  <c r="I354" i="1" s="1"/>
  <c r="I355" i="1" s="1"/>
  <c r="I356" i="1" s="1"/>
  <c r="W358" i="1"/>
  <c r="Z358" i="1" s="1"/>
  <c r="N358" i="1"/>
  <c r="J358" i="1" s="1"/>
  <c r="W516" i="1"/>
  <c r="Z516" i="1" s="1"/>
  <c r="N516" i="1"/>
  <c r="M516" i="1"/>
  <c r="W512" i="1"/>
  <c r="Z512" i="1" s="1"/>
  <c r="N512" i="1"/>
  <c r="M512" i="1"/>
  <c r="W511" i="1"/>
  <c r="Y511" i="1" s="1"/>
  <c r="N511" i="1"/>
  <c r="W505" i="1"/>
  <c r="Z505" i="1" s="1"/>
  <c r="N505" i="1"/>
  <c r="M505" i="1"/>
  <c r="W500" i="1"/>
  <c r="Z500" i="1" s="1"/>
  <c r="N500" i="1"/>
  <c r="W498" i="1"/>
  <c r="Z498" i="1" s="1"/>
  <c r="N498" i="1"/>
  <c r="M498" i="1"/>
  <c r="W527" i="1"/>
  <c r="Z527" i="1" s="1"/>
  <c r="N527" i="1"/>
  <c r="M527" i="1"/>
  <c r="W525" i="1"/>
  <c r="Z525" i="1" s="1"/>
  <c r="N525" i="1"/>
  <c r="M525" i="1"/>
  <c r="W520" i="1"/>
  <c r="Z520" i="1" s="1"/>
  <c r="N520" i="1"/>
  <c r="M520" i="1"/>
  <c r="W519" i="1"/>
  <c r="Z519" i="1" s="1"/>
  <c r="N519" i="1"/>
  <c r="M519" i="1"/>
  <c r="W518" i="1"/>
  <c r="Z518" i="1" s="1"/>
  <c r="N518" i="1"/>
  <c r="M518" i="1"/>
  <c r="W517" i="1"/>
  <c r="Y517" i="1" s="1"/>
  <c r="N517" i="1"/>
  <c r="M517" i="1"/>
  <c r="W515" i="1"/>
  <c r="X515" i="1" s="1"/>
  <c r="N515" i="1"/>
  <c r="M515" i="1"/>
  <c r="W514" i="1"/>
  <c r="Y514" i="1" s="1"/>
  <c r="N514" i="1"/>
  <c r="M514" i="1"/>
  <c r="W513" i="1"/>
  <c r="Z513" i="1" s="1"/>
  <c r="N513" i="1"/>
  <c r="W510" i="1"/>
  <c r="Z510" i="1" s="1"/>
  <c r="N510" i="1"/>
  <c r="M510" i="1"/>
  <c r="W509" i="1"/>
  <c r="Y509" i="1" s="1"/>
  <c r="N509" i="1"/>
  <c r="M509" i="1"/>
  <c r="W508" i="1"/>
  <c r="X508" i="1" s="1"/>
  <c r="N508" i="1"/>
  <c r="W507" i="1"/>
  <c r="Y507" i="1" s="1"/>
  <c r="N507" i="1"/>
  <c r="M507" i="1"/>
  <c r="W506" i="1"/>
  <c r="Z506" i="1" s="1"/>
  <c r="N506" i="1"/>
  <c r="M506" i="1"/>
  <c r="W502" i="1"/>
  <c r="Z502" i="1" s="1"/>
  <c r="N502" i="1"/>
  <c r="W499" i="1"/>
  <c r="X499" i="1" s="1"/>
  <c r="N499" i="1"/>
  <c r="M499" i="1"/>
  <c r="W497" i="1"/>
  <c r="Y497" i="1" s="1"/>
  <c r="N497" i="1"/>
  <c r="M497" i="1"/>
  <c r="W495" i="1"/>
  <c r="Z495" i="1" s="1"/>
  <c r="N495" i="1"/>
  <c r="M495" i="1"/>
  <c r="W494" i="1"/>
  <c r="Z494" i="1" s="1"/>
  <c r="N494" i="1"/>
  <c r="M494" i="1"/>
  <c r="W493" i="1"/>
  <c r="X493" i="1" s="1"/>
  <c r="N493" i="1"/>
  <c r="M493" i="1"/>
  <c r="W492" i="1"/>
  <c r="Y492" i="1" s="1"/>
  <c r="N492" i="1"/>
  <c r="M492" i="1"/>
  <c r="N491" i="1"/>
  <c r="W483" i="1"/>
  <c r="Z483" i="1" s="1"/>
  <c r="N483" i="1"/>
  <c r="J483" i="1" s="1"/>
  <c r="M483" i="1"/>
  <c r="W537" i="1"/>
  <c r="Z537" i="1" s="1"/>
  <c r="N537" i="1"/>
  <c r="K537" i="1" s="1"/>
  <c r="M537" i="1"/>
  <c r="I537" i="1"/>
  <c r="W536" i="1"/>
  <c r="Z536" i="1" s="1"/>
  <c r="N536" i="1"/>
  <c r="K536" i="1" s="1"/>
  <c r="M536" i="1"/>
  <c r="W538" i="1"/>
  <c r="Z538" i="1" s="1"/>
  <c r="N538" i="1"/>
  <c r="J538" i="1" s="1"/>
  <c r="M538" i="1"/>
  <c r="W535" i="1"/>
  <c r="X535" i="1" s="1"/>
  <c r="N535" i="1"/>
  <c r="K535" i="1" s="1"/>
  <c r="M535" i="1"/>
  <c r="W534" i="1"/>
  <c r="Y534" i="1" s="1"/>
  <c r="N534" i="1"/>
  <c r="K534" i="1" s="1"/>
  <c r="M534" i="1"/>
  <c r="W533" i="1"/>
  <c r="Z533" i="1" s="1"/>
  <c r="N533" i="1"/>
  <c r="J533" i="1" s="1"/>
  <c r="M533" i="1"/>
  <c r="N532" i="1"/>
  <c r="I532" i="1"/>
  <c r="W485" i="1"/>
  <c r="Z485" i="1" s="1"/>
  <c r="N485" i="1"/>
  <c r="J485" i="1" s="1"/>
  <c r="M485" i="1"/>
  <c r="W478" i="1"/>
  <c r="Z478" i="1" s="1"/>
  <c r="N478" i="1"/>
  <c r="J478" i="1" s="1"/>
  <c r="M478" i="1"/>
  <c r="W465" i="1"/>
  <c r="Z465" i="1" s="1"/>
  <c r="N465" i="1"/>
  <c r="K465" i="1" s="1"/>
  <c r="M465" i="1"/>
  <c r="I465" i="1"/>
  <c r="W486" i="1"/>
  <c r="Z486" i="1" s="1"/>
  <c r="N486" i="1"/>
  <c r="J486" i="1" s="1"/>
  <c r="M486" i="1"/>
  <c r="W477" i="1"/>
  <c r="X477" i="1" s="1"/>
  <c r="N477" i="1"/>
  <c r="M477" i="1"/>
  <c r="W476" i="1"/>
  <c r="Z476" i="1" s="1"/>
  <c r="N476" i="1"/>
  <c r="M476" i="1"/>
  <c r="W475" i="1"/>
  <c r="Z475" i="1" s="1"/>
  <c r="N475" i="1"/>
  <c r="J475" i="1" s="1"/>
  <c r="M475" i="1"/>
  <c r="W474" i="1"/>
  <c r="Z474" i="1" s="1"/>
  <c r="N474" i="1"/>
  <c r="J474" i="1" s="1"/>
  <c r="M474" i="1"/>
  <c r="W473" i="1"/>
  <c r="X473" i="1" s="1"/>
  <c r="N473" i="1"/>
  <c r="W472" i="1"/>
  <c r="Y472" i="1" s="1"/>
  <c r="N472" i="1"/>
  <c r="K472" i="1" s="1"/>
  <c r="M472" i="1"/>
  <c r="W471" i="1"/>
  <c r="Z471" i="1" s="1"/>
  <c r="N471" i="1"/>
  <c r="K471" i="1" s="1"/>
  <c r="M471" i="1"/>
  <c r="W470" i="1"/>
  <c r="Z470" i="1" s="1"/>
  <c r="N470" i="1"/>
  <c r="W469" i="1"/>
  <c r="X469" i="1" s="1"/>
  <c r="N469" i="1"/>
  <c r="K469" i="1" s="1"/>
  <c r="M469" i="1"/>
  <c r="W468" i="1"/>
  <c r="Y468" i="1" s="1"/>
  <c r="N468" i="1"/>
  <c r="K468" i="1" s="1"/>
  <c r="M468" i="1"/>
  <c r="I468" i="1"/>
  <c r="W467" i="1"/>
  <c r="Z467" i="1" s="1"/>
  <c r="N467" i="1"/>
  <c r="W466" i="1"/>
  <c r="Z466" i="1" s="1"/>
  <c r="N466" i="1"/>
  <c r="J466" i="1" s="1"/>
  <c r="M466" i="1"/>
  <c r="I466" i="1"/>
  <c r="W464" i="1"/>
  <c r="X464" i="1" s="1"/>
  <c r="N464" i="1"/>
  <c r="K464" i="1" s="1"/>
  <c r="M464" i="1"/>
  <c r="W463" i="1"/>
  <c r="Y463" i="1" s="1"/>
  <c r="N463" i="1"/>
  <c r="K463" i="1" s="1"/>
  <c r="M463" i="1"/>
  <c r="W462" i="1"/>
  <c r="Z462" i="1" s="1"/>
  <c r="N462" i="1"/>
  <c r="J462" i="1" s="1"/>
  <c r="M462" i="1"/>
  <c r="W461" i="1"/>
  <c r="Z461" i="1" s="1"/>
  <c r="N461" i="1"/>
  <c r="J461" i="1" s="1"/>
  <c r="M461" i="1"/>
  <c r="N460" i="1"/>
  <c r="I460" i="1"/>
  <c r="I461" i="1" s="1"/>
  <c r="I651" i="1" s="1"/>
  <c r="W141" i="1"/>
  <c r="Z141" i="1" s="1"/>
  <c r="N141" i="1"/>
  <c r="K141" i="1" s="1"/>
  <c r="M141" i="1"/>
  <c r="I141" i="1"/>
  <c r="W142" i="1"/>
  <c r="Z142" i="1" s="1"/>
  <c r="N142" i="1"/>
  <c r="K142" i="1" s="1"/>
  <c r="M142" i="1"/>
  <c r="I142" i="1"/>
  <c r="W85" i="1"/>
  <c r="Z85" i="1" s="1"/>
  <c r="N85" i="1"/>
  <c r="M85" i="1"/>
  <c r="W44" i="1"/>
  <c r="Y44" i="1" s="1"/>
  <c r="N44" i="1"/>
  <c r="J44" i="1" s="1"/>
  <c r="M44" i="1"/>
  <c r="W84" i="1"/>
  <c r="Z84" i="1" s="1"/>
  <c r="N84" i="1"/>
  <c r="M84" i="1"/>
  <c r="I357" i="1" l="1"/>
  <c r="I361" i="1" s="1"/>
  <c r="I360" i="1"/>
  <c r="I593" i="1"/>
  <c r="I602" i="1" s="1"/>
  <c r="I617" i="1" s="1"/>
  <c r="I625" i="1" s="1"/>
  <c r="I604" i="1"/>
  <c r="I615" i="1" s="1"/>
  <c r="I533" i="1"/>
  <c r="I534" i="1" s="1"/>
  <c r="I715" i="1"/>
  <c r="J601" i="1"/>
  <c r="Z5" i="1"/>
  <c r="Y6" i="1"/>
  <c r="K4" i="1"/>
  <c r="Z7" i="1"/>
  <c r="X7" i="1"/>
  <c r="X5" i="1"/>
  <c r="J40" i="1"/>
  <c r="I622" i="1"/>
  <c r="K3" i="1"/>
  <c r="X3" i="1"/>
  <c r="J6" i="1"/>
  <c r="I621" i="1"/>
  <c r="Z3" i="1"/>
  <c r="K7" i="1"/>
  <c r="Y4" i="1"/>
  <c r="K5" i="1"/>
  <c r="Y8" i="1"/>
  <c r="Z4" i="1"/>
  <c r="X6" i="1"/>
  <c r="Z8" i="1"/>
  <c r="Z613" i="1"/>
  <c r="X614" i="1"/>
  <c r="X622" i="1"/>
  <c r="X611" i="1"/>
  <c r="Z614" i="1"/>
  <c r="Y620" i="1"/>
  <c r="Y622" i="1"/>
  <c r="X621" i="1"/>
  <c r="Y621" i="1"/>
  <c r="K599" i="1"/>
  <c r="X617" i="1"/>
  <c r="Z620" i="1"/>
  <c r="X623" i="1"/>
  <c r="J594" i="1"/>
  <c r="K595" i="1"/>
  <c r="K602" i="1"/>
  <c r="Y617" i="1"/>
  <c r="Y623" i="1"/>
  <c r="K607" i="1"/>
  <c r="Y611" i="1"/>
  <c r="X628" i="1"/>
  <c r="I612" i="1"/>
  <c r="I613" i="1" s="1"/>
  <c r="I626" i="1" s="1"/>
  <c r="I623" i="1"/>
  <c r="Z619" i="1"/>
  <c r="Y612" i="1"/>
  <c r="X613" i="1"/>
  <c r="Y618" i="1"/>
  <c r="X619" i="1"/>
  <c r="Y628" i="1"/>
  <c r="X612" i="1"/>
  <c r="X618" i="1"/>
  <c r="Y602" i="1"/>
  <c r="X602" i="1"/>
  <c r="X600" i="1"/>
  <c r="X599" i="1"/>
  <c r="Y599" i="1"/>
  <c r="Y598" i="1"/>
  <c r="X598" i="1"/>
  <c r="J600" i="1"/>
  <c r="J598" i="1"/>
  <c r="Y600" i="1"/>
  <c r="X601" i="1"/>
  <c r="Y601" i="1"/>
  <c r="Z595" i="1"/>
  <c r="X607" i="1"/>
  <c r="Y607" i="1"/>
  <c r="J41" i="1"/>
  <c r="X593" i="1"/>
  <c r="K596" i="1"/>
  <c r="Z593" i="1"/>
  <c r="Y594" i="1"/>
  <c r="X595" i="1"/>
  <c r="K593" i="1"/>
  <c r="Y596" i="1"/>
  <c r="X594" i="1"/>
  <c r="Z596" i="1"/>
  <c r="X71" i="1"/>
  <c r="Y71" i="1"/>
  <c r="X70" i="1"/>
  <c r="Y70" i="1"/>
  <c r="X41" i="1"/>
  <c r="Y41" i="1"/>
  <c r="Y78" i="1"/>
  <c r="X78" i="1"/>
  <c r="X40" i="1"/>
  <c r="Y40" i="1"/>
  <c r="Y379" i="1"/>
  <c r="X379" i="1"/>
  <c r="X358" i="1"/>
  <c r="Y358" i="1"/>
  <c r="Z511" i="1"/>
  <c r="X516" i="1"/>
  <c r="Y516" i="1"/>
  <c r="X512" i="1"/>
  <c r="X511" i="1"/>
  <c r="Y512" i="1"/>
  <c r="X505" i="1"/>
  <c r="Y505" i="1"/>
  <c r="X500" i="1"/>
  <c r="Y500" i="1"/>
  <c r="Z515" i="1"/>
  <c r="X498" i="1"/>
  <c r="Y498" i="1"/>
  <c r="J537" i="1"/>
  <c r="K533" i="1"/>
  <c r="I536" i="1"/>
  <c r="Z509" i="1"/>
  <c r="Y515" i="1"/>
  <c r="Y494" i="1"/>
  <c r="X509" i="1"/>
  <c r="X494" i="1"/>
  <c r="Z497" i="1"/>
  <c r="Z517" i="1"/>
  <c r="Y499" i="1"/>
  <c r="X502" i="1"/>
  <c r="Y508" i="1"/>
  <c r="Z492" i="1"/>
  <c r="Y493" i="1"/>
  <c r="Z499" i="1"/>
  <c r="Y502" i="1"/>
  <c r="Z507" i="1"/>
  <c r="Z508" i="1"/>
  <c r="Z493" i="1"/>
  <c r="Z514" i="1"/>
  <c r="Y535" i="1"/>
  <c r="X495" i="1"/>
  <c r="X506" i="1"/>
  <c r="X510" i="1"/>
  <c r="X492" i="1"/>
  <c r="Y495" i="1"/>
  <c r="X497" i="1"/>
  <c r="Y506" i="1"/>
  <c r="X507" i="1"/>
  <c r="Y510" i="1"/>
  <c r="X513" i="1"/>
  <c r="X518" i="1"/>
  <c r="X519" i="1"/>
  <c r="X520" i="1"/>
  <c r="X525" i="1"/>
  <c r="X527" i="1"/>
  <c r="Y513" i="1"/>
  <c r="X514" i="1"/>
  <c r="X517" i="1"/>
  <c r="Y518" i="1"/>
  <c r="Y519" i="1"/>
  <c r="Y520" i="1"/>
  <c r="Y525" i="1"/>
  <c r="Y527" i="1"/>
  <c r="Z535" i="1"/>
  <c r="X483" i="1"/>
  <c r="Y483" i="1"/>
  <c r="J536" i="1"/>
  <c r="K538" i="1"/>
  <c r="X538" i="1"/>
  <c r="X536" i="1"/>
  <c r="Z534" i="1"/>
  <c r="Y538" i="1"/>
  <c r="Y536" i="1"/>
  <c r="X537" i="1"/>
  <c r="Y537" i="1"/>
  <c r="X533" i="1"/>
  <c r="J534" i="1"/>
  <c r="Y533" i="1"/>
  <c r="X534" i="1"/>
  <c r="J535" i="1"/>
  <c r="X485" i="1"/>
  <c r="Y485" i="1"/>
  <c r="X478" i="1"/>
  <c r="Y478" i="1"/>
  <c r="Z464" i="1"/>
  <c r="Y473" i="1"/>
  <c r="Y477" i="1"/>
  <c r="K461" i="1"/>
  <c r="K462" i="1"/>
  <c r="J465" i="1"/>
  <c r="X470" i="1"/>
  <c r="X465" i="1"/>
  <c r="Y465" i="1"/>
  <c r="Z469" i="1"/>
  <c r="Y470" i="1"/>
  <c r="Y464" i="1"/>
  <c r="X475" i="1"/>
  <c r="Z477" i="1"/>
  <c r="J471" i="1"/>
  <c r="Z472" i="1"/>
  <c r="Z473" i="1"/>
  <c r="Y469" i="1"/>
  <c r="Z463" i="1"/>
  <c r="K475" i="1"/>
  <c r="X461" i="1"/>
  <c r="Y461" i="1"/>
  <c r="X466" i="1"/>
  <c r="X474" i="1"/>
  <c r="Y475" i="1"/>
  <c r="J141" i="1"/>
  <c r="Y466" i="1"/>
  <c r="Z468" i="1"/>
  <c r="Y474" i="1"/>
  <c r="K474" i="1"/>
  <c r="K466" i="1"/>
  <c r="I462" i="1"/>
  <c r="I653" i="1" s="1"/>
  <c r="I675" i="1" s="1"/>
  <c r="I475" i="1"/>
  <c r="I480" i="1" s="1"/>
  <c r="X462" i="1"/>
  <c r="J463" i="1"/>
  <c r="X471" i="1"/>
  <c r="J472" i="1"/>
  <c r="X468" i="1"/>
  <c r="J469" i="1"/>
  <c r="Y471" i="1"/>
  <c r="X472" i="1"/>
  <c r="Y476" i="1"/>
  <c r="Y486" i="1"/>
  <c r="X467" i="1"/>
  <c r="J468" i="1"/>
  <c r="X476" i="1"/>
  <c r="X486" i="1"/>
  <c r="Y462" i="1"/>
  <c r="X463" i="1"/>
  <c r="J464" i="1"/>
  <c r="Y467" i="1"/>
  <c r="X141" i="1"/>
  <c r="Y141" i="1"/>
  <c r="J142" i="1"/>
  <c r="X142" i="1"/>
  <c r="Y142" i="1"/>
  <c r="X85" i="1"/>
  <c r="Y85" i="1"/>
  <c r="K44" i="1"/>
  <c r="X44" i="1"/>
  <c r="Z44" i="1"/>
  <c r="X84" i="1"/>
  <c r="Y84" i="1"/>
  <c r="W43" i="1"/>
  <c r="Z43" i="1" s="1"/>
  <c r="N43" i="1"/>
  <c r="K43" i="1" s="1"/>
  <c r="M43" i="1"/>
  <c r="W588" i="1"/>
  <c r="Z588" i="1" s="1"/>
  <c r="N588" i="1"/>
  <c r="J588" i="1" s="1"/>
  <c r="M588" i="1"/>
  <c r="W587" i="1"/>
  <c r="X587" i="1" s="1"/>
  <c r="N587" i="1"/>
  <c r="K587" i="1" s="1"/>
  <c r="M587" i="1"/>
  <c r="W586" i="1"/>
  <c r="Y586" i="1" s="1"/>
  <c r="N586" i="1"/>
  <c r="K586" i="1" s="1"/>
  <c r="M586" i="1"/>
  <c r="W585" i="1"/>
  <c r="Z585" i="1" s="1"/>
  <c r="N585" i="1"/>
  <c r="K585" i="1" s="1"/>
  <c r="M585" i="1"/>
  <c r="W584" i="1"/>
  <c r="Z584" i="1" s="1"/>
  <c r="N584" i="1"/>
  <c r="J584" i="1" s="1"/>
  <c r="M584" i="1"/>
  <c r="W583" i="1"/>
  <c r="X583" i="1" s="1"/>
  <c r="N583" i="1"/>
  <c r="K583" i="1" s="1"/>
  <c r="M583" i="1"/>
  <c r="N582" i="1"/>
  <c r="I583" i="1"/>
  <c r="I358" i="1" l="1"/>
  <c r="I362" i="1" s="1"/>
  <c r="I584" i="1"/>
  <c r="I359" i="1"/>
  <c r="I594" i="1"/>
  <c r="I605" i="1"/>
  <c r="I616" i="1" s="1"/>
  <c r="I535" i="1"/>
  <c r="I538" i="1" s="1"/>
  <c r="I717" i="1"/>
  <c r="I727" i="1" s="1"/>
  <c r="I614" i="1"/>
  <c r="I638" i="1"/>
  <c r="I463" i="1"/>
  <c r="I477" i="1" s="1"/>
  <c r="I476" i="1"/>
  <c r="I481" i="1" s="1"/>
  <c r="J585" i="1"/>
  <c r="Y43" i="1"/>
  <c r="J43" i="1"/>
  <c r="J586" i="1"/>
  <c r="X586" i="1"/>
  <c r="X43" i="1"/>
  <c r="X584" i="1"/>
  <c r="X585" i="1"/>
  <c r="J587" i="1"/>
  <c r="X588" i="1"/>
  <c r="Y584" i="1"/>
  <c r="Y585" i="1"/>
  <c r="Y588" i="1"/>
  <c r="J583" i="1"/>
  <c r="Y583" i="1"/>
  <c r="K584" i="1"/>
  <c r="Z586" i="1"/>
  <c r="Y587" i="1"/>
  <c r="K588" i="1"/>
  <c r="Z583" i="1"/>
  <c r="Z587" i="1"/>
  <c r="W565" i="1"/>
  <c r="Z565" i="1" s="1"/>
  <c r="N565" i="1"/>
  <c r="K565" i="1" s="1"/>
  <c r="M565" i="1"/>
  <c r="W559" i="1"/>
  <c r="Z559" i="1" s="1"/>
  <c r="N559" i="1"/>
  <c r="J559" i="1" s="1"/>
  <c r="M559" i="1"/>
  <c r="W562" i="1"/>
  <c r="Z562" i="1" s="1"/>
  <c r="N562" i="1"/>
  <c r="W575" i="1"/>
  <c r="Z575" i="1" s="1"/>
  <c r="N575" i="1"/>
  <c r="K575" i="1" s="1"/>
  <c r="M575" i="1"/>
  <c r="W564" i="1"/>
  <c r="Z564" i="1" s="1"/>
  <c r="N564" i="1"/>
  <c r="W563" i="1"/>
  <c r="X563" i="1" s="1"/>
  <c r="N563" i="1"/>
  <c r="W561" i="1"/>
  <c r="Y561" i="1" s="1"/>
  <c r="N561" i="1"/>
  <c r="K561" i="1" s="1"/>
  <c r="M561" i="1"/>
  <c r="W560" i="1"/>
  <c r="Z560" i="1" s="1"/>
  <c r="N560" i="1"/>
  <c r="J560" i="1" s="1"/>
  <c r="M560" i="1"/>
  <c r="W558" i="1"/>
  <c r="Y558" i="1" s="1"/>
  <c r="N558" i="1"/>
  <c r="J558" i="1" s="1"/>
  <c r="M558" i="1"/>
  <c r="W557" i="1"/>
  <c r="X557" i="1" s="1"/>
  <c r="N557" i="1"/>
  <c r="K557" i="1" s="1"/>
  <c r="M557" i="1"/>
  <c r="W556" i="1"/>
  <c r="Y556" i="1" s="1"/>
  <c r="N556" i="1"/>
  <c r="K556" i="1" s="1"/>
  <c r="M556" i="1"/>
  <c r="N555" i="1"/>
  <c r="I555" i="1"/>
  <c r="I556" i="1" s="1"/>
  <c r="I479" i="1" l="1"/>
  <c r="I484" i="1" s="1"/>
  <c r="I482" i="1"/>
  <c r="I585" i="1"/>
  <c r="I783" i="1" s="1"/>
  <c r="I839" i="1"/>
  <c r="I836" i="1"/>
  <c r="I624" i="1"/>
  <c r="I627" i="1"/>
  <c r="I603" i="1"/>
  <c r="I595" i="1"/>
  <c r="I596" i="1" s="1"/>
  <c r="I597" i="1" s="1"/>
  <c r="I606" i="1"/>
  <c r="I557" i="1"/>
  <c r="I464" i="1"/>
  <c r="I478" i="1" s="1"/>
  <c r="I483" i="1" s="1"/>
  <c r="I485" i="1" s="1"/>
  <c r="I486" i="1" s="1"/>
  <c r="Y557" i="1"/>
  <c r="Z557" i="1"/>
  <c r="Z558" i="1"/>
  <c r="J565" i="1"/>
  <c r="Y565" i="1"/>
  <c r="X565" i="1"/>
  <c r="X564" i="1"/>
  <c r="Y564" i="1"/>
  <c r="Y563" i="1"/>
  <c r="Z563" i="1"/>
  <c r="K560" i="1"/>
  <c r="Z561" i="1"/>
  <c r="K558" i="1"/>
  <c r="X558" i="1"/>
  <c r="J575" i="1"/>
  <c r="K559" i="1"/>
  <c r="X559" i="1"/>
  <c r="Y559" i="1"/>
  <c r="X562" i="1"/>
  <c r="Y562" i="1"/>
  <c r="X560" i="1"/>
  <c r="J561" i="1"/>
  <c r="Y560" i="1"/>
  <c r="X561" i="1"/>
  <c r="Y575" i="1"/>
  <c r="Z556" i="1"/>
  <c r="J556" i="1"/>
  <c r="X575" i="1"/>
  <c r="X556" i="1"/>
  <c r="J557" i="1"/>
  <c r="W551" i="1"/>
  <c r="Z551" i="1" s="1"/>
  <c r="N551" i="1"/>
  <c r="W550" i="1"/>
  <c r="Z550" i="1" s="1"/>
  <c r="N550" i="1"/>
  <c r="J550" i="1" s="1"/>
  <c r="M550" i="1"/>
  <c r="W549" i="1"/>
  <c r="X549" i="1" s="1"/>
  <c r="N549" i="1"/>
  <c r="J549" i="1" s="1"/>
  <c r="M549" i="1"/>
  <c r="I549" i="1"/>
  <c r="W548" i="1"/>
  <c r="X548" i="1" s="1"/>
  <c r="N548" i="1"/>
  <c r="W547" i="1"/>
  <c r="Y547" i="1" s="1"/>
  <c r="N547" i="1"/>
  <c r="W546" i="1"/>
  <c r="Z546" i="1" s="1"/>
  <c r="N546" i="1"/>
  <c r="K546" i="1" s="1"/>
  <c r="M546" i="1"/>
  <c r="W545" i="1"/>
  <c r="Z545" i="1" s="1"/>
  <c r="N545" i="1"/>
  <c r="J545" i="1" s="1"/>
  <c r="M545" i="1"/>
  <c r="W544" i="1"/>
  <c r="X544" i="1" s="1"/>
  <c r="N544" i="1"/>
  <c r="K544" i="1" s="1"/>
  <c r="M544" i="1"/>
  <c r="W543" i="1"/>
  <c r="Y543" i="1" s="1"/>
  <c r="N543" i="1"/>
  <c r="K543" i="1" s="1"/>
  <c r="M543" i="1"/>
  <c r="W542" i="1"/>
  <c r="Z542" i="1" s="1"/>
  <c r="N542" i="1"/>
  <c r="K542" i="1" s="1"/>
  <c r="M542" i="1"/>
  <c r="N541" i="1"/>
  <c r="I541" i="1"/>
  <c r="I542" i="1" s="1"/>
  <c r="I543" i="1" s="1"/>
  <c r="I544" i="1" s="1"/>
  <c r="I545" i="1" s="1"/>
  <c r="I728" i="1" s="1"/>
  <c r="I587" i="1" l="1"/>
  <c r="I586" i="1"/>
  <c r="I558" i="1"/>
  <c r="I560" i="1" s="1"/>
  <c r="I562" i="1" s="1"/>
  <c r="I564" i="1" s="1"/>
  <c r="I566" i="1" s="1"/>
  <c r="I568" i="1" s="1"/>
  <c r="I742" i="1"/>
  <c r="Y545" i="1"/>
  <c r="X545" i="1"/>
  <c r="K545" i="1"/>
  <c r="X543" i="1"/>
  <c r="J542" i="1"/>
  <c r="Z543" i="1"/>
  <c r="J544" i="1"/>
  <c r="Y544" i="1"/>
  <c r="Y549" i="1"/>
  <c r="Z549" i="1"/>
  <c r="Y548" i="1"/>
  <c r="X547" i="1"/>
  <c r="Z547" i="1"/>
  <c r="J546" i="1"/>
  <c r="K550" i="1"/>
  <c r="K549" i="1"/>
  <c r="X542" i="1"/>
  <c r="J543" i="1"/>
  <c r="Z544" i="1"/>
  <c r="X546" i="1"/>
  <c r="Z548" i="1"/>
  <c r="X550" i="1"/>
  <c r="Y550" i="1"/>
  <c r="X551" i="1"/>
  <c r="Y542" i="1"/>
  <c r="Y546" i="1"/>
  <c r="Y551" i="1"/>
  <c r="K378" i="1"/>
  <c r="K385" i="1"/>
  <c r="W374" i="1"/>
  <c r="Z374" i="1" s="1"/>
  <c r="N374" i="1"/>
  <c r="W373" i="1"/>
  <c r="Z373" i="1" s="1"/>
  <c r="N373" i="1"/>
  <c r="K386" i="1"/>
  <c r="K377" i="1"/>
  <c r="K376" i="1"/>
  <c r="K375" i="1"/>
  <c r="K372" i="1"/>
  <c r="K371" i="1"/>
  <c r="K370" i="1"/>
  <c r="K369" i="1"/>
  <c r="K368" i="1"/>
  <c r="K367" i="1"/>
  <c r="W385" i="1"/>
  <c r="Z385" i="1" s="1"/>
  <c r="N385" i="1"/>
  <c r="W378" i="1"/>
  <c r="Z378" i="1" s="1"/>
  <c r="N378" i="1"/>
  <c r="M378" i="1"/>
  <c r="W377" i="1"/>
  <c r="Y377" i="1" s="1"/>
  <c r="N377" i="1"/>
  <c r="M377" i="1"/>
  <c r="W376" i="1"/>
  <c r="X376" i="1" s="1"/>
  <c r="N376" i="1"/>
  <c r="W375" i="1"/>
  <c r="Y375" i="1" s="1"/>
  <c r="N375" i="1"/>
  <c r="W372" i="1"/>
  <c r="Z372" i="1" s="1"/>
  <c r="N372" i="1"/>
  <c r="M372" i="1"/>
  <c r="W371" i="1"/>
  <c r="Z371" i="1" s="1"/>
  <c r="N371" i="1"/>
  <c r="M371" i="1"/>
  <c r="W370" i="1"/>
  <c r="X370" i="1" s="1"/>
  <c r="N370" i="1"/>
  <c r="M370" i="1"/>
  <c r="W369" i="1"/>
  <c r="Y369" i="1" s="1"/>
  <c r="N369" i="1"/>
  <c r="M369" i="1"/>
  <c r="W368" i="1"/>
  <c r="Z368" i="1" s="1"/>
  <c r="N368" i="1"/>
  <c r="M368" i="1"/>
  <c r="N367" i="1"/>
  <c r="I367" i="1"/>
  <c r="I368" i="1" s="1"/>
  <c r="I369" i="1" s="1"/>
  <c r="I370" i="1" s="1"/>
  <c r="I371" i="1" s="1"/>
  <c r="W356" i="1"/>
  <c r="Z356" i="1" s="1"/>
  <c r="N356" i="1"/>
  <c r="M356" i="1"/>
  <c r="W77" i="1"/>
  <c r="Z77" i="1" s="1"/>
  <c r="N77" i="1"/>
  <c r="M77" i="1"/>
  <c r="I77" i="1"/>
  <c r="W75" i="1"/>
  <c r="Z75" i="1" s="1"/>
  <c r="N75" i="1"/>
  <c r="M75" i="1"/>
  <c r="I75" i="1"/>
  <c r="I82" i="1" s="1"/>
  <c r="W39" i="1"/>
  <c r="Z39" i="1" s="1"/>
  <c r="N39" i="1"/>
  <c r="J39" i="1" s="1"/>
  <c r="M39" i="1"/>
  <c r="W42" i="1"/>
  <c r="Y42" i="1" s="1"/>
  <c r="N42" i="1"/>
  <c r="K42" i="1" s="1"/>
  <c r="M42" i="1"/>
  <c r="W311" i="1"/>
  <c r="Z311" i="1" s="1"/>
  <c r="N311" i="1"/>
  <c r="J311" i="1" s="1"/>
  <c r="W310" i="1"/>
  <c r="Z310" i="1" s="1"/>
  <c r="N310" i="1"/>
  <c r="J310" i="1" s="1"/>
  <c r="W312" i="1"/>
  <c r="Y312" i="1" s="1"/>
  <c r="N312" i="1"/>
  <c r="J312" i="1" s="1"/>
  <c r="W313" i="1"/>
  <c r="Z313" i="1" s="1"/>
  <c r="N313" i="1"/>
  <c r="J313" i="1" s="1"/>
  <c r="W309" i="1"/>
  <c r="Z309" i="1" s="1"/>
  <c r="N309" i="1"/>
  <c r="K309" i="1" s="1"/>
  <c r="M309" i="1"/>
  <c r="W278" i="1"/>
  <c r="Z278" i="1" s="1"/>
  <c r="N278" i="1"/>
  <c r="K278" i="1" s="1"/>
  <c r="M278" i="1"/>
  <c r="W308" i="1"/>
  <c r="Z308" i="1" s="1"/>
  <c r="N308" i="1"/>
  <c r="W307" i="1"/>
  <c r="Z307" i="1" s="1"/>
  <c r="N307" i="1"/>
  <c r="K307" i="1" s="1"/>
  <c r="M307" i="1"/>
  <c r="I307" i="1"/>
  <c r="W306" i="1"/>
  <c r="Z306" i="1" s="1"/>
  <c r="N306" i="1"/>
  <c r="K306" i="1" s="1"/>
  <c r="M306" i="1"/>
  <c r="W305" i="1"/>
  <c r="Z305" i="1" s="1"/>
  <c r="N305" i="1"/>
  <c r="K305" i="1" s="1"/>
  <c r="M305" i="1"/>
  <c r="W304" i="1"/>
  <c r="Z304" i="1" s="1"/>
  <c r="N304" i="1"/>
  <c r="K304" i="1" s="1"/>
  <c r="M304" i="1"/>
  <c r="W303" i="1"/>
  <c r="Z303" i="1" s="1"/>
  <c r="N303" i="1"/>
  <c r="K303" i="1" s="1"/>
  <c r="M303" i="1"/>
  <c r="N302" i="1"/>
  <c r="I302" i="1"/>
  <c r="I303" i="1" s="1"/>
  <c r="I304" i="1" s="1"/>
  <c r="I305" i="1" s="1"/>
  <c r="I306" i="1" s="1"/>
  <c r="W281" i="1"/>
  <c r="Z281" i="1" s="1"/>
  <c r="N281" i="1"/>
  <c r="W279" i="1"/>
  <c r="Y279" i="1" s="1"/>
  <c r="N279" i="1"/>
  <c r="K279" i="1" s="1"/>
  <c r="M279" i="1"/>
  <c r="W277" i="1"/>
  <c r="Z277" i="1" s="1"/>
  <c r="N277" i="1"/>
  <c r="K277" i="1" s="1"/>
  <c r="M277" i="1"/>
  <c r="W276" i="1"/>
  <c r="Z276" i="1" s="1"/>
  <c r="N276" i="1"/>
  <c r="J276" i="1" s="1"/>
  <c r="M276" i="1"/>
  <c r="W275" i="1"/>
  <c r="Z275" i="1" s="1"/>
  <c r="N275" i="1"/>
  <c r="K275" i="1" s="1"/>
  <c r="M275" i="1"/>
  <c r="W274" i="1"/>
  <c r="Y274" i="1" s="1"/>
  <c r="N274" i="1"/>
  <c r="K274" i="1" s="1"/>
  <c r="M274" i="1"/>
  <c r="N273" i="1"/>
  <c r="I273" i="1"/>
  <c r="I274" i="1" s="1"/>
  <c r="I275" i="1" s="1"/>
  <c r="I276" i="1" s="1"/>
  <c r="I277" i="1" s="1"/>
  <c r="I278" i="1" s="1"/>
  <c r="I279" i="1" s="1"/>
  <c r="I280" i="1" s="1"/>
  <c r="I281" i="1" s="1"/>
  <c r="K281" i="1" l="1"/>
  <c r="J281" i="1"/>
  <c r="I570" i="1"/>
  <c r="I743" i="1"/>
  <c r="I559" i="1"/>
  <c r="I561" i="1" s="1"/>
  <c r="I563" i="1" s="1"/>
  <c r="I565" i="1" s="1"/>
  <c r="I567" i="1" s="1"/>
  <c r="I78" i="1"/>
  <c r="I80" i="1"/>
  <c r="K356" i="1"/>
  <c r="J356" i="1"/>
  <c r="I85" i="1"/>
  <c r="I84" i="1"/>
  <c r="I378" i="1"/>
  <c r="Z377" i="1"/>
  <c r="X374" i="1"/>
  <c r="X371" i="1"/>
  <c r="Y374" i="1"/>
  <c r="Z369" i="1"/>
  <c r="Y370" i="1"/>
  <c r="I377" i="1"/>
  <c r="I381" i="1" s="1"/>
  <c r="Y75" i="1"/>
  <c r="Y371" i="1"/>
  <c r="X375" i="1"/>
  <c r="Y376" i="1"/>
  <c r="X373" i="1"/>
  <c r="Z375" i="1"/>
  <c r="X377" i="1"/>
  <c r="Y373" i="1"/>
  <c r="X369" i="1"/>
  <c r="X368" i="1"/>
  <c r="Z370" i="1"/>
  <c r="X372" i="1"/>
  <c r="Z376" i="1"/>
  <c r="X378" i="1"/>
  <c r="Y368" i="1"/>
  <c r="Y372" i="1"/>
  <c r="Y378" i="1"/>
  <c r="X385" i="1"/>
  <c r="Y385" i="1"/>
  <c r="J306" i="1"/>
  <c r="X356" i="1"/>
  <c r="Y356" i="1"/>
  <c r="X75" i="1"/>
  <c r="X77" i="1"/>
  <c r="Y77" i="1"/>
  <c r="K39" i="1"/>
  <c r="Y39" i="1"/>
  <c r="X39" i="1"/>
  <c r="Z42" i="1"/>
  <c r="J42" i="1"/>
  <c r="X42" i="1"/>
  <c r="X311" i="1"/>
  <c r="Y311" i="1"/>
  <c r="X310" i="1"/>
  <c r="Y310" i="1"/>
  <c r="K276" i="1"/>
  <c r="X276" i="1"/>
  <c r="Y276" i="1"/>
  <c r="X312" i="1"/>
  <c r="Z312" i="1"/>
  <c r="J278" i="1"/>
  <c r="J309" i="1"/>
  <c r="Y309" i="1"/>
  <c r="X313" i="1"/>
  <c r="X309" i="1"/>
  <c r="Y313" i="1"/>
  <c r="J307" i="1"/>
  <c r="X278" i="1"/>
  <c r="Y278" i="1"/>
  <c r="X306" i="1"/>
  <c r="X307" i="1"/>
  <c r="X275" i="1"/>
  <c r="J279" i="1"/>
  <c r="J303" i="1"/>
  <c r="Y305" i="1"/>
  <c r="Y306" i="1"/>
  <c r="X305" i="1"/>
  <c r="J304" i="1"/>
  <c r="Y303" i="1"/>
  <c r="X304" i="1"/>
  <c r="J305" i="1"/>
  <c r="Y307" i="1"/>
  <c r="X308" i="1"/>
  <c r="X303" i="1"/>
  <c r="Y304" i="1"/>
  <c r="Y308" i="1"/>
  <c r="Y281" i="1"/>
  <c r="J274" i="1"/>
  <c r="Y275" i="1"/>
  <c r="J277" i="1"/>
  <c r="X277" i="1"/>
  <c r="X281" i="1"/>
  <c r="Z274" i="1"/>
  <c r="Z279" i="1"/>
  <c r="X274" i="1"/>
  <c r="J275" i="1"/>
  <c r="Y277" i="1"/>
  <c r="X279" i="1"/>
  <c r="W72" i="1"/>
  <c r="Z72" i="1" s="1"/>
  <c r="N72" i="1"/>
  <c r="M72" i="1"/>
  <c r="I72" i="1"/>
  <c r="W68" i="1"/>
  <c r="Z68" i="1" s="1"/>
  <c r="N68" i="1"/>
  <c r="W88" i="1"/>
  <c r="Y88" i="1" s="1"/>
  <c r="N88" i="1"/>
  <c r="M88" i="1"/>
  <c r="I88" i="1"/>
  <c r="W74" i="1"/>
  <c r="Z74" i="1" s="1"/>
  <c r="N74" i="1"/>
  <c r="W73" i="1"/>
  <c r="Z73" i="1" s="1"/>
  <c r="N73" i="1"/>
  <c r="M73" i="1"/>
  <c r="I73" i="1"/>
  <c r="W69" i="1"/>
  <c r="Z69" i="1" s="1"/>
  <c r="N69" i="1"/>
  <c r="M69" i="1"/>
  <c r="I69" i="1"/>
  <c r="W67" i="1"/>
  <c r="Z67" i="1" s="1"/>
  <c r="N67" i="1"/>
  <c r="M67" i="1"/>
  <c r="I67" i="1"/>
  <c r="I70" i="1" s="1"/>
  <c r="W66" i="1"/>
  <c r="Z66" i="1" s="1"/>
  <c r="N66" i="1"/>
  <c r="M66" i="1"/>
  <c r="I66" i="1"/>
  <c r="W60" i="1"/>
  <c r="Z60" i="1" s="1"/>
  <c r="N60" i="1"/>
  <c r="M60" i="1"/>
  <c r="W59" i="1"/>
  <c r="Y59" i="1" s="1"/>
  <c r="N59" i="1"/>
  <c r="M59" i="1"/>
  <c r="W58" i="1"/>
  <c r="Z58" i="1" s="1"/>
  <c r="N58" i="1"/>
  <c r="M58" i="1"/>
  <c r="W57" i="1"/>
  <c r="Z57" i="1" s="1"/>
  <c r="N57" i="1"/>
  <c r="M57" i="1"/>
  <c r="N56" i="1"/>
  <c r="I56" i="1"/>
  <c r="I57" i="1" s="1"/>
  <c r="I58" i="1" s="1"/>
  <c r="I59" i="1" s="1"/>
  <c r="I60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2" i="1"/>
  <c r="Z52" i="1" s="1"/>
  <c r="N52" i="1"/>
  <c r="K52" i="1" s="1"/>
  <c r="M52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569" i="1" l="1"/>
  <c r="I571" i="1" s="1"/>
  <c r="I573" i="1" s="1"/>
  <c r="I575" i="1" s="1"/>
  <c r="I572" i="1"/>
  <c r="I574" i="1" s="1"/>
  <c r="I588" i="1"/>
  <c r="I379" i="1"/>
  <c r="I383" i="1" s="1"/>
  <c r="I382" i="1"/>
  <c r="I380" i="1"/>
  <c r="I39" i="1"/>
  <c r="I42" i="1" s="1"/>
  <c r="I44" i="1" s="1"/>
  <c r="I46" i="1" s="1"/>
  <c r="I40" i="1"/>
  <c r="K37" i="1"/>
  <c r="J33" i="1"/>
  <c r="X57" i="1"/>
  <c r="X72" i="1"/>
  <c r="Y57" i="1"/>
  <c r="Y72" i="1"/>
  <c r="X60" i="1"/>
  <c r="Y60" i="1"/>
  <c r="X66" i="1"/>
  <c r="Y69" i="1"/>
  <c r="X73" i="1"/>
  <c r="Z88" i="1"/>
  <c r="Y68" i="1"/>
  <c r="Z59" i="1"/>
  <c r="X69" i="1"/>
  <c r="X68" i="1"/>
  <c r="Y66" i="1"/>
  <c r="Y73" i="1"/>
  <c r="Y58" i="1"/>
  <c r="X59" i="1"/>
  <c r="Y67" i="1"/>
  <c r="Y74" i="1"/>
  <c r="X88" i="1"/>
  <c r="X58" i="1"/>
  <c r="X67" i="1"/>
  <c r="X74" i="1"/>
  <c r="X37" i="1"/>
  <c r="J36" i="1"/>
  <c r="X33" i="1"/>
  <c r="X35" i="1"/>
  <c r="Y33" i="1"/>
  <c r="Y37" i="1"/>
  <c r="X38" i="1"/>
  <c r="J52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2" i="1"/>
  <c r="Y52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X11" i="11" l="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I48" i="1"/>
  <c r="I50" i="1" s="1"/>
  <c r="I51" i="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82" i="1"/>
  <c r="K185" i="1"/>
  <c r="K184" i="1"/>
  <c r="K180" i="1"/>
  <c r="K179" i="1"/>
  <c r="K178" i="1"/>
  <c r="K177" i="1"/>
  <c r="K176" i="1"/>
  <c r="K175" i="1"/>
  <c r="K187" i="1"/>
  <c r="W180" i="1"/>
  <c r="Z180" i="1" s="1"/>
  <c r="N180" i="1"/>
  <c r="M180" i="1"/>
  <c r="W182" i="1"/>
  <c r="Z182" i="1" s="1"/>
  <c r="N182" i="1"/>
  <c r="M182" i="1"/>
  <c r="W184" i="1"/>
  <c r="Z184" i="1" s="1"/>
  <c r="N184" i="1"/>
  <c r="M184" i="1"/>
  <c r="W183" i="1"/>
  <c r="Z183" i="1" s="1"/>
  <c r="N183" i="1"/>
  <c r="M183" i="1"/>
  <c r="W181" i="1"/>
  <c r="X181" i="1" s="1"/>
  <c r="N181" i="1"/>
  <c r="M181" i="1"/>
  <c r="W179" i="1"/>
  <c r="Z179" i="1" s="1"/>
  <c r="N179" i="1"/>
  <c r="M179" i="1"/>
  <c r="W178" i="1"/>
  <c r="Z178" i="1" s="1"/>
  <c r="N178" i="1"/>
  <c r="M178" i="1"/>
  <c r="W177" i="1"/>
  <c r="Z177" i="1" s="1"/>
  <c r="N177" i="1"/>
  <c r="M177" i="1"/>
  <c r="W176" i="1"/>
  <c r="X176" i="1" s="1"/>
  <c r="N176" i="1"/>
  <c r="M176" i="1"/>
  <c r="N175" i="1"/>
  <c r="I175" i="1"/>
  <c r="I176" i="1" s="1"/>
  <c r="I177" i="1" s="1"/>
  <c r="I178" i="1" s="1"/>
  <c r="I179" i="1" s="1"/>
  <c r="W161" i="1"/>
  <c r="Z161" i="1" s="1"/>
  <c r="N161" i="1"/>
  <c r="K161" i="1" s="1"/>
  <c r="M161" i="1"/>
  <c r="I161" i="1"/>
  <c r="W160" i="1"/>
  <c r="Z160" i="1" s="1"/>
  <c r="N160" i="1"/>
  <c r="K160" i="1" s="1"/>
  <c r="M160" i="1"/>
  <c r="W159" i="1"/>
  <c r="Z159" i="1" s="1"/>
  <c r="N159" i="1"/>
  <c r="K159" i="1" s="1"/>
  <c r="M159" i="1"/>
  <c r="W158" i="1"/>
  <c r="Z158" i="1" s="1"/>
  <c r="N158" i="1"/>
  <c r="K158" i="1" s="1"/>
  <c r="M158" i="1"/>
  <c r="W157" i="1"/>
  <c r="Z157" i="1" s="1"/>
  <c r="N157" i="1"/>
  <c r="M157" i="1"/>
  <c r="W156" i="1"/>
  <c r="X156" i="1" s="1"/>
  <c r="N156" i="1"/>
  <c r="K156" i="1" s="1"/>
  <c r="M156" i="1"/>
  <c r="I156" i="1"/>
  <c r="W155" i="1"/>
  <c r="Z155" i="1" s="1"/>
  <c r="N155" i="1"/>
  <c r="K155" i="1" s="1"/>
  <c r="M155" i="1"/>
  <c r="W154" i="1"/>
  <c r="Z154" i="1" s="1"/>
  <c r="N154" i="1"/>
  <c r="K154" i="1" s="1"/>
  <c r="M154" i="1"/>
  <c r="W153" i="1"/>
  <c r="Y153" i="1" s="1"/>
  <c r="N153" i="1"/>
  <c r="J153" i="1" s="1"/>
  <c r="M153" i="1"/>
  <c r="W152" i="1"/>
  <c r="X152" i="1" s="1"/>
  <c r="N152" i="1"/>
  <c r="K152" i="1" s="1"/>
  <c r="M152" i="1"/>
  <c r="N151" i="1"/>
  <c r="I151" i="1"/>
  <c r="I152" i="1" s="1"/>
  <c r="I153" i="1" s="1"/>
  <c r="I154" i="1" s="1"/>
  <c r="I155" i="1" s="1"/>
  <c r="I184" i="1" s="1"/>
  <c r="W455" i="1"/>
  <c r="Z455" i="1" s="1"/>
  <c r="N455" i="1"/>
  <c r="M455" i="1"/>
  <c r="W454" i="1"/>
  <c r="Z454" i="1" s="1"/>
  <c r="N454" i="1"/>
  <c r="M454" i="1"/>
  <c r="W427" i="1"/>
  <c r="Z427" i="1" s="1"/>
  <c r="N427" i="1"/>
  <c r="M427" i="1"/>
  <c r="K427" i="1"/>
  <c r="I427" i="1"/>
  <c r="I598" i="1" s="1"/>
  <c r="K432" i="1"/>
  <c r="M452" i="1"/>
  <c r="N452" i="1"/>
  <c r="M453" i="1"/>
  <c r="N453" i="1"/>
  <c r="M456" i="1"/>
  <c r="N456" i="1"/>
  <c r="K451" i="1"/>
  <c r="K450" i="1"/>
  <c r="K430" i="1"/>
  <c r="K457" i="1"/>
  <c r="W456" i="1"/>
  <c r="Z456" i="1" s="1"/>
  <c r="W453" i="1"/>
  <c r="Y453" i="1" s="1"/>
  <c r="W452" i="1"/>
  <c r="X452" i="1" s="1"/>
  <c r="W443" i="1"/>
  <c r="Z443" i="1" s="1"/>
  <c r="N443" i="1"/>
  <c r="M443" i="1"/>
  <c r="K443" i="1"/>
  <c r="W441" i="1"/>
  <c r="Z441" i="1" s="1"/>
  <c r="N441" i="1"/>
  <c r="M441" i="1"/>
  <c r="K441" i="1"/>
  <c r="W439" i="1"/>
  <c r="Z439" i="1" s="1"/>
  <c r="N439" i="1"/>
  <c r="M439" i="1"/>
  <c r="K439" i="1"/>
  <c r="K449" i="1"/>
  <c r="K448" i="1"/>
  <c r="K447" i="1"/>
  <c r="K446" i="1"/>
  <c r="K445" i="1"/>
  <c r="K438" i="1"/>
  <c r="K437" i="1"/>
  <c r="K436" i="1"/>
  <c r="K435" i="1"/>
  <c r="K434" i="1"/>
  <c r="K433" i="1"/>
  <c r="K431" i="1"/>
  <c r="K429" i="1"/>
  <c r="K426" i="1"/>
  <c r="K425" i="1"/>
  <c r="K424" i="1"/>
  <c r="K423" i="1"/>
  <c r="K422" i="1"/>
  <c r="K421" i="1"/>
  <c r="W451" i="1"/>
  <c r="Z451" i="1" s="1"/>
  <c r="N451" i="1"/>
  <c r="M451" i="1"/>
  <c r="W450" i="1"/>
  <c r="X450" i="1" s="1"/>
  <c r="N450" i="1"/>
  <c r="M450" i="1"/>
  <c r="W449" i="1"/>
  <c r="Z449" i="1" s="1"/>
  <c r="N449" i="1"/>
  <c r="M449" i="1"/>
  <c r="W448" i="1"/>
  <c r="X448" i="1" s="1"/>
  <c r="N448" i="1"/>
  <c r="M448" i="1"/>
  <c r="W447" i="1"/>
  <c r="Z447" i="1" s="1"/>
  <c r="N447" i="1"/>
  <c r="M447" i="1"/>
  <c r="W446" i="1"/>
  <c r="X446" i="1" s="1"/>
  <c r="N446" i="1"/>
  <c r="M446" i="1"/>
  <c r="W445" i="1"/>
  <c r="Z445" i="1" s="1"/>
  <c r="N445" i="1"/>
  <c r="M445" i="1"/>
  <c r="W444" i="1"/>
  <c r="X444" i="1" s="1"/>
  <c r="N444" i="1"/>
  <c r="M444" i="1"/>
  <c r="W442" i="1"/>
  <c r="Z442" i="1" s="1"/>
  <c r="N442" i="1"/>
  <c r="M442" i="1"/>
  <c r="W440" i="1"/>
  <c r="X440" i="1" s="1"/>
  <c r="N440" i="1"/>
  <c r="M440" i="1"/>
  <c r="W438" i="1"/>
  <c r="Z438" i="1" s="1"/>
  <c r="N438" i="1"/>
  <c r="M438" i="1"/>
  <c r="W437" i="1"/>
  <c r="Y437" i="1" s="1"/>
  <c r="N437" i="1"/>
  <c r="M437" i="1"/>
  <c r="W436" i="1"/>
  <c r="X436" i="1" s="1"/>
  <c r="N436" i="1"/>
  <c r="M436" i="1"/>
  <c r="W435" i="1"/>
  <c r="Z435" i="1" s="1"/>
  <c r="N435" i="1"/>
  <c r="M435" i="1"/>
  <c r="W434" i="1"/>
  <c r="Y434" i="1" s="1"/>
  <c r="N434" i="1"/>
  <c r="M434" i="1"/>
  <c r="W433" i="1"/>
  <c r="X433" i="1" s="1"/>
  <c r="N433" i="1"/>
  <c r="W432" i="1"/>
  <c r="X432" i="1" s="1"/>
  <c r="N432" i="1"/>
  <c r="M432" i="1"/>
  <c r="W431" i="1"/>
  <c r="Z431" i="1" s="1"/>
  <c r="N431" i="1"/>
  <c r="M431" i="1"/>
  <c r="W430" i="1"/>
  <c r="Y430" i="1" s="1"/>
  <c r="N430" i="1"/>
  <c r="W429" i="1"/>
  <c r="X429" i="1" s="1"/>
  <c r="N429" i="1"/>
  <c r="M429" i="1"/>
  <c r="W428" i="1"/>
  <c r="Z428" i="1" s="1"/>
  <c r="N428" i="1"/>
  <c r="M428" i="1"/>
  <c r="W426" i="1"/>
  <c r="Z426" i="1" s="1"/>
  <c r="N426" i="1"/>
  <c r="W425" i="1"/>
  <c r="Y425" i="1" s="1"/>
  <c r="N425" i="1"/>
  <c r="M425" i="1"/>
  <c r="W424" i="1"/>
  <c r="X424" i="1" s="1"/>
  <c r="N424" i="1"/>
  <c r="M424" i="1"/>
  <c r="W423" i="1"/>
  <c r="Z423" i="1" s="1"/>
  <c r="N423" i="1"/>
  <c r="M423" i="1"/>
  <c r="W422" i="1"/>
  <c r="Z422" i="1" s="1"/>
  <c r="N422" i="1"/>
  <c r="M422" i="1"/>
  <c r="W421" i="1"/>
  <c r="Y421" i="1" s="1"/>
  <c r="N421" i="1"/>
  <c r="M421" i="1"/>
  <c r="N420" i="1"/>
  <c r="I420" i="1"/>
  <c r="I421" i="1" s="1"/>
  <c r="W357" i="1"/>
  <c r="Z357" i="1" s="1"/>
  <c r="N357" i="1"/>
  <c r="M357" i="1"/>
  <c r="W355" i="1"/>
  <c r="Z355" i="1" s="1"/>
  <c r="N355" i="1"/>
  <c r="J355" i="1" s="1"/>
  <c r="W354" i="1"/>
  <c r="X354" i="1" s="1"/>
  <c r="N354" i="1"/>
  <c r="J354" i="1" s="1"/>
  <c r="W363" i="1"/>
  <c r="Z363" i="1" s="1"/>
  <c r="N363" i="1"/>
  <c r="W353" i="1"/>
  <c r="Z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Z350" i="1" s="1"/>
  <c r="N350" i="1"/>
  <c r="M350" i="1"/>
  <c r="W349" i="1"/>
  <c r="Y349" i="1" s="1"/>
  <c r="N349" i="1"/>
  <c r="K349" i="1" s="1"/>
  <c r="M349" i="1"/>
  <c r="N348" i="1"/>
  <c r="W342" i="1"/>
  <c r="Z342" i="1" s="1"/>
  <c r="N342" i="1"/>
  <c r="W344" i="1"/>
  <c r="Z344" i="1" s="1"/>
  <c r="N344" i="1"/>
  <c r="K344" i="1" s="1"/>
  <c r="M344" i="1"/>
  <c r="W343" i="1"/>
  <c r="Z343" i="1" s="1"/>
  <c r="N343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W338" i="1"/>
  <c r="Z338" i="1" s="1"/>
  <c r="N338" i="1"/>
  <c r="K338" i="1" s="1"/>
  <c r="M338" i="1"/>
  <c r="W337" i="1"/>
  <c r="Z337" i="1" s="1"/>
  <c r="N337" i="1"/>
  <c r="J337" i="1" s="1"/>
  <c r="M337" i="1"/>
  <c r="N336" i="1"/>
  <c r="I336" i="1"/>
  <c r="I337" i="1" s="1"/>
  <c r="I338" i="1" s="1"/>
  <c r="I339" i="1" s="1"/>
  <c r="I340" i="1" s="1"/>
  <c r="W270" i="1"/>
  <c r="Z270" i="1" s="1"/>
  <c r="N270" i="1"/>
  <c r="K270" i="1" s="1"/>
  <c r="M270" i="1"/>
  <c r="W269" i="1"/>
  <c r="Z269" i="1" s="1"/>
  <c r="N269" i="1"/>
  <c r="W268" i="1"/>
  <c r="Z268" i="1" s="1"/>
  <c r="N268" i="1"/>
  <c r="K268" i="1" s="1"/>
  <c r="M268" i="1"/>
  <c r="W267" i="1"/>
  <c r="X267" i="1" s="1"/>
  <c r="N267" i="1"/>
  <c r="K267" i="1" s="1"/>
  <c r="M267" i="1"/>
  <c r="W266" i="1"/>
  <c r="Z266" i="1" s="1"/>
  <c r="N266" i="1"/>
  <c r="K266" i="1" s="1"/>
  <c r="M266" i="1"/>
  <c r="W265" i="1"/>
  <c r="Z265" i="1" s="1"/>
  <c r="N265" i="1"/>
  <c r="K265" i="1" s="1"/>
  <c r="M265" i="1"/>
  <c r="W264" i="1"/>
  <c r="Z264" i="1" s="1"/>
  <c r="N264" i="1"/>
  <c r="J264" i="1" s="1"/>
  <c r="M264" i="1"/>
  <c r="N263" i="1"/>
  <c r="I263" i="1"/>
  <c r="I264" i="1" s="1"/>
  <c r="I265" i="1" s="1"/>
  <c r="I266" i="1" s="1"/>
  <c r="I267" i="1" s="1"/>
  <c r="I372" i="1" s="1"/>
  <c r="I390" i="1"/>
  <c r="I391" i="1" s="1"/>
  <c r="I392" i="1" s="1"/>
  <c r="I393" i="1" s="1"/>
  <c r="I394" i="1" s="1"/>
  <c r="N390" i="1"/>
  <c r="M391" i="1"/>
  <c r="N391" i="1"/>
  <c r="K391" i="1" s="1"/>
  <c r="W391" i="1"/>
  <c r="X391" i="1" s="1"/>
  <c r="M392" i="1"/>
  <c r="N392" i="1"/>
  <c r="J392" i="1" s="1"/>
  <c r="W392" i="1"/>
  <c r="X392" i="1" s="1"/>
  <c r="M393" i="1"/>
  <c r="N393" i="1"/>
  <c r="J393" i="1" s="1"/>
  <c r="W393" i="1"/>
  <c r="Z393" i="1" s="1"/>
  <c r="M394" i="1"/>
  <c r="N394" i="1"/>
  <c r="J394" i="1" s="1"/>
  <c r="W394" i="1"/>
  <c r="Y394" i="1" s="1"/>
  <c r="M395" i="1"/>
  <c r="N395" i="1"/>
  <c r="J395" i="1" s="1"/>
  <c r="W395" i="1"/>
  <c r="X395" i="1" s="1"/>
  <c r="N396" i="1"/>
  <c r="W396" i="1"/>
  <c r="X396" i="1" s="1"/>
  <c r="M397" i="1"/>
  <c r="N397" i="1"/>
  <c r="J397" i="1" s="1"/>
  <c r="W397" i="1"/>
  <c r="Y397" i="1" s="1"/>
  <c r="I398" i="1"/>
  <c r="M398" i="1"/>
  <c r="N398" i="1"/>
  <c r="J398" i="1" s="1"/>
  <c r="W398" i="1"/>
  <c r="Y398" i="1" s="1"/>
  <c r="W259" i="1"/>
  <c r="Z259" i="1" s="1"/>
  <c r="N259" i="1"/>
  <c r="K259" i="1" s="1"/>
  <c r="M259" i="1"/>
  <c r="W258" i="1"/>
  <c r="Z258" i="1" s="1"/>
  <c r="N258" i="1"/>
  <c r="W257" i="1"/>
  <c r="Z257" i="1" s="1"/>
  <c r="N257" i="1"/>
  <c r="K257" i="1" s="1"/>
  <c r="M257" i="1"/>
  <c r="W256" i="1"/>
  <c r="X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K254" i="1" s="1"/>
  <c r="M254" i="1"/>
  <c r="W253" i="1"/>
  <c r="Z253" i="1" s="1"/>
  <c r="N253" i="1"/>
  <c r="K253" i="1" s="1"/>
  <c r="M253" i="1"/>
  <c r="N252" i="1"/>
  <c r="I252" i="1"/>
  <c r="I253" i="1" s="1"/>
  <c r="I254" i="1" s="1"/>
  <c r="W399" i="1"/>
  <c r="Y399" i="1" s="1"/>
  <c r="W400" i="1"/>
  <c r="Z400" i="1" s="1"/>
  <c r="W401" i="1"/>
  <c r="Y401" i="1" s="1"/>
  <c r="W402" i="1"/>
  <c r="X402" i="1" s="1"/>
  <c r="W403" i="1"/>
  <c r="Y403" i="1" s="1"/>
  <c r="W404" i="1"/>
  <c r="Z404" i="1" s="1"/>
  <c r="W405" i="1"/>
  <c r="Y405" i="1" s="1"/>
  <c r="W406" i="1"/>
  <c r="X406" i="1" s="1"/>
  <c r="W407" i="1"/>
  <c r="Y407" i="1" s="1"/>
  <c r="W408" i="1"/>
  <c r="Z408" i="1" s="1"/>
  <c r="W409" i="1"/>
  <c r="Y409" i="1" s="1"/>
  <c r="W410" i="1"/>
  <c r="X410" i="1" s="1"/>
  <c r="W411" i="1"/>
  <c r="Y411" i="1" s="1"/>
  <c r="W412" i="1"/>
  <c r="Z412" i="1" s="1"/>
  <c r="W413" i="1"/>
  <c r="Y413" i="1" s="1"/>
  <c r="W414" i="1"/>
  <c r="X414" i="1" s="1"/>
  <c r="W415" i="1"/>
  <c r="Y415" i="1" s="1"/>
  <c r="W416" i="1"/>
  <c r="Z416" i="1" s="1"/>
  <c r="W417" i="1"/>
  <c r="X417" i="1" s="1"/>
  <c r="W247" i="1"/>
  <c r="Z247" i="1" s="1"/>
  <c r="N247" i="1"/>
  <c r="K247" i="1" s="1"/>
  <c r="M247" i="1"/>
  <c r="W246" i="1"/>
  <c r="Z246" i="1" s="1"/>
  <c r="N246" i="1"/>
  <c r="W245" i="1"/>
  <c r="Z245" i="1" s="1"/>
  <c r="N245" i="1"/>
  <c r="K245" i="1" s="1"/>
  <c r="M245" i="1"/>
  <c r="W244" i="1"/>
  <c r="X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K242" i="1" s="1"/>
  <c r="M242" i="1"/>
  <c r="W241" i="1"/>
  <c r="Z241" i="1" s="1"/>
  <c r="N241" i="1"/>
  <c r="J241" i="1" s="1"/>
  <c r="M241" i="1"/>
  <c r="N240" i="1"/>
  <c r="I240" i="1"/>
  <c r="N416" i="1"/>
  <c r="M416" i="1"/>
  <c r="W236" i="1"/>
  <c r="Z236" i="1" s="1"/>
  <c r="N236" i="1"/>
  <c r="K236" i="1" s="1"/>
  <c r="M236" i="1"/>
  <c r="I236" i="1"/>
  <c r="W235" i="1"/>
  <c r="Z235" i="1" s="1"/>
  <c r="N235" i="1"/>
  <c r="W234" i="1"/>
  <c r="X234" i="1" s="1"/>
  <c r="N234" i="1"/>
  <c r="J234" i="1" s="1"/>
  <c r="M234" i="1"/>
  <c r="W233" i="1"/>
  <c r="Y233" i="1" s="1"/>
  <c r="N233" i="1"/>
  <c r="K233" i="1" s="1"/>
  <c r="M233" i="1"/>
  <c r="W232" i="1"/>
  <c r="Y232" i="1" s="1"/>
  <c r="N232" i="1"/>
  <c r="K232" i="1" s="1"/>
  <c r="M232" i="1"/>
  <c r="W231" i="1"/>
  <c r="Z231" i="1" s="1"/>
  <c r="N231" i="1"/>
  <c r="K231" i="1" s="1"/>
  <c r="M231" i="1"/>
  <c r="W230" i="1"/>
  <c r="Z230" i="1" s="1"/>
  <c r="N230" i="1"/>
  <c r="J230" i="1" s="1"/>
  <c r="M230" i="1"/>
  <c r="N229" i="1"/>
  <c r="I229" i="1"/>
  <c r="I230" i="1" s="1"/>
  <c r="I231" i="1" s="1"/>
  <c r="I232" i="1" s="1"/>
  <c r="I233" i="1" s="1"/>
  <c r="I259" i="1" s="1"/>
  <c r="N415" i="1"/>
  <c r="M415" i="1"/>
  <c r="N414" i="1"/>
  <c r="M414" i="1"/>
  <c r="N417" i="1"/>
  <c r="N413" i="1"/>
  <c r="N412" i="1"/>
  <c r="N411" i="1"/>
  <c r="N410" i="1"/>
  <c r="N409" i="1"/>
  <c r="N408" i="1"/>
  <c r="N407" i="1"/>
  <c r="J407" i="1" s="1"/>
  <c r="N406" i="1"/>
  <c r="J406" i="1" s="1"/>
  <c r="N405" i="1"/>
  <c r="N404" i="1"/>
  <c r="J404" i="1" s="1"/>
  <c r="N403" i="1"/>
  <c r="K403" i="1" s="1"/>
  <c r="N402" i="1"/>
  <c r="N401" i="1"/>
  <c r="J401" i="1" s="1"/>
  <c r="N400" i="1"/>
  <c r="J400" i="1" s="1"/>
  <c r="N399" i="1"/>
  <c r="W211" i="1"/>
  <c r="Z211" i="1" s="1"/>
  <c r="N211" i="1"/>
  <c r="K211" i="1" s="1"/>
  <c r="M211" i="1"/>
  <c r="I211" i="1"/>
  <c r="W210" i="1"/>
  <c r="Z210" i="1" s="1"/>
  <c r="N210" i="1"/>
  <c r="W209" i="1"/>
  <c r="X209" i="1" s="1"/>
  <c r="N209" i="1"/>
  <c r="K209" i="1" s="1"/>
  <c r="M209" i="1"/>
  <c r="I209" i="1"/>
  <c r="W208" i="1"/>
  <c r="Y208" i="1" s="1"/>
  <c r="N208" i="1"/>
  <c r="K208" i="1" s="1"/>
  <c r="M208" i="1"/>
  <c r="W207" i="1"/>
  <c r="Z207" i="1" s="1"/>
  <c r="N207" i="1"/>
  <c r="J207" i="1" s="1"/>
  <c r="M207" i="1"/>
  <c r="W206" i="1"/>
  <c r="Z206" i="1" s="1"/>
  <c r="N206" i="1"/>
  <c r="K206" i="1" s="1"/>
  <c r="M206" i="1"/>
  <c r="W205" i="1"/>
  <c r="X205" i="1" s="1"/>
  <c r="N205" i="1"/>
  <c r="K205" i="1" s="1"/>
  <c r="M205" i="1"/>
  <c r="N204" i="1"/>
  <c r="I204" i="1"/>
  <c r="I205" i="1" s="1"/>
  <c r="I206" i="1" s="1"/>
  <c r="I207" i="1" s="1"/>
  <c r="W224" i="1"/>
  <c r="Z224" i="1" s="1"/>
  <c r="N224" i="1"/>
  <c r="K224" i="1" s="1"/>
  <c r="M224" i="1"/>
  <c r="W223" i="1"/>
  <c r="Z223" i="1" s="1"/>
  <c r="N223" i="1"/>
  <c r="J223" i="1" s="1"/>
  <c r="W222" i="1"/>
  <c r="Z222" i="1" s="1"/>
  <c r="N222" i="1"/>
  <c r="K222" i="1" s="1"/>
  <c r="M222" i="1"/>
  <c r="W221" i="1"/>
  <c r="Z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222" i="1" s="1"/>
  <c r="I223" i="1" s="1"/>
  <c r="I224" i="1" s="1"/>
  <c r="K197" i="1"/>
  <c r="K193" i="1"/>
  <c r="K198" i="1"/>
  <c r="K199" i="1"/>
  <c r="K195" i="1"/>
  <c r="K194" i="1"/>
  <c r="K192" i="1"/>
  <c r="K191" i="1"/>
  <c r="K190" i="1"/>
  <c r="K189" i="1"/>
  <c r="K188" i="1"/>
  <c r="W195" i="1"/>
  <c r="Z195" i="1" s="1"/>
  <c r="N195" i="1"/>
  <c r="M195" i="1"/>
  <c r="W198" i="1"/>
  <c r="Z198" i="1" s="1"/>
  <c r="N198" i="1"/>
  <c r="M198" i="1"/>
  <c r="W197" i="1"/>
  <c r="Z197" i="1" s="1"/>
  <c r="N197" i="1"/>
  <c r="M197" i="1"/>
  <c r="W196" i="1"/>
  <c r="Z196" i="1" s="1"/>
  <c r="N196" i="1"/>
  <c r="M196" i="1"/>
  <c r="I196" i="1"/>
  <c r="I234" i="1" s="1"/>
  <c r="W194" i="1"/>
  <c r="Z194" i="1" s="1"/>
  <c r="N194" i="1"/>
  <c r="M194" i="1"/>
  <c r="W193" i="1"/>
  <c r="Z193" i="1" s="1"/>
  <c r="N193" i="1"/>
  <c r="M193" i="1"/>
  <c r="W192" i="1"/>
  <c r="X192" i="1" s="1"/>
  <c r="N192" i="1"/>
  <c r="M192" i="1"/>
  <c r="I192" i="1"/>
  <c r="W191" i="1"/>
  <c r="Y191" i="1" s="1"/>
  <c r="N191" i="1"/>
  <c r="M191" i="1"/>
  <c r="W190" i="1"/>
  <c r="Z190" i="1" s="1"/>
  <c r="N190" i="1"/>
  <c r="M190" i="1"/>
  <c r="W189" i="1"/>
  <c r="Z189" i="1" s="1"/>
  <c r="N189" i="1"/>
  <c r="M189" i="1"/>
  <c r="W188" i="1"/>
  <c r="X188" i="1" s="1"/>
  <c r="N188" i="1"/>
  <c r="M188" i="1"/>
  <c r="N187" i="1"/>
  <c r="I187" i="1"/>
  <c r="I188" i="1" s="1"/>
  <c r="I189" i="1" s="1"/>
  <c r="I190" i="1" s="1"/>
  <c r="I191" i="1" s="1"/>
  <c r="W171" i="1"/>
  <c r="Z171" i="1" s="1"/>
  <c r="N171" i="1"/>
  <c r="M171" i="1"/>
  <c r="W172" i="1"/>
  <c r="Z172" i="1" s="1"/>
  <c r="N172" i="1"/>
  <c r="K172" i="1" s="1"/>
  <c r="M172" i="1"/>
  <c r="I172" i="1"/>
  <c r="I429" i="1" s="1"/>
  <c r="W170" i="1"/>
  <c r="Y170" i="1" s="1"/>
  <c r="N170" i="1"/>
  <c r="K170" i="1" s="1"/>
  <c r="M170" i="1"/>
  <c r="I170" i="1"/>
  <c r="W169" i="1"/>
  <c r="Z169" i="1" s="1"/>
  <c r="N169" i="1"/>
  <c r="J169" i="1" s="1"/>
  <c r="M169" i="1"/>
  <c r="W168" i="1"/>
  <c r="Z168" i="1" s="1"/>
  <c r="N168" i="1"/>
  <c r="J168" i="1" s="1"/>
  <c r="M168" i="1"/>
  <c r="W167" i="1"/>
  <c r="Z167" i="1" s="1"/>
  <c r="N167" i="1"/>
  <c r="K167" i="1" s="1"/>
  <c r="M167" i="1"/>
  <c r="W166" i="1"/>
  <c r="Y166" i="1" s="1"/>
  <c r="N166" i="1"/>
  <c r="K166" i="1" s="1"/>
  <c r="M166" i="1"/>
  <c r="N165" i="1"/>
  <c r="I165" i="1"/>
  <c r="I166" i="1" s="1"/>
  <c r="I167" i="1" s="1"/>
  <c r="I168" i="1" s="1"/>
  <c r="I169" i="1" s="1"/>
  <c r="I197" i="1" s="1"/>
  <c r="M140" i="1"/>
  <c r="M143" i="1"/>
  <c r="M144" i="1"/>
  <c r="M145" i="1"/>
  <c r="M146" i="1"/>
  <c r="W146" i="1"/>
  <c r="Z146" i="1" s="1"/>
  <c r="N146" i="1"/>
  <c r="K146" i="1" s="1"/>
  <c r="W145" i="1"/>
  <c r="Z145" i="1" s="1"/>
  <c r="N145" i="1"/>
  <c r="W144" i="1"/>
  <c r="Z144" i="1" s="1"/>
  <c r="N144" i="1"/>
  <c r="K144" i="1" s="1"/>
  <c r="W143" i="1"/>
  <c r="Y143" i="1" s="1"/>
  <c r="N143" i="1"/>
  <c r="K143" i="1" s="1"/>
  <c r="W140" i="1"/>
  <c r="Z140" i="1" s="1"/>
  <c r="N140" i="1"/>
  <c r="W139" i="1"/>
  <c r="Z139" i="1" s="1"/>
  <c r="N139" i="1"/>
  <c r="K139" i="1" s="1"/>
  <c r="M139" i="1"/>
  <c r="W138" i="1"/>
  <c r="X138" i="1" s="1"/>
  <c r="N138" i="1"/>
  <c r="K138" i="1" s="1"/>
  <c r="M138" i="1"/>
  <c r="W137" i="1"/>
  <c r="X137" i="1" s="1"/>
  <c r="N137" i="1"/>
  <c r="J137" i="1" s="1"/>
  <c r="M137" i="1"/>
  <c r="W136" i="1"/>
  <c r="Z136" i="1" s="1"/>
  <c r="N136" i="1"/>
  <c r="K136" i="1" s="1"/>
  <c r="M136" i="1"/>
  <c r="W135" i="1"/>
  <c r="Y135" i="1" s="1"/>
  <c r="N135" i="1"/>
  <c r="J135" i="1" s="1"/>
  <c r="M135" i="1"/>
  <c r="I134" i="1"/>
  <c r="I135" i="1" s="1"/>
  <c r="I136" i="1" s="1"/>
  <c r="I137" i="1" s="1"/>
  <c r="I138" i="1" s="1"/>
  <c r="I180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17" i="1"/>
  <c r="M413" i="1"/>
  <c r="M412" i="1"/>
  <c r="M411" i="1"/>
  <c r="M410" i="1"/>
  <c r="M409" i="1"/>
  <c r="M408" i="1"/>
  <c r="M405" i="1"/>
  <c r="M400" i="1"/>
  <c r="I400" i="1"/>
  <c r="M403" i="1"/>
  <c r="I403" i="1"/>
  <c r="I550" i="1" s="1"/>
  <c r="M401" i="1"/>
  <c r="I401" i="1"/>
  <c r="M407" i="1"/>
  <c r="M406" i="1"/>
  <c r="M404" i="1"/>
  <c r="I277" i="11" l="1"/>
  <c r="I279" i="11"/>
  <c r="I52" i="1"/>
  <c r="I45" i="1"/>
  <c r="I47" i="1" s="1"/>
  <c r="I327" i="1"/>
  <c r="I328" i="1"/>
  <c r="I241" i="1"/>
  <c r="I309" i="1" s="1"/>
  <c r="I293" i="1"/>
  <c r="I255" i="1"/>
  <c r="I256" i="1" s="1"/>
  <c r="I324" i="1" s="1"/>
  <c r="I322" i="1"/>
  <c r="K353" i="1"/>
  <c r="J353" i="1"/>
  <c r="K351" i="1"/>
  <c r="J351" i="1"/>
  <c r="K352" i="1"/>
  <c r="J352" i="1"/>
  <c r="K357" i="1"/>
  <c r="J357" i="1"/>
  <c r="K350" i="1"/>
  <c r="J350" i="1"/>
  <c r="I474" i="1"/>
  <c r="I472" i="1"/>
  <c r="I280" i="11"/>
  <c r="I278" i="11"/>
  <c r="I281" i="11" s="1"/>
  <c r="Z181" i="1"/>
  <c r="Y181" i="1"/>
  <c r="X183" i="1"/>
  <c r="Z176" i="1"/>
  <c r="X177" i="1"/>
  <c r="X180" i="1"/>
  <c r="Y180" i="1"/>
  <c r="Y176" i="1"/>
  <c r="Y177" i="1"/>
  <c r="X182" i="1"/>
  <c r="Y182" i="1"/>
  <c r="X178" i="1"/>
  <c r="Y152" i="1"/>
  <c r="J160" i="1"/>
  <c r="Y178" i="1"/>
  <c r="X179" i="1"/>
  <c r="Y183" i="1"/>
  <c r="X184" i="1"/>
  <c r="K153" i="1"/>
  <c r="Y179" i="1"/>
  <c r="Y184" i="1"/>
  <c r="X153" i="1"/>
  <c r="X155" i="1"/>
  <c r="X158" i="1"/>
  <c r="Z153" i="1"/>
  <c r="J159" i="1"/>
  <c r="J161" i="1"/>
  <c r="J156" i="1"/>
  <c r="X159" i="1"/>
  <c r="J152" i="1"/>
  <c r="J154" i="1"/>
  <c r="Y155" i="1"/>
  <c r="Y156" i="1"/>
  <c r="Y158" i="1"/>
  <c r="Y159" i="1"/>
  <c r="X160" i="1"/>
  <c r="Z152" i="1"/>
  <c r="X154" i="1"/>
  <c r="J155" i="1"/>
  <c r="Z156" i="1"/>
  <c r="X157" i="1"/>
  <c r="J158" i="1"/>
  <c r="Y160" i="1"/>
  <c r="X161" i="1"/>
  <c r="Y154" i="1"/>
  <c r="Y157" i="1"/>
  <c r="Y161" i="1"/>
  <c r="X455" i="1"/>
  <c r="Y455" i="1"/>
  <c r="X454" i="1"/>
  <c r="Y454" i="1"/>
  <c r="J391" i="1"/>
  <c r="I247" i="1"/>
  <c r="K230" i="1"/>
  <c r="I257" i="1"/>
  <c r="I325" i="1" s="1"/>
  <c r="K218" i="1"/>
  <c r="X427" i="1"/>
  <c r="Y427" i="1"/>
  <c r="Y452" i="1"/>
  <c r="Z453" i="1"/>
  <c r="Y424" i="1"/>
  <c r="Z452" i="1"/>
  <c r="X456" i="1"/>
  <c r="X453" i="1"/>
  <c r="Y456" i="1"/>
  <c r="X443" i="1"/>
  <c r="Y443" i="1"/>
  <c r="X428" i="1"/>
  <c r="K401" i="1"/>
  <c r="X441" i="1"/>
  <c r="Z421" i="1"/>
  <c r="X437" i="1"/>
  <c r="K398" i="1"/>
  <c r="Y441" i="1"/>
  <c r="X430" i="1"/>
  <c r="Y444" i="1"/>
  <c r="K395" i="1"/>
  <c r="K393" i="1"/>
  <c r="X423" i="1"/>
  <c r="Y428" i="1"/>
  <c r="Z430" i="1"/>
  <c r="Y432" i="1"/>
  <c r="Y433" i="1"/>
  <c r="Z437" i="1"/>
  <c r="X439" i="1"/>
  <c r="Y423" i="1"/>
  <c r="Z432" i="1"/>
  <c r="K400" i="1"/>
  <c r="K397" i="1"/>
  <c r="K394" i="1"/>
  <c r="K392" i="1"/>
  <c r="Y439" i="1"/>
  <c r="X425" i="1"/>
  <c r="Y429" i="1"/>
  <c r="K337" i="1"/>
  <c r="Z425" i="1"/>
  <c r="I431" i="1"/>
  <c r="X434" i="1"/>
  <c r="Y448" i="1"/>
  <c r="Y440" i="1"/>
  <c r="Y450" i="1"/>
  <c r="X421" i="1"/>
  <c r="Z434" i="1"/>
  <c r="Y436" i="1"/>
  <c r="Y446" i="1"/>
  <c r="I422" i="1"/>
  <c r="I423" i="1" s="1"/>
  <c r="J338" i="1"/>
  <c r="X422" i="1"/>
  <c r="Z424" i="1"/>
  <c r="X426" i="1"/>
  <c r="Z429" i="1"/>
  <c r="X431" i="1"/>
  <c r="Z433" i="1"/>
  <c r="X435" i="1"/>
  <c r="Z436" i="1"/>
  <c r="X438" i="1"/>
  <c r="Z440" i="1"/>
  <c r="X442" i="1"/>
  <c r="Z444" i="1"/>
  <c r="X445" i="1"/>
  <c r="Z446" i="1"/>
  <c r="X447" i="1"/>
  <c r="Z448" i="1"/>
  <c r="X449" i="1"/>
  <c r="Z450" i="1"/>
  <c r="X451" i="1"/>
  <c r="Y422" i="1"/>
  <c r="Y426" i="1"/>
  <c r="Y431" i="1"/>
  <c r="Y435" i="1"/>
  <c r="Y438" i="1"/>
  <c r="Y442" i="1"/>
  <c r="Y445" i="1"/>
  <c r="Y447" i="1"/>
  <c r="Y449" i="1"/>
  <c r="Y451" i="1"/>
  <c r="Y363" i="1"/>
  <c r="I208" i="1"/>
  <c r="I245" i="1"/>
  <c r="I313" i="1" s="1"/>
  <c r="K241" i="1"/>
  <c r="J253" i="1"/>
  <c r="K264" i="1"/>
  <c r="X340" i="1"/>
  <c r="X355" i="1"/>
  <c r="I268" i="1"/>
  <c r="X363" i="1"/>
  <c r="Y354" i="1"/>
  <c r="J242" i="1"/>
  <c r="Z349" i="1"/>
  <c r="X353" i="1"/>
  <c r="Z354" i="1"/>
  <c r="Y355" i="1"/>
  <c r="X357" i="1"/>
  <c r="Y353" i="1"/>
  <c r="Y357" i="1"/>
  <c r="J265" i="1"/>
  <c r="X338" i="1"/>
  <c r="X351" i="1"/>
  <c r="X349" i="1"/>
  <c r="X350" i="1"/>
  <c r="Y350" i="1"/>
  <c r="Z397" i="1"/>
  <c r="Z396" i="1"/>
  <c r="J341" i="1"/>
  <c r="J349" i="1"/>
  <c r="Y351" i="1"/>
  <c r="X352" i="1"/>
  <c r="J268" i="1"/>
  <c r="Y352" i="1"/>
  <c r="Y256" i="1"/>
  <c r="Y393" i="1"/>
  <c r="X337" i="1"/>
  <c r="J339" i="1"/>
  <c r="Y340" i="1"/>
  <c r="X341" i="1"/>
  <c r="X343" i="1"/>
  <c r="X342" i="1"/>
  <c r="X230" i="1"/>
  <c r="J270" i="1"/>
  <c r="Y337" i="1"/>
  <c r="Y341" i="1"/>
  <c r="Y342" i="1"/>
  <c r="X411" i="1"/>
  <c r="J254" i="1"/>
  <c r="Y264" i="1"/>
  <c r="J344" i="1"/>
  <c r="Y244" i="1"/>
  <c r="X407" i="1"/>
  <c r="J255" i="1"/>
  <c r="X397" i="1"/>
  <c r="X265" i="1"/>
  <c r="Y267" i="1"/>
  <c r="X268" i="1"/>
  <c r="X269" i="1"/>
  <c r="Y338" i="1"/>
  <c r="X339" i="1"/>
  <c r="J340" i="1"/>
  <c r="Y343" i="1"/>
  <c r="X344" i="1"/>
  <c r="X403" i="1"/>
  <c r="X264" i="1"/>
  <c r="J266" i="1"/>
  <c r="Z267" i="1"/>
  <c r="Y268" i="1"/>
  <c r="Y339" i="1"/>
  <c r="Y344" i="1"/>
  <c r="X415" i="1"/>
  <c r="X399" i="1"/>
  <c r="X253" i="1"/>
  <c r="X242" i="1"/>
  <c r="Z413" i="1"/>
  <c r="Z409" i="1"/>
  <c r="Z405" i="1"/>
  <c r="Z401" i="1"/>
  <c r="Y253" i="1"/>
  <c r="Z256" i="1"/>
  <c r="J259" i="1"/>
  <c r="X398" i="1"/>
  <c r="Y396" i="1"/>
  <c r="X394" i="1"/>
  <c r="X393" i="1"/>
  <c r="Y265" i="1"/>
  <c r="X266" i="1"/>
  <c r="J267" i="1"/>
  <c r="Y269" i="1"/>
  <c r="X270" i="1"/>
  <c r="X233" i="1"/>
  <c r="Z417" i="1"/>
  <c r="X413" i="1"/>
  <c r="X409" i="1"/>
  <c r="X405" i="1"/>
  <c r="X401" i="1"/>
  <c r="Z392" i="1"/>
  <c r="Y266" i="1"/>
  <c r="Y270" i="1"/>
  <c r="Z233" i="1"/>
  <c r="Y416" i="1"/>
  <c r="Y412" i="1"/>
  <c r="Y408" i="1"/>
  <c r="Y404" i="1"/>
  <c r="Y400" i="1"/>
  <c r="X254" i="1"/>
  <c r="Y392" i="1"/>
  <c r="Z395" i="1"/>
  <c r="Z391" i="1"/>
  <c r="Z398" i="1"/>
  <c r="Y395" i="1"/>
  <c r="Z394" i="1"/>
  <c r="Y391" i="1"/>
  <c r="X258" i="1"/>
  <c r="X257" i="1"/>
  <c r="Y257" i="1"/>
  <c r="J257" i="1"/>
  <c r="X241" i="1"/>
  <c r="J243" i="1"/>
  <c r="Z244" i="1"/>
  <c r="J247" i="1"/>
  <c r="Y417" i="1"/>
  <c r="X416" i="1"/>
  <c r="Z414" i="1"/>
  <c r="X412" i="1"/>
  <c r="Z410" i="1"/>
  <c r="X408" i="1"/>
  <c r="Z406" i="1"/>
  <c r="X404" i="1"/>
  <c r="Z402" i="1"/>
  <c r="X400" i="1"/>
  <c r="Y254" i="1"/>
  <c r="X255" i="1"/>
  <c r="J256" i="1"/>
  <c r="Y258" i="1"/>
  <c r="X259" i="1"/>
  <c r="Y241" i="1"/>
  <c r="Z415" i="1"/>
  <c r="Y414" i="1"/>
  <c r="Z411" i="1"/>
  <c r="Y410" i="1"/>
  <c r="Z407" i="1"/>
  <c r="Y406" i="1"/>
  <c r="Z403" i="1"/>
  <c r="Y402" i="1"/>
  <c r="Z399" i="1"/>
  <c r="Y255" i="1"/>
  <c r="Y259" i="1"/>
  <c r="Z232" i="1"/>
  <c r="X246" i="1"/>
  <c r="X245" i="1"/>
  <c r="Y245" i="1"/>
  <c r="J245" i="1"/>
  <c r="Y242" i="1"/>
  <c r="X243" i="1"/>
  <c r="J244" i="1"/>
  <c r="Y246" i="1"/>
  <c r="X247" i="1"/>
  <c r="K234" i="1"/>
  <c r="Y243" i="1"/>
  <c r="Y247" i="1"/>
  <c r="J236" i="1"/>
  <c r="J231" i="1"/>
  <c r="X235" i="1"/>
  <c r="Y234" i="1"/>
  <c r="Y230" i="1"/>
  <c r="X231" i="1"/>
  <c r="J232" i="1"/>
  <c r="Y231" i="1"/>
  <c r="X232" i="1"/>
  <c r="J233" i="1"/>
  <c r="Z234" i="1"/>
  <c r="Y235" i="1"/>
  <c r="X236" i="1"/>
  <c r="Y236" i="1"/>
  <c r="Y205" i="1"/>
  <c r="Z205" i="1"/>
  <c r="J211" i="1"/>
  <c r="J206" i="1"/>
  <c r="Y206" i="1"/>
  <c r="K207" i="1"/>
  <c r="Z209" i="1"/>
  <c r="Y210" i="1"/>
  <c r="X206" i="1"/>
  <c r="Y209" i="1"/>
  <c r="X210" i="1"/>
  <c r="X211" i="1"/>
  <c r="J222" i="1"/>
  <c r="Z208" i="1"/>
  <c r="J208" i="1"/>
  <c r="X207" i="1"/>
  <c r="J221" i="1"/>
  <c r="J205" i="1"/>
  <c r="Y207" i="1"/>
  <c r="X208" i="1"/>
  <c r="J209" i="1"/>
  <c r="Y211" i="1"/>
  <c r="J224" i="1"/>
  <c r="X218" i="1"/>
  <c r="J219" i="1"/>
  <c r="Y220" i="1"/>
  <c r="Y221" i="1"/>
  <c r="X220" i="1"/>
  <c r="X221" i="1"/>
  <c r="X222" i="1"/>
  <c r="X197" i="1"/>
  <c r="Y218" i="1"/>
  <c r="X219" i="1"/>
  <c r="J220" i="1"/>
  <c r="Y222" i="1"/>
  <c r="X223" i="1"/>
  <c r="X224" i="1"/>
  <c r="Y219" i="1"/>
  <c r="Y223" i="1"/>
  <c r="Y224" i="1"/>
  <c r="Y192" i="1"/>
  <c r="J166" i="1"/>
  <c r="X189" i="1"/>
  <c r="X194" i="1"/>
  <c r="X195" i="1"/>
  <c r="X191" i="1"/>
  <c r="Y194" i="1"/>
  <c r="X196" i="1"/>
  <c r="Y195" i="1"/>
  <c r="J16" i="1"/>
  <c r="Y188" i="1"/>
  <c r="Z191" i="1"/>
  <c r="Y196" i="1"/>
  <c r="Z188" i="1"/>
  <c r="Y189" i="1"/>
  <c r="X190" i="1"/>
  <c r="Z192" i="1"/>
  <c r="X193" i="1"/>
  <c r="Y197" i="1"/>
  <c r="X198" i="1"/>
  <c r="Y190" i="1"/>
  <c r="Y193" i="1"/>
  <c r="Y198" i="1"/>
  <c r="Y15" i="1"/>
  <c r="K168" i="1"/>
  <c r="K169" i="1"/>
  <c r="J172" i="1"/>
  <c r="X169" i="1"/>
  <c r="X172" i="1"/>
  <c r="X167" i="1"/>
  <c r="X168" i="1"/>
  <c r="X171" i="1"/>
  <c r="X135" i="1"/>
  <c r="J138" i="1"/>
  <c r="X143" i="1"/>
  <c r="Y167" i="1"/>
  <c r="Y168" i="1"/>
  <c r="Y171" i="1"/>
  <c r="Z135" i="1"/>
  <c r="Z143" i="1"/>
  <c r="J170" i="1"/>
  <c r="Z166" i="1"/>
  <c r="Z170" i="1"/>
  <c r="J146" i="1"/>
  <c r="X166" i="1"/>
  <c r="J167" i="1"/>
  <c r="Y169" i="1"/>
  <c r="X170" i="1"/>
  <c r="Y172" i="1"/>
  <c r="J139" i="1"/>
  <c r="Y19" i="1"/>
  <c r="Z22" i="1"/>
  <c r="X22" i="1"/>
  <c r="J136" i="1"/>
  <c r="Y136" i="1"/>
  <c r="J144" i="1"/>
  <c r="Y23" i="1"/>
  <c r="K15" i="1"/>
  <c r="K137" i="1"/>
  <c r="Y137" i="1"/>
  <c r="Y144" i="1"/>
  <c r="Z137" i="1"/>
  <c r="X139" i="1"/>
  <c r="X144" i="1"/>
  <c r="X145" i="1"/>
  <c r="Y20" i="1"/>
  <c r="Z19" i="1"/>
  <c r="K135" i="1"/>
  <c r="Y138" i="1"/>
  <c r="Y21" i="1"/>
  <c r="Z21" i="1"/>
  <c r="Y14" i="1"/>
  <c r="Z14" i="1"/>
  <c r="X23" i="1"/>
  <c r="Z20" i="1"/>
  <c r="X136" i="1"/>
  <c r="Z138" i="1"/>
  <c r="Y139" i="1"/>
  <c r="X140" i="1"/>
  <c r="J143" i="1"/>
  <c r="Y145" i="1"/>
  <c r="X146" i="1"/>
  <c r="Y140" i="1"/>
  <c r="Y14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03" i="1"/>
  <c r="K404" i="1"/>
  <c r="K406" i="1"/>
  <c r="K407" i="1"/>
  <c r="I404" i="1"/>
  <c r="I406" i="1"/>
  <c r="I341" i="1" l="1"/>
  <c r="I49" i="1"/>
  <c r="I242" i="1"/>
  <c r="I243" i="1" s="1"/>
  <c r="I344" i="1"/>
  <c r="I424" i="1"/>
  <c r="I407" i="1"/>
  <c r="I310" i="1" l="1"/>
  <c r="I244" i="1"/>
  <c r="I311" i="1"/>
  <c r="I159" i="1"/>
  <c r="I18" i="1"/>
  <c r="I20" i="1"/>
  <c r="I270" i="1" l="1"/>
  <c r="I312" i="1"/>
  <c r="I160" i="1"/>
  <c r="I23" i="1"/>
  <c r="I21" i="1"/>
  <c r="I198" i="1" s="1"/>
  <c r="I397" i="1" l="1"/>
  <c r="I158" i="1"/>
  <c r="I139" i="1"/>
  <c r="I143" i="1"/>
  <c r="I146" i="1"/>
  <c r="I144" i="1"/>
  <c r="I469" i="1" l="1"/>
  <c r="I471" i="1"/>
  <c r="I195" i="1"/>
  <c r="I181" i="1"/>
  <c r="I395" i="1"/>
  <c r="I546" i="1" s="1"/>
  <c r="I425" i="1"/>
  <c r="I194" i="1"/>
</calcChain>
</file>

<file path=xl/sharedStrings.xml><?xml version="1.0" encoding="utf-8"?>
<sst xmlns="http://schemas.openxmlformats.org/spreadsheetml/2006/main" count="4273" uniqueCount="687">
  <si>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</si>
  <si>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</si>
  <si>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</si>
  <si>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</si>
  <si>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</si>
  <si>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</si>
  <si>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</si>
  <si>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</si>
  <si>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</si>
  <si>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</si>
  <si>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</si>
  <si>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</si>
  <si>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</si>
  <si>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</si>
  <si>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</si>
  <si>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</si>
  <si>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</si>
  <si>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</si>
  <si>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</si>
  <si>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</si>
  <si>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</si>
  <si>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</si>
  <si>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</si>
  <si>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</si>
  <si>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</si>
  <si>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</si>
  <si>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</si>
  <si>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</si>
  <si>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</si>
  <si>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</si>
  <si>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</si>
  <si>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</si>
  <si>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</si>
  <si>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</si>
  <si>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</si>
  <si>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</si>
  <si>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</si>
  <si>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</si>
  <si>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</si>
  <si>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</si>
  <si>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</si>
  <si>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</si>
  <si>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</si>
  <si>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</si>
  <si>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</si>
  <si>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</si>
  <si>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</si>
  <si>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</si>
  <si>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</si>
  <si>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</si>
  <si>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</si>
  <si>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</si>
  <si>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</si>
  <si>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</si>
  <si>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</si>
  <si>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</si>
  <si>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</si>
  <si>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</si>
  <si>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</si>
  <si>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</si>
  <si>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</si>
  <si>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</si>
  <si>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</si>
  <si>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</si>
  <si>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</si>
  <si>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</si>
  <si>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</si>
  <si>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</si>
  <si>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</si>
  <si>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</si>
  <si>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</si>
  <si>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</si>
  <si>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</si>
  <si>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</si>
  <si>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</si>
  <si>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</si>
  <si>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</si>
  <si>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</si>
  <si>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</si>
  <si>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</si>
  <si>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</si>
  <si>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</si>
  <si>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</si>
  <si>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</si>
  <si>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</si>
  <si>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</si>
  <si>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</si>
  <si>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</si>
  <si>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</si>
  <si>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</si>
  <si>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</si>
  <si>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</si>
  <si>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</si>
  <si>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</si>
  <si>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</si>
  <si>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</si>
  <si>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</si>
  <si>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</si>
  <si>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</si>
  <si>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</si>
  <si>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</si>
  <si>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</si>
  <si>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</si>
  <si>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</si>
  <si>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</si>
  <si>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</si>
  <si>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</si>
  <si>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</si>
  <si>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</si>
  <si>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</si>
  <si>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</si>
  <si>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</si>
  <si>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</si>
  <si>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</si>
  <si>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</si>
  <si>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</si>
  <si>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</si>
  <si>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</si>
  <si>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</si>
  <si>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</si>
  <si>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</si>
  <si>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</si>
  <si>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</si>
  <si>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</si>
  <si>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</si>
  <si>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</si>
  <si>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</si>
  <si>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</si>
  <si>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</si>
  <si>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</si>
  <si>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</si>
  <si>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</si>
  <si>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</si>
  <si>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</si>
  <si>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</si>
  <si>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</si>
  <si>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</si>
  <si>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</si>
  <si>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</si>
  <si>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</si>
  <si>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</si>
  <si>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</si>
  <si>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</si>
  <si>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</si>
  <si>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</si>
  <si>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</si>
  <si>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</si>
  <si>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</si>
  <si>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</si>
  <si>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</si>
  <si>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</si>
  <si>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</si>
  <si>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</si>
  <si>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</si>
  <si>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</si>
  <si>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</si>
  <si>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</si>
  <si>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</si>
  <si>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</si>
  <si>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</si>
  <si>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</si>
  <si>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</si>
  <si>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</si>
  <si>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</si>
  <si>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</si>
  <si>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</si>
  <si>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</si>
  <si>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</si>
  <si>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</si>
  <si>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</si>
  <si>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</si>
  <si>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</si>
  <si>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</si>
  <si>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</si>
  <si>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</si>
  <si>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</si>
  <si>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</si>
  <si>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</si>
  <si>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</si>
  <si>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</si>
  <si>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</si>
  <si>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</si>
  <si>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</si>
  <si>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</si>
  <si>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</si>
  <si>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</si>
  <si>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</si>
  <si>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</si>
  <si>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</si>
  <si>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</si>
  <si>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</si>
  <si>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</si>
  <si>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</si>
  <si>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</si>
  <si>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</si>
  <si>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</si>
  <si>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</si>
  <si>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</si>
  <si>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</si>
  <si>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</si>
  <si>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</si>
  <si>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</si>
  <si>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</si>
  <si>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</si>
  <si>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</si>
  <si>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</si>
  <si>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</si>
  <si>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</si>
  <si>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</si>
  <si>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</si>
  <si>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</si>
  <si>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</si>
  <si>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</si>
  <si>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</si>
  <si>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</si>
  <si>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</si>
  <si>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</si>
  <si>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</si>
  <si>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</si>
  <si>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</si>
  <si>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</si>
  <si>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</si>
  <si>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</si>
  <si>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</si>
  <si>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</si>
  <si>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</si>
  <si>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</si>
  <si>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</si>
  <si>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</si>
  <si>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</si>
  <si>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</si>
  <si>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</si>
  <si>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</si>
  <si>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</si>
  <si>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</si>
  <si>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</si>
  <si>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</si>
  <si>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</si>
  <si>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</si>
  <si>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</si>
  <si>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</si>
  <si>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</si>
  <si>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</si>
  <si>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</si>
  <si>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</si>
  <si>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</si>
  <si>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</si>
  <si>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</si>
  <si>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</si>
  <si>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</si>
  <si>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</si>
  <si>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</si>
  <si>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</si>
  <si>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</si>
  <si>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</si>
  <si>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</si>
  <si>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</si>
  <si>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</si>
  <si>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</si>
  <si>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</si>
  <si>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</si>
  <si>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</si>
  <si>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</si>
  <si>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</si>
  <si>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</si>
  <si>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</si>
  <si>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</si>
  <si>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</si>
  <si>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</si>
  <si>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</si>
  <si>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</si>
  <si>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</si>
  <si>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</si>
  <si>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</si>
  <si>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</si>
  <si>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</si>
  <si>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</si>
  <si>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</si>
  <si>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</si>
  <si>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</si>
  <si>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</si>
  <si>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</si>
  <si>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</si>
  <si>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</si>
  <si>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</si>
  <si>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</si>
  <si>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</si>
  <si>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</si>
  <si>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</si>
  <si>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</si>
  <si>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</si>
  <si>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</si>
  <si>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</si>
  <si>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</si>
  <si>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</si>
  <si>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</si>
  <si>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</si>
  <si>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</si>
  <si>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</si>
  <si>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</si>
  <si>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</si>
  <si>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</si>
  <si>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</si>
  <si>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</si>
  <si>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</si>
  <si>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</si>
  <si>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</si>
  <si>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</si>
  <si>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</si>
  <si>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</si>
  <si>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</si>
  <si>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</si>
  <si>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</si>
  <si>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</si>
  <si>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</si>
  <si>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</si>
  <si>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</si>
  <si>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</si>
  <si>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</si>
  <si>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</si>
  <si>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</si>
  <si>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</si>
  <si>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</si>
  <si>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</si>
  <si>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</si>
  <si>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</si>
  <si>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</si>
  <si>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</si>
  <si>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</si>
  <si>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</si>
  <si>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</si>
  <si>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</si>
  <si>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</si>
  <si>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</si>
  <si>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</si>
  <si>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</si>
  <si>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</si>
  <si>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</si>
  <si>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</si>
  <si>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</si>
  <si>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</si>
  <si>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</si>
  <si>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</si>
  <si>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</si>
  <si>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</si>
  <si>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</si>
  <si>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</si>
  <si>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</si>
  <si>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</si>
  <si>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</si>
  <si>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</si>
  <si>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</si>
  <si>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</si>
  <si>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</si>
  <si>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</si>
  <si>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</si>
  <si>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</si>
  <si>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</si>
  <si>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</si>
  <si>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</si>
  <si>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</si>
  <si>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</si>
  <si>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</si>
  <si>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</si>
  <si>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</si>
  <si>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</si>
  <si>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</si>
  <si>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</si>
  <si>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</si>
  <si>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</si>
  <si>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</si>
  <si>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</si>
  <si>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</si>
  <si>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</si>
  <si>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</si>
  <si>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</si>
  <si>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</si>
  <si>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</si>
  <si>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</si>
  <si>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</si>
  <si>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</si>
  <si>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</si>
  <si>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</si>
  <si>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</si>
  <si>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</si>
  <si>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</si>
  <si>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</si>
  <si>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</si>
  <si>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</si>
  <si>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</si>
  <si>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</si>
  <si>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</si>
  <si>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</si>
  <si>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</si>
  <si>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</si>
  <si>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</si>
  <si>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</si>
  <si>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</si>
  <si>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</si>
  <si>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</si>
  <si>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</si>
  <si>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</si>
  <si>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</si>
  <si>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</si>
  <si>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</si>
  <si>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</si>
  <si>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</si>
  <si>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</si>
  <si>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</si>
  <si>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</si>
  <si>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</si>
  <si>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</si>
  <si>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</si>
  <si>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</si>
  <si>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</si>
  <si>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</si>
  <si>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</si>
  <si>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</si>
  <si>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</si>
  <si>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</si>
  <si>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</si>
  <si>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</si>
  <si>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</si>
  <si>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</si>
  <si>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</si>
  <si>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</si>
  <si>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</si>
  <si>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</si>
  <si>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</si>
  <si>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</si>
  <si>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</si>
  <si>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</si>
  <si>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</si>
  <si>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</si>
  <si>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</si>
  <si>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</si>
  <si>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</si>
  <si>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</si>
  <si>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</si>
  <si>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</si>
  <si>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</si>
  <si>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</si>
  <si>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</si>
  <si>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</si>
  <si>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</si>
  <si>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</si>
  <si>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</si>
  <si>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</si>
  <si>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</si>
  <si>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</si>
  <si>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</si>
  <si>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</si>
  <si>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</si>
  <si>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</si>
  <si>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</si>
  <si>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</si>
  <si>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</si>
  <si>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</si>
  <si>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</si>
  <si>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</si>
  <si>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</si>
  <si>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</si>
  <si>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</si>
  <si>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</si>
  <si>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</si>
  <si>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</si>
  <si>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</si>
  <si>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</si>
  <si>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</si>
  <si>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</si>
  <si>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</si>
  <si>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</si>
  <si>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</si>
  <si>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</si>
  <si>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</si>
  <si>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</si>
  <si>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</si>
  <si>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</si>
  <si>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</si>
  <si>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</si>
  <si>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</si>
  <si>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</si>
  <si>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</si>
  <si>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</si>
  <si>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</si>
  <si>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</si>
  <si>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</si>
  <si>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</si>
  <si>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</si>
  <si>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</si>
  <si>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</si>
  <si>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</si>
  <si>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</si>
  <si>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</si>
  <si>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</si>
  <si>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</si>
  <si>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</si>
  <si>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</si>
  <si>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</si>
  <si>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</si>
  <si>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</si>
  <si>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</si>
  <si>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</si>
  <si>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</si>
  <si>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</si>
  <si>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</si>
  <si>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</si>
  <si>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</si>
  <si>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</si>
  <si>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</si>
  <si>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</si>
  <si>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</si>
  <si>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</si>
  <si>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</si>
  <si>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</si>
  <si>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</si>
  <si>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</si>
  <si>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</si>
  <si>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</si>
  <si>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</si>
  <si>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</si>
  <si>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</si>
  <si>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</si>
  <si>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</si>
  <si>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</si>
  <si>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</si>
  <si>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</si>
  <si>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</si>
  <si>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</si>
  <si>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</si>
  <si>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</si>
  <si>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</si>
  <si>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</si>
  <si>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</si>
  <si>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</si>
  <si>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</si>
  <si>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</si>
  <si>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</si>
  <si>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</si>
  <si>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</si>
  <si>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</si>
  <si>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</si>
  <si>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</si>
  <si>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</si>
  <si>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</si>
  <si>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</si>
  <si>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</si>
  <si>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</si>
  <si>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</si>
  <si>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</si>
  <si>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</si>
  <si>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</si>
  <si>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</si>
  <si>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</si>
  <si>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</si>
  <si>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</si>
  <si>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</si>
  <si>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</si>
  <si>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</si>
  <si>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</si>
  <si>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</si>
  <si>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</si>
  <si>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</si>
  <si>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</si>
  <si>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</si>
  <si>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</si>
  <si>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</si>
  <si>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</si>
  <si>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</si>
  <si>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</si>
  <si>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</si>
  <si>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</si>
  <si>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</si>
  <si>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</si>
  <si>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</si>
  <si>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</si>
  <si>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</si>
  <si>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</si>
  <si>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</si>
  <si>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</si>
  <si>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</si>
  <si>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</si>
  <si>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</si>
  <si>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</si>
  <si>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</si>
  <si>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</si>
  <si>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</si>
  <si>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</si>
  <si>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</si>
  <si>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</si>
  <si>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</si>
  <si>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</si>
  <si>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</si>
  <si>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</si>
  <si>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</si>
  <si>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</si>
  <si>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</si>
  <si>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</si>
  <si>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</si>
  <si>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</si>
  <si>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</si>
  <si>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</si>
  <si>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</si>
  <si>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</si>
  <si>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</si>
  <si>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</si>
  <si>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</si>
  <si>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</si>
  <si>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</si>
  <si>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</si>
  <si>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</si>
  <si>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</si>
  <si>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</si>
  <si>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</si>
  <si>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</si>
  <si>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</si>
  <si>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</si>
  <si>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</si>
  <si>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</si>
  <si>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</si>
  <si>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</si>
  <si>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</si>
  <si>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</si>
  <si>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</si>
  <si>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</si>
  <si>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</si>
  <si>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</si>
  <si>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</si>
  <si>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</si>
  <si>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</si>
  <si>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</si>
  <si>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</si>
  <si>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</si>
  <si>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</si>
  <si>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</si>
  <si>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</si>
  <si>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</si>
  <si>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</si>
  <si>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</si>
  <si>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</si>
  <si>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</si>
  <si>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</si>
  <si>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</si>
  <si>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</si>
  <si>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</si>
  <si>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</si>
  <si>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</si>
  <si>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</si>
  <si>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</si>
  <si>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</si>
  <si>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</si>
  <si>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</si>
  <si>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</si>
  <si>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</si>
  <si>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</si>
  <si>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</si>
  <si>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</si>
  <si>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</si>
  <si>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</si>
  <si>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</si>
  <si>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</si>
  <si>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</si>
  <si>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</si>
  <si>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</si>
  <si>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</si>
  <si>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</si>
  <si>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</si>
  <si>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</si>
  <si>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</si>
  <si>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FROM TM_BACKLOG T,
TM_BACKLOG_TASK_LIST BT,
TM_REL_BACKLOG_AND_SPRINT_LIST SP
WHERE T.ID = BT.FK_BACKLOG_ID 
AND SP.FK_BACKLOG_ID = T.ID
AND SP.STATUS='A'</t>
  </si>
  <si>
    <t>SP.SPRINT_NAME SPRINT_NAME,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</si>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</sst>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89"/>
  <sheetViews>
    <sheetView tabSelected="1" zoomScale="85" zoomScaleNormal="85" workbookViewId="0">
      <pane xSplit="2" topLeftCell="T1" activePane="topRight" state="frozen"/>
      <selection activeCell="A331" sqref="A331"/>
      <selection pane="topRight" activeCell="B7" sqref="B7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2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52" si="23">CONCATENATE(LEFT(CONCATENATE(" ADD "," ",N39,";"),LEN(CONCATENATE(" ADD "," ",N39,";"))-2),";")</f>
        <v xml:space="preserve"> ADD  ORDER_NO VARCHAR(50);</v>
      </c>
      <c r="K39" s="21" t="str">
        <f t="shared" ref="K39:K52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52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624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0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2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2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523</v>
      </c>
      <c r="C45" s="1" t="s">
        <v>629</v>
      </c>
      <c r="D45" s="4">
        <v>24</v>
      </c>
      <c r="I45" t="str">
        <f t="shared" si="26"/>
        <v>ALTER TABLE TM_BACKLOG</v>
      </c>
      <c r="J45" t="str">
        <f t="shared" ref="J45:J51" si="29">CONCATENATE(LEFT(CONCATENATE(" ADD "," ",N45,";"),LEN(CONCATENATE(" ADD "," ",N45,";"))-2),";")</f>
        <v xml:space="preserve"> ADD  TASK_COUNT FLOAT(24);</v>
      </c>
      <c r="K45" s="21" t="str">
        <f t="shared" ref="K45:K51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>CONCATENATE(B45,",")</f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1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1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524</v>
      </c>
      <c r="C46" s="1" t="s">
        <v>629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>CONCATENATE(B46,",")</f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629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629</v>
      </c>
      <c r="D48" s="4">
        <v>24</v>
      </c>
      <c r="I48" t="str">
        <f t="shared" si="26"/>
        <v>ALTER TABLE TM_BACKLOG</v>
      </c>
      <c r="J48" t="str">
        <f t="shared" si="29"/>
        <v xml:space="preserve"> ADD  UPDATE_COUNT FLOAT(24);</v>
      </c>
      <c r="K48" s="21" t="str">
        <f t="shared" si="30"/>
        <v xml:space="preserve">  ALTER COLUMN   UPDATE_COUNT FLOAT(24);</v>
      </c>
      <c r="L48" s="12"/>
      <c r="M48" s="18"/>
      <c r="N48" s="5" t="str">
        <f t="shared" si="27"/>
        <v>UPDATE_COUNT FLOAT(24),</v>
      </c>
      <c r="O48" s="1" t="s">
        <v>410</v>
      </c>
      <c r="P48" t="s">
        <v>214</v>
      </c>
      <c r="W48" s="17" t="str">
        <f t="shared" si="31"/>
        <v>updateCount</v>
      </c>
      <c r="X48" s="3" t="str">
        <f t="shared" si="32"/>
        <v>"updateCount":"",</v>
      </c>
      <c r="Y48" s="22" t="str">
        <f t="shared" si="28"/>
        <v>public static String UPDATE_COUNT="updateCount";</v>
      </c>
      <c r="Z48" s="7" t="str">
        <f t="shared" si="22"/>
        <v>private String updateCount="";</v>
      </c>
    </row>
    <row r="49" spans="2:26" ht="19.2" x14ac:dyDescent="0.45">
      <c r="B49" s="1" t="s">
        <v>525</v>
      </c>
      <c r="C49" s="1" t="s">
        <v>629</v>
      </c>
      <c r="D49" s="4">
        <v>24</v>
      </c>
      <c r="I49" t="str">
        <f t="shared" si="26"/>
        <v>ALTER TABLE TM_BACKLOG</v>
      </c>
      <c r="J49" t="str">
        <f t="shared" si="29"/>
        <v xml:space="preserve"> ADD  COMMENT_COUNT FLOAT(24);</v>
      </c>
      <c r="K49" s="21" t="str">
        <f t="shared" si="30"/>
        <v xml:space="preserve">  ALTER COLUMN   COMMENT_COUNT FLOAT(24);</v>
      </c>
      <c r="L49" s="12"/>
      <c r="M49" s="18"/>
      <c r="N49" s="5" t="str">
        <f t="shared" si="27"/>
        <v>COMMENT_COUNT FLOAT(24),</v>
      </c>
      <c r="O49" s="1" t="s">
        <v>323</v>
      </c>
      <c r="P49" t="s">
        <v>214</v>
      </c>
      <c r="W49" s="17" t="str">
        <f t="shared" si="31"/>
        <v>commentCount</v>
      </c>
      <c r="X49" s="3" t="str">
        <f t="shared" si="32"/>
        <v>"commentCount":"",</v>
      </c>
      <c r="Y49" s="22" t="str">
        <f t="shared" si="28"/>
        <v>public static String COMMENT_COUNT="commentCount";</v>
      </c>
      <c r="Z49" s="7" t="str">
        <f t="shared" si="22"/>
        <v>private String commentCount="";</v>
      </c>
    </row>
    <row r="50" spans="2:26" ht="19.2" x14ac:dyDescent="0.45">
      <c r="B50" s="1" t="s">
        <v>400</v>
      </c>
      <c r="C50" s="1" t="s">
        <v>629</v>
      </c>
      <c r="D50" s="4">
        <v>24</v>
      </c>
      <c r="I50" t="str">
        <f t="shared" si="26"/>
        <v>ALTER TABLE TM_BACKLOG</v>
      </c>
      <c r="J50" t="str">
        <f t="shared" si="29"/>
        <v xml:space="preserve"> ADD  ESTIMATED_HOURS FLOAT(24);</v>
      </c>
      <c r="K50" s="21" t="str">
        <f t="shared" si="30"/>
        <v xml:space="preserve">  ALTER COLUMN   ESTIMATED_HOURS FLOAT(24);</v>
      </c>
      <c r="L50" s="12"/>
      <c r="M50" s="18" t="str">
        <f>CONCATENATE(B50,",")</f>
        <v>ESTIMATED_HOURS,</v>
      </c>
      <c r="N50" s="5" t="str">
        <f t="shared" si="27"/>
        <v>ESTIMATED_HOURS FLOAT(24),</v>
      </c>
      <c r="O50" s="1" t="s">
        <v>405</v>
      </c>
      <c r="P50" t="s">
        <v>406</v>
      </c>
      <c r="W50" s="17" t="str">
        <f t="shared" si="31"/>
        <v>estimatedHours</v>
      </c>
      <c r="X50" s="3" t="str">
        <f t="shared" si="32"/>
        <v>"estimatedHours":"",</v>
      </c>
      <c r="Y50" s="22" t="str">
        <f t="shared" si="28"/>
        <v>public static String ESTIMATED_HOURS="estimatedHours";</v>
      </c>
      <c r="Z50" s="7" t="str">
        <f t="shared" si="22"/>
        <v>private String estimatedHours="";</v>
      </c>
    </row>
    <row r="51" spans="2:26" ht="19.2" x14ac:dyDescent="0.45">
      <c r="B51" s="1" t="s">
        <v>401</v>
      </c>
      <c r="C51" s="1" t="s">
        <v>629</v>
      </c>
      <c r="D51" s="4">
        <v>24</v>
      </c>
      <c r="I51" t="str">
        <f>I46</f>
        <v>ALTER TABLE TM_BACKLOG</v>
      </c>
      <c r="J51" t="str">
        <f t="shared" si="29"/>
        <v xml:space="preserve"> ADD  SPENT_HOURS FLOAT(24);</v>
      </c>
      <c r="K51" s="21" t="str">
        <f t="shared" si="30"/>
        <v xml:space="preserve">  ALTER COLUMN   SPENT_HOURS FLOAT(24);</v>
      </c>
      <c r="L51" s="12"/>
      <c r="M51" s="18" t="str">
        <f>CONCATENATE(B51,",")</f>
        <v>SPENT_HOURS,</v>
      </c>
      <c r="N51" s="5" t="str">
        <f t="shared" si="27"/>
        <v>SPENT_HOURS FLOAT(24),</v>
      </c>
      <c r="O51" s="1" t="s">
        <v>407</v>
      </c>
      <c r="P51" t="s">
        <v>406</v>
      </c>
      <c r="W51" s="17" t="str">
        <f t="shared" si="31"/>
        <v>spentHours</v>
      </c>
      <c r="X51" s="3" t="str">
        <f t="shared" si="32"/>
        <v>"spentHours":"",</v>
      </c>
      <c r="Y51" s="22" t="str">
        <f t="shared" si="28"/>
        <v>public static String SPENT_HOURS="spentHours";</v>
      </c>
      <c r="Z51" s="7" t="str">
        <f t="shared" si="22"/>
        <v>private String spentHours="";</v>
      </c>
    </row>
    <row r="52" spans="2:26" ht="19.2" x14ac:dyDescent="0.45">
      <c r="B52" s="1" t="s">
        <v>14</v>
      </c>
      <c r="C52" s="1" t="s">
        <v>1</v>
      </c>
      <c r="D52" s="4">
        <v>3000</v>
      </c>
      <c r="I52" t="str">
        <f>I43</f>
        <v>ALTER TABLE TM_BACKLOG</v>
      </c>
      <c r="J52" t="str">
        <f t="shared" si="23"/>
        <v xml:space="preserve"> ADD  DESCRIPTION VARCHAR(3000);</v>
      </c>
      <c r="K52" s="21" t="str">
        <f t="shared" si="24"/>
        <v xml:space="preserve">  ALTER COLUMN   DESCRIPTION VARCHAR(3000);</v>
      </c>
      <c r="L52" s="12"/>
      <c r="M52" s="18" t="str">
        <f t="shared" si="25"/>
        <v>DESCRIPTION,</v>
      </c>
      <c r="N52" s="5" t="str">
        <f t="shared" si="27"/>
        <v>DESCRIPTION VARCHAR(3000),</v>
      </c>
      <c r="O52" s="1" t="s">
        <v>14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description</v>
      </c>
      <c r="X52" s="3" t="str">
        <f>CONCATENATE("""",W52,"""",":","""","""",",")</f>
        <v>"description":"",</v>
      </c>
      <c r="Y52" s="22" t="str">
        <f t="shared" si="28"/>
        <v>public static String DESCRIPTION="description";</v>
      </c>
      <c r="Z52" s="7" t="str">
        <f t="shared" si="22"/>
        <v>private String description="";</v>
      </c>
    </row>
    <row r="53" spans="2:26" ht="19.2" x14ac:dyDescent="0.45">
      <c r="C53" s="1"/>
      <c r="D53" s="8"/>
      <c r="M53" s="18"/>
      <c r="N53" s="33" t="s">
        <v>130</v>
      </c>
      <c r="O53" s="1"/>
      <c r="W53" s="17"/>
    </row>
    <row r="54" spans="2:26" ht="19.2" x14ac:dyDescent="0.45">
      <c r="C54" s="1"/>
      <c r="D54" s="8"/>
      <c r="M54" s="18"/>
      <c r="N54" s="31" t="s">
        <v>126</v>
      </c>
      <c r="O54" s="1"/>
      <c r="W54" s="17"/>
    </row>
    <row r="55" spans="2:26" ht="19.2" x14ac:dyDescent="0.45">
      <c r="C55" s="14"/>
      <c r="D55" s="9"/>
      <c r="M55" s="20"/>
      <c r="W55" s="17"/>
    </row>
    <row r="56" spans="2:26" x14ac:dyDescent="0.3">
      <c r="B56" s="2" t="s">
        <v>356</v>
      </c>
      <c r="I56" t="str">
        <f>CONCATENATE("ALTER TABLE"," ",B56)</f>
        <v>ALTER TABLE TM_BACKLOG_LIST</v>
      </c>
      <c r="J56" t="s">
        <v>293</v>
      </c>
      <c r="K56" s="26" t="s">
        <v>674</v>
      </c>
      <c r="N56" s="5" t="str">
        <f>CONCATENATE("CREATE TABLE ",B56," ","(")</f>
        <v>CREATE TABLE TM_BACKLOG_LIST (</v>
      </c>
    </row>
    <row r="57" spans="2:26" ht="19.2" x14ac:dyDescent="0.45">
      <c r="B57" s="1" t="s">
        <v>2</v>
      </c>
      <c r="C57" s="1" t="s">
        <v>1</v>
      </c>
      <c r="D57" s="4">
        <v>30</v>
      </c>
      <c r="E57" s="24" t="s">
        <v>113</v>
      </c>
      <c r="I57" t="str">
        <f>I56</f>
        <v>ALTER TABLE TM_BACKLOG_LIST</v>
      </c>
      <c r="K57" s="25" t="s">
        <v>184</v>
      </c>
      <c r="L57" s="12"/>
      <c r="M57" s="18" t="str">
        <f t="shared" ref="M57:M67" si="33">CONCATENATE(B57,",")</f>
        <v>ID,</v>
      </c>
      <c r="N57" s="5" t="str">
        <f>CONCATENATE(B57," ",C57,"(",D57,") ",E57," ,")</f>
        <v>ID VARCHAR(30) NOT NULL ,</v>
      </c>
      <c r="O57" s="1" t="s">
        <v>2</v>
      </c>
      <c r="P57" s="6"/>
      <c r="Q57" s="6"/>
      <c r="R57" s="6"/>
      <c r="S57" s="6"/>
      <c r="T57" s="6"/>
      <c r="U57" s="6"/>
      <c r="V57" s="6"/>
      <c r="W57" s="17" t="str">
        <f t="shared" ref="W57:W88" si="34"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id</v>
      </c>
      <c r="X57" s="3" t="str">
        <f t="shared" ref="X57:X88" si="35">CONCATENATE("""",W57,"""",":","""","""",",")</f>
        <v>"id":"",</v>
      </c>
      <c r="Y57" s="22" t="str">
        <f t="shared" ref="Y57:Y77" si="36">CONCATENATE("public static String ",,B57,,"=","""",W57,""";")</f>
        <v>public static String ID="id";</v>
      </c>
      <c r="Z57" s="7" t="str">
        <f t="shared" ref="Z57:Z74" si="37">CONCATENATE("private String ",W57,"=","""""",";")</f>
        <v>private String id="";</v>
      </c>
    </row>
    <row r="58" spans="2:26" ht="19.2" x14ac:dyDescent="0.45">
      <c r="B58" s="1" t="s">
        <v>3</v>
      </c>
      <c r="C58" s="1" t="s">
        <v>1</v>
      </c>
      <c r="D58" s="4">
        <v>10</v>
      </c>
      <c r="I58" t="str">
        <f>I57</f>
        <v>ALTER TABLE TM_BACKLOG_LIST</v>
      </c>
      <c r="K58" s="25" t="s">
        <v>185</v>
      </c>
      <c r="L58" s="12"/>
      <c r="M58" s="18" t="str">
        <f t="shared" si="33"/>
        <v>STATUS,</v>
      </c>
      <c r="N58" s="5" t="str">
        <f t="shared" ref="N58:N77" si="38">CONCATENATE(B58," ",C58,"(",D58,")",",")</f>
        <v>STATUS VARCHAR(10),</v>
      </c>
      <c r="O58" s="1" t="s">
        <v>3</v>
      </c>
      <c r="W58" s="17" t="str">
        <f t="shared" si="34"/>
        <v>status</v>
      </c>
      <c r="X58" s="3" t="str">
        <f t="shared" si="35"/>
        <v>"status":"",</v>
      </c>
      <c r="Y58" s="22" t="str">
        <f t="shared" si="36"/>
        <v>public static String STATUS="status";</v>
      </c>
      <c r="Z58" s="7" t="str">
        <f t="shared" si="37"/>
        <v>private String status="";</v>
      </c>
    </row>
    <row r="59" spans="2:26" ht="19.2" x14ac:dyDescent="0.45">
      <c r="B59" s="1" t="s">
        <v>4</v>
      </c>
      <c r="C59" s="1" t="s">
        <v>1</v>
      </c>
      <c r="D59" s="4">
        <v>30</v>
      </c>
      <c r="I59" t="str">
        <f>I58</f>
        <v>ALTER TABLE TM_BACKLOG_LIST</v>
      </c>
      <c r="K59" s="25" t="s">
        <v>186</v>
      </c>
      <c r="L59" s="12"/>
      <c r="M59" s="18" t="str">
        <f t="shared" si="33"/>
        <v>INSERT_DATE,</v>
      </c>
      <c r="N59" s="5" t="str">
        <f t="shared" si="38"/>
        <v>INSERT_DATE VARCHAR(30),</v>
      </c>
      <c r="O59" s="1" t="s">
        <v>7</v>
      </c>
      <c r="P59" t="s">
        <v>8</v>
      </c>
      <c r="W59" s="17" t="str">
        <f t="shared" si="34"/>
        <v>insertDate</v>
      </c>
      <c r="X59" s="3" t="str">
        <f t="shared" si="35"/>
        <v>"insertDate":"",</v>
      </c>
      <c r="Y59" s="22" t="str">
        <f t="shared" si="36"/>
        <v>public static String INSERT_DATE="insertDate";</v>
      </c>
      <c r="Z59" s="7" t="str">
        <f t="shared" si="37"/>
        <v>private String insertDate="";</v>
      </c>
    </row>
    <row r="60" spans="2:26" ht="19.2" x14ac:dyDescent="0.45">
      <c r="B60" s="1" t="s">
        <v>5</v>
      </c>
      <c r="C60" s="1" t="s">
        <v>1</v>
      </c>
      <c r="D60" s="4">
        <v>30</v>
      </c>
      <c r="I60" t="str">
        <f>I59</f>
        <v>ALTER TABLE TM_BACKLOG_LIST</v>
      </c>
      <c r="K60" s="25" t="str">
        <f t="shared" ref="K60:K65" si="39">CONCATENATE(B60,",")</f>
        <v>MODIFICATION_DATE,</v>
      </c>
      <c r="L60" s="12"/>
      <c r="M60" s="18" t="str">
        <f t="shared" si="33"/>
        <v>MODIFICATION_DATE,</v>
      </c>
      <c r="N60" s="5" t="str">
        <f t="shared" si="38"/>
        <v>MODIFICATION_DATE VARCHAR(30),</v>
      </c>
      <c r="O60" s="1" t="s">
        <v>9</v>
      </c>
      <c r="P60" t="s">
        <v>8</v>
      </c>
      <c r="W60" s="17" t="str">
        <f t="shared" si="34"/>
        <v>modificationDate</v>
      </c>
      <c r="X60" s="3" t="str">
        <f t="shared" si="35"/>
        <v>"modificationDate":"",</v>
      </c>
      <c r="Y60" s="22" t="str">
        <f t="shared" si="36"/>
        <v>public static String MODIFICATION_DATE="modificationDate";</v>
      </c>
      <c r="Z60" s="7" t="str">
        <f t="shared" si="37"/>
        <v>private String modificationDate="";</v>
      </c>
    </row>
    <row r="61" spans="2:26" ht="19.2" x14ac:dyDescent="0.45">
      <c r="B61" s="1" t="s">
        <v>523</v>
      </c>
      <c r="C61" s="1" t="s">
        <v>1</v>
      </c>
      <c r="D61" s="4">
        <v>222</v>
      </c>
      <c r="I61" t="e">
        <f>#REF!</f>
        <v>#REF!</v>
      </c>
      <c r="K61" s="25" t="str">
        <f t="shared" si="39"/>
        <v>TASK_COUNT,</v>
      </c>
      <c r="L61" s="12"/>
      <c r="M61" s="18" t="str">
        <f>CONCATENATE(B61,",")</f>
        <v>TASK_COUNT,</v>
      </c>
      <c r="N61" s="5" t="str">
        <f>CONCATENATE(B61," ",C61,"(",D61,")",",")</f>
        <v>TASK_COUNT VARCHAR(222),</v>
      </c>
      <c r="O61" s="1" t="s">
        <v>311</v>
      </c>
      <c r="P61" t="s">
        <v>214</v>
      </c>
      <c r="W61" s="17" t="str">
        <f t="shared" si="34"/>
        <v>taskCount</v>
      </c>
      <c r="X61" s="3" t="str">
        <f t="shared" si="35"/>
        <v>"taskCount":"",</v>
      </c>
      <c r="Y61" s="22" t="str">
        <f>CONCATENATE("public static String ",,B61,,"=","""",W61,""";")</f>
        <v>public static String TASK_COUNT="taskCount";</v>
      </c>
      <c r="Z61" s="7" t="str">
        <f>CONCATENATE("private String ",W61,"=","""""",";")</f>
        <v>private String taskCount="";</v>
      </c>
    </row>
    <row r="62" spans="2:26" ht="19.2" x14ac:dyDescent="0.45">
      <c r="B62" s="1" t="s">
        <v>524</v>
      </c>
      <c r="C62" s="1" t="s">
        <v>1</v>
      </c>
      <c r="D62" s="4">
        <v>222</v>
      </c>
      <c r="I62" t="e">
        <f>#REF!</f>
        <v>#REF!</v>
      </c>
      <c r="K62" s="25" t="str">
        <f t="shared" si="39"/>
        <v>INPUT_COUNT,</v>
      </c>
      <c r="L62" s="12"/>
      <c r="M62" s="18" t="str">
        <f>CONCATENATE(B62,",")</f>
        <v>INPUT_COUNT,</v>
      </c>
      <c r="N62" s="5" t="str">
        <f>CONCATENATE(B62," ",C62,"(",D62,")",",")</f>
        <v>INPUT_COUNT VARCHAR(222),</v>
      </c>
      <c r="O62" s="1" t="s">
        <v>13</v>
      </c>
      <c r="P62" t="s">
        <v>214</v>
      </c>
      <c r="W62" s="17" t="str">
        <f t="shared" si="34"/>
        <v>inputCount</v>
      </c>
      <c r="X62" s="3" t="str">
        <f t="shared" si="35"/>
        <v>"inputCount":"",</v>
      </c>
      <c r="Y62" s="22" t="str">
        <f>CONCATENATE("public static String ",,B62,,"=","""",W62,""";")</f>
        <v>public static String INPUT_COUNT="inputCount";</v>
      </c>
      <c r="Z62" s="7" t="str">
        <f>CONCATENATE("private String ",W62,"=","""""",";")</f>
        <v>private String inputCount="";</v>
      </c>
    </row>
    <row r="63" spans="2:26" ht="19.2" x14ac:dyDescent="0.45">
      <c r="B63" s="1" t="s">
        <v>442</v>
      </c>
      <c r="C63" s="1" t="s">
        <v>1</v>
      </c>
      <c r="D63" s="4">
        <v>12</v>
      </c>
      <c r="J63" s="23"/>
      <c r="K63" s="25" t="str">
        <f t="shared" si="39"/>
        <v>BUG_COUNT,</v>
      </c>
      <c r="L63" s="12"/>
      <c r="M63" s="18"/>
      <c r="N63" s="5" t="str">
        <f>CONCATENATE(B63," ",C63,"(",D63,")",",")</f>
        <v>BUG_COUNT VARCHAR(12),</v>
      </c>
      <c r="O63" s="1" t="s">
        <v>409</v>
      </c>
      <c r="P63" t="s">
        <v>214</v>
      </c>
      <c r="W63" s="17" t="str">
        <f t="shared" si="34"/>
        <v>bugCount</v>
      </c>
      <c r="X63" s="3" t="str">
        <f t="shared" si="35"/>
        <v>"bugCount":"",</v>
      </c>
      <c r="Y63" s="22" t="str">
        <f>CONCATENATE("public static String ",,B63,,"=","""",W63,""";")</f>
        <v>public static String BUG_COUNT="bugCount";</v>
      </c>
      <c r="Z63" s="7" t="str">
        <f>CONCATENATE("private String ",W63,"=","""""",";")</f>
        <v>private String bugCount="";</v>
      </c>
    </row>
    <row r="64" spans="2:26" ht="19.2" x14ac:dyDescent="0.45">
      <c r="B64" s="1" t="s">
        <v>443</v>
      </c>
      <c r="C64" s="1" t="s">
        <v>1</v>
      </c>
      <c r="D64" s="4">
        <v>12</v>
      </c>
      <c r="J64" s="23"/>
      <c r="K64" s="25" t="str">
        <f t="shared" si="39"/>
        <v>UPDATE_COUNT,</v>
      </c>
      <c r="L64" s="12"/>
      <c r="M64" s="18"/>
      <c r="N64" s="5" t="str">
        <f>CONCATENATE(B64," ",C64,"(",D64,")",",")</f>
        <v>UPDATE_COUNT VARCHAR(12),</v>
      </c>
      <c r="O64" s="1" t="s">
        <v>410</v>
      </c>
      <c r="P64" t="s">
        <v>214</v>
      </c>
      <c r="W64" s="17" t="str">
        <f t="shared" si="34"/>
        <v>updateCount</v>
      </c>
      <c r="X64" s="3" t="str">
        <f t="shared" si="35"/>
        <v>"updateCount":"",</v>
      </c>
      <c r="Y64" s="22" t="str">
        <f>CONCATENATE("public static String ",,B64,,"=","""",W64,""";")</f>
        <v>public static String UPDATE_COUNT="updateCount";</v>
      </c>
      <c r="Z64" s="7" t="str">
        <f>CONCATENATE("private String ",W64,"=","""""",";")</f>
        <v>private String updateCount="";</v>
      </c>
    </row>
    <row r="65" spans="2:26" ht="19.2" x14ac:dyDescent="0.45">
      <c r="B65" s="1" t="s">
        <v>525</v>
      </c>
      <c r="C65" s="1" t="s">
        <v>1</v>
      </c>
      <c r="D65" s="4">
        <v>12</v>
      </c>
      <c r="J65" s="23"/>
      <c r="K65" s="25" t="str">
        <f t="shared" si="39"/>
        <v>COMMENT_COUNT,</v>
      </c>
      <c r="L65" s="12"/>
      <c r="M65" s="18"/>
      <c r="N65" s="5" t="str">
        <f>CONCATENATE(B65," ",C65,"(",D65,")",",")</f>
        <v>COMMENT_COUNT VARCHAR(12),</v>
      </c>
      <c r="O65" s="1" t="s">
        <v>323</v>
      </c>
      <c r="P65" t="s">
        <v>214</v>
      </c>
      <c r="W65" s="17" t="str">
        <f t="shared" si="34"/>
        <v>commentCount</v>
      </c>
      <c r="X65" s="3" t="str">
        <f t="shared" si="35"/>
        <v>"commentCount":"",</v>
      </c>
      <c r="Y65" s="22" t="str">
        <f>CONCATENATE("public static String ",,B65,,"=","""",W65,""";")</f>
        <v>public static String COMMENT_COUNT="commentCount";</v>
      </c>
      <c r="Z65" s="7" t="str">
        <f>CONCATENATE("private String ",W65,"=","""""",";")</f>
        <v>private String commentCount="";</v>
      </c>
    </row>
    <row r="66" spans="2:26" ht="19.2" x14ac:dyDescent="0.45">
      <c r="B66" s="1" t="s">
        <v>351</v>
      </c>
      <c r="C66" s="1" t="s">
        <v>1</v>
      </c>
      <c r="D66" s="4">
        <v>222</v>
      </c>
      <c r="I66" t="e">
        <f>#REF!</f>
        <v>#REF!</v>
      </c>
      <c r="K66" s="25" t="s">
        <v>474</v>
      </c>
      <c r="L66" s="12"/>
      <c r="M66" s="18" t="str">
        <f t="shared" si="33"/>
        <v>BACKLOG_NAME,</v>
      </c>
      <c r="N66" s="5" t="str">
        <f t="shared" si="38"/>
        <v>BACKLOG_NAME VARCHAR(222),</v>
      </c>
      <c r="O66" s="1" t="s">
        <v>354</v>
      </c>
      <c r="P66" t="s">
        <v>0</v>
      </c>
      <c r="W66" s="17" t="str">
        <f t="shared" si="34"/>
        <v>backlogName</v>
      </c>
      <c r="X66" s="3" t="str">
        <f t="shared" si="35"/>
        <v>"backlogName":"",</v>
      </c>
      <c r="Y66" s="22" t="str">
        <f t="shared" si="36"/>
        <v>public static String BACKLOG_NAME="backlogName";</v>
      </c>
      <c r="Z66" s="7" t="str">
        <f t="shared" si="37"/>
        <v>private String backlogName="";</v>
      </c>
    </row>
    <row r="67" spans="2:26" ht="19.2" x14ac:dyDescent="0.45">
      <c r="B67" s="1" t="s">
        <v>353</v>
      </c>
      <c r="C67" s="1" t="s">
        <v>1</v>
      </c>
      <c r="D67" s="4">
        <v>222</v>
      </c>
      <c r="I67" t="e">
        <f>#REF!</f>
        <v>#REF!</v>
      </c>
      <c r="K67" s="25" t="s">
        <v>475</v>
      </c>
      <c r="L67" s="12"/>
      <c r="M67" s="18" t="str">
        <f t="shared" si="33"/>
        <v>BACKLOG_BECAUSE,</v>
      </c>
      <c r="N67" s="5" t="str">
        <f t="shared" si="38"/>
        <v>BACKLOG_BECAUSE VARCHAR(222),</v>
      </c>
      <c r="O67" s="1" t="s">
        <v>354</v>
      </c>
      <c r="P67" t="s">
        <v>355</v>
      </c>
      <c r="W67" s="17" t="str">
        <f t="shared" si="34"/>
        <v>backlogBecause</v>
      </c>
      <c r="X67" s="3" t="str">
        <f t="shared" si="35"/>
        <v>"backlogBecause":"",</v>
      </c>
      <c r="Y67" s="22" t="str">
        <f t="shared" si="36"/>
        <v>public static String BACKLOG_BECAUSE="backlogBecause";</v>
      </c>
      <c r="Z67" s="7" t="str">
        <f t="shared" si="37"/>
        <v>private String backlogBecause="";</v>
      </c>
    </row>
    <row r="68" spans="2:26" ht="19.2" x14ac:dyDescent="0.45">
      <c r="B68" s="1" t="s">
        <v>352</v>
      </c>
      <c r="C68" s="1" t="s">
        <v>1</v>
      </c>
      <c r="D68" s="4">
        <v>12</v>
      </c>
      <c r="J68" s="23"/>
      <c r="K68" s="25" t="s">
        <v>476</v>
      </c>
      <c r="L68" s="12"/>
      <c r="M68" s="18"/>
      <c r="N68" s="5" t="str">
        <f>CONCATENATE(B68," ",C68,"(",D68,")",",")</f>
        <v>BACKLOG_STATUS VARCHAR(12),</v>
      </c>
      <c r="O68" s="1" t="s">
        <v>354</v>
      </c>
      <c r="P68" t="s">
        <v>3</v>
      </c>
      <c r="W68" s="17" t="str">
        <f t="shared" si="34"/>
        <v>backlogStatus</v>
      </c>
      <c r="X68" s="3" t="str">
        <f t="shared" si="35"/>
        <v>"backlogStatus":"",</v>
      </c>
      <c r="Y68" s="22" t="str">
        <f>CONCATENATE("public static String ",,B68,,"=","""",W68,""";")</f>
        <v>public static String BACKLOG_STATUS="backlogStatus";</v>
      </c>
      <c r="Z68" s="7" t="str">
        <f>CONCATENATE("private String ",W68,"=","""""",";")</f>
        <v>private String backlogStatus="";</v>
      </c>
    </row>
    <row r="69" spans="2:26" ht="19.2" x14ac:dyDescent="0.45">
      <c r="B69" s="10" t="s">
        <v>262</v>
      </c>
      <c r="C69" s="1" t="s">
        <v>1</v>
      </c>
      <c r="D69" s="4">
        <v>43</v>
      </c>
      <c r="I69" t="e">
        <f>#REF!</f>
        <v>#REF!</v>
      </c>
      <c r="K69" s="25" t="s">
        <v>477</v>
      </c>
      <c r="L69" s="12"/>
      <c r="M69" s="18" t="e">
        <f>CONCATENATE(#REF!,",")</f>
        <v>#REF!</v>
      </c>
      <c r="N69" s="5" t="str">
        <f t="shared" si="38"/>
        <v>CREATED_BY VARCHAR(43),</v>
      </c>
      <c r="O69" s="1" t="s">
        <v>282</v>
      </c>
      <c r="P69" t="s">
        <v>128</v>
      </c>
      <c r="W69" s="17" t="str">
        <f t="shared" si="34"/>
        <v>createdBy</v>
      </c>
      <c r="X69" s="3" t="str">
        <f t="shared" si="35"/>
        <v>"createdBy":"",</v>
      </c>
      <c r="Y69" s="22" t="str">
        <f t="shared" si="36"/>
        <v>public static String CREATED_BY="createdBy";</v>
      </c>
      <c r="Z69" s="7" t="str">
        <f t="shared" si="37"/>
        <v>private String createdBy="";</v>
      </c>
    </row>
    <row r="70" spans="2:26" ht="19.2" x14ac:dyDescent="0.45">
      <c r="B70" s="1" t="s">
        <v>274</v>
      </c>
      <c r="C70" s="1" t="s">
        <v>1</v>
      </c>
      <c r="D70" s="4">
        <v>50</v>
      </c>
      <c r="I70" t="e">
        <f>I67</f>
        <v>#REF!</v>
      </c>
      <c r="J70" t="str">
        <f>CONCATENATE(LEFT(CONCATENATE(" ADD "," ",N70,";"),LEN(CONCATENATE(" ADD "," ",N70,";"))-2),";")</f>
        <v xml:space="preserve"> ADD  FK_PROJECT_ID VARCHAR(50);</v>
      </c>
      <c r="K70" s="25" t="s">
        <v>478</v>
      </c>
      <c r="L70" s="12"/>
      <c r="M70" s="18" t="str">
        <f>CONCATENATE(B70,",")</f>
        <v>FK_PROJECT_ID,</v>
      </c>
      <c r="N70" s="5" t="str">
        <f>CONCATENATE(B70," ",C70,"(",D70,")",",")</f>
        <v>FK_PROJECT_ID VARCHAR(50),</v>
      </c>
      <c r="O70" s="1" t="s">
        <v>10</v>
      </c>
      <c r="P70" t="s">
        <v>394</v>
      </c>
      <c r="Q70" t="s">
        <v>2</v>
      </c>
      <c r="W70" s="17" t="str">
        <f t="shared" si="34"/>
        <v>fkSourcedId</v>
      </c>
      <c r="X70" s="3" t="str">
        <f t="shared" si="35"/>
        <v>"fkSourcedId":"",</v>
      </c>
      <c r="Y70" s="22" t="str">
        <f>CONCATENATE("public static String ",,B70,,"=","""",W70,""";")</f>
        <v>public static String FK_PROJECT_ID="fkSourcedId";</v>
      </c>
      <c r="Z70" s="7" t="str">
        <f t="shared" si="37"/>
        <v>private String fkSourcedId="";</v>
      </c>
    </row>
    <row r="71" spans="2:26" ht="19.2" x14ac:dyDescent="0.45">
      <c r="B71" s="1" t="s">
        <v>287</v>
      </c>
      <c r="C71" s="1" t="s">
        <v>1</v>
      </c>
      <c r="D71" s="4">
        <v>50</v>
      </c>
      <c r="I71">
        <f>I68</f>
        <v>0</v>
      </c>
      <c r="J71" t="str">
        <f>CONCATENATE(LEFT(CONCATENATE(" ADD "," ",N71,";"),LEN(CONCATENATE(" ADD "," ",N71,";"))-2),";")</f>
        <v xml:space="preserve"> ADD  PROJECT_NAME VARCHAR(50);</v>
      </c>
      <c r="K71" s="25" t="s">
        <v>630</v>
      </c>
      <c r="L71" s="12"/>
      <c r="M71" s="18" t="str">
        <f>CONCATENATE(B71,",")</f>
        <v>PROJECT_NAME,</v>
      </c>
      <c r="N71" s="5" t="str">
        <f>CONCATENATE(B71," ",C71,"(",D71,")",",")</f>
        <v>PROJECT_NAME VARCHAR(50),</v>
      </c>
      <c r="O71" s="1" t="s">
        <v>10</v>
      </c>
      <c r="P71" t="s">
        <v>394</v>
      </c>
      <c r="Q71" t="s">
        <v>2</v>
      </c>
      <c r="W71" s="17" t="str">
        <f t="shared" si="34"/>
        <v>fkSourcedId</v>
      </c>
      <c r="X71" s="3" t="str">
        <f t="shared" si="35"/>
        <v>"fkSourcedId":"",</v>
      </c>
      <c r="Y71" s="22" t="str">
        <f>CONCATENATE("public static String ",,B71,,"=","""",W71,""";")</f>
        <v>public static String PROJECT_NAME="fkSourcedId";</v>
      </c>
      <c r="Z71" s="7" t="str">
        <f>CONCATENATE("private String ",W71,"=","""""",";")</f>
        <v>private String fkSourcedId="";</v>
      </c>
    </row>
    <row r="72" spans="2:26" ht="19.2" x14ac:dyDescent="0.45">
      <c r="B72" s="10" t="s">
        <v>339</v>
      </c>
      <c r="C72" s="1" t="s">
        <v>1</v>
      </c>
      <c r="D72" s="4">
        <v>43</v>
      </c>
      <c r="I72" t="e">
        <f>#REF!</f>
        <v>#REF!</v>
      </c>
      <c r="K72" s="25" t="s">
        <v>628</v>
      </c>
      <c r="L72" s="12"/>
      <c r="M72" s="18" t="str">
        <f>CONCATENATE(B69,",")</f>
        <v>CREATED_BY,</v>
      </c>
      <c r="N72" s="5" t="str">
        <f>CONCATENATE(B72," ",C72,"(",D72,")",",")</f>
        <v>CREATED_BY_NAME VARCHAR(43),</v>
      </c>
      <c r="O72" s="1" t="s">
        <v>282</v>
      </c>
      <c r="P72" t="s">
        <v>128</v>
      </c>
      <c r="W72" s="17" t="str">
        <f t="shared" si="34"/>
        <v>createdBy</v>
      </c>
      <c r="X72" s="3" t="str">
        <f t="shared" si="35"/>
        <v>"createdBy":"",</v>
      </c>
      <c r="Y72" s="22" t="str">
        <f>CONCATENATE("public static String ",,B72,,"=","""",W72,""";")</f>
        <v>public static String CREATED_BY_NAME="createdBy";</v>
      </c>
      <c r="Z72" s="7" t="str">
        <f>CONCATENATE("private String ",W72,"=","""""",";")</f>
        <v>private String createdBy="";</v>
      </c>
    </row>
    <row r="73" spans="2:26" ht="19.2" x14ac:dyDescent="0.45">
      <c r="B73" s="1" t="s">
        <v>263</v>
      </c>
      <c r="C73" s="1" t="s">
        <v>1</v>
      </c>
      <c r="D73" s="4">
        <v>30</v>
      </c>
      <c r="I73" t="e">
        <f>#REF!</f>
        <v>#REF!</v>
      </c>
      <c r="K73" s="25" t="s">
        <v>479</v>
      </c>
      <c r="L73" s="12"/>
      <c r="M73" s="18" t="str">
        <f>CONCATENATE(B73,",")</f>
        <v>CREATED_DATE,</v>
      </c>
      <c r="N73" s="5" t="str">
        <f t="shared" si="38"/>
        <v>CREATED_DATE VARCHAR(30),</v>
      </c>
      <c r="O73" s="1" t="s">
        <v>282</v>
      </c>
      <c r="P73" t="s">
        <v>8</v>
      </c>
      <c r="W73" s="17" t="str">
        <f t="shared" si="34"/>
        <v>createdDate</v>
      </c>
      <c r="X73" s="3" t="str">
        <f t="shared" si="35"/>
        <v>"createdDate":"",</v>
      </c>
      <c r="Y73" s="22" t="str">
        <f t="shared" si="36"/>
        <v>public static String CREATED_DATE="createdDate";</v>
      </c>
      <c r="Z73" s="7" t="str">
        <f t="shared" si="37"/>
        <v>private String createdDate="";</v>
      </c>
    </row>
    <row r="74" spans="2:26" ht="19.2" x14ac:dyDescent="0.45">
      <c r="B74" s="1" t="s">
        <v>264</v>
      </c>
      <c r="C74" s="1" t="s">
        <v>1</v>
      </c>
      <c r="D74" s="4">
        <v>12</v>
      </c>
      <c r="K74" s="25" t="s">
        <v>480</v>
      </c>
      <c r="L74" s="12"/>
      <c r="M74" s="18"/>
      <c r="N74" s="5" t="str">
        <f t="shared" si="38"/>
        <v>CREATED_TIME VARCHAR(12),</v>
      </c>
      <c r="O74" s="1" t="s">
        <v>282</v>
      </c>
      <c r="P74" t="s">
        <v>133</v>
      </c>
      <c r="W74" s="17" t="str">
        <f t="shared" si="34"/>
        <v>createdTime</v>
      </c>
      <c r="X74" s="3" t="str">
        <f t="shared" si="35"/>
        <v>"createdTime":"",</v>
      </c>
      <c r="Y74" s="22" t="str">
        <f t="shared" si="36"/>
        <v>public static String CREATED_TIME="createdTime";</v>
      </c>
      <c r="Z74" s="7" t="str">
        <f t="shared" si="37"/>
        <v>private String createdTime="";</v>
      </c>
    </row>
    <row r="75" spans="2:26" ht="19.2" x14ac:dyDescent="0.45">
      <c r="B75" s="1" t="s">
        <v>258</v>
      </c>
      <c r="C75" s="1" t="s">
        <v>1</v>
      </c>
      <c r="D75" s="4">
        <v>50</v>
      </c>
      <c r="I75" t="e">
        <f>#REF!</f>
        <v>#REF!</v>
      </c>
      <c r="K75" s="25" t="s">
        <v>481</v>
      </c>
      <c r="L75" s="12"/>
      <c r="M75" s="18" t="str">
        <f t="shared" ref="M75:M84" si="40">CONCATENATE(B75,",")</f>
        <v>ORDER_NO,</v>
      </c>
      <c r="N75" s="5" t="str">
        <f t="shared" si="38"/>
        <v>ORDER_NO VARCHAR(50),</v>
      </c>
      <c r="O75" s="1" t="s">
        <v>259</v>
      </c>
      <c r="P75" t="s">
        <v>173</v>
      </c>
      <c r="W75" s="17" t="str">
        <f t="shared" si="34"/>
        <v>orderNo</v>
      </c>
      <c r="X75" s="3" t="str">
        <f t="shared" si="35"/>
        <v>"orderNo":"",</v>
      </c>
      <c r="Y75" s="22" t="str">
        <f t="shared" si="36"/>
        <v>public static String ORDER_NO="orderNo";</v>
      </c>
      <c r="Z75" s="7" t="str">
        <f>CONCATENATE("private String ",W75,"=","""""",";")</f>
        <v>private String orderNo="";</v>
      </c>
    </row>
    <row r="76" spans="2:26" ht="19.2" x14ac:dyDescent="0.45">
      <c r="B76" s="1" t="s">
        <v>489</v>
      </c>
      <c r="C76" s="1" t="s">
        <v>1</v>
      </c>
      <c r="D76" s="4">
        <v>50</v>
      </c>
      <c r="I76" t="e">
        <f>#REF!</f>
        <v>#REF!</v>
      </c>
      <c r="K76" s="25" t="s">
        <v>482</v>
      </c>
      <c r="L76" s="12"/>
      <c r="M76" s="18" t="str">
        <f>CONCATENATE(B76,",")</f>
        <v>IS_FROM_CUSTOMER,</v>
      </c>
      <c r="N76" s="5" t="str">
        <f>CONCATENATE(B76," ",C76,"(",D76,")",",")</f>
        <v>IS_FROM_CUSTOMER VARCHAR(50),</v>
      </c>
      <c r="O76" s="1" t="s">
        <v>305</v>
      </c>
      <c r="W76" s="17" t="str">
        <f t="shared" si="34"/>
        <v>priority</v>
      </c>
      <c r="X76" s="3" t="str">
        <f t="shared" si="35"/>
        <v>"priority":"",</v>
      </c>
      <c r="Y76" s="22" t="str">
        <f>CONCATENATE("public static String ",,B76,,"=","""",W76,""";")</f>
        <v>public static String IS_FROM_CUSTOMER="priority";</v>
      </c>
      <c r="Z76" s="7" t="str">
        <f>CONCATENATE("private String ",W76,"=","""""",";")</f>
        <v>private String priority="";</v>
      </c>
    </row>
    <row r="77" spans="2:26" ht="19.2" x14ac:dyDescent="0.45">
      <c r="B77" s="1" t="s">
        <v>305</v>
      </c>
      <c r="C77" s="1" t="s">
        <v>1</v>
      </c>
      <c r="D77" s="4">
        <v>50</v>
      </c>
      <c r="I77" t="e">
        <f>#REF!</f>
        <v>#REF!</v>
      </c>
      <c r="K77" s="25" t="s">
        <v>483</v>
      </c>
      <c r="L77" s="12"/>
      <c r="M77" s="18" t="str">
        <f t="shared" si="40"/>
        <v>PRIORITY,</v>
      </c>
      <c r="N77" s="5" t="str">
        <f t="shared" si="38"/>
        <v>PRIORITY VARCHAR(50),</v>
      </c>
      <c r="O77" s="1" t="s">
        <v>305</v>
      </c>
      <c r="W77" s="17" t="str">
        <f t="shared" si="34"/>
        <v>priority</v>
      </c>
      <c r="X77" s="3" t="str">
        <f t="shared" si="35"/>
        <v>"priority":"",</v>
      </c>
      <c r="Y77" s="22" t="str">
        <f t="shared" si="36"/>
        <v>public static String PRIORITY="priority";</v>
      </c>
      <c r="Z77" s="7" t="str">
        <f>CONCATENATE("private String ",W77,"=","""""",";")</f>
        <v>private String priority="";</v>
      </c>
    </row>
    <row r="78" spans="2:26" ht="19.2" x14ac:dyDescent="0.45">
      <c r="B78" s="1" t="s">
        <v>422</v>
      </c>
      <c r="C78" s="1" t="s">
        <v>1</v>
      </c>
      <c r="D78" s="4">
        <v>50</v>
      </c>
      <c r="I78" t="e">
        <f>I75</f>
        <v>#REF!</v>
      </c>
      <c r="J78" t="str">
        <f>CONCATENATE(LEFT(CONCATENATE(" ADD "," ",N78,";"),LEN(CONCATENATE(" ADD "," ",N78,";"))-2),";")</f>
        <v xml:space="preserve"> ADD  FK_SOURCED_ID VARCHAR(50);</v>
      </c>
      <c r="K78" s="25" t="s">
        <v>484</v>
      </c>
      <c r="L78" s="12"/>
      <c r="M78" s="18" t="str">
        <f t="shared" si="40"/>
        <v>FK_SOURCED_ID,</v>
      </c>
      <c r="N78" s="5" t="str">
        <f t="shared" ref="N78:N84" si="41">CONCATENATE(B78," ",C78,"(",D78,")",",")</f>
        <v>FK_SOURCED_ID VARCHAR(50),</v>
      </c>
      <c r="O78" s="1" t="s">
        <v>10</v>
      </c>
      <c r="P78" t="s">
        <v>394</v>
      </c>
      <c r="Q78" t="s">
        <v>2</v>
      </c>
      <c r="W78" s="17" t="str">
        <f t="shared" si="34"/>
        <v>fkSourcedId</v>
      </c>
      <c r="X78" s="3" t="str">
        <f t="shared" si="35"/>
        <v>"fkSourcedId":"",</v>
      </c>
      <c r="Y78" s="22" t="str">
        <f t="shared" ref="Y78:Y84" si="42">CONCATENATE("public static String ",,B78,,"=","""",W78,""";")</f>
        <v>public static String FK_SOURCED_ID="fkSourcedId";</v>
      </c>
      <c r="Z78" s="7" t="str">
        <f t="shared" ref="Z78:Z83" si="43">CONCATENATE("private String ",W78,"=","""""",";")</f>
        <v>private String fkSourcedId="";</v>
      </c>
    </row>
    <row r="79" spans="2:26" ht="19.2" x14ac:dyDescent="0.45">
      <c r="B79" s="1" t="s">
        <v>400</v>
      </c>
      <c r="C79" s="1" t="s">
        <v>1</v>
      </c>
      <c r="D79" s="4">
        <v>40</v>
      </c>
      <c r="I79">
        <f>I74</f>
        <v>0</v>
      </c>
      <c r="J79" t="s">
        <v>395</v>
      </c>
      <c r="K79" s="25" t="str">
        <f>CONCATENATE(B79,",")</f>
        <v>ESTIMATED_HOURS,</v>
      </c>
      <c r="L79" s="12"/>
      <c r="M79" s="18" t="str">
        <f t="shared" si="40"/>
        <v>ESTIMATED_HOURS,</v>
      </c>
      <c r="N79" s="5" t="str">
        <f t="shared" si="41"/>
        <v>ESTIMATED_HOURS VARCHAR(40),</v>
      </c>
      <c r="O79" s="1" t="s">
        <v>405</v>
      </c>
      <c r="P79" t="s">
        <v>406</v>
      </c>
      <c r="W79" s="17" t="str">
        <f t="shared" si="34"/>
        <v>estimatedHours</v>
      </c>
      <c r="X79" s="3" t="str">
        <f t="shared" si="35"/>
        <v>"estimatedHours":"",</v>
      </c>
      <c r="Y79" s="22" t="str">
        <f t="shared" si="42"/>
        <v>public static String ESTIMATED_HOURS="estimatedHours";</v>
      </c>
      <c r="Z79" s="7" t="str">
        <f>CONCATENATE("private String ",W79,"=","""""",";")</f>
        <v>private String estimatedHours="";</v>
      </c>
    </row>
    <row r="80" spans="2:26" ht="19.2" x14ac:dyDescent="0.45">
      <c r="B80" s="1" t="s">
        <v>401</v>
      </c>
      <c r="C80" s="1" t="s">
        <v>1</v>
      </c>
      <c r="D80" s="4">
        <v>40</v>
      </c>
      <c r="I80" t="e">
        <f>I75</f>
        <v>#REF!</v>
      </c>
      <c r="J80" t="s">
        <v>395</v>
      </c>
      <c r="K80" s="25" t="str">
        <f>CONCATENATE(B80,",")</f>
        <v>SPENT_HOURS,</v>
      </c>
      <c r="L80" s="12"/>
      <c r="M80" s="18" t="str">
        <f>CONCATENATE(B80,",")</f>
        <v>SPENT_HOURS,</v>
      </c>
      <c r="N80" s="5" t="str">
        <f t="shared" si="41"/>
        <v>SPENT_HOURS VARCHAR(40),</v>
      </c>
      <c r="O80" s="1" t="s">
        <v>407</v>
      </c>
      <c r="P80" t="s">
        <v>406</v>
      </c>
      <c r="W80" s="17" t="str">
        <f t="shared" si="34"/>
        <v>spentHours</v>
      </c>
      <c r="X80" s="3" t="str">
        <f t="shared" si="35"/>
        <v>"spentHours":"",</v>
      </c>
      <c r="Y80" s="22" t="str">
        <f t="shared" si="42"/>
        <v>public static String SPENT_HOURS="spentHours";</v>
      </c>
      <c r="Z80" s="7" t="str">
        <f t="shared" si="43"/>
        <v>private String spentHours="";</v>
      </c>
    </row>
    <row r="81" spans="2:26" ht="19.2" x14ac:dyDescent="0.45">
      <c r="B81" s="1" t="s">
        <v>360</v>
      </c>
      <c r="C81" s="1" t="s">
        <v>1</v>
      </c>
      <c r="D81" s="4">
        <v>40</v>
      </c>
      <c r="I81">
        <f>I74</f>
        <v>0</v>
      </c>
      <c r="J81" t="s">
        <v>395</v>
      </c>
      <c r="K81" s="36" t="s">
        <v>593</v>
      </c>
      <c r="L81" s="12"/>
      <c r="M81" s="18" t="str">
        <f>CONCATENATE(B81,",")</f>
        <v>SPRINT_NAME,</v>
      </c>
      <c r="N81" s="5" t="str">
        <f t="shared" si="41"/>
        <v>SPRINT_NAME VARCHAR(40),</v>
      </c>
      <c r="O81" s="1" t="s">
        <v>112</v>
      </c>
      <c r="P81" t="s">
        <v>394</v>
      </c>
      <c r="W81" s="17" t="str">
        <f t="shared" si="34"/>
        <v>isSourced</v>
      </c>
      <c r="X81" s="3" t="str">
        <f t="shared" si="35"/>
        <v>"isSourced":"",</v>
      </c>
      <c r="Y81" s="22" t="str">
        <f t="shared" si="42"/>
        <v>public static String SPRINT_NAME="isSourced";</v>
      </c>
      <c r="Z81" s="7" t="str">
        <f t="shared" si="43"/>
        <v>private String isSourced="";</v>
      </c>
    </row>
    <row r="82" spans="2:26" ht="19.2" x14ac:dyDescent="0.45">
      <c r="B82" s="1" t="s">
        <v>459</v>
      </c>
      <c r="C82" s="1" t="s">
        <v>1</v>
      </c>
      <c r="D82" s="4">
        <v>40</v>
      </c>
      <c r="I82" t="e">
        <f>I75</f>
        <v>#REF!</v>
      </c>
      <c r="J82" t="s">
        <v>395</v>
      </c>
      <c r="K82" t="s">
        <v>594</v>
      </c>
      <c r="L82" s="12"/>
      <c r="M82" s="18" t="str">
        <f>CONCATENATE(B82,",")</f>
        <v>LABEL_NAME,</v>
      </c>
      <c r="N82" s="5" t="str">
        <f t="shared" si="41"/>
        <v>LABEL_NAME VARCHAR(40),</v>
      </c>
      <c r="O82" s="1" t="s">
        <v>112</v>
      </c>
      <c r="P82" t="s">
        <v>394</v>
      </c>
      <c r="W82" s="17" t="str">
        <f t="shared" si="34"/>
        <v>isSourced</v>
      </c>
      <c r="X82" s="3" t="str">
        <f t="shared" si="35"/>
        <v>"isSourced":"",</v>
      </c>
      <c r="Y82" s="22" t="str">
        <f t="shared" si="42"/>
        <v>public static String LABEL_NAME="isSourced";</v>
      </c>
      <c r="Z82" s="7" t="str">
        <f>CONCATENATE("private String ",W82,"=","""""",";")</f>
        <v>private String isSourced="";</v>
      </c>
    </row>
    <row r="83" spans="2:26" ht="19.2" x14ac:dyDescent="0.45">
      <c r="B83" s="1" t="s">
        <v>341</v>
      </c>
      <c r="C83" s="1" t="s">
        <v>1</v>
      </c>
      <c r="D83" s="4">
        <v>40</v>
      </c>
      <c r="I83" t="e">
        <f>I76</f>
        <v>#REF!</v>
      </c>
      <c r="J83" t="s">
        <v>395</v>
      </c>
      <c r="K83" t="s">
        <v>673</v>
      </c>
      <c r="L83" s="12"/>
      <c r="M83" s="18" t="str">
        <f>CONCATENATE(B83,",")</f>
        <v>ASSIGNEE_NAME,</v>
      </c>
      <c r="N83" s="5" t="str">
        <f t="shared" si="41"/>
        <v>ASSIGNEE_NAME VARCHAR(40),</v>
      </c>
      <c r="O83" s="1" t="s">
        <v>112</v>
      </c>
      <c r="P83" t="s">
        <v>394</v>
      </c>
      <c r="W83" s="17" t="str">
        <f t="shared" si="34"/>
        <v>isSourced</v>
      </c>
      <c r="X83" s="3" t="str">
        <f t="shared" si="35"/>
        <v>"isSourced":"",</v>
      </c>
      <c r="Y83" s="22" t="str">
        <f t="shared" si="42"/>
        <v>public static String ASSIGNEE_NAME="isSourced";</v>
      </c>
      <c r="Z83" s="7" t="str">
        <f t="shared" si="43"/>
        <v>private String isSourced="";</v>
      </c>
    </row>
    <row r="84" spans="2:26" ht="19.2" x14ac:dyDescent="0.45">
      <c r="B84" s="1" t="s">
        <v>393</v>
      </c>
      <c r="C84" s="1" t="s">
        <v>1</v>
      </c>
      <c r="D84" s="4">
        <v>40</v>
      </c>
      <c r="I84" t="e">
        <f>I77</f>
        <v>#REF!</v>
      </c>
      <c r="J84" t="s">
        <v>395</v>
      </c>
      <c r="K84" s="21" t="s">
        <v>485</v>
      </c>
      <c r="L84" s="12"/>
      <c r="M84" s="18" t="str">
        <f t="shared" si="40"/>
        <v>IS_SOURCED,</v>
      </c>
      <c r="N84" s="5" t="str">
        <f t="shared" si="41"/>
        <v>IS_SOURCED VARCHAR(40),</v>
      </c>
      <c r="O84" s="1" t="s">
        <v>112</v>
      </c>
      <c r="P84" t="s">
        <v>394</v>
      </c>
      <c r="W84" s="17" t="str">
        <f t="shared" si="34"/>
        <v>isSourced</v>
      </c>
      <c r="X84" s="3" t="str">
        <f t="shared" si="35"/>
        <v>"isSourced":"",</v>
      </c>
      <c r="Y84" s="22" t="str">
        <f t="shared" si="42"/>
        <v>public static String IS_SOURCED="isSourced";</v>
      </c>
      <c r="Z84" s="7" t="str">
        <f>CONCATENATE("private String ",W84,"=","""""",";")</f>
        <v>private String isSourced="";</v>
      </c>
    </row>
    <row r="85" spans="2:26" ht="19.2" x14ac:dyDescent="0.45">
      <c r="B85" s="10" t="s">
        <v>492</v>
      </c>
      <c r="C85" s="1" t="s">
        <v>1</v>
      </c>
      <c r="D85" s="4">
        <v>3000</v>
      </c>
      <c r="I85" t="e">
        <f>I77</f>
        <v>#REF!</v>
      </c>
      <c r="J85" t="s">
        <v>395</v>
      </c>
      <c r="K85" s="21" t="s">
        <v>486</v>
      </c>
      <c r="L85" s="12"/>
      <c r="M85" s="18" t="str">
        <f>CONCATENATE(B88,",")</f>
        <v>DESCRIPTION_SOURCED,</v>
      </c>
      <c r="N85" s="5" t="str">
        <f>CONCATENATE(B88," ",C85,"(",D85,")",",")</f>
        <v>DESCRIPTION_SOURCED VARCHAR(3000),</v>
      </c>
      <c r="O85" s="1" t="s">
        <v>14</v>
      </c>
      <c r="P85" t="s">
        <v>394</v>
      </c>
      <c r="W85" s="17" t="str">
        <f t="shared" si="34"/>
        <v>descriptionSourced</v>
      </c>
      <c r="X85" s="3" t="str">
        <f t="shared" si="35"/>
        <v>"descriptionSourced":"",</v>
      </c>
      <c r="Y85" s="22" t="str">
        <f>CONCATENATE("public static String ",,B88,,"=","""",W85,""";")</f>
        <v>public static String DESCRIPTION_SOURCED="descriptionSourced";</v>
      </c>
      <c r="Z85" s="7" t="str">
        <f>CONCATENATE("private String ",W85,"=","""""",";")</f>
        <v>private String descriptionSourced="";</v>
      </c>
    </row>
    <row r="86" spans="2:26" ht="30.6" x14ac:dyDescent="0.45">
      <c r="B86" s="1" t="s">
        <v>509</v>
      </c>
      <c r="C86" s="1" t="s">
        <v>1</v>
      </c>
      <c r="D86" s="4">
        <v>3000</v>
      </c>
      <c r="I86" t="e">
        <f>#REF!</f>
        <v>#REF!</v>
      </c>
      <c r="K86" s="21" t="s">
        <v>510</v>
      </c>
      <c r="L86" s="12"/>
      <c r="M86" s="18" t="str">
        <f>CONCATENATE(B86,",")</f>
        <v>IS_INITIAL,</v>
      </c>
      <c r="N86" s="5" t="str">
        <f>CONCATENATE(B86," ",C86,"(",D86,")",",")</f>
        <v>IS_INITIAL VARCHAR(3000),</v>
      </c>
      <c r="O86" s="1" t="s">
        <v>112</v>
      </c>
      <c r="P86" t="s">
        <v>508</v>
      </c>
      <c r="W86" s="17" t="str">
        <f t="shared" si="34"/>
        <v>isInitial</v>
      </c>
      <c r="X86" s="3" t="str">
        <f t="shared" si="35"/>
        <v>"isInitial":"",</v>
      </c>
      <c r="Y86" s="22" t="str">
        <f>CONCATENATE("public static String ",,B86,,"=","""",W86,""";")</f>
        <v>public static String IS_INITIAL="isInitial";</v>
      </c>
      <c r="Z86" s="7" t="str">
        <f>CONCATENATE("private String ",W86,"=","""""",";")</f>
        <v>private String isInitial="";</v>
      </c>
    </row>
    <row r="87" spans="2:26" ht="19.2" x14ac:dyDescent="0.45">
      <c r="B87" s="1" t="s">
        <v>490</v>
      </c>
      <c r="C87" s="1" t="s">
        <v>1</v>
      </c>
      <c r="D87" s="4">
        <v>3000</v>
      </c>
      <c r="I87" t="e">
        <f>#REF!</f>
        <v>#REF!</v>
      </c>
      <c r="K87" s="21" t="s">
        <v>511</v>
      </c>
      <c r="L87" s="12"/>
      <c r="M87" s="18" t="str">
        <f>CONCATENATE(B87,",")</f>
        <v>IS_BOUNDED,</v>
      </c>
      <c r="N87" s="5" t="str">
        <f>CONCATENATE(B87," ",C87,"(",D87,")",",")</f>
        <v>IS_BOUNDED VARCHAR(3000),</v>
      </c>
      <c r="O87" s="1" t="s">
        <v>14</v>
      </c>
      <c r="W87" s="17" t="str">
        <f t="shared" si="34"/>
        <v>description</v>
      </c>
      <c r="X87" s="3" t="str">
        <f t="shared" si="35"/>
        <v>"description":"",</v>
      </c>
      <c r="Y87" s="22" t="str">
        <f>CONCATENATE("public static String ",,B87,,"=","""",W87,""";")</f>
        <v>public static String IS_BOUNDED="description";</v>
      </c>
      <c r="Z87" s="7" t="str">
        <f>CONCATENATE("private String ",W87,"=","""""",";")</f>
        <v>private String description="";</v>
      </c>
    </row>
    <row r="88" spans="2:26" ht="19.2" x14ac:dyDescent="0.45">
      <c r="B88" s="1" t="s">
        <v>396</v>
      </c>
      <c r="C88" s="1" t="s">
        <v>1</v>
      </c>
      <c r="D88" s="4">
        <v>3000</v>
      </c>
      <c r="I88" t="e">
        <f>#REF!</f>
        <v>#REF!</v>
      </c>
      <c r="K88" s="21" t="s">
        <v>487</v>
      </c>
      <c r="L88" s="12"/>
      <c r="M88" s="18" t="e">
        <f>CONCATENATE(#REF!,",")</f>
        <v>#REF!</v>
      </c>
      <c r="N88" s="5" t="e">
        <f>CONCATENATE(#REF!," ",C88,"(",D88,")",",")</f>
        <v>#REF!</v>
      </c>
      <c r="O88" s="1" t="s">
        <v>14</v>
      </c>
      <c r="W88" s="17" t="str">
        <f t="shared" si="34"/>
        <v>description</v>
      </c>
      <c r="X88" s="3" t="str">
        <f t="shared" si="35"/>
        <v>"description":"",</v>
      </c>
      <c r="Y88" s="22" t="e">
        <f>CONCATENATE("public static String ",,#REF!,,"=","""",W88,""";")</f>
        <v>#REF!</v>
      </c>
      <c r="Z88" s="7" t="str">
        <f>CONCATENATE("private String ",W88,"=","""""",";")</f>
        <v>private String description="";</v>
      </c>
    </row>
    <row r="89" spans="2:26" ht="19.2" x14ac:dyDescent="0.45">
      <c r="B89" s="1" t="s">
        <v>491</v>
      </c>
      <c r="C89" s="1"/>
      <c r="D89" s="8"/>
      <c r="K89" s="21" t="s">
        <v>14</v>
      </c>
      <c r="M89" s="18"/>
      <c r="N89" s="33" t="s">
        <v>130</v>
      </c>
      <c r="O89" s="1"/>
      <c r="W89" s="17"/>
    </row>
    <row r="90" spans="2:26" ht="19.2" x14ac:dyDescent="0.45">
      <c r="C90" s="1"/>
      <c r="D90" s="8"/>
      <c r="K90" s="21" t="s">
        <v>488</v>
      </c>
      <c r="M90" s="18"/>
      <c r="N90" s="31" t="s">
        <v>126</v>
      </c>
      <c r="O90" s="1"/>
      <c r="W90" s="17"/>
    </row>
    <row r="91" spans="2:26" ht="19.2" x14ac:dyDescent="0.45">
      <c r="C91" s="14"/>
      <c r="D91" s="9"/>
      <c r="M91" s="20"/>
      <c r="W91" s="17"/>
    </row>
    <row r="92" spans="2:26" ht="19.2" x14ac:dyDescent="0.45">
      <c r="C92" s="14"/>
      <c r="D92" s="9"/>
      <c r="M92" s="20"/>
      <c r="W92" s="17"/>
    </row>
    <row r="93" spans="2:26" x14ac:dyDescent="0.3">
      <c r="B93" s="2" t="s">
        <v>639</v>
      </c>
      <c r="I93" t="str">
        <f>CONCATENATE("ALTER TABLE"," ",B93)</f>
        <v>ALTER TABLE TM_BACKLOG_LIST_WITH_TASK</v>
      </c>
      <c r="J93" t="s">
        <v>293</v>
      </c>
      <c r="K93" s="26" t="s">
        <v>664</v>
      </c>
      <c r="N93" s="5" t="s">
        <v>596</v>
      </c>
    </row>
    <row r="94" spans="2:26" ht="19.2" x14ac:dyDescent="0.45">
      <c r="B94" s="1" t="s">
        <v>2</v>
      </c>
      <c r="C94" s="1" t="s">
        <v>1</v>
      </c>
      <c r="D94" s="4">
        <v>30</v>
      </c>
      <c r="E94" s="24" t="s">
        <v>113</v>
      </c>
      <c r="I94" t="str">
        <f>I93</f>
        <v>ALTER TABLE TM_BACKLOG_LIST_WITH_TASK</v>
      </c>
      <c r="K94" s="25" t="s">
        <v>596</v>
      </c>
      <c r="L94" s="12"/>
      <c r="M94" s="18" t="str">
        <f t="shared" ref="M94:M99" si="44">CONCATENATE(B94,",")</f>
        <v>ID,</v>
      </c>
      <c r="N94" s="5" t="s">
        <v>597</v>
      </c>
      <c r="O94" s="1" t="s">
        <v>2</v>
      </c>
      <c r="P94" s="6"/>
      <c r="Q94" s="6"/>
      <c r="R94" s="6"/>
      <c r="S94" s="6"/>
      <c r="T94" s="6"/>
      <c r="U94" s="6"/>
      <c r="V94" s="6"/>
      <c r="W94" s="17" t="str">
        <f t="shared" ref="W94:W128" si="45"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id</v>
      </c>
      <c r="X94" s="3" t="str">
        <f t="shared" ref="X94:X127" si="46">CONCATENATE("""",W94,"""",":","""","""",",")</f>
        <v>"id":"",</v>
      </c>
      <c r="Y94" s="22" t="str">
        <f t="shared" ref="Y94:Y113" si="47">CONCATENATE("public static String ",,B94,,"=","""",W94,""";")</f>
        <v>public static String ID="id";</v>
      </c>
      <c r="Z94" s="7" t="str">
        <f t="shared" ref="Z94:Z127" si="48">CONCATENATE("private String ",W94,"=","""""",";")</f>
        <v>private String id="";</v>
      </c>
    </row>
    <row r="95" spans="2:26" ht="19.2" x14ac:dyDescent="0.45">
      <c r="B95" s="1" t="s">
        <v>3</v>
      </c>
      <c r="C95" s="1" t="s">
        <v>1</v>
      </c>
      <c r="D95" s="4">
        <v>10</v>
      </c>
      <c r="I95" t="str">
        <f>I94</f>
        <v>ALTER TABLE TM_BACKLOG_LIST_WITH_TASK</v>
      </c>
      <c r="K95" s="25" t="s">
        <v>597</v>
      </c>
      <c r="L95" s="12"/>
      <c r="M95" s="18" t="str">
        <f t="shared" si="44"/>
        <v>STATUS,</v>
      </c>
      <c r="N95" s="5" t="s">
        <v>598</v>
      </c>
      <c r="O95" s="1" t="s">
        <v>3</v>
      </c>
      <c r="W95" s="17" t="str">
        <f t="shared" si="45"/>
        <v>status</v>
      </c>
      <c r="X95" s="3" t="str">
        <f t="shared" si="46"/>
        <v>"status":"",</v>
      </c>
      <c r="Y95" s="22" t="str">
        <f t="shared" si="47"/>
        <v>public static String STATUS="status";</v>
      </c>
      <c r="Z95" s="7" t="str">
        <f t="shared" si="48"/>
        <v>private String status="";</v>
      </c>
    </row>
    <row r="96" spans="2:26" ht="19.2" x14ac:dyDescent="0.45">
      <c r="B96" s="1" t="s">
        <v>4</v>
      </c>
      <c r="C96" s="1" t="s">
        <v>1</v>
      </c>
      <c r="D96" s="4">
        <v>30</v>
      </c>
      <c r="I96" t="str">
        <f>I95</f>
        <v>ALTER TABLE TM_BACKLOG_LIST_WITH_TASK</v>
      </c>
      <c r="K96" s="25" t="s">
        <v>598</v>
      </c>
      <c r="L96" s="12"/>
      <c r="M96" s="18" t="str">
        <f t="shared" si="44"/>
        <v>INSERT_DATE,</v>
      </c>
      <c r="N96" s="5" t="s">
        <v>599</v>
      </c>
      <c r="O96" s="1" t="s">
        <v>7</v>
      </c>
      <c r="P96" t="s">
        <v>8</v>
      </c>
      <c r="W96" s="17" t="str">
        <f t="shared" si="45"/>
        <v>insertDate</v>
      </c>
      <c r="X96" s="3" t="str">
        <f t="shared" si="46"/>
        <v>"insertDate":"",</v>
      </c>
      <c r="Y96" s="22" t="str">
        <f t="shared" si="47"/>
        <v>public static String INSERT_DATE="insertDate";</v>
      </c>
      <c r="Z96" s="7" t="str">
        <f t="shared" si="48"/>
        <v>private String insertDate="";</v>
      </c>
    </row>
    <row r="97" spans="2:26" ht="19.2" x14ac:dyDescent="0.45">
      <c r="B97" s="1" t="s">
        <v>5</v>
      </c>
      <c r="C97" s="1" t="s">
        <v>1</v>
      </c>
      <c r="D97" s="4">
        <v>30</v>
      </c>
      <c r="I97" t="str">
        <f>I96</f>
        <v>ALTER TABLE TM_BACKLOG_LIST_WITH_TASK</v>
      </c>
      <c r="K97" s="25" t="s">
        <v>599</v>
      </c>
      <c r="L97" s="12"/>
      <c r="M97" s="18" t="str">
        <f t="shared" si="44"/>
        <v>MODIFICATION_DATE,</v>
      </c>
      <c r="N97" s="5" t="s">
        <v>640</v>
      </c>
      <c r="O97" s="1" t="s">
        <v>9</v>
      </c>
      <c r="P97" t="s">
        <v>8</v>
      </c>
      <c r="W97" s="17" t="str">
        <f t="shared" si="45"/>
        <v>modificationDate</v>
      </c>
      <c r="X97" s="3" t="str">
        <f t="shared" si="46"/>
        <v>"modificationDate":"",</v>
      </c>
      <c r="Y97" s="22" t="str">
        <f t="shared" si="47"/>
        <v>public static String MODIFICATION_DATE="modificationDate";</v>
      </c>
      <c r="Z97" s="7" t="str">
        <f t="shared" si="48"/>
        <v>private String modificationDate="";</v>
      </c>
    </row>
    <row r="98" spans="2:26" ht="19.2" x14ac:dyDescent="0.45">
      <c r="B98" s="1" t="s">
        <v>523</v>
      </c>
      <c r="C98" s="1" t="s">
        <v>1</v>
      </c>
      <c r="D98" s="4">
        <v>222</v>
      </c>
      <c r="I98" t="e">
        <f>#REF!</f>
        <v>#REF!</v>
      </c>
      <c r="K98" s="25" t="s">
        <v>640</v>
      </c>
      <c r="L98" s="12"/>
      <c r="M98" s="18" t="str">
        <f t="shared" si="44"/>
        <v>TASK_COUNT,</v>
      </c>
      <c r="N98" s="5" t="s">
        <v>641</v>
      </c>
      <c r="O98" s="1" t="s">
        <v>311</v>
      </c>
      <c r="P98" t="s">
        <v>214</v>
      </c>
      <c r="W98" s="17" t="str">
        <f t="shared" si="45"/>
        <v>taskCount</v>
      </c>
      <c r="X98" s="3" t="str">
        <f t="shared" si="46"/>
        <v>"taskCount":"",</v>
      </c>
      <c r="Y98" s="22" t="str">
        <f t="shared" si="47"/>
        <v>public static String TASK_COUNT="taskCount";</v>
      </c>
      <c r="Z98" s="7" t="str">
        <f t="shared" si="48"/>
        <v>private String taskCount="";</v>
      </c>
    </row>
    <row r="99" spans="2:26" ht="19.2" x14ac:dyDescent="0.45">
      <c r="B99" s="1" t="s">
        <v>524</v>
      </c>
      <c r="C99" s="1" t="s">
        <v>1</v>
      </c>
      <c r="D99" s="4">
        <v>222</v>
      </c>
      <c r="I99" t="e">
        <f>#REF!</f>
        <v>#REF!</v>
      </c>
      <c r="K99" s="25" t="s">
        <v>641</v>
      </c>
      <c r="L99" s="12"/>
      <c r="M99" s="18" t="str">
        <f t="shared" si="44"/>
        <v>INPUT_COUNT,</v>
      </c>
      <c r="N99" s="5" t="s">
        <v>642</v>
      </c>
      <c r="O99" s="1" t="s">
        <v>13</v>
      </c>
      <c r="P99" t="s">
        <v>214</v>
      </c>
      <c r="W99" s="17" t="str">
        <f t="shared" si="45"/>
        <v>inputCount</v>
      </c>
      <c r="X99" s="3" t="str">
        <f t="shared" si="46"/>
        <v>"inputCount":"",</v>
      </c>
      <c r="Y99" s="22" t="str">
        <f t="shared" si="47"/>
        <v>public static String INPUT_COUNT="inputCount";</v>
      </c>
      <c r="Z99" s="7" t="str">
        <f t="shared" si="48"/>
        <v>private String inputCount="";</v>
      </c>
    </row>
    <row r="100" spans="2:26" ht="19.2" x14ac:dyDescent="0.45">
      <c r="B100" s="1" t="s">
        <v>442</v>
      </c>
      <c r="C100" s="1" t="s">
        <v>1</v>
      </c>
      <c r="D100" s="4">
        <v>12</v>
      </c>
      <c r="J100" s="23"/>
      <c r="K100" s="25" t="s">
        <v>642</v>
      </c>
      <c r="L100" s="12"/>
      <c r="M100" s="18"/>
      <c r="N100" s="5" t="s">
        <v>643</v>
      </c>
      <c r="O100" s="1" t="s">
        <v>409</v>
      </c>
      <c r="P100" t="s">
        <v>214</v>
      </c>
      <c r="W100" s="17" t="str">
        <f t="shared" si="45"/>
        <v>bugCount</v>
      </c>
      <c r="X100" s="3" t="str">
        <f t="shared" si="46"/>
        <v>"bugCount":"",</v>
      </c>
      <c r="Y100" s="22" t="str">
        <f t="shared" si="47"/>
        <v>public static String BUG_COUNT="bugCount";</v>
      </c>
      <c r="Z100" s="7" t="str">
        <f t="shared" si="48"/>
        <v>private String bugCount="";</v>
      </c>
    </row>
    <row r="101" spans="2:26" ht="19.2" x14ac:dyDescent="0.45">
      <c r="B101" s="1" t="s">
        <v>443</v>
      </c>
      <c r="C101" s="1" t="s">
        <v>1</v>
      </c>
      <c r="D101" s="4">
        <v>12</v>
      </c>
      <c r="J101" s="23"/>
      <c r="K101" s="25" t="s">
        <v>643</v>
      </c>
      <c r="L101" s="12"/>
      <c r="M101" s="18"/>
      <c r="N101" s="5" t="s">
        <v>644</v>
      </c>
      <c r="O101" s="1" t="s">
        <v>410</v>
      </c>
      <c r="P101" t="s">
        <v>214</v>
      </c>
      <c r="W101" s="17" t="str">
        <f t="shared" si="45"/>
        <v>updateCount</v>
      </c>
      <c r="X101" s="3" t="str">
        <f t="shared" si="46"/>
        <v>"updateCount":"",</v>
      </c>
      <c r="Y101" s="22" t="str">
        <f t="shared" si="47"/>
        <v>public static String UPDATE_COUNT="updateCount";</v>
      </c>
      <c r="Z101" s="7" t="str">
        <f t="shared" si="48"/>
        <v>private String updateCount="";</v>
      </c>
    </row>
    <row r="102" spans="2:26" ht="19.2" x14ac:dyDescent="0.45">
      <c r="B102" s="1" t="s">
        <v>525</v>
      </c>
      <c r="C102" s="1" t="s">
        <v>1</v>
      </c>
      <c r="D102" s="4">
        <v>12</v>
      </c>
      <c r="J102" s="23"/>
      <c r="K102" s="25" t="s">
        <v>644</v>
      </c>
      <c r="L102" s="12"/>
      <c r="M102" s="18"/>
      <c r="N102" s="5" t="s">
        <v>645</v>
      </c>
      <c r="O102" s="1" t="s">
        <v>323</v>
      </c>
      <c r="P102" t="s">
        <v>214</v>
      </c>
      <c r="W102" s="17" t="str">
        <f t="shared" si="45"/>
        <v>commentCount</v>
      </c>
      <c r="X102" s="3" t="str">
        <f t="shared" si="46"/>
        <v>"commentCount":"",</v>
      </c>
      <c r="Y102" s="22" t="str">
        <f t="shared" si="47"/>
        <v>public static String COMMENT_COUNT="commentCount";</v>
      </c>
      <c r="Z102" s="7" t="str">
        <f t="shared" si="48"/>
        <v>private String commentCount="";</v>
      </c>
    </row>
    <row r="103" spans="2:26" ht="19.2" x14ac:dyDescent="0.45">
      <c r="B103" s="1" t="s">
        <v>351</v>
      </c>
      <c r="C103" s="1" t="s">
        <v>1</v>
      </c>
      <c r="D103" s="4">
        <v>222</v>
      </c>
      <c r="I103" t="e">
        <f>#REF!</f>
        <v>#REF!</v>
      </c>
      <c r="K103" s="25" t="s">
        <v>645</v>
      </c>
      <c r="L103" s="12"/>
      <c r="M103" s="18" t="str">
        <f>CONCATENATE(B103,",")</f>
        <v>BACKLOG_NAME,</v>
      </c>
      <c r="N103" s="5" t="s">
        <v>646</v>
      </c>
      <c r="O103" s="1" t="s">
        <v>354</v>
      </c>
      <c r="P103" t="s">
        <v>0</v>
      </c>
      <c r="W103" s="17" t="str">
        <f t="shared" si="45"/>
        <v>backlogName</v>
      </c>
      <c r="X103" s="3" t="str">
        <f t="shared" si="46"/>
        <v>"backlogName":"",</v>
      </c>
      <c r="Y103" s="22" t="str">
        <f t="shared" si="47"/>
        <v>public static String BACKLOG_NAME="backlogName";</v>
      </c>
      <c r="Z103" s="7" t="str">
        <f t="shared" si="48"/>
        <v>private String backlogName="";</v>
      </c>
    </row>
    <row r="104" spans="2:26" ht="19.2" x14ac:dyDescent="0.45">
      <c r="B104" s="1" t="s">
        <v>353</v>
      </c>
      <c r="C104" s="1" t="s">
        <v>1</v>
      </c>
      <c r="D104" s="4">
        <v>222</v>
      </c>
      <c r="I104" t="e">
        <f>#REF!</f>
        <v>#REF!</v>
      </c>
      <c r="K104" s="25" t="s">
        <v>646</v>
      </c>
      <c r="L104" s="12"/>
      <c r="M104" s="18" t="str">
        <f>CONCATENATE(B104,",")</f>
        <v>BACKLOG_BECAUSE,</v>
      </c>
      <c r="N104" s="5" t="s">
        <v>647</v>
      </c>
      <c r="O104" s="1" t="s">
        <v>354</v>
      </c>
      <c r="P104" t="s">
        <v>355</v>
      </c>
      <c r="W104" s="17" t="str">
        <f t="shared" si="45"/>
        <v>backlogBecause</v>
      </c>
      <c r="X104" s="3" t="str">
        <f t="shared" si="46"/>
        <v>"backlogBecause":"",</v>
      </c>
      <c r="Y104" s="22" t="str">
        <f t="shared" si="47"/>
        <v>public static String BACKLOG_BECAUSE="backlogBecause";</v>
      </c>
      <c r="Z104" s="7" t="str">
        <f t="shared" si="48"/>
        <v>private String backlogBecause="";</v>
      </c>
    </row>
    <row r="105" spans="2:26" ht="19.2" x14ac:dyDescent="0.45">
      <c r="B105" s="1" t="s">
        <v>352</v>
      </c>
      <c r="C105" s="1" t="s">
        <v>1</v>
      </c>
      <c r="D105" s="4">
        <v>12</v>
      </c>
      <c r="J105" s="23"/>
      <c r="K105" s="25" t="s">
        <v>647</v>
      </c>
      <c r="L105" s="12"/>
      <c r="M105" s="18"/>
      <c r="N105" s="5" t="s">
        <v>604</v>
      </c>
      <c r="O105" s="1" t="s">
        <v>354</v>
      </c>
      <c r="P105" t="s">
        <v>3</v>
      </c>
      <c r="W105" s="17" t="str">
        <f t="shared" si="45"/>
        <v>backlogStatus</v>
      </c>
      <c r="X105" s="3" t="str">
        <f t="shared" si="46"/>
        <v>"backlogStatus":"",</v>
      </c>
      <c r="Y105" s="22" t="str">
        <f t="shared" si="47"/>
        <v>public static String BACKLOG_STATUS="backlogStatus";</v>
      </c>
      <c r="Z105" s="7" t="str">
        <f t="shared" si="48"/>
        <v>private String backlogStatus="";</v>
      </c>
    </row>
    <row r="106" spans="2:26" ht="19.2" x14ac:dyDescent="0.45">
      <c r="B106" s="10" t="s">
        <v>262</v>
      </c>
      <c r="C106" s="1" t="s">
        <v>1</v>
      </c>
      <c r="D106" s="4">
        <v>43</v>
      </c>
      <c r="I106" t="e">
        <f>#REF!</f>
        <v>#REF!</v>
      </c>
      <c r="K106" s="25" t="s">
        <v>604</v>
      </c>
      <c r="L106" s="12"/>
      <c r="M106" s="18" t="e">
        <f>CONCATENATE(#REF!,",")</f>
        <v>#REF!</v>
      </c>
      <c r="N106" s="5" t="s">
        <v>648</v>
      </c>
      <c r="O106" s="1" t="s">
        <v>282</v>
      </c>
      <c r="P106" t="s">
        <v>128</v>
      </c>
      <c r="W106" s="17" t="str">
        <f t="shared" si="45"/>
        <v>createdBy</v>
      </c>
      <c r="X106" s="3" t="str">
        <f t="shared" si="46"/>
        <v>"createdBy":"",</v>
      </c>
      <c r="Y106" s="22" t="str">
        <f t="shared" si="47"/>
        <v>public static String CREATED_BY="createdBy";</v>
      </c>
      <c r="Z106" s="7" t="str">
        <f t="shared" si="48"/>
        <v>private String createdBy="";</v>
      </c>
    </row>
    <row r="107" spans="2:26" ht="19.2" x14ac:dyDescent="0.45">
      <c r="B107" s="1" t="s">
        <v>274</v>
      </c>
      <c r="C107" s="1" t="s">
        <v>1</v>
      </c>
      <c r="D107" s="4">
        <v>50</v>
      </c>
      <c r="I107" t="e">
        <f>I104</f>
        <v>#REF!</v>
      </c>
      <c r="J107" t="str">
        <f>CONCATENATE(LEFT(CONCATENATE(" ADD "," ",N107,";"),LEN(CONCATENATE(" ADD "," ",N107,";"))-2),";")</f>
        <v xml:space="preserve"> ADD  (SELECT PROJECT_NAME FROM  TM_PROJECT U  WHERE U.ID = T.FK_PROJECT_ID) AS PROJECT_NAME;</v>
      </c>
      <c r="K107" s="25" t="s">
        <v>648</v>
      </c>
      <c r="L107" s="12"/>
      <c r="M107" s="18" t="str">
        <f>CONCATENATE(B107,",")</f>
        <v>FK_PROJECT_ID,</v>
      </c>
      <c r="N107" s="5" t="s">
        <v>630</v>
      </c>
      <c r="O107" s="1" t="s">
        <v>10</v>
      </c>
      <c r="P107" t="s">
        <v>288</v>
      </c>
      <c r="Q107" t="s">
        <v>2</v>
      </c>
      <c r="W107" s="17" t="str">
        <f t="shared" si="45"/>
        <v>fkProjectId</v>
      </c>
      <c r="X107" s="3" t="str">
        <f t="shared" si="46"/>
        <v>"fkProjectId":"",</v>
      </c>
      <c r="Y107" s="22" t="str">
        <f t="shared" si="47"/>
        <v>public static String FK_PROJECT_ID="fkProjectId";</v>
      </c>
      <c r="Z107" s="7" t="str">
        <f t="shared" si="48"/>
        <v>private String fkProjectId="";</v>
      </c>
    </row>
    <row r="108" spans="2:26" ht="19.2" x14ac:dyDescent="0.45">
      <c r="B108" s="1" t="s">
        <v>287</v>
      </c>
      <c r="C108" s="1" t="s">
        <v>1</v>
      </c>
      <c r="D108" s="4">
        <v>50</v>
      </c>
      <c r="I108">
        <f>I105</f>
        <v>0</v>
      </c>
      <c r="J108" t="str">
        <f>CONCATENATE(LEFT(CONCATENATE(" ADD "," ",N108,";"),LEN(CONCATENATE(" ADD "," ",N108,";"))-2),";")</f>
        <v xml:space="preserve"> ADD  (SELECT  USER_PERSON_NAME FROM CR_USER U  WHERE U.ID = T.CREATED_BY) AS CREATED_BY_NAME;</v>
      </c>
      <c r="K108" s="25" t="s">
        <v>630</v>
      </c>
      <c r="L108" s="12"/>
      <c r="M108" s="18" t="str">
        <f>CONCATENATE(B108,",")</f>
        <v>PROJECT_NAME,</v>
      </c>
      <c r="N108" s="5" t="s">
        <v>628</v>
      </c>
      <c r="O108" s="1" t="s">
        <v>288</v>
      </c>
      <c r="P108" t="s">
        <v>0</v>
      </c>
      <c r="W108" s="17" t="str">
        <f t="shared" si="45"/>
        <v>projectName</v>
      </c>
      <c r="X108" s="3" t="str">
        <f t="shared" si="46"/>
        <v>"projectName":"",</v>
      </c>
      <c r="Y108" s="22" t="str">
        <f t="shared" si="47"/>
        <v>public static String PROJECT_NAME="projectName";</v>
      </c>
      <c r="Z108" s="7" t="str">
        <f t="shared" si="48"/>
        <v>private String projectName="";</v>
      </c>
    </row>
    <row r="109" spans="2:26" ht="19.2" x14ac:dyDescent="0.45">
      <c r="B109" s="10" t="s">
        <v>339</v>
      </c>
      <c r="C109" s="1" t="s">
        <v>1</v>
      </c>
      <c r="D109" s="4">
        <v>43</v>
      </c>
      <c r="I109" t="e">
        <f>#REF!</f>
        <v>#REF!</v>
      </c>
      <c r="K109" s="25" t="s">
        <v>628</v>
      </c>
      <c r="L109" s="12"/>
      <c r="M109" s="18" t="str">
        <f>CONCATENATE(B106,",")</f>
        <v>CREATED_BY,</v>
      </c>
      <c r="N109" s="5" t="s">
        <v>605</v>
      </c>
      <c r="O109" s="1" t="s">
        <v>282</v>
      </c>
      <c r="P109" t="s">
        <v>128</v>
      </c>
      <c r="Q109" t="s">
        <v>0</v>
      </c>
      <c r="W109" s="17" t="str">
        <f t="shared" si="45"/>
        <v>createdByName</v>
      </c>
      <c r="X109" s="3" t="str">
        <f t="shared" si="46"/>
        <v>"createdByName":"",</v>
      </c>
      <c r="Y109" s="22" t="str">
        <f t="shared" si="47"/>
        <v>public static String CREATED_BY_NAME="createdByName";</v>
      </c>
      <c r="Z109" s="7" t="str">
        <f t="shared" si="48"/>
        <v>private String createdByName="";</v>
      </c>
    </row>
    <row r="110" spans="2:26" ht="19.2" x14ac:dyDescent="0.45">
      <c r="B110" s="1" t="s">
        <v>263</v>
      </c>
      <c r="C110" s="1" t="s">
        <v>1</v>
      </c>
      <c r="D110" s="4">
        <v>30</v>
      </c>
      <c r="I110" t="e">
        <f>#REF!</f>
        <v>#REF!</v>
      </c>
      <c r="K110" s="25" t="s">
        <v>605</v>
      </c>
      <c r="L110" s="12"/>
      <c r="M110" s="18" t="str">
        <f>CONCATENATE(B110,",")</f>
        <v>CREATED_DATE,</v>
      </c>
      <c r="N110" s="5" t="s">
        <v>606</v>
      </c>
      <c r="O110" s="1" t="s">
        <v>282</v>
      </c>
      <c r="P110" t="s">
        <v>8</v>
      </c>
      <c r="W110" s="17" t="str">
        <f t="shared" si="45"/>
        <v>createdDate</v>
      </c>
      <c r="X110" s="3" t="str">
        <f t="shared" si="46"/>
        <v>"createdDate":"",</v>
      </c>
      <c r="Y110" s="22" t="str">
        <f t="shared" si="47"/>
        <v>public static String CREATED_DATE="createdDate";</v>
      </c>
      <c r="Z110" s="7" t="str">
        <f t="shared" si="48"/>
        <v>private String createdDate="";</v>
      </c>
    </row>
    <row r="111" spans="2:26" ht="19.2" x14ac:dyDescent="0.45">
      <c r="B111" s="1" t="s">
        <v>264</v>
      </c>
      <c r="C111" s="1" t="s">
        <v>1</v>
      </c>
      <c r="D111" s="4">
        <v>12</v>
      </c>
      <c r="K111" s="25" t="s">
        <v>606</v>
      </c>
      <c r="L111" s="12"/>
      <c r="M111" s="18"/>
      <c r="N111" s="5" t="s">
        <v>649</v>
      </c>
      <c r="O111" s="1" t="s">
        <v>282</v>
      </c>
      <c r="P111" t="s">
        <v>133</v>
      </c>
      <c r="W111" s="17" t="str">
        <f t="shared" si="45"/>
        <v>createdTime</v>
      </c>
      <c r="X111" s="3" t="str">
        <f t="shared" si="46"/>
        <v>"createdTime":"",</v>
      </c>
      <c r="Y111" s="22" t="str">
        <f t="shared" si="47"/>
        <v>public static String CREATED_TIME="createdTime";</v>
      </c>
      <c r="Z111" s="7" t="str">
        <f t="shared" si="48"/>
        <v>private String createdTime="";</v>
      </c>
    </row>
    <row r="112" spans="2:26" ht="19.2" x14ac:dyDescent="0.45">
      <c r="B112" s="1" t="s">
        <v>258</v>
      </c>
      <c r="C112" s="1" t="s">
        <v>1</v>
      </c>
      <c r="D112" s="4">
        <v>50</v>
      </c>
      <c r="I112" t="e">
        <f>#REF!</f>
        <v>#REF!</v>
      </c>
      <c r="K112" s="25" t="s">
        <v>649</v>
      </c>
      <c r="L112" s="12"/>
      <c r="M112" s="18" t="str">
        <f t="shared" ref="M112:M122" si="49">CONCATENATE(B112,",")</f>
        <v>ORDER_NO,</v>
      </c>
      <c r="N112" s="5" t="s">
        <v>650</v>
      </c>
      <c r="O112" s="1" t="s">
        <v>259</v>
      </c>
      <c r="P112" t="s">
        <v>173</v>
      </c>
      <c r="W112" s="17" t="str">
        <f t="shared" si="45"/>
        <v>orderNo</v>
      </c>
      <c r="X112" s="3" t="str">
        <f t="shared" si="46"/>
        <v>"orderNo":"",</v>
      </c>
      <c r="Y112" s="22" t="str">
        <f t="shared" si="47"/>
        <v>public static String ORDER_NO="orderNo";</v>
      </c>
      <c r="Z112" s="7" t="str">
        <f t="shared" si="48"/>
        <v>private String orderNo="";</v>
      </c>
    </row>
    <row r="113" spans="2:26" ht="19.2" x14ac:dyDescent="0.45">
      <c r="B113" s="1" t="s">
        <v>489</v>
      </c>
      <c r="C113" s="1" t="s">
        <v>1</v>
      </c>
      <c r="D113" s="4">
        <v>50</v>
      </c>
      <c r="I113" t="e">
        <f>#REF!</f>
        <v>#REF!</v>
      </c>
      <c r="K113" s="25" t="s">
        <v>650</v>
      </c>
      <c r="L113" s="12"/>
      <c r="M113" s="18" t="str">
        <f t="shared" si="49"/>
        <v>IS_FROM_CUSTOMER,</v>
      </c>
      <c r="N113" s="5" t="s">
        <v>651</v>
      </c>
      <c r="O113" s="1" t="s">
        <v>112</v>
      </c>
      <c r="P113" t="s">
        <v>665</v>
      </c>
      <c r="Q113" t="s">
        <v>666</v>
      </c>
      <c r="W113" s="17" t="str">
        <f t="shared" si="45"/>
        <v>isFromCustomer</v>
      </c>
      <c r="X113" s="3" t="str">
        <f t="shared" si="46"/>
        <v>"isFromCustomer":"",</v>
      </c>
      <c r="Y113" s="22" t="str">
        <f t="shared" si="47"/>
        <v>public static String IS_FROM_CUSTOMER="isFromCustomer";</v>
      </c>
      <c r="Z113" s="7" t="str">
        <f t="shared" si="48"/>
        <v>private String isFromCustomer="";</v>
      </c>
    </row>
    <row r="114" spans="2:26" ht="19.2" x14ac:dyDescent="0.45">
      <c r="B114" s="1" t="s">
        <v>305</v>
      </c>
      <c r="C114" s="1" t="s">
        <v>1</v>
      </c>
      <c r="D114" s="4">
        <v>50</v>
      </c>
      <c r="I114" t="e">
        <f>#REF!</f>
        <v>#REF!</v>
      </c>
      <c r="K114" s="25" t="s">
        <v>651</v>
      </c>
      <c r="L114" s="12"/>
      <c r="M114" s="18" t="str">
        <f t="shared" si="49"/>
        <v>PRIORITY,</v>
      </c>
      <c r="N114" s="5" t="s">
        <v>652</v>
      </c>
      <c r="O114" s="1" t="s">
        <v>305</v>
      </c>
      <c r="W114" s="17" t="str">
        <f t="shared" si="45"/>
        <v>priority</v>
      </c>
      <c r="X114" s="3" t="str">
        <f t="shared" si="46"/>
        <v>"priority":"",</v>
      </c>
      <c r="Y114" s="22" t="str">
        <f t="shared" ref="Y114:Y119" si="50">CONCATENATE("public static String ",,B114,,"=","""",W114,""";")</f>
        <v>public static String PRIORITY="priority";</v>
      </c>
      <c r="Z114" s="7" t="str">
        <f t="shared" si="48"/>
        <v>private String priority="";</v>
      </c>
    </row>
    <row r="115" spans="2:26" ht="19.2" x14ac:dyDescent="0.45">
      <c r="B115" s="1" t="s">
        <v>422</v>
      </c>
      <c r="C115" s="1" t="s">
        <v>1</v>
      </c>
      <c r="D115" s="4">
        <v>50</v>
      </c>
      <c r="I115" t="e">
        <f>I112</f>
        <v>#REF!</v>
      </c>
      <c r="J115" t="str">
        <f>CONCATENATE(LEFT(CONCATENATE(" ADD "," ",N115,";"),LEN(CONCATENATE(" ADD "," ",N115,";"))-2),";")</f>
        <v xml:space="preserve"> ADD  T.ESTIMATED_HOURS;</v>
      </c>
      <c r="K115" s="25" t="s">
        <v>652</v>
      </c>
      <c r="L115" s="12"/>
      <c r="M115" s="18" t="str">
        <f t="shared" si="49"/>
        <v>FK_SOURCED_ID,</v>
      </c>
      <c r="N115" s="5" t="s">
        <v>607</v>
      </c>
      <c r="O115" s="1" t="s">
        <v>10</v>
      </c>
      <c r="P115" t="s">
        <v>394</v>
      </c>
      <c r="Q115" t="s">
        <v>2</v>
      </c>
      <c r="W115" s="17" t="str">
        <f t="shared" si="45"/>
        <v>fkSourcedId</v>
      </c>
      <c r="X115" s="3" t="str">
        <f t="shared" si="46"/>
        <v>"fkSourcedId":"",</v>
      </c>
      <c r="Y115" s="22" t="str">
        <f t="shared" si="50"/>
        <v>public static String FK_SOURCED_ID="fkSourcedId";</v>
      </c>
      <c r="Z115" s="7" t="str">
        <f t="shared" si="48"/>
        <v>private String fkSourcedId="";</v>
      </c>
    </row>
    <row r="116" spans="2:26" ht="24.6" customHeight="1" x14ac:dyDescent="0.45">
      <c r="B116" s="1" t="s">
        <v>400</v>
      </c>
      <c r="C116" s="1" t="s">
        <v>1</v>
      </c>
      <c r="D116" s="4">
        <v>40</v>
      </c>
      <c r="I116">
        <f>I111</f>
        <v>0</v>
      </c>
      <c r="J116" t="s">
        <v>395</v>
      </c>
      <c r="K116" s="25" t="s">
        <v>676</v>
      </c>
      <c r="L116" s="12"/>
      <c r="M116" s="18" t="str">
        <f t="shared" si="49"/>
        <v>ESTIMATED_HOURS,</v>
      </c>
      <c r="N116" s="5" t="s">
        <v>608</v>
      </c>
      <c r="O116" s="1" t="s">
        <v>405</v>
      </c>
      <c r="P116" t="s">
        <v>406</v>
      </c>
      <c r="W116" s="17" t="str">
        <f t="shared" si="45"/>
        <v>estimatedHours</v>
      </c>
      <c r="X116" s="3" t="str">
        <f t="shared" si="46"/>
        <v>"estimatedHours":"",</v>
      </c>
      <c r="Y116" s="22" t="str">
        <f t="shared" si="50"/>
        <v>public static String ESTIMATED_HOURS="estimatedHours";</v>
      </c>
      <c r="Z116" s="7" t="str">
        <f t="shared" si="48"/>
        <v>private String estimatedHours="";</v>
      </c>
    </row>
    <row r="117" spans="2:26" ht="19.2" x14ac:dyDescent="0.45">
      <c r="B117" s="1" t="s">
        <v>401</v>
      </c>
      <c r="C117" s="1" t="s">
        <v>1</v>
      </c>
      <c r="D117" s="4">
        <v>40</v>
      </c>
      <c r="I117" t="e">
        <f>I112</f>
        <v>#REF!</v>
      </c>
      <c r="J117" t="s">
        <v>395</v>
      </c>
      <c r="K117" s="25" t="s">
        <v>677</v>
      </c>
      <c r="L117" s="12"/>
      <c r="M117" s="18" t="str">
        <f t="shared" si="49"/>
        <v>SPENT_HOURS,</v>
      </c>
      <c r="N117" s="5" t="s">
        <v>653</v>
      </c>
      <c r="O117" s="1" t="s">
        <v>407</v>
      </c>
      <c r="P117" t="s">
        <v>406</v>
      </c>
      <c r="W117" s="17" t="str">
        <f t="shared" si="45"/>
        <v>spentHours</v>
      </c>
      <c r="X117" s="3" t="str">
        <f t="shared" si="46"/>
        <v>"spentHours":"",</v>
      </c>
      <c r="Y117" s="22" t="str">
        <f t="shared" si="50"/>
        <v>public static String SPENT_HOURS="spentHours";</v>
      </c>
      <c r="Z117" s="7" t="str">
        <f t="shared" si="48"/>
        <v>private String spentHours="";</v>
      </c>
    </row>
    <row r="118" spans="2:26" ht="19.2" x14ac:dyDescent="0.45">
      <c r="B118" s="1" t="s">
        <v>360</v>
      </c>
      <c r="C118" s="1" t="s">
        <v>1</v>
      </c>
      <c r="D118" s="4">
        <v>40</v>
      </c>
      <c r="I118">
        <f>I111</f>
        <v>0</v>
      </c>
      <c r="J118" t="s">
        <v>395</v>
      </c>
      <c r="K118" s="36" t="s">
        <v>670</v>
      </c>
      <c r="L118" s="12"/>
      <c r="M118" s="18" t="str">
        <f t="shared" si="49"/>
        <v>SPRINT_NAME,</v>
      </c>
      <c r="N118" s="5" t="s">
        <v>654</v>
      </c>
      <c r="O118" s="1" t="s">
        <v>366</v>
      </c>
      <c r="P118" t="s">
        <v>0</v>
      </c>
      <c r="W118" s="17" t="str">
        <f t="shared" si="45"/>
        <v>sprintName</v>
      </c>
      <c r="X118" s="3" t="str">
        <f t="shared" si="46"/>
        <v>"sprintName":"",</v>
      </c>
      <c r="Y118" s="22" t="str">
        <f t="shared" si="50"/>
        <v>public static String SPRINT_NAME="sprintName";</v>
      </c>
      <c r="Z118" s="7" t="str">
        <f t="shared" si="48"/>
        <v>private String sprintName="";</v>
      </c>
    </row>
    <row r="119" spans="2:26" ht="19.2" x14ac:dyDescent="0.45">
      <c r="B119" s="1" t="s">
        <v>459</v>
      </c>
      <c r="C119" s="1" t="s">
        <v>1</v>
      </c>
      <c r="D119" s="4">
        <v>40</v>
      </c>
      <c r="I119" t="e">
        <f>I112</f>
        <v>#REF!</v>
      </c>
      <c r="J119" t="s">
        <v>395</v>
      </c>
      <c r="K119" s="36" t="s">
        <v>671</v>
      </c>
      <c r="L119" s="12"/>
      <c r="M119" s="18" t="str">
        <f t="shared" si="49"/>
        <v>LABEL_NAME,</v>
      </c>
      <c r="N119" s="5" t="s">
        <v>655</v>
      </c>
      <c r="O119" s="1" t="s">
        <v>61</v>
      </c>
      <c r="P119" t="s">
        <v>0</v>
      </c>
      <c r="W119" s="17" t="str">
        <f t="shared" si="45"/>
        <v>labelName</v>
      </c>
      <c r="X119" s="3" t="str">
        <f t="shared" si="46"/>
        <v>"labelName":"",</v>
      </c>
      <c r="Y119" s="22" t="str">
        <f t="shared" si="50"/>
        <v>public static String LABEL_NAME="labelName";</v>
      </c>
      <c r="Z119" s="7" t="str">
        <f t="shared" si="48"/>
        <v>private String labelName="";</v>
      </c>
    </row>
    <row r="120" spans="2:26" ht="19.2" x14ac:dyDescent="0.45">
      <c r="B120" s="1" t="s">
        <v>341</v>
      </c>
      <c r="C120" s="1" t="s">
        <v>1</v>
      </c>
      <c r="D120" s="4">
        <v>40</v>
      </c>
      <c r="I120" t="e">
        <f>I112</f>
        <v>#REF!</v>
      </c>
      <c r="J120" t="s">
        <v>395</v>
      </c>
      <c r="K120" t="s">
        <v>655</v>
      </c>
      <c r="L120" s="12"/>
      <c r="M120" s="18" t="str">
        <f>CONCATENATE(B121,",")</f>
        <v>FK_ASSIGNEE_ID,</v>
      </c>
      <c r="N120" s="5" t="s">
        <v>656</v>
      </c>
      <c r="O120" s="1" t="s">
        <v>344</v>
      </c>
      <c r="P120" t="s">
        <v>0</v>
      </c>
      <c r="W120" s="17" t="str">
        <f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assigneeName</v>
      </c>
      <c r="X120" s="3" t="str">
        <f>CONCATENATE("""",W120,"""",":","""","""",",")</f>
        <v>"assigneeName":"",</v>
      </c>
      <c r="Y120" s="22" t="str">
        <f>CONCATENATE("public static String ",,B121,,"=","""",W120,""";")</f>
        <v>public static String FK_ASSIGNEE_ID="assigneeName";</v>
      </c>
      <c r="Z120" s="7" t="str">
        <f t="shared" si="48"/>
        <v>private String assigneeName="";</v>
      </c>
    </row>
    <row r="121" spans="2:26" ht="19.2" x14ac:dyDescent="0.45">
      <c r="B121" s="1" t="s">
        <v>399</v>
      </c>
      <c r="C121" s="1" t="s">
        <v>1</v>
      </c>
      <c r="D121" s="4">
        <v>40</v>
      </c>
      <c r="I121" t="e">
        <f>I112</f>
        <v>#REF!</v>
      </c>
      <c r="J121" t="s">
        <v>395</v>
      </c>
      <c r="K121" t="s">
        <v>668</v>
      </c>
      <c r="L121" s="12"/>
      <c r="M121" s="18" t="e">
        <f>CONCATENATE(#REF!,",")</f>
        <v>#REF!</v>
      </c>
      <c r="N121" s="5" t="s">
        <v>656</v>
      </c>
      <c r="O121" s="1" t="s">
        <v>10</v>
      </c>
      <c r="P121" t="s">
        <v>344</v>
      </c>
      <c r="Q121" t="s">
        <v>2</v>
      </c>
      <c r="W121" s="17" t="str">
        <f>CONCATENATE(,LOWER(O121),UPPER(LEFT(P121,1)),LOWER(RIGHT(P121,LEN(P121)-IF(LEN(P121)&gt;0,1,LEN(P121)))),UPPER(LEFT(Q121,1)),LOWER(RIGHT(Q121,LEN(Q121)-IF(LEN(Q121)&gt;0,1,LEN(Q121)))),UPPER(LEFT(R121,1)),LOWER(RIGHT(R121,LEN(R121)-IF(LEN(R121)&gt;0,1,LEN(R121)))),UPPER(LEFT(S121,1)),LOWER(RIGHT(S121,LEN(S121)-IF(LEN(S121)&gt;0,1,LEN(S121)))),UPPER(LEFT(T121,1)),LOWER(RIGHT(T121,LEN(T121)-IF(LEN(T121)&gt;0,1,LEN(T121)))),UPPER(LEFT(U121,1)),LOWER(RIGHT(U121,LEN(U121)-IF(LEN(U121)&gt;0,1,LEN(U121)))),UPPER(LEFT(V121,1)),LOWER(RIGHT(V121,LEN(V121)-IF(LEN(V121)&gt;0,1,LEN(V121)))))</f>
        <v>fkAssigneeId</v>
      </c>
      <c r="X121" s="3" t="str">
        <f>CONCATENATE("""",W121,"""",":","""","""",",")</f>
        <v>"fkAssigneeId":"",</v>
      </c>
      <c r="Y121" s="22" t="e">
        <f>CONCATENATE("public static String ",,#REF!,,"=","""",W121,""";")</f>
        <v>#REF!</v>
      </c>
      <c r="Z121" s="7" t="str">
        <f t="shared" si="48"/>
        <v>private String fkAssigneeId="";</v>
      </c>
    </row>
    <row r="122" spans="2:26" ht="19.2" x14ac:dyDescent="0.45">
      <c r="B122" s="1" t="s">
        <v>331</v>
      </c>
      <c r="C122" s="1" t="s">
        <v>1</v>
      </c>
      <c r="D122" s="4">
        <v>40</v>
      </c>
      <c r="I122" t="e">
        <f>I114</f>
        <v>#REF!</v>
      </c>
      <c r="J122" t="s">
        <v>395</v>
      </c>
      <c r="K122" s="21" t="s">
        <v>656</v>
      </c>
      <c r="L122" s="12"/>
      <c r="M122" s="18" t="str">
        <f t="shared" si="49"/>
        <v>TASK_TYPE_NAME,</v>
      </c>
      <c r="N122" s="5" t="s">
        <v>657</v>
      </c>
      <c r="O122" s="1" t="s">
        <v>311</v>
      </c>
      <c r="P122" t="s">
        <v>51</v>
      </c>
      <c r="Q122" t="s">
        <v>0</v>
      </c>
      <c r="W122" s="17" t="str">
        <f t="shared" si="45"/>
        <v>taskTypeName</v>
      </c>
      <c r="X122" s="3" t="str">
        <f t="shared" si="46"/>
        <v>"taskTypeName":"",</v>
      </c>
      <c r="Y122" s="22" t="str">
        <f>CONCATENATE("public static String ",,B122,,"=","""",W122,""";")</f>
        <v>public static String TASK_TYPE_NAME="taskTypeName";</v>
      </c>
      <c r="Z122" s="7" t="str">
        <f t="shared" si="48"/>
        <v>private String taskTypeName="";</v>
      </c>
    </row>
    <row r="123" spans="2:26" ht="19.2" x14ac:dyDescent="0.45">
      <c r="B123" s="1" t="s">
        <v>393</v>
      </c>
      <c r="C123" s="1" t="s">
        <v>1</v>
      </c>
      <c r="D123" s="4">
        <v>3000</v>
      </c>
      <c r="I123" t="e">
        <f>I114</f>
        <v>#REF!</v>
      </c>
      <c r="J123" t="s">
        <v>395</v>
      </c>
      <c r="K123" s="21" t="s">
        <v>657</v>
      </c>
      <c r="L123" s="12"/>
      <c r="M123" s="18" t="str">
        <f>CONCATENATE(B127,",")</f>
        <v>DESCRIPTION_SOURCED,</v>
      </c>
      <c r="N123" s="5" t="s">
        <v>486</v>
      </c>
      <c r="O123" s="1" t="s">
        <v>112</v>
      </c>
      <c r="P123" t="s">
        <v>394</v>
      </c>
      <c r="W123" s="17" t="str">
        <f t="shared" si="45"/>
        <v>isSourced</v>
      </c>
      <c r="X123" s="3" t="str">
        <f t="shared" si="46"/>
        <v>"isSourced":"",</v>
      </c>
      <c r="Y123" s="22" t="str">
        <f>CONCATENATE("public static String ",,B127,,"=","""",W123,""";")</f>
        <v>public static String DESCRIPTION_SOURCED="isSourced";</v>
      </c>
      <c r="Z123" s="7" t="str">
        <f t="shared" si="48"/>
        <v>private String isSourced="";</v>
      </c>
    </row>
    <row r="124" spans="2:26" ht="19.2" x14ac:dyDescent="0.45">
      <c r="B124" s="10" t="s">
        <v>492</v>
      </c>
      <c r="C124" s="1" t="s">
        <v>1</v>
      </c>
      <c r="D124" s="4">
        <v>3000</v>
      </c>
      <c r="I124" t="e">
        <f>#REF!</f>
        <v>#REF!</v>
      </c>
      <c r="K124" s="21" t="s">
        <v>486</v>
      </c>
      <c r="L124" s="12"/>
      <c r="M124" s="18" t="str">
        <f>CONCATENATE(B124,",")</f>
        <v>SOURCED_NAME,</v>
      </c>
      <c r="N124" s="5" t="s">
        <v>510</v>
      </c>
      <c r="O124" s="1" t="s">
        <v>394</v>
      </c>
      <c r="P124" t="s">
        <v>0</v>
      </c>
      <c r="W124" s="17" t="str">
        <f t="shared" si="45"/>
        <v>sourcedName</v>
      </c>
      <c r="X124" s="3" t="str">
        <f t="shared" si="46"/>
        <v>"sourcedName":"",</v>
      </c>
      <c r="Y124" s="22" t="str">
        <f>CONCATENATE("public static String ",,B124,,"=","""",W124,""";")</f>
        <v>public static String SOURCED_NAME="sourcedName";</v>
      </c>
      <c r="Z124" s="7" t="str">
        <f t="shared" si="48"/>
        <v>private String sourcedName="";</v>
      </c>
    </row>
    <row r="125" spans="2:26" ht="30.6" x14ac:dyDescent="0.45">
      <c r="B125" s="1" t="s">
        <v>509</v>
      </c>
      <c r="C125" s="1" t="s">
        <v>1</v>
      </c>
      <c r="D125" s="4">
        <v>3000</v>
      </c>
      <c r="I125" t="e">
        <f>#REF!</f>
        <v>#REF!</v>
      </c>
      <c r="K125" s="21" t="s">
        <v>510</v>
      </c>
      <c r="L125" s="12"/>
      <c r="M125" s="18" t="str">
        <f>CONCATENATE(B125,",")</f>
        <v>IS_INITIAL,</v>
      </c>
      <c r="N125" s="5" t="s">
        <v>511</v>
      </c>
      <c r="O125" s="1" t="s">
        <v>112</v>
      </c>
      <c r="P125" t="s">
        <v>508</v>
      </c>
      <c r="W125" s="17" t="str">
        <f t="shared" si="45"/>
        <v>isInitial</v>
      </c>
      <c r="X125" s="3" t="str">
        <f t="shared" si="46"/>
        <v>"isInitial":"",</v>
      </c>
      <c r="Y125" s="22" t="str">
        <f>CONCATENATE("public static String ",,B125,,"=","""",W125,""";")</f>
        <v>public static String IS_INITIAL="isInitial";</v>
      </c>
      <c r="Z125" s="7" t="str">
        <f t="shared" si="48"/>
        <v>private String isInitial="";</v>
      </c>
    </row>
    <row r="126" spans="2:26" ht="19.2" x14ac:dyDescent="0.45">
      <c r="B126" s="1" t="s">
        <v>490</v>
      </c>
      <c r="C126" s="1"/>
      <c r="D126" s="8"/>
      <c r="K126" s="21" t="s">
        <v>511</v>
      </c>
      <c r="M126" s="18"/>
      <c r="N126" s="33" t="s">
        <v>658</v>
      </c>
      <c r="O126" s="1" t="s">
        <v>112</v>
      </c>
      <c r="P126" t="s">
        <v>667</v>
      </c>
      <c r="W126" s="17" t="str">
        <f t="shared" si="45"/>
        <v>isBounded</v>
      </c>
      <c r="X126" s="3" t="str">
        <f t="shared" si="46"/>
        <v>"isBounded":"",</v>
      </c>
      <c r="Y126" s="22" t="str">
        <f>CONCATENATE("public static String ",,B126,,"=","""",W126,""";")</f>
        <v>public static String IS_BOUNDED="isBounded";</v>
      </c>
      <c r="Z126" s="7" t="str">
        <f t="shared" si="48"/>
        <v>private String isBounded="";</v>
      </c>
    </row>
    <row r="127" spans="2:26" ht="19.2" x14ac:dyDescent="0.45">
      <c r="B127" s="1" t="s">
        <v>396</v>
      </c>
      <c r="C127" s="1" t="s">
        <v>1</v>
      </c>
      <c r="D127" s="4">
        <v>3000</v>
      </c>
      <c r="I127" t="e">
        <f>#REF!</f>
        <v>#REF!</v>
      </c>
      <c r="K127" s="21" t="s">
        <v>658</v>
      </c>
      <c r="L127" s="12"/>
      <c r="M127" s="18" t="e">
        <f>CONCATENATE(#REF!,",")</f>
        <v>#REF!</v>
      </c>
      <c r="N127" s="5" t="s">
        <v>659</v>
      </c>
      <c r="O127" s="1" t="s">
        <v>14</v>
      </c>
      <c r="P127" t="s">
        <v>394</v>
      </c>
      <c r="W127" s="17" t="str">
        <f t="shared" si="45"/>
        <v>descriptionSourced</v>
      </c>
      <c r="X127" s="3" t="str">
        <f t="shared" si="46"/>
        <v>"descriptionSourced":"",</v>
      </c>
      <c r="Y127" s="22" t="e">
        <f>CONCATENATE("public static String ",,#REF!,,"=","""",W127,""";")</f>
        <v>#REF!</v>
      </c>
      <c r="Z127" s="7" t="str">
        <f t="shared" si="48"/>
        <v>private String descriptionSourced="";</v>
      </c>
    </row>
    <row r="128" spans="2:26" ht="19.2" x14ac:dyDescent="0.45">
      <c r="B128" s="1" t="s">
        <v>491</v>
      </c>
      <c r="C128" s="1"/>
      <c r="D128" s="8"/>
      <c r="K128" s="21" t="s">
        <v>659</v>
      </c>
      <c r="M128" s="18"/>
      <c r="N128" s="33" t="s">
        <v>660</v>
      </c>
      <c r="O128" s="1" t="s">
        <v>491</v>
      </c>
      <c r="W128" s="17" t="str">
        <f t="shared" si="45"/>
        <v xml:space="preserve">description </v>
      </c>
    </row>
    <row r="129" spans="2:26" ht="88.2" x14ac:dyDescent="0.45">
      <c r="C129" s="1"/>
      <c r="D129" s="8"/>
      <c r="K129" s="21" t="s">
        <v>669</v>
      </c>
      <c r="M129" s="18"/>
      <c r="N129" s="31" t="s">
        <v>661</v>
      </c>
      <c r="O129" s="1"/>
      <c r="W129" s="17"/>
    </row>
    <row r="130" spans="2:26" ht="19.2" x14ac:dyDescent="0.45">
      <c r="C130" s="14"/>
      <c r="D130" s="9"/>
      <c r="M130" s="20"/>
      <c r="N130" s="5" t="s">
        <v>662</v>
      </c>
      <c r="W130" s="17"/>
    </row>
    <row r="131" spans="2:26" ht="19.2" x14ac:dyDescent="0.45">
      <c r="C131" s="14"/>
      <c r="D131" s="9"/>
      <c r="M131" s="20"/>
      <c r="N131" s="5" t="s">
        <v>663</v>
      </c>
      <c r="W131" s="17"/>
    </row>
    <row r="132" spans="2:26" ht="19.2" x14ac:dyDescent="0.45">
      <c r="C132" s="14"/>
      <c r="D132" s="9"/>
      <c r="M132" s="20"/>
      <c r="W132" s="17"/>
    </row>
    <row r="134" spans="2:26" x14ac:dyDescent="0.3">
      <c r="B134" s="2" t="s">
        <v>283</v>
      </c>
      <c r="I134" t="str">
        <f>CONCATENATE("ALTER TABLE"," ",B134)</f>
        <v>ALTER TABLE TM_TASK_TYPE</v>
      </c>
      <c r="N134" s="5" t="str">
        <f>CONCATENATE("CREATE TABLE ",B134," ","(")</f>
        <v>CREATE TABLE TM_TASK_TYPE (</v>
      </c>
    </row>
    <row r="135" spans="2:26" ht="19.2" x14ac:dyDescent="0.45">
      <c r="B135" s="1" t="s">
        <v>2</v>
      </c>
      <c r="C135" s="1" t="s">
        <v>1</v>
      </c>
      <c r="D135" s="4">
        <v>30</v>
      </c>
      <c r="E135" s="24" t="s">
        <v>113</v>
      </c>
      <c r="I135" t="str">
        <f>I134</f>
        <v>ALTER TABLE TM_TASK_TYPE</v>
      </c>
      <c r="J135" t="str">
        <f>CONCATENATE(LEFT(CONCATENATE(" ADD "," ",N135,";"),LEN(CONCATENATE(" ADD "," ",N135,";"))-2),";")</f>
        <v xml:space="preserve"> ADD  ID VARCHAR(30) NOT NULL ;</v>
      </c>
      <c r="K135" s="21" t="str">
        <f>CONCATENATE(LEFT(CONCATENATE("  ALTER COLUMN  "," ",N135,";"),LEN(CONCATENATE("  ALTER COLUMN  "," ",N135,";"))-2),";")</f>
        <v xml:space="preserve">  ALTER COLUMN   ID VARCHAR(30) NOT NULL ;</v>
      </c>
      <c r="L135" s="12"/>
      <c r="M135" s="18" t="str">
        <f t="shared" ref="M135:M146" si="51">CONCATENATE(B135,",")</f>
        <v>ID,</v>
      </c>
      <c r="N135" s="5" t="str">
        <f>CONCATENATE(B135," ",C135,"(",D135,") ",E135," ,")</f>
        <v>ID VARCHAR(30) NOT NULL ,</v>
      </c>
      <c r="O135" s="1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6" si="52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6" si="53">CONCATENATE("""",W135,"""",":","""","""",",")</f>
        <v>"id":"",</v>
      </c>
      <c r="Y135" s="22" t="str">
        <f t="shared" ref="Y135:Y146" si="54">CONCATENATE("public static String ",,B135,,"=","""",W135,""";")</f>
        <v>public static String ID="id";</v>
      </c>
      <c r="Z135" s="7" t="str">
        <f t="shared" ref="Z135:Z146" si="55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I136" t="str">
        <f>I135</f>
        <v>ALTER TABLE TM_TASK_TYPE</v>
      </c>
      <c r="J136" t="str">
        <f>CONCATENATE(LEFT(CONCATENATE(" ADD "," ",N136,";"),LEN(CONCATENATE(" ADD "," ",N136,";"))-2),";")</f>
        <v xml:space="preserve"> ADD  STATUS VARCHAR(10);</v>
      </c>
      <c r="K136" s="21" t="str">
        <f>CONCATENATE(LEFT(CONCATENATE("  ALTER COLUMN  "," ",N136,";"),LEN(CONCATENATE("  ALTER COLUMN  "," ",N136,";"))-2),";")</f>
        <v xml:space="preserve">  ALTER COLUMN   STATUS VARCHAR(10);</v>
      </c>
      <c r="L136" s="12"/>
      <c r="M136" s="18" t="str">
        <f t="shared" si="51"/>
        <v>STATUS,</v>
      </c>
      <c r="N136" s="5" t="str">
        <f t="shared" ref="N136:N146" si="56">CONCATENATE(B136," ",C136,"(",D136,")",",")</f>
        <v>STATUS VARCHAR(10),</v>
      </c>
      <c r="O136" s="1" t="s">
        <v>3</v>
      </c>
      <c r="W136" s="17" t="str">
        <f t="shared" si="52"/>
        <v>status</v>
      </c>
      <c r="X136" s="3" t="str">
        <f t="shared" si="53"/>
        <v>"status":"",</v>
      </c>
      <c r="Y136" s="22" t="str">
        <f t="shared" si="54"/>
        <v>public static String STATUS="status";</v>
      </c>
      <c r="Z136" s="7" t="str">
        <f t="shared" si="55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30</v>
      </c>
      <c r="I137" t="str">
        <f>I136</f>
        <v>ALTER TABLE TM_TASK_TYPE</v>
      </c>
      <c r="J137" t="str">
        <f>CONCATENATE(LEFT(CONCATENATE(" ADD "," ",N137,";"),LEN(CONCATENATE(" ADD "," ",N137,";"))-2),";")</f>
        <v xml:space="preserve"> ADD  INSERT_DATE VARCHAR(30);</v>
      </c>
      <c r="K137" s="21" t="str">
        <f>CONCATENATE(LEFT(CONCATENATE("  ALTER COLUMN  "," ",N137,";"),LEN(CONCATENATE("  ALTER COLUMN  "," ",N137,";"))-2),";")</f>
        <v xml:space="preserve">  ALTER COLUMN   INSERT_DATE VARCHAR(30);</v>
      </c>
      <c r="L137" s="12"/>
      <c r="M137" s="18" t="str">
        <f t="shared" si="51"/>
        <v>INSERT_DATE,</v>
      </c>
      <c r="N137" s="5" t="str">
        <f t="shared" si="56"/>
        <v>INSERT_DATE VARCHAR(30),</v>
      </c>
      <c r="O137" s="1" t="s">
        <v>7</v>
      </c>
      <c r="P137" t="s">
        <v>8</v>
      </c>
      <c r="W137" s="17" t="str">
        <f t="shared" si="52"/>
        <v>insertDate</v>
      </c>
      <c r="X137" s="3" t="str">
        <f t="shared" si="53"/>
        <v>"insertDate":"",</v>
      </c>
      <c r="Y137" s="22" t="str">
        <f t="shared" si="54"/>
        <v>public static String INSERT_DATE="insertDate";</v>
      </c>
      <c r="Z137" s="7" t="str">
        <f t="shared" si="55"/>
        <v>private String insertDate="";</v>
      </c>
    </row>
    <row r="138" spans="2:26" ht="19.2" x14ac:dyDescent="0.45">
      <c r="B138" s="1" t="s">
        <v>5</v>
      </c>
      <c r="C138" s="1" t="s">
        <v>1</v>
      </c>
      <c r="D138" s="4">
        <v>30</v>
      </c>
      <c r="I138" t="str">
        <f>I137</f>
        <v>ALTER TABLE TM_TASK_TYPE</v>
      </c>
      <c r="J138" t="str">
        <f>CONCATENATE(LEFT(CONCATENATE(" ADD "," ",N138,";"),LEN(CONCATENATE(" ADD "," ",N138,";"))-2),";")</f>
        <v xml:space="preserve"> ADD  MODIFICATION_DATE VARCHAR(30);</v>
      </c>
      <c r="K138" s="21" t="str">
        <f>CONCATENATE(LEFT(CONCATENATE("  ALTER COLUMN  "," ",N138,";"),LEN(CONCATENATE("  ALTER COLUMN  "," ",N138,";"))-2),";")</f>
        <v xml:space="preserve">  ALTER COLUMN   MODIFICATION_DATE VARCHAR(30);</v>
      </c>
      <c r="L138" s="12"/>
      <c r="M138" s="18" t="str">
        <f t="shared" si="51"/>
        <v>MODIFICATION_DATE,</v>
      </c>
      <c r="N138" s="5" t="str">
        <f t="shared" si="56"/>
        <v>MODIFICATION_DATE VARCHAR(30),</v>
      </c>
      <c r="O138" s="1" t="s">
        <v>9</v>
      </c>
      <c r="P138" t="s">
        <v>8</v>
      </c>
      <c r="W138" s="17" t="str">
        <f t="shared" si="52"/>
        <v>modificationDate</v>
      </c>
      <c r="X138" s="3" t="str">
        <f t="shared" si="53"/>
        <v>"modificationDate":"",</v>
      </c>
      <c r="Y138" s="22" t="str">
        <f t="shared" si="54"/>
        <v>public static String MODIFICATION_DATE="modificationDate";</v>
      </c>
      <c r="Z138" s="7" t="str">
        <f t="shared" si="55"/>
        <v>private String modificationDate="";</v>
      </c>
    </row>
    <row r="139" spans="2:26" ht="19.2" x14ac:dyDescent="0.45">
      <c r="B139" s="1" t="s">
        <v>284</v>
      </c>
      <c r="C139" s="1" t="s">
        <v>1</v>
      </c>
      <c r="D139" s="4">
        <v>222</v>
      </c>
      <c r="I139" t="e">
        <f>#REF!</f>
        <v>#REF!</v>
      </c>
      <c r="J139" t="str">
        <f>CONCATENATE(LEFT(CONCATENATE(" ADD "," ",N139,";"),LEN(CONCATENATE(" ADD "," ",N139,";"))-2),";")</f>
        <v xml:space="preserve"> ADD  TYPE_NAME VARCHAR(222);</v>
      </c>
      <c r="K139" s="21" t="str">
        <f>CONCATENATE(LEFT(CONCATENATE("  ALTER COLUMN  "," ",N139,";"),LEN(CONCATENATE("  ALTER COLUMN  "," ",N139,";"))-2),";")</f>
        <v xml:space="preserve">  ALTER COLUMN   TYPE_NAME VARCHAR(222);</v>
      </c>
      <c r="L139" s="12"/>
      <c r="M139" s="18" t="str">
        <f t="shared" si="51"/>
        <v>TYPE_NAME,</v>
      </c>
      <c r="N139" s="5" t="str">
        <f t="shared" si="56"/>
        <v>TYPE_NAME VARCHAR(222),</v>
      </c>
      <c r="O139" s="1" t="s">
        <v>51</v>
      </c>
      <c r="P139" t="s">
        <v>0</v>
      </c>
      <c r="W139" s="17" t="str">
        <f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typeName</v>
      </c>
      <c r="X139" s="3" t="str">
        <f t="shared" si="53"/>
        <v>"typeName":"",</v>
      </c>
      <c r="Y139" s="22" t="str">
        <f t="shared" si="54"/>
        <v>public static String TYPE_NAME="typeName";</v>
      </c>
      <c r="Z139" s="7" t="str">
        <f t="shared" si="55"/>
        <v>private String typeName="";</v>
      </c>
    </row>
    <row r="140" spans="2:26" ht="19.2" x14ac:dyDescent="0.45">
      <c r="B140" s="1" t="s">
        <v>285</v>
      </c>
      <c r="C140" s="1" t="s">
        <v>1</v>
      </c>
      <c r="D140" s="4">
        <v>12</v>
      </c>
      <c r="L140" s="12"/>
      <c r="M140" s="18" t="str">
        <f t="shared" si="51"/>
        <v>TYPE_STATUS,</v>
      </c>
      <c r="N140" s="5" t="str">
        <f t="shared" si="56"/>
        <v>TYPE_STATUS VARCHAR(12),</v>
      </c>
      <c r="O140" s="1" t="s">
        <v>51</v>
      </c>
      <c r="P140" t="s">
        <v>3</v>
      </c>
      <c r="W140" s="17" t="str">
        <f t="shared" si="52"/>
        <v>typeStatus</v>
      </c>
      <c r="X140" s="3" t="str">
        <f t="shared" si="53"/>
        <v>"typeStatus":"",</v>
      </c>
      <c r="Y140" s="22" t="str">
        <f t="shared" si="54"/>
        <v>public static String TYPE_STATUS="typeStatus";</v>
      </c>
      <c r="Z140" s="7" t="str">
        <f t="shared" si="55"/>
        <v>private String typeStatus="";</v>
      </c>
    </row>
    <row r="141" spans="2:26" ht="19.2" x14ac:dyDescent="0.45">
      <c r="B141" s="10" t="s">
        <v>398</v>
      </c>
      <c r="C141" s="1" t="s">
        <v>1</v>
      </c>
      <c r="D141" s="4">
        <v>43</v>
      </c>
      <c r="I141" t="e">
        <f>#REF!</f>
        <v>#REF!</v>
      </c>
      <c r="J141" t="str">
        <f>CONCATENATE(LEFT(CONCATENATE(" ADD "," ",N141,";"),LEN(CONCATENATE(" ADD "," ",N141,";"))-2),";")</f>
        <v xml:space="preserve"> ADD  DEPENDENT_TASK_TYPE_1_ID VARCHAR(43);</v>
      </c>
      <c r="K141" s="21" t="str">
        <f>CONCATENATE(LEFT(CONCATENATE("  ALTER COLUMN  "," ",N141,";"),LEN(CONCATENATE("  ALTER COLUMN  "," ",N141,";"))-2),";")</f>
        <v xml:space="preserve">  ALTER COLUMN   DEPENDENT_TASK_TYPE_1_ID VARCHAR(43);</v>
      </c>
      <c r="L141" s="12"/>
      <c r="M141" s="18" t="str">
        <f t="shared" si="51"/>
        <v>DEPENDENT_TASK_TYPE_1_ID,</v>
      </c>
      <c r="N141" s="5" t="str">
        <f t="shared" si="56"/>
        <v>DEPENDENT_TASK_TYPE_1_ID VARCHAR(43),</v>
      </c>
      <c r="O141" s="1" t="s">
        <v>282</v>
      </c>
      <c r="P141" t="s">
        <v>128</v>
      </c>
      <c r="W141" s="17" t="str">
        <f t="shared" si="52"/>
        <v>createdBy</v>
      </c>
      <c r="X141" s="3" t="str">
        <f t="shared" si="53"/>
        <v>"createdBy":"",</v>
      </c>
      <c r="Y141" s="22" t="str">
        <f t="shared" si="54"/>
        <v>public static String DEPENDENT_TASK_TYPE_1_ID="createdBy";</v>
      </c>
      <c r="Z141" s="7" t="str">
        <f t="shared" si="55"/>
        <v>private String createdBy="";</v>
      </c>
    </row>
    <row r="142" spans="2:26" ht="19.2" x14ac:dyDescent="0.45">
      <c r="B142" s="10" t="s">
        <v>397</v>
      </c>
      <c r="C142" s="1" t="s">
        <v>1</v>
      </c>
      <c r="D142" s="4">
        <v>43</v>
      </c>
      <c r="I142" t="e">
        <f>#REF!</f>
        <v>#REF!</v>
      </c>
      <c r="J142" t="str">
        <f>CONCATENATE(LEFT(CONCATENATE(" ADD "," ",N142,";"),LEN(CONCATENATE(" ADD "," ",N142,";"))-2),";")</f>
        <v xml:space="preserve"> ADD  DEPENDENT_TASK_TYPE_2_ID VARCHAR(43);</v>
      </c>
      <c r="K142" s="21" t="str">
        <f>CONCATENATE(LEFT(CONCATENATE("  ALTER COLUMN  "," ",N142,";"),LEN(CONCATENATE("  ALTER COLUMN  "," ",N142,";"))-2),";")</f>
        <v xml:space="preserve">  ALTER COLUMN   DEPENDENT_TASK_TYPE_2_ID VARCHAR(43);</v>
      </c>
      <c r="L142" s="12"/>
      <c r="M142" s="18" t="str">
        <f>CONCATENATE(B142,",")</f>
        <v>DEPENDENT_TASK_TYPE_2_ID,</v>
      </c>
      <c r="N142" s="5" t="str">
        <f>CONCATENATE(B142," ",C142,"(",D142,")",",")</f>
        <v>DEPENDENT_TASK_TYPE_2_ID VARCHAR(43),</v>
      </c>
      <c r="O142" s="1" t="s">
        <v>282</v>
      </c>
      <c r="P142" t="s">
        <v>128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createdBy</v>
      </c>
      <c r="X142" s="3" t="str">
        <f>CONCATENATE("""",W142,"""",":","""","""",",")</f>
        <v>"createdBy":"",</v>
      </c>
      <c r="Y142" s="22" t="str">
        <f>CONCATENATE("public static String ",,B142,,"=","""",W142,""";")</f>
        <v>public static String DEPENDENT_TASK_TYPE_2_ID="createdBy";</v>
      </c>
      <c r="Z142" s="7" t="str">
        <f>CONCATENATE("private String ",W142,"=","""""",";")</f>
        <v>private String createdBy="";</v>
      </c>
    </row>
    <row r="143" spans="2:26" ht="19.2" x14ac:dyDescent="0.45">
      <c r="B143" s="10" t="s">
        <v>262</v>
      </c>
      <c r="C143" s="1" t="s">
        <v>1</v>
      </c>
      <c r="D143" s="4">
        <v>43</v>
      </c>
      <c r="I143" t="e">
        <f>#REF!</f>
        <v>#REF!</v>
      </c>
      <c r="J143" t="str">
        <f>CONCATENATE(LEFT(CONCATENATE(" ADD "," ",N143,";"),LEN(CONCATENATE(" ADD "," ",N143,";"))-2),";")</f>
        <v xml:space="preserve"> ADD  CREATED_BY VARCHAR(43);</v>
      </c>
      <c r="K143" s="21" t="str">
        <f>CONCATENATE(LEFT(CONCATENATE("  ALTER COLUMN  "," ",N143,";"),LEN(CONCATENATE("  ALTER COLUMN  "," ",N143,";"))-2),";")</f>
        <v xml:space="preserve">  ALTER COLUMN   CREATED_BY VARCHAR(43);</v>
      </c>
      <c r="L143" s="12"/>
      <c r="M143" s="18" t="str">
        <f t="shared" si="51"/>
        <v>CREATED_BY,</v>
      </c>
      <c r="N143" s="5" t="str">
        <f t="shared" si="56"/>
        <v>CREATED_BY VARCHAR(43),</v>
      </c>
      <c r="O143" s="1" t="s">
        <v>282</v>
      </c>
      <c r="P143" t="s">
        <v>128</v>
      </c>
      <c r="W143" s="17" t="str">
        <f t="shared" si="52"/>
        <v>createdBy</v>
      </c>
      <c r="X143" s="3" t="str">
        <f t="shared" si="53"/>
        <v>"createdBy":"",</v>
      </c>
      <c r="Y143" s="22" t="str">
        <f t="shared" si="54"/>
        <v>public static String CREATED_BY="createdBy";</v>
      </c>
      <c r="Z143" s="7" t="str">
        <f t="shared" si="55"/>
        <v>private String createdBy="";</v>
      </c>
    </row>
    <row r="144" spans="2:26" ht="19.2" x14ac:dyDescent="0.45">
      <c r="B144" s="1" t="s">
        <v>263</v>
      </c>
      <c r="C144" s="1" t="s">
        <v>1</v>
      </c>
      <c r="D144" s="4">
        <v>30</v>
      </c>
      <c r="I144" t="e">
        <f>I23</f>
        <v>#REF!</v>
      </c>
      <c r="J144" t="str">
        <f>CONCATENATE(LEFT(CONCATENATE(" ADD "," ",N144,";"),LEN(CONCATENATE(" ADD "," ",N144,";"))-2),";")</f>
        <v xml:space="preserve"> ADD  CREATED_DATE VARCHAR(30);</v>
      </c>
      <c r="K144" s="21" t="str">
        <f>CONCATENATE(LEFT(CONCATENATE("  ALTER COLUMN  "," ",N144,";"),LEN(CONCATENATE("  ALTER COLUMN  "," ",N144,";"))-2),";")</f>
        <v xml:space="preserve">  ALTER COLUMN   CREATED_DATE VARCHAR(30);</v>
      </c>
      <c r="L144" s="12"/>
      <c r="M144" s="18" t="str">
        <f t="shared" si="51"/>
        <v>CREATED_DATE,</v>
      </c>
      <c r="N144" s="5" t="str">
        <f t="shared" si="56"/>
        <v>CREATED_DATE VARCHAR(30),</v>
      </c>
      <c r="O144" s="1" t="s">
        <v>282</v>
      </c>
      <c r="P144" t="s">
        <v>8</v>
      </c>
      <c r="W144" s="17" t="str">
        <f t="shared" si="52"/>
        <v>createdDate</v>
      </c>
      <c r="X144" s="3" t="str">
        <f t="shared" si="53"/>
        <v>"createdDate":"",</v>
      </c>
      <c r="Y144" s="22" t="str">
        <f t="shared" si="54"/>
        <v>public static String CREATED_DATE="createdDate";</v>
      </c>
      <c r="Z144" s="7" t="str">
        <f t="shared" si="55"/>
        <v>private String createdDate="";</v>
      </c>
    </row>
    <row r="145" spans="2:26" ht="19.2" x14ac:dyDescent="0.45">
      <c r="B145" s="1" t="s">
        <v>264</v>
      </c>
      <c r="C145" s="1" t="s">
        <v>1</v>
      </c>
      <c r="D145" s="4">
        <v>12</v>
      </c>
      <c r="L145" s="12"/>
      <c r="M145" s="18" t="str">
        <f t="shared" si="51"/>
        <v>CREATED_TIME,</v>
      </c>
      <c r="N145" s="5" t="str">
        <f t="shared" si="56"/>
        <v>CREATED_TIME VARCHAR(12),</v>
      </c>
      <c r="O145" s="1" t="s">
        <v>282</v>
      </c>
      <c r="P145" t="s">
        <v>133</v>
      </c>
      <c r="W145" s="17" t="str">
        <f t="shared" si="52"/>
        <v>createdTime</v>
      </c>
      <c r="X145" s="3" t="str">
        <f t="shared" si="53"/>
        <v>"createdTime":"",</v>
      </c>
      <c r="Y145" s="22" t="str">
        <f t="shared" si="54"/>
        <v>public static String CREATED_TIME="createdTime";</v>
      </c>
      <c r="Z145" s="7" t="str">
        <f t="shared" si="55"/>
        <v>private String createdTime="";</v>
      </c>
    </row>
    <row r="146" spans="2:26" ht="19.2" x14ac:dyDescent="0.45">
      <c r="B146" s="1" t="s">
        <v>14</v>
      </c>
      <c r="C146" s="1" t="s">
        <v>1</v>
      </c>
      <c r="D146" s="4">
        <v>3000</v>
      </c>
      <c r="I146" t="e">
        <f>I23</f>
        <v>#REF!</v>
      </c>
      <c r="J146" t="str">
        <f>CONCATENATE(LEFT(CONCATENATE(" ADD "," ",N146,";"),LEN(CONCATENATE(" ADD "," ",N146,";"))-2),";")</f>
        <v xml:space="preserve"> ADD  DESCRIPTION VARCHAR(3000);</v>
      </c>
      <c r="K146" s="21" t="str">
        <f>CONCATENATE(LEFT(CONCATENATE("  ALTER COLUMN  "," ",N146,";"),LEN(CONCATENATE("  ALTER COLUMN  "," ",N146,";"))-2),";")</f>
        <v xml:space="preserve">  ALTER COLUMN   DESCRIPTION VARCHAR(3000);</v>
      </c>
      <c r="L146" s="12"/>
      <c r="M146" s="18" t="str">
        <f t="shared" si="51"/>
        <v>DESCRIPTION,</v>
      </c>
      <c r="N146" s="5" t="str">
        <f t="shared" si="56"/>
        <v>DESCRIPTION VARCHAR(3000),</v>
      </c>
      <c r="O146" s="1" t="s">
        <v>14</v>
      </c>
      <c r="W146" s="17" t="str">
        <f t="shared" si="52"/>
        <v>description</v>
      </c>
      <c r="X146" s="3" t="str">
        <f t="shared" si="53"/>
        <v>"description":"",</v>
      </c>
      <c r="Y146" s="22" t="str">
        <f t="shared" si="54"/>
        <v>public static String DESCRIPTION="description";</v>
      </c>
      <c r="Z146" s="7" t="str">
        <f t="shared" si="55"/>
        <v>private String description="";</v>
      </c>
    </row>
    <row r="147" spans="2:26" ht="19.2" x14ac:dyDescent="0.45">
      <c r="C147" s="1"/>
      <c r="D147" s="8"/>
      <c r="M147" s="18"/>
      <c r="N147" s="33" t="s">
        <v>130</v>
      </c>
      <c r="O147" s="1"/>
      <c r="W147" s="17"/>
    </row>
    <row r="148" spans="2:26" ht="19.2" x14ac:dyDescent="0.45">
      <c r="C148" s="1"/>
      <c r="D148" s="8"/>
      <c r="M148" s="18"/>
      <c r="N148" s="31" t="s">
        <v>126</v>
      </c>
      <c r="O148" s="1"/>
      <c r="W148" s="17"/>
    </row>
    <row r="149" spans="2:26" ht="19.2" x14ac:dyDescent="0.45">
      <c r="C149" s="14"/>
      <c r="D149" s="9"/>
      <c r="M149" s="20"/>
      <c r="W149" s="17"/>
    </row>
    <row r="151" spans="2:26" x14ac:dyDescent="0.3">
      <c r="B151" s="2" t="s">
        <v>286</v>
      </c>
      <c r="I151" t="str">
        <f>CONCATENATE("ALTER TABLE"," ",B151)</f>
        <v>ALTER TABLE TM_PROJECT</v>
      </c>
      <c r="N151" s="5" t="str">
        <f>CONCATENATE("CREATE TABLE ",B151," ","(")</f>
        <v>CREATE TABLE TM_PROJECT (</v>
      </c>
    </row>
    <row r="152" spans="2:26" ht="19.2" x14ac:dyDescent="0.45">
      <c r="B152" s="1" t="s">
        <v>2</v>
      </c>
      <c r="C152" s="1" t="s">
        <v>1</v>
      </c>
      <c r="D152" s="4">
        <v>30</v>
      </c>
      <c r="E152" s="24" t="s">
        <v>113</v>
      </c>
      <c r="I152" t="str">
        <f>I151</f>
        <v>ALTER TABLE TM_PROJECT</v>
      </c>
      <c r="J152" t="str">
        <f>CONCATENATE(LEFT(CONCATENATE(" ADD "," ",N152,";"),LEN(CONCATENATE(" ADD "," ",N152,";"))-2),";")</f>
        <v xml:space="preserve"> ADD  ID VARCHAR(30) NOT NULL ;</v>
      </c>
      <c r="K152" s="21" t="str">
        <f>CONCATENATE(LEFT(CONCATENATE("  ALTER COLUMN  "," ",N152,";"),LEN(CONCATENATE("  ALTER COLUMN  "," ",N152,";"))-2),";")</f>
        <v xml:space="preserve">  ALTER COLUMN   ID VARCHAR(30) NOT NULL ;</v>
      </c>
      <c r="L152" s="12"/>
      <c r="M152" s="18" t="str">
        <f t="shared" ref="M152:M161" si="57">CONCATENATE(B152,",")</f>
        <v>ID,</v>
      </c>
      <c r="N152" s="5" t="str">
        <f>CONCATENATE(B152," ",C152,"(",D152,") ",E152," ,")</f>
        <v>ID VARCHAR(30) NOT NULL ,</v>
      </c>
      <c r="O152" s="1" t="s">
        <v>2</v>
      </c>
      <c r="P152" s="6"/>
      <c r="Q152" s="6"/>
      <c r="R152" s="6"/>
      <c r="S152" s="6"/>
      <c r="T152" s="6"/>
      <c r="U152" s="6"/>
      <c r="V152" s="6"/>
      <c r="W152" s="17" t="str">
        <f t="shared" ref="W152:W161" si="58"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id</v>
      </c>
      <c r="X152" s="3" t="str">
        <f t="shared" ref="X152:X161" si="59">CONCATENATE("""",W152,"""",":","""","""",",")</f>
        <v>"id":"",</v>
      </c>
      <c r="Y152" s="22" t="str">
        <f t="shared" ref="Y152:Y161" si="60">CONCATENATE("public static String ",,B152,,"=","""",W152,""";")</f>
        <v>public static String ID="id";</v>
      </c>
      <c r="Z152" s="7" t="str">
        <f t="shared" ref="Z152:Z161" si="61">CONCATENATE("private String ",W152,"=","""""",";")</f>
        <v>private String id="";</v>
      </c>
    </row>
    <row r="153" spans="2:26" ht="19.2" x14ac:dyDescent="0.45">
      <c r="B153" s="1" t="s">
        <v>3</v>
      </c>
      <c r="C153" s="1" t="s">
        <v>1</v>
      </c>
      <c r="D153" s="4">
        <v>10</v>
      </c>
      <c r="I153" t="str">
        <f>I152</f>
        <v>ALTER TABLE TM_PROJECT</v>
      </c>
      <c r="J153" t="str">
        <f>CONCATENATE(LEFT(CONCATENATE(" ADD "," ",N153,";"),LEN(CONCATENATE(" ADD "," ",N153,";"))-2),";")</f>
        <v xml:space="preserve"> ADD  STATUS VARCHAR(10);</v>
      </c>
      <c r="K153" s="21" t="str">
        <f>CONCATENATE(LEFT(CONCATENATE("  ALTER COLUMN  "," ",N153,";"),LEN(CONCATENATE("  ALTER COLUMN  "," ",N153,";"))-2),";")</f>
        <v xml:space="preserve">  ALTER COLUMN   STATUS VARCHAR(10);</v>
      </c>
      <c r="L153" s="12"/>
      <c r="M153" s="18" t="str">
        <f t="shared" si="57"/>
        <v>STATUS,</v>
      </c>
      <c r="N153" s="5" t="str">
        <f t="shared" ref="N153:N161" si="62">CONCATENATE(B153," ",C153,"(",D153,")",",")</f>
        <v>STATUS VARCHAR(10),</v>
      </c>
      <c r="O153" s="1" t="s">
        <v>3</v>
      </c>
      <c r="W153" s="17" t="str">
        <f t="shared" si="58"/>
        <v>status</v>
      </c>
      <c r="X153" s="3" t="str">
        <f t="shared" si="59"/>
        <v>"status":"",</v>
      </c>
      <c r="Y153" s="22" t="str">
        <f t="shared" si="60"/>
        <v>public static String STATUS="status";</v>
      </c>
      <c r="Z153" s="7" t="str">
        <f t="shared" si="61"/>
        <v>private String status="";</v>
      </c>
    </row>
    <row r="154" spans="2:26" ht="19.2" x14ac:dyDescent="0.45">
      <c r="B154" s="1" t="s">
        <v>4</v>
      </c>
      <c r="C154" s="1" t="s">
        <v>1</v>
      </c>
      <c r="D154" s="4">
        <v>30</v>
      </c>
      <c r="I154" t="str">
        <f>I153</f>
        <v>ALTER TABLE TM_PROJECT</v>
      </c>
      <c r="J154" t="str">
        <f>CONCATENATE(LEFT(CONCATENATE(" ADD "," ",N154,";"),LEN(CONCATENATE(" ADD "," ",N154,";"))-2),";")</f>
        <v xml:space="preserve"> ADD  INSERT_DATE VARCHAR(30);</v>
      </c>
      <c r="K154" s="21" t="str">
        <f>CONCATENATE(LEFT(CONCATENATE("  ALTER COLUMN  "," ",N154,";"),LEN(CONCATENATE("  ALTER COLUMN  "," ",N154,";"))-2),";")</f>
        <v xml:space="preserve">  ALTER COLUMN   INSERT_DATE VARCHAR(30);</v>
      </c>
      <c r="L154" s="12"/>
      <c r="M154" s="18" t="str">
        <f t="shared" si="57"/>
        <v>INSERT_DATE,</v>
      </c>
      <c r="N154" s="5" t="str">
        <f t="shared" si="62"/>
        <v>INSERT_DATE VARCHAR(30),</v>
      </c>
      <c r="O154" s="1" t="s">
        <v>7</v>
      </c>
      <c r="P154" t="s">
        <v>8</v>
      </c>
      <c r="W154" s="17" t="str">
        <f t="shared" si="58"/>
        <v>insertDate</v>
      </c>
      <c r="X154" s="3" t="str">
        <f t="shared" si="59"/>
        <v>"insertDate":"",</v>
      </c>
      <c r="Y154" s="22" t="str">
        <f t="shared" si="60"/>
        <v>public static String INSERT_DATE="insertDate";</v>
      </c>
      <c r="Z154" s="7" t="str">
        <f t="shared" si="61"/>
        <v>private String insertDate="";</v>
      </c>
    </row>
    <row r="155" spans="2:26" ht="19.2" x14ac:dyDescent="0.45">
      <c r="B155" s="1" t="s">
        <v>5</v>
      </c>
      <c r="C155" s="1" t="s">
        <v>1</v>
      </c>
      <c r="D155" s="4">
        <v>30</v>
      </c>
      <c r="I155" t="str">
        <f>I154</f>
        <v>ALTER TABLE TM_PROJECT</v>
      </c>
      <c r="J155" t="str">
        <f>CONCATENATE(LEFT(CONCATENATE(" ADD "," ",N155,";"),LEN(CONCATENATE(" ADD "," ",N155,";"))-2),";")</f>
        <v xml:space="preserve"> ADD  MODIFICATION_DATE VARCHAR(30);</v>
      </c>
      <c r="K155" s="21" t="str">
        <f>CONCATENATE(LEFT(CONCATENATE("  ALTER COLUMN  "," ",N155,";"),LEN(CONCATENATE("  ALTER COLUMN  "," ",N155,";"))-2),";")</f>
        <v xml:space="preserve">  ALTER COLUMN   MODIFICATION_DATE VARCHAR(30);</v>
      </c>
      <c r="L155" s="12"/>
      <c r="M155" s="18" t="str">
        <f t="shared" si="57"/>
        <v>MODIFICATION_DATE,</v>
      </c>
      <c r="N155" s="5" t="str">
        <f t="shared" si="62"/>
        <v>MODIFICATION_DATE VARCHAR(30),</v>
      </c>
      <c r="O155" s="1" t="s">
        <v>9</v>
      </c>
      <c r="P155" t="s">
        <v>8</v>
      </c>
      <c r="W155" s="17" t="str">
        <f t="shared" si="58"/>
        <v>modificationDate</v>
      </c>
      <c r="X155" s="3" t="str">
        <f t="shared" si="59"/>
        <v>"modificationDate":"",</v>
      </c>
      <c r="Y155" s="22" t="str">
        <f t="shared" si="60"/>
        <v>public static String MODIFICATION_DATE="modificationDate";</v>
      </c>
      <c r="Z155" s="7" t="str">
        <f t="shared" si="61"/>
        <v>private String modificationDate="";</v>
      </c>
    </row>
    <row r="156" spans="2:26" ht="19.2" x14ac:dyDescent="0.45">
      <c r="B156" s="1" t="s">
        <v>287</v>
      </c>
      <c r="C156" s="1" t="s">
        <v>1</v>
      </c>
      <c r="D156" s="4">
        <v>300</v>
      </c>
      <c r="I156" t="e">
        <f>#REF!</f>
        <v>#REF!</v>
      </c>
      <c r="J156" t="str">
        <f>CONCATENATE(LEFT(CONCATENATE(" ADD "," ",N156,";"),LEN(CONCATENATE(" ADD "," ",N156,";"))-2),";")</f>
        <v xml:space="preserve"> ADD  PROJECT_NAME VARCHAR(300);</v>
      </c>
      <c r="K156" s="21" t="str">
        <f>CONCATENATE(LEFT(CONCATENATE("  ALTER COLUMN  "," ",N156,";"),LEN(CONCATENATE("  ALTER COLUMN  "," ",N156,";"))-2),";")</f>
        <v xml:space="preserve">  ALTER COLUMN   PROJECT_NAME VARCHAR(300);</v>
      </c>
      <c r="L156" s="12"/>
      <c r="M156" s="18" t="str">
        <f t="shared" si="57"/>
        <v>PROJECT_NAME,</v>
      </c>
      <c r="N156" s="5" t="str">
        <f t="shared" si="62"/>
        <v>PROJECT_NAME VARCHAR(300),</v>
      </c>
      <c r="O156" s="1" t="s">
        <v>288</v>
      </c>
      <c r="P156" t="s">
        <v>0</v>
      </c>
      <c r="W156" s="17" t="str">
        <f t="shared" si="58"/>
        <v>projectName</v>
      </c>
      <c r="X156" s="3" t="str">
        <f t="shared" si="59"/>
        <v>"projectName":"",</v>
      </c>
      <c r="Y156" s="22" t="str">
        <f t="shared" si="60"/>
        <v>public static String PROJECT_NAME="projectName";</v>
      </c>
      <c r="Z156" s="7" t="str">
        <f t="shared" si="61"/>
        <v>private String projectName="";</v>
      </c>
    </row>
    <row r="157" spans="2:26" ht="19.2" x14ac:dyDescent="0.45">
      <c r="B157" s="1" t="s">
        <v>265</v>
      </c>
      <c r="C157" s="1" t="s">
        <v>1</v>
      </c>
      <c r="D157" s="4">
        <v>20</v>
      </c>
      <c r="L157" s="12"/>
      <c r="M157" s="18" t="str">
        <f t="shared" si="57"/>
        <v>START_DATE,</v>
      </c>
      <c r="N157" s="5" t="str">
        <f t="shared" si="62"/>
        <v>START_DATE VARCHAR(20),</v>
      </c>
      <c r="O157" s="1" t="s">
        <v>289</v>
      </c>
      <c r="P157" t="s">
        <v>8</v>
      </c>
      <c r="W157" s="17" t="str">
        <f t="shared" si="58"/>
        <v>startDate</v>
      </c>
      <c r="X157" s="3" t="str">
        <f t="shared" si="59"/>
        <v>"startDate":"",</v>
      </c>
      <c r="Y157" s="22" t="str">
        <f t="shared" si="60"/>
        <v>public static String START_DATE="startDate";</v>
      </c>
      <c r="Z157" s="7" t="str">
        <f t="shared" si="61"/>
        <v>private String startDate="";</v>
      </c>
    </row>
    <row r="158" spans="2:26" ht="19.2" x14ac:dyDescent="0.45">
      <c r="B158" s="10" t="s">
        <v>267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END_DATE VARCHAR(43);</v>
      </c>
      <c r="K158" s="21" t="str">
        <f>CONCATENATE(LEFT(CONCATENATE("  ALTER COLUMN  "," ",N158,";"),LEN(CONCATENATE("  ALTER COLUMN  "," ",N158,";"))-2),";")</f>
        <v xml:space="preserve">  ALTER COLUMN   END_DATE VARCHAR(43);</v>
      </c>
      <c r="L158" s="12"/>
      <c r="M158" s="18" t="str">
        <f t="shared" si="57"/>
        <v>END_DATE,</v>
      </c>
      <c r="N158" s="5" t="str">
        <f t="shared" si="62"/>
        <v>END_DATE VARCHAR(43),</v>
      </c>
      <c r="O158" s="1" t="s">
        <v>290</v>
      </c>
      <c r="P158" t="s">
        <v>8</v>
      </c>
      <c r="W158" s="17" t="str">
        <f t="shared" si="58"/>
        <v>endDate</v>
      </c>
      <c r="X158" s="3" t="str">
        <f t="shared" si="59"/>
        <v>"endDate":"",</v>
      </c>
      <c r="Y158" s="22" t="str">
        <f t="shared" si="60"/>
        <v>public static String END_DATE="endDate";</v>
      </c>
      <c r="Z158" s="7" t="str">
        <f t="shared" si="61"/>
        <v>private String endDate="";</v>
      </c>
    </row>
    <row r="159" spans="2:26" ht="19.2" x14ac:dyDescent="0.45">
      <c r="B159" s="10" t="s">
        <v>291</v>
      </c>
      <c r="C159" s="1" t="s">
        <v>1</v>
      </c>
      <c r="D159" s="4">
        <v>40</v>
      </c>
      <c r="I159" t="e">
        <f>#REF!</f>
        <v>#REF!</v>
      </c>
      <c r="J159" t="str">
        <f>CONCATENATE(LEFT(CONCATENATE(" ADD "," ",N159,";"),LEN(CONCATENATE(" ADD "," ",N159,";"))-2),";")</f>
        <v xml:space="preserve"> ADD  FK_NETWORK_ID VARCHAR(40);</v>
      </c>
      <c r="K159" s="21" t="str">
        <f>CONCATENATE(LEFT(CONCATENATE("  ALTER COLUMN  "," ",N159,";"),LEN(CONCATENATE("  ALTER COLUMN  "," ",N159,";"))-2),";")</f>
        <v xml:space="preserve">  ALTER COLUMN   FK_NETWORK_ID VARCHAR(40);</v>
      </c>
      <c r="L159" s="12"/>
      <c r="M159" s="18" t="str">
        <f t="shared" si="57"/>
        <v>FK_NETWORK_ID,</v>
      </c>
      <c r="N159" s="5" t="str">
        <f t="shared" si="62"/>
        <v>FK_NETWORK_ID VARCHAR(40),</v>
      </c>
      <c r="O159" s="1" t="s">
        <v>10</v>
      </c>
      <c r="P159" t="s">
        <v>281</v>
      </c>
      <c r="Q159" t="s">
        <v>2</v>
      </c>
      <c r="W159" s="17" t="str">
        <f t="shared" si="58"/>
        <v>fkNetworkId</v>
      </c>
      <c r="X159" s="3" t="str">
        <f t="shared" si="59"/>
        <v>"fkNetworkId":"",</v>
      </c>
      <c r="Y159" s="22" t="str">
        <f t="shared" si="60"/>
        <v>public static String FK_NETWORK_ID="fkNetworkId";</v>
      </c>
      <c r="Z159" s="7" t="str">
        <f t="shared" si="61"/>
        <v>private String fkNetworkId="";</v>
      </c>
    </row>
    <row r="160" spans="2:26" ht="19.2" x14ac:dyDescent="0.45">
      <c r="B160" s="1" t="s">
        <v>181</v>
      </c>
      <c r="C160" s="1" t="s">
        <v>1</v>
      </c>
      <c r="D160" s="4">
        <v>300</v>
      </c>
      <c r="I160" t="e">
        <f>I20</f>
        <v>#REF!</v>
      </c>
      <c r="J160" t="str">
        <f>CONCATENATE(LEFT(CONCATENATE(" ADD "," ",N160,";"),LEN(CONCATENATE(" ADD "," ",N160,";"))-2),";")</f>
        <v xml:space="preserve"> ADD  PURPOSE VARCHAR(300);</v>
      </c>
      <c r="K160" s="21" t="str">
        <f>CONCATENATE(LEFT(CONCATENATE("  ALTER COLUMN  "," ",N160,";"),LEN(CONCATENATE("  ALTER COLUMN  "," ",N160,";"))-2),";")</f>
        <v xml:space="preserve">  ALTER COLUMN   PURPOSE VARCHAR(300);</v>
      </c>
      <c r="L160" s="12"/>
      <c r="M160" s="18" t="str">
        <f t="shared" si="57"/>
        <v>PURPOSE,</v>
      </c>
      <c r="N160" s="5" t="str">
        <f t="shared" si="62"/>
        <v>PURPOSE VARCHAR(300),</v>
      </c>
      <c r="O160" s="1" t="s">
        <v>181</v>
      </c>
      <c r="W160" s="17" t="str">
        <f t="shared" si="58"/>
        <v>purpose</v>
      </c>
      <c r="X160" s="3" t="str">
        <f t="shared" si="59"/>
        <v>"purpose":"",</v>
      </c>
      <c r="Y160" s="22" t="str">
        <f t="shared" si="60"/>
        <v>public static String PURPOSE="purpose";</v>
      </c>
      <c r="Z160" s="7" t="str">
        <f t="shared" si="61"/>
        <v>private String purpose="";</v>
      </c>
    </row>
    <row r="161" spans="2:26" ht="19.2" x14ac:dyDescent="0.45">
      <c r="B161" s="1" t="s">
        <v>14</v>
      </c>
      <c r="C161" s="1" t="s">
        <v>1</v>
      </c>
      <c r="D161" s="4">
        <v>3000</v>
      </c>
      <c r="I161">
        <f>I24</f>
        <v>0</v>
      </c>
      <c r="J161" t="str">
        <f>CONCATENATE(LEFT(CONCATENATE(" ADD "," ",N161,";"),LEN(CONCATENATE(" ADD "," ",N161,";"))-2),";")</f>
        <v xml:space="preserve"> ADD  DESCRIPTION VARCHAR(3000);</v>
      </c>
      <c r="K161" s="21" t="str">
        <f>CONCATENATE(LEFT(CONCATENATE("  ALTER COLUMN  "," ",N161,";"),LEN(CONCATENATE("  ALTER COLUMN  "," ",N161,";"))-2),";")</f>
        <v xml:space="preserve">  ALTER COLUMN   DESCRIPTION VARCHAR(3000);</v>
      </c>
      <c r="L161" s="12"/>
      <c r="M161" s="18" t="str">
        <f t="shared" si="57"/>
        <v>DESCRIPTION,</v>
      </c>
      <c r="N161" s="5" t="str">
        <f t="shared" si="62"/>
        <v>DESCRIPTION VARCHAR(3000),</v>
      </c>
      <c r="O161" s="1" t="s">
        <v>14</v>
      </c>
      <c r="W161" s="17" t="str">
        <f t="shared" si="58"/>
        <v>description</v>
      </c>
      <c r="X161" s="3" t="str">
        <f t="shared" si="59"/>
        <v>"description":"",</v>
      </c>
      <c r="Y161" s="22" t="str">
        <f t="shared" si="60"/>
        <v>public static String DESCRIPTION="description";</v>
      </c>
      <c r="Z161" s="7" t="str">
        <f t="shared" si="61"/>
        <v>private String description="";</v>
      </c>
    </row>
    <row r="162" spans="2:26" ht="19.2" x14ac:dyDescent="0.45">
      <c r="C162" s="1"/>
      <c r="D162" s="8"/>
      <c r="M162" s="18"/>
      <c r="N162" s="33" t="s">
        <v>130</v>
      </c>
      <c r="O162" s="1"/>
      <c r="W162" s="17"/>
    </row>
    <row r="163" spans="2:26" ht="19.2" x14ac:dyDescent="0.45">
      <c r="C163" s="1"/>
      <c r="D163" s="8"/>
      <c r="M163" s="18"/>
      <c r="N163" s="31" t="s">
        <v>126</v>
      </c>
      <c r="O163" s="1"/>
      <c r="W163" s="17"/>
    </row>
    <row r="164" spans="2:26" ht="19.2" x14ac:dyDescent="0.45">
      <c r="C164" s="14"/>
      <c r="D164" s="9"/>
      <c r="M164" s="20"/>
      <c r="W164" s="17"/>
    </row>
    <row r="165" spans="2:26" x14ac:dyDescent="0.3">
      <c r="B165" s="2" t="s">
        <v>346</v>
      </c>
      <c r="I165" t="str">
        <f>CONCATENATE("ALTER TABLE"," ",B165)</f>
        <v>ALTER TABLE TM_PROJECT_PERMISSION</v>
      </c>
      <c r="N165" s="5" t="str">
        <f>CONCATENATE("CREATE TABLE ",B165," ","(")</f>
        <v>CREATE TABLE TM_PROJECT_PERMISSION (</v>
      </c>
    </row>
    <row r="166" spans="2:26" ht="19.2" x14ac:dyDescent="0.45">
      <c r="B166" s="1" t="s">
        <v>2</v>
      </c>
      <c r="C166" s="1" t="s">
        <v>1</v>
      </c>
      <c r="D166" s="4">
        <v>30</v>
      </c>
      <c r="E166" s="24" t="s">
        <v>113</v>
      </c>
      <c r="I166" t="str">
        <f>I165</f>
        <v>ALTER TABLE TM_PROJECT_PERMISSION</v>
      </c>
      <c r="J166" t="str">
        <f>CONCATENATE(LEFT(CONCATENATE(" ADD "," ",N166,";"),LEN(CONCATENATE(" ADD "," ",N166,";"))-2),";")</f>
        <v xml:space="preserve"> ADD  ID VARCHAR(30) NOT NULL ;</v>
      </c>
      <c r="K166" s="21" t="str">
        <f>CONCATENATE(LEFT(CONCATENATE("  ALTER COLUMN  "," ",N166,";"),LEN(CONCATENATE("  ALTER COLUMN  "," ",N166,";"))-2),";")</f>
        <v xml:space="preserve">  ALTER COLUMN   ID VARCHAR(30) NOT NULL ;</v>
      </c>
      <c r="L166" s="12"/>
      <c r="M166" s="18" t="str">
        <f t="shared" ref="M166:M172" si="63">CONCATENATE(B166,",")</f>
        <v>ID,</v>
      </c>
      <c r="N166" s="5" t="str">
        <f>CONCATENATE(B166," ",C166,"(",D166,") ",E166," ,")</f>
        <v>ID VARCHAR(30) NOT NULL ,</v>
      </c>
      <c r="O166" s="1" t="s">
        <v>2</v>
      </c>
      <c r="P166" s="6"/>
      <c r="Q166" s="6"/>
      <c r="R166" s="6"/>
      <c r="S166" s="6"/>
      <c r="T166" s="6"/>
      <c r="U166" s="6"/>
      <c r="V166" s="6"/>
      <c r="W166" s="17" t="str">
        <f t="shared" ref="W166:W172" si="64">CONCATENATE(,LOWER(O166),UPPER(LEFT(P166,1)),LOWER(RIGHT(P166,LEN(P166)-IF(LEN(P166)&gt;0,1,LEN(P166)))),UPPER(LEFT(Q166,1)),LOWER(RIGHT(Q166,LEN(Q166)-IF(LEN(Q166)&gt;0,1,LEN(Q166)))),UPPER(LEFT(R166,1)),LOWER(RIGHT(R166,LEN(R166)-IF(LEN(R166)&gt;0,1,LEN(R166)))),UPPER(LEFT(S166,1)),LOWER(RIGHT(S166,LEN(S166)-IF(LEN(S166)&gt;0,1,LEN(S166)))),UPPER(LEFT(T166,1)),LOWER(RIGHT(T166,LEN(T166)-IF(LEN(T166)&gt;0,1,LEN(T166)))),UPPER(LEFT(U166,1)),LOWER(RIGHT(U166,LEN(U166)-IF(LEN(U166)&gt;0,1,LEN(U166)))),UPPER(LEFT(V166,1)),LOWER(RIGHT(V166,LEN(V166)-IF(LEN(V166)&gt;0,1,LEN(V166)))))</f>
        <v>id</v>
      </c>
      <c r="X166" s="3" t="str">
        <f t="shared" ref="X166:X172" si="65">CONCATENATE("""",W166,"""",":","""","""",",")</f>
        <v>"id":"",</v>
      </c>
      <c r="Y166" s="22" t="str">
        <f t="shared" ref="Y166:Y172" si="66">CONCATENATE("public static String ",,B166,,"=","""",W166,""";")</f>
        <v>public static String ID="id";</v>
      </c>
      <c r="Z166" s="7" t="str">
        <f t="shared" ref="Z166:Z172" si="67">CONCATENATE("private String ",W166,"=","""""",";")</f>
        <v>private String id="";</v>
      </c>
    </row>
    <row r="167" spans="2:26" ht="19.2" x14ac:dyDescent="0.45">
      <c r="B167" s="1" t="s">
        <v>3</v>
      </c>
      <c r="C167" s="1" t="s">
        <v>1</v>
      </c>
      <c r="D167" s="4">
        <v>10</v>
      </c>
      <c r="I167" t="str">
        <f>I166</f>
        <v>ALTER TABLE TM_PROJECT_PERMISSION</v>
      </c>
      <c r="J167" t="str">
        <f>CONCATENATE(LEFT(CONCATENATE(" ADD "," ",N167,";"),LEN(CONCATENATE(" ADD "," ",N167,";"))-2),";")</f>
        <v xml:space="preserve"> ADD  STATUS VARCHAR(10);</v>
      </c>
      <c r="K167" s="21" t="str">
        <f>CONCATENATE(LEFT(CONCATENATE("  ALTER COLUMN  "," ",N167,";"),LEN(CONCATENATE("  ALTER COLUMN  "," ",N167,";"))-2),";")</f>
        <v xml:space="preserve">  ALTER COLUMN   STATUS VARCHAR(10);</v>
      </c>
      <c r="L167" s="12"/>
      <c r="M167" s="18" t="str">
        <f t="shared" si="63"/>
        <v>STATUS,</v>
      </c>
      <c r="N167" s="5" t="str">
        <f t="shared" ref="N167:N172" si="68">CONCATENATE(B167," ",C167,"(",D167,")",",")</f>
        <v>STATUS VARCHAR(10),</v>
      </c>
      <c r="O167" s="1" t="s">
        <v>3</v>
      </c>
      <c r="W167" s="17" t="str">
        <f t="shared" si="64"/>
        <v>status</v>
      </c>
      <c r="X167" s="3" t="str">
        <f t="shared" si="65"/>
        <v>"status":"",</v>
      </c>
      <c r="Y167" s="22" t="str">
        <f t="shared" si="66"/>
        <v>public static String STATUS="status";</v>
      </c>
      <c r="Z167" s="7" t="str">
        <f t="shared" si="67"/>
        <v>private String status="";</v>
      </c>
    </row>
    <row r="168" spans="2:26" ht="19.2" x14ac:dyDescent="0.45">
      <c r="B168" s="1" t="s">
        <v>4</v>
      </c>
      <c r="C168" s="1" t="s">
        <v>1</v>
      </c>
      <c r="D168" s="4">
        <v>30</v>
      </c>
      <c r="I168" t="str">
        <f>I167</f>
        <v>ALTER TABLE TM_PROJECT_PERMISSION</v>
      </c>
      <c r="J168" t="str">
        <f>CONCATENATE(LEFT(CONCATENATE(" ADD "," ",N168,";"),LEN(CONCATENATE(" ADD "," ",N168,";"))-2),";")</f>
        <v xml:space="preserve"> ADD  INSERT_DATE VARCHAR(30);</v>
      </c>
      <c r="K168" s="21" t="str">
        <f>CONCATENATE(LEFT(CONCATENATE("  ALTER COLUMN  "," ",N168,";"),LEN(CONCATENATE("  ALTER COLUMN  "," ",N168,";"))-2),";")</f>
        <v xml:space="preserve">  ALTER COLUMN   INSERT_DATE VARCHAR(30);</v>
      </c>
      <c r="L168" s="12"/>
      <c r="M168" s="18" t="str">
        <f t="shared" si="63"/>
        <v>INSERT_DATE,</v>
      </c>
      <c r="N168" s="5" t="str">
        <f t="shared" si="68"/>
        <v>INSERT_DATE VARCHAR(30),</v>
      </c>
      <c r="O168" s="1" t="s">
        <v>7</v>
      </c>
      <c r="P168" t="s">
        <v>8</v>
      </c>
      <c r="W168" s="17" t="str">
        <f t="shared" si="64"/>
        <v>insertDate</v>
      </c>
      <c r="X168" s="3" t="str">
        <f t="shared" si="65"/>
        <v>"insertDate":"",</v>
      </c>
      <c r="Y168" s="22" t="str">
        <f t="shared" si="66"/>
        <v>public static String INSERT_DATE="insertDate";</v>
      </c>
      <c r="Z168" s="7" t="str">
        <f t="shared" si="67"/>
        <v>private String insertDate="";</v>
      </c>
    </row>
    <row r="169" spans="2:26" ht="19.2" x14ac:dyDescent="0.45">
      <c r="B169" s="1" t="s">
        <v>5</v>
      </c>
      <c r="C169" s="1" t="s">
        <v>1</v>
      </c>
      <c r="D169" s="4">
        <v>30</v>
      </c>
      <c r="I169" t="str">
        <f>I168</f>
        <v>ALTER TABLE TM_PROJECT_PERMISSION</v>
      </c>
      <c r="J169" t="str">
        <f>CONCATENATE(LEFT(CONCATENATE(" ADD "," ",N169,";"),LEN(CONCATENATE(" ADD "," ",N169,";"))-2),";")</f>
        <v xml:space="preserve"> ADD  MODIFICATION_DATE VARCHAR(30);</v>
      </c>
      <c r="K169" s="21" t="str">
        <f>CONCATENATE(LEFT(CONCATENATE("  ALTER COLUMN  "," ",N169,";"),LEN(CONCATENATE("  ALTER COLUMN  "," ",N169,";"))-2),";")</f>
        <v xml:space="preserve">  ALTER COLUMN   MODIFICATION_DATE VARCHAR(30);</v>
      </c>
      <c r="L169" s="12"/>
      <c r="M169" s="18" t="str">
        <f t="shared" si="63"/>
        <v>MODIFICATION_DATE,</v>
      </c>
      <c r="N169" s="5" t="str">
        <f t="shared" si="68"/>
        <v>MODIFICATION_DATE VARCHAR(30),</v>
      </c>
      <c r="O169" s="1" t="s">
        <v>9</v>
      </c>
      <c r="P169" t="s">
        <v>8</v>
      </c>
      <c r="W169" s="17" t="str">
        <f t="shared" si="64"/>
        <v>modificationDate</v>
      </c>
      <c r="X169" s="3" t="str">
        <f t="shared" si="65"/>
        <v>"modificationDate":"",</v>
      </c>
      <c r="Y169" s="22" t="str">
        <f t="shared" si="66"/>
        <v>public static String MODIFICATION_DATE="modificationDate";</v>
      </c>
      <c r="Z169" s="7" t="str">
        <f t="shared" si="67"/>
        <v>private String modificationDate="";</v>
      </c>
    </row>
    <row r="170" spans="2:26" ht="19.2" x14ac:dyDescent="0.45">
      <c r="B170" s="1" t="s">
        <v>274</v>
      </c>
      <c r="C170" s="1" t="s">
        <v>1</v>
      </c>
      <c r="D170" s="4">
        <v>300</v>
      </c>
      <c r="I170">
        <f>I24</f>
        <v>0</v>
      </c>
      <c r="J170" t="str">
        <f>CONCATENATE(LEFT(CONCATENATE(" ADD "," ",N170,";"),LEN(CONCATENATE(" ADD "," ",N170,";"))-2),";")</f>
        <v xml:space="preserve"> ADD  FK_PROJECT_ID VARCHAR(300);</v>
      </c>
      <c r="K170" s="21" t="str">
        <f>CONCATENATE(LEFT(CONCATENATE("  ALTER COLUMN  "," ",N170,";"),LEN(CONCATENATE("  ALTER COLUMN  "," ",N170,";"))-2),";")</f>
        <v xml:space="preserve">  ALTER COLUMN   FK_PROJECT_ID VARCHAR(300);</v>
      </c>
      <c r="L170" s="12"/>
      <c r="M170" s="18" t="str">
        <f t="shared" si="63"/>
        <v>FK_PROJECT_ID,</v>
      </c>
      <c r="N170" s="5" t="str">
        <f t="shared" si="68"/>
        <v>FK_PROJECT_ID VARCHAR(300),</v>
      </c>
      <c r="O170" s="1" t="s">
        <v>10</v>
      </c>
      <c r="P170" t="s">
        <v>288</v>
      </c>
      <c r="Q170" t="s">
        <v>2</v>
      </c>
      <c r="W170" s="17" t="str">
        <f t="shared" si="64"/>
        <v>fkProjectId</v>
      </c>
      <c r="X170" s="3" t="str">
        <f t="shared" si="65"/>
        <v>"fkProjectId":"",</v>
      </c>
      <c r="Y170" s="22" t="str">
        <f t="shared" si="66"/>
        <v>public static String FK_PROJECT_ID="fkProjectId";</v>
      </c>
      <c r="Z170" s="7" t="str">
        <f t="shared" si="67"/>
        <v>private String fkProjectId="";</v>
      </c>
    </row>
    <row r="171" spans="2:26" ht="19.2" x14ac:dyDescent="0.45">
      <c r="B171" s="1" t="s">
        <v>11</v>
      </c>
      <c r="C171" s="1" t="s">
        <v>1</v>
      </c>
      <c r="D171" s="4">
        <v>45</v>
      </c>
      <c r="L171" s="12"/>
      <c r="M171" s="18" t="str">
        <f>CONCATENATE(B171,",")</f>
        <v>FK_USER_ID,</v>
      </c>
      <c r="N171" s="5" t="str">
        <f>CONCATENATE(B171," ",C171,"(",D171,")",",")</f>
        <v>FK_USER_ID VARCHAR(45),</v>
      </c>
      <c r="O171" s="1" t="s">
        <v>10</v>
      </c>
      <c r="P171" t="s">
        <v>12</v>
      </c>
      <c r="W171" s="17" t="str">
        <f t="shared" si="64"/>
        <v>fkUser</v>
      </c>
      <c r="X171" s="3" t="str">
        <f>CONCATENATE("""",W171,"""",":","""","""",",")</f>
        <v>"fkUser":"",</v>
      </c>
      <c r="Y171" s="22" t="str">
        <f>CONCATENATE("public static String ",,B171,,"=","""",W171,""";")</f>
        <v>public static String FK_USER_ID="fkUser";</v>
      </c>
      <c r="Z171" s="7" t="str">
        <f>CONCATENATE("private String ",W171,"=","""""",";")</f>
        <v>private String fkUser="";</v>
      </c>
    </row>
    <row r="172" spans="2:26" ht="19.2" x14ac:dyDescent="0.45">
      <c r="B172" s="1" t="s">
        <v>14</v>
      </c>
      <c r="C172" s="1" t="s">
        <v>1</v>
      </c>
      <c r="D172" s="4">
        <v>3000</v>
      </c>
      <c r="I172">
        <f>I145</f>
        <v>0</v>
      </c>
      <c r="J172" t="str">
        <f>CONCATENATE(LEFT(CONCATENATE(" ADD "," ",N172,";"),LEN(CONCATENATE(" ADD "," ",N172,";"))-2),";")</f>
        <v xml:space="preserve"> ADD  DESCRIPTION VARCHAR(3000);</v>
      </c>
      <c r="K172" s="21" t="str">
        <f>CONCATENATE(LEFT(CONCATENATE("  ALTER COLUMN  "," ",N172,";"),LEN(CONCATENATE("  ALTER COLUMN  "," ",N172,";"))-2),";")</f>
        <v xml:space="preserve">  ALTER COLUMN   DESCRIPTION VARCHAR(3000);</v>
      </c>
      <c r="L172" s="12"/>
      <c r="M172" s="18" t="str">
        <f t="shared" si="63"/>
        <v>DESCRIPTION,</v>
      </c>
      <c r="N172" s="5" t="str">
        <f t="shared" si="68"/>
        <v>DESCRIPTION VARCHAR(3000),</v>
      </c>
      <c r="O172" s="1" t="s">
        <v>14</v>
      </c>
      <c r="W172" s="17" t="str">
        <f t="shared" si="64"/>
        <v>description</v>
      </c>
      <c r="X172" s="3" t="str">
        <f t="shared" si="65"/>
        <v>"description":"",</v>
      </c>
      <c r="Y172" s="22" t="str">
        <f t="shared" si="66"/>
        <v>public static String DESCRIPTION="description";</v>
      </c>
      <c r="Z172" s="7" t="str">
        <f t="shared" si="67"/>
        <v>private String description="";</v>
      </c>
    </row>
    <row r="173" spans="2:26" ht="19.2" x14ac:dyDescent="0.45">
      <c r="C173" s="1"/>
      <c r="D173" s="8"/>
      <c r="M173" s="18"/>
      <c r="N173" s="33" t="s">
        <v>130</v>
      </c>
      <c r="O173" s="1"/>
      <c r="W173" s="17"/>
    </row>
    <row r="174" spans="2:26" ht="19.2" x14ac:dyDescent="0.45">
      <c r="C174" s="1"/>
      <c r="D174" s="8"/>
      <c r="M174" s="18"/>
      <c r="N174" s="31" t="s">
        <v>126</v>
      </c>
      <c r="O174" s="1"/>
      <c r="W174" s="17"/>
    </row>
    <row r="175" spans="2:26" x14ac:dyDescent="0.3">
      <c r="B175" s="2" t="s">
        <v>348</v>
      </c>
      <c r="I175" t="str">
        <f>CONCATENATE("ALTER TABLE"," ",B175)</f>
        <v>ALTER TABLE TM_PROJECT_PERMISSION_LIST</v>
      </c>
      <c r="J175" t="s">
        <v>293</v>
      </c>
      <c r="K175" s="26" t="str">
        <f>CONCATENATE(J175," VIEW ",B175," AS SELECT")</f>
        <v>create OR REPLACE VIEW TM_PROJECT_PERMISSION_LIST AS SELECT</v>
      </c>
      <c r="N175" s="5" t="str">
        <f>CONCATENATE("CREATE TABLE ",B175," ","(")</f>
        <v>CREATE TABLE TM_PROJECT_PERMISSION_LIST (</v>
      </c>
    </row>
    <row r="176" spans="2:26" ht="19.2" x14ac:dyDescent="0.45">
      <c r="B176" s="1" t="s">
        <v>2</v>
      </c>
      <c r="C176" s="1" t="s">
        <v>1</v>
      </c>
      <c r="D176" s="4">
        <v>30</v>
      </c>
      <c r="E176" s="24" t="s">
        <v>113</v>
      </c>
      <c r="I176" t="str">
        <f>I175</f>
        <v>ALTER TABLE TM_PROJECT_PERMISSION_LIST</v>
      </c>
      <c r="K176" s="25" t="str">
        <f>CONCATENATE(B176,",")</f>
        <v>ID,</v>
      </c>
      <c r="L176" s="12"/>
      <c r="M176" s="18" t="str">
        <f t="shared" ref="M176:M184" si="69">CONCATENATE(B176,",")</f>
        <v>ID,</v>
      </c>
      <c r="N176" s="5" t="str">
        <f>CONCATENATE(B176," ",C176,"(",D176,") ",E176," ,")</f>
        <v>ID VARCHAR(30) NOT NULL ,</v>
      </c>
      <c r="O176" s="1" t="s">
        <v>2</v>
      </c>
      <c r="P176" s="6"/>
      <c r="Q176" s="6"/>
      <c r="R176" s="6"/>
      <c r="S176" s="6"/>
      <c r="T176" s="6"/>
      <c r="U176" s="6"/>
      <c r="V176" s="6"/>
      <c r="W176" s="17" t="str">
        <f t="shared" ref="W176:W184" si="70"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id</v>
      </c>
      <c r="X176" s="3" t="str">
        <f t="shared" ref="X176:X184" si="71">CONCATENATE("""",W176,"""",":","""","""",",")</f>
        <v>"id":"",</v>
      </c>
      <c r="Y176" s="22" t="str">
        <f t="shared" ref="Y176:Y184" si="72">CONCATENATE("public static String ",,B176,,"=","""",W176,""";")</f>
        <v>public static String ID="id";</v>
      </c>
      <c r="Z176" s="7" t="str">
        <f t="shared" ref="Z176:Z184" si="73">CONCATENATE("private String ",W176,"=","""""",";")</f>
        <v>private String id="";</v>
      </c>
    </row>
    <row r="177" spans="2:26" ht="19.2" x14ac:dyDescent="0.45">
      <c r="B177" s="1" t="s">
        <v>3</v>
      </c>
      <c r="C177" s="1" t="s">
        <v>1</v>
      </c>
      <c r="D177" s="4">
        <v>10</v>
      </c>
      <c r="I177" t="str">
        <f>I176</f>
        <v>ALTER TABLE TM_PROJECT_PERMISSION_LIST</v>
      </c>
      <c r="K177" s="25" t="str">
        <f>CONCATENATE(B177,",")</f>
        <v>STATUS,</v>
      </c>
      <c r="L177" s="12"/>
      <c r="M177" s="18" t="str">
        <f t="shared" si="69"/>
        <v>STATUS,</v>
      </c>
      <c r="N177" s="5" t="str">
        <f t="shared" ref="N177:N184" si="74">CONCATENATE(B177," ",C177,"(",D177,")",",")</f>
        <v>STATUS VARCHAR(10),</v>
      </c>
      <c r="O177" s="1" t="s">
        <v>3</v>
      </c>
      <c r="W177" s="17" t="str">
        <f t="shared" si="70"/>
        <v>status</v>
      </c>
      <c r="X177" s="3" t="str">
        <f t="shared" si="71"/>
        <v>"status":"",</v>
      </c>
      <c r="Y177" s="22" t="str">
        <f t="shared" si="72"/>
        <v>public static String STATUS="status";</v>
      </c>
      <c r="Z177" s="7" t="str">
        <f t="shared" si="73"/>
        <v>private String status="";</v>
      </c>
    </row>
    <row r="178" spans="2:26" ht="19.2" x14ac:dyDescent="0.45">
      <c r="B178" s="1" t="s">
        <v>4</v>
      </c>
      <c r="C178" s="1" t="s">
        <v>1</v>
      </c>
      <c r="D178" s="4">
        <v>30</v>
      </c>
      <c r="I178" t="str">
        <f>I177</f>
        <v>ALTER TABLE TM_PROJECT_PERMISSION_LIST</v>
      </c>
      <c r="K178" s="25" t="str">
        <f>CONCATENATE(B178,",")</f>
        <v>INSERT_DATE,</v>
      </c>
      <c r="L178" s="12"/>
      <c r="M178" s="18" t="str">
        <f t="shared" si="69"/>
        <v>INSERT_DATE,</v>
      </c>
      <c r="N178" s="5" t="str">
        <f t="shared" si="74"/>
        <v>INSERT_DATE VARCHAR(30),</v>
      </c>
      <c r="O178" s="1" t="s">
        <v>7</v>
      </c>
      <c r="P178" t="s">
        <v>8</v>
      </c>
      <c r="W178" s="17" t="str">
        <f t="shared" si="70"/>
        <v>insertDate</v>
      </c>
      <c r="X178" s="3" t="str">
        <f t="shared" si="71"/>
        <v>"insertDate":"",</v>
      </c>
      <c r="Y178" s="22" t="str">
        <f t="shared" si="72"/>
        <v>public static String INSERT_DATE="insertDate";</v>
      </c>
      <c r="Z178" s="7" t="str">
        <f t="shared" si="73"/>
        <v>private String insertDate="";</v>
      </c>
    </row>
    <row r="179" spans="2:26" ht="19.2" x14ac:dyDescent="0.45">
      <c r="B179" s="1" t="s">
        <v>5</v>
      </c>
      <c r="C179" s="1" t="s">
        <v>1</v>
      </c>
      <c r="D179" s="4">
        <v>30</v>
      </c>
      <c r="I179" t="str">
        <f>I178</f>
        <v>ALTER TABLE TM_PROJECT_PERMISSION_LIST</v>
      </c>
      <c r="K179" s="25" t="str">
        <f>CONCATENATE(B179,",")</f>
        <v>MODIFICATION_DATE,</v>
      </c>
      <c r="L179" s="12"/>
      <c r="M179" s="18" t="str">
        <f t="shared" si="69"/>
        <v>MODIFICATION_DATE,</v>
      </c>
      <c r="N179" s="5" t="str">
        <f t="shared" si="74"/>
        <v>MODIFICATION_DATE VARCHAR(30),</v>
      </c>
      <c r="O179" s="1" t="s">
        <v>9</v>
      </c>
      <c r="P179" t="s">
        <v>8</v>
      </c>
      <c r="W179" s="17" t="str">
        <f t="shared" si="70"/>
        <v>modificationDate</v>
      </c>
      <c r="X179" s="3" t="str">
        <f t="shared" si="71"/>
        <v>"modificationDate":"",</v>
      </c>
      <c r="Y179" s="22" t="str">
        <f t="shared" si="72"/>
        <v>public static String MODIFICATION_DATE="modificationDate";</v>
      </c>
      <c r="Z179" s="7" t="str">
        <f t="shared" si="73"/>
        <v>private String modificationDate="";</v>
      </c>
    </row>
    <row r="180" spans="2:26" ht="19.2" x14ac:dyDescent="0.45">
      <c r="B180" s="1" t="s">
        <v>274</v>
      </c>
      <c r="C180" s="1" t="s">
        <v>1</v>
      </c>
      <c r="D180" s="4">
        <v>300</v>
      </c>
      <c r="I180" t="str">
        <f>I138</f>
        <v>ALTER TABLE TM_TASK_TYPE</v>
      </c>
      <c r="K180" s="25" t="str">
        <f>CONCATENATE(B180,",")</f>
        <v>FK_PROJECT_ID,</v>
      </c>
      <c r="L180" s="12"/>
      <c r="M180" s="18" t="str">
        <f>CONCATENATE(B180,",")</f>
        <v>FK_PROJECT_ID,</v>
      </c>
      <c r="N180" s="5" t="str">
        <f>CONCATENATE(B180," ",C180,"(",D180,")",",")</f>
        <v>FK_PROJECT_ID VARCHAR(300),</v>
      </c>
      <c r="O180" s="1" t="s">
        <v>10</v>
      </c>
      <c r="P180" t="s">
        <v>288</v>
      </c>
      <c r="Q180" t="s">
        <v>2</v>
      </c>
      <c r="W180" s="17" t="str">
        <f t="shared" si="70"/>
        <v>fkProjectId</v>
      </c>
      <c r="X180" s="3" t="str">
        <f>CONCATENATE("""",W180,"""",":","""","""",",")</f>
        <v>"fkProjectId":"",</v>
      </c>
      <c r="Y180" s="22" t="str">
        <f>CONCATENATE("public static String ",,B180,,"=","""",W180,""";")</f>
        <v>public static String FK_PROJECT_ID="fkProjectId";</v>
      </c>
      <c r="Z180" s="7" t="str">
        <f>CONCATENATE("private String ",W180,"=","""""",";")</f>
        <v>private String fkProjectId="";</v>
      </c>
    </row>
    <row r="181" spans="2:26" ht="19.2" x14ac:dyDescent="0.45">
      <c r="B181" s="1" t="s">
        <v>287</v>
      </c>
      <c r="C181" s="1" t="s">
        <v>1</v>
      </c>
      <c r="D181" s="4">
        <v>300</v>
      </c>
      <c r="I181" t="e">
        <f>I139</f>
        <v>#REF!</v>
      </c>
      <c r="J181" s="23"/>
      <c r="K181" s="25" t="s">
        <v>382</v>
      </c>
      <c r="L181" s="12"/>
      <c r="M181" s="18" t="str">
        <f t="shared" si="69"/>
        <v>PROJECT_NAME,</v>
      </c>
      <c r="N181" s="5" t="str">
        <f t="shared" si="74"/>
        <v>PROJECT_NAME VARCHAR(300),</v>
      </c>
      <c r="O181" s="1" t="s">
        <v>288</v>
      </c>
      <c r="P181" t="s">
        <v>0</v>
      </c>
      <c r="W181" s="17" t="str">
        <f t="shared" si="70"/>
        <v>projectName</v>
      </c>
      <c r="X181" s="3" t="str">
        <f t="shared" si="71"/>
        <v>"projectName":"",</v>
      </c>
      <c r="Y181" s="22" t="str">
        <f t="shared" si="72"/>
        <v>public static String PROJECT_NAME="projectName";</v>
      </c>
      <c r="Z181" s="7" t="str">
        <f t="shared" si="73"/>
        <v>private String projectName="";</v>
      </c>
    </row>
    <row r="182" spans="2:26" ht="19.2" x14ac:dyDescent="0.45">
      <c r="B182" s="1" t="s">
        <v>11</v>
      </c>
      <c r="C182" s="1" t="s">
        <v>1</v>
      </c>
      <c r="D182" s="4">
        <v>45</v>
      </c>
      <c r="K182" s="25" t="str">
        <f>CONCATENATE(B182,",")</f>
        <v>FK_USER_ID,</v>
      </c>
      <c r="L182" s="12"/>
      <c r="M182" s="18" t="str">
        <f>CONCATENATE(B182,",")</f>
        <v>FK_USER_ID,</v>
      </c>
      <c r="N182" s="5" t="str">
        <f>CONCATENATE(B182," ",C182,"(",D182,")",",")</f>
        <v>FK_USER_ID VARCHAR(45),</v>
      </c>
      <c r="O182" s="1" t="s">
        <v>10</v>
      </c>
      <c r="P182" t="s">
        <v>12</v>
      </c>
      <c r="R182" t="s">
        <v>349</v>
      </c>
      <c r="W182" s="17" t="str">
        <f t="shared" si="70"/>
        <v>fkUserId</v>
      </c>
      <c r="X182" s="3" t="str">
        <f>CONCATENATE("""",W182,"""",":","""","""",",")</f>
        <v>"fkUserId":"",</v>
      </c>
      <c r="Y182" s="22" t="str">
        <f>CONCATENATE("public static String ",,B182,,"=","""",W182,""";")</f>
        <v>public static String FK_USER_ID="fkUserId";</v>
      </c>
      <c r="Z182" s="7" t="str">
        <f>CONCATENATE("private String ",W182,"=","""""",";")</f>
        <v>private String fkUserId="";</v>
      </c>
    </row>
    <row r="183" spans="2:26" ht="19.2" x14ac:dyDescent="0.45">
      <c r="B183" s="1" t="s">
        <v>347</v>
      </c>
      <c r="C183" s="1" t="s">
        <v>1</v>
      </c>
      <c r="D183" s="4">
        <v>45</v>
      </c>
      <c r="K183" s="25" t="s">
        <v>441</v>
      </c>
      <c r="L183" s="12"/>
      <c r="M183" s="18" t="str">
        <f t="shared" si="69"/>
        <v>USER_NAME,</v>
      </c>
      <c r="N183" s="5" t="str">
        <f t="shared" si="74"/>
        <v>USER_NAME VARCHAR(45),</v>
      </c>
      <c r="O183" s="1" t="s">
        <v>12</v>
      </c>
      <c r="P183" t="s">
        <v>0</v>
      </c>
      <c r="W183" s="17" t="str">
        <f t="shared" si="70"/>
        <v>userName</v>
      </c>
      <c r="X183" s="3" t="str">
        <f t="shared" si="71"/>
        <v>"userName":"",</v>
      </c>
      <c r="Y183" s="22" t="str">
        <f t="shared" si="72"/>
        <v>public static String USER_NAME="userName";</v>
      </c>
      <c r="Z183" s="7" t="str">
        <f t="shared" si="73"/>
        <v>private String userName="";</v>
      </c>
    </row>
    <row r="184" spans="2:26" ht="19.2" x14ac:dyDescent="0.45">
      <c r="B184" s="1" t="s">
        <v>14</v>
      </c>
      <c r="C184" s="1" t="s">
        <v>1</v>
      </c>
      <c r="D184" s="4">
        <v>3000</v>
      </c>
      <c r="I184" t="str">
        <f>I155</f>
        <v>ALTER TABLE TM_PROJECT</v>
      </c>
      <c r="K184" s="25" t="str">
        <f>CONCATENATE(B184,"")</f>
        <v>DESCRIPTION</v>
      </c>
      <c r="L184" s="12"/>
      <c r="M184" s="18" t="str">
        <f t="shared" si="69"/>
        <v>DESCRIPTION,</v>
      </c>
      <c r="N184" s="5" t="str">
        <f t="shared" si="74"/>
        <v>DESCRIPTION VARCHAR(3000),</v>
      </c>
      <c r="O184" s="1" t="s">
        <v>14</v>
      </c>
      <c r="W184" s="17" t="str">
        <f t="shared" si="70"/>
        <v>description</v>
      </c>
      <c r="X184" s="3" t="str">
        <f t="shared" si="71"/>
        <v>"description":"",</v>
      </c>
      <c r="Y184" s="22" t="str">
        <f t="shared" si="72"/>
        <v>public static String DESCRIPTION="description";</v>
      </c>
      <c r="Z184" s="7" t="str">
        <f t="shared" si="73"/>
        <v>private String description="";</v>
      </c>
    </row>
    <row r="185" spans="2:26" ht="19.2" x14ac:dyDescent="0.45">
      <c r="C185" s="14"/>
      <c r="D185" s="9"/>
      <c r="K185" s="29" t="str">
        <f>CONCATENATE(" FROM ",LEFT(B175,LEN(B175)-5)," T")</f>
        <v xml:space="preserve"> FROM TM_PROJECT_PERMISSION T</v>
      </c>
      <c r="M185" s="20"/>
      <c r="W185" s="17"/>
    </row>
    <row r="186" spans="2:26" ht="19.2" x14ac:dyDescent="0.45">
      <c r="C186" s="14"/>
      <c r="D186" s="9"/>
      <c r="K186" s="29"/>
      <c r="M186" s="20"/>
      <c r="W186" s="17"/>
    </row>
    <row r="187" spans="2:26" x14ac:dyDescent="0.3">
      <c r="B187" s="2" t="s">
        <v>292</v>
      </c>
      <c r="I187" t="str">
        <f>CONCATENATE("ALTER TABLE"," ",B187)</f>
        <v>ALTER TABLE TM_PROJECT_LIST</v>
      </c>
      <c r="J187" t="s">
        <v>293</v>
      </c>
      <c r="K187" s="26" t="str">
        <f>CONCATENATE(J187," VIEW ",B187," AS SELECT")</f>
        <v>create OR REPLACE VIEW TM_PROJECT_LIST AS SELECT</v>
      </c>
      <c r="N187" s="5" t="str">
        <f>CONCATENATE("CREATE TABLE ",B187," ","(")</f>
        <v>CREATE TABLE TM_PROJECT_LIST (</v>
      </c>
    </row>
    <row r="188" spans="2:26" ht="19.2" x14ac:dyDescent="0.45">
      <c r="B188" s="1" t="s">
        <v>2</v>
      </c>
      <c r="C188" s="1" t="s">
        <v>1</v>
      </c>
      <c r="D188" s="4">
        <v>30</v>
      </c>
      <c r="E188" s="24" t="s">
        <v>113</v>
      </c>
      <c r="I188" t="str">
        <f>I187</f>
        <v>ALTER TABLE TM_PROJECT_LIST</v>
      </c>
      <c r="K188" s="25" t="str">
        <f t="shared" ref="K188:K195" si="75">CONCATENATE(B188,",")</f>
        <v>ID,</v>
      </c>
      <c r="L188" s="12"/>
      <c r="M188" s="18" t="str">
        <f t="shared" ref="M188:M198" si="76">CONCATENATE(B188,",")</f>
        <v>ID,</v>
      </c>
      <c r="N188" s="5" t="str">
        <f>CONCATENATE(B188," ",C188,"(",D188,") ",E188," ,")</f>
        <v>ID VARCHAR(30) NOT NULL ,</v>
      </c>
      <c r="O188" s="1" t="s">
        <v>2</v>
      </c>
      <c r="P188" s="6"/>
      <c r="Q188" s="6"/>
      <c r="R188" s="6"/>
      <c r="S188" s="6"/>
      <c r="T188" s="6"/>
      <c r="U188" s="6"/>
      <c r="V188" s="6"/>
      <c r="W188" s="17" t="str">
        <f>CONCATENATE(,LOWER(O188),UPPER(LEFT(P188,1)),LOWER(RIGHT(P188,LEN(P188)-IF(LEN(P188)&gt;0,1,LEN(P188)))),UPPER(LEFT(Q188,1)),LOWER(RIGHT(Q188,LEN(Q188)-IF(LEN(Q188)&gt;0,1,LEN(Q188)))),UPPER(LEFT(R188,1)),LOWER(RIGHT(R188,LEN(R188)-IF(LEN(R188)&gt;0,1,LEN(R188)))),UPPER(LEFT(S188,1)),LOWER(RIGHT(S188,LEN(S188)-IF(LEN(S188)&gt;0,1,LEN(S188)))),UPPER(LEFT(T188,1)),LOWER(RIGHT(T188,LEN(T188)-IF(LEN(T188)&gt;0,1,LEN(T188)))),UPPER(LEFT(U188,1)),LOWER(RIGHT(U188,LEN(U188)-IF(LEN(U188)&gt;0,1,LEN(U188)))),UPPER(LEFT(V188,1)),LOWER(RIGHT(V188,LEN(V188)-IF(LEN(V188)&gt;0,1,LEN(V188)))))</f>
        <v>id</v>
      </c>
      <c r="X188" s="3" t="str">
        <f t="shared" ref="X188:X198" si="77">CONCATENATE("""",W188,"""",":","""","""",",")</f>
        <v>"id":"",</v>
      </c>
      <c r="Y188" s="22" t="str">
        <f t="shared" ref="Y188:Y198" si="78">CONCATENATE("public static String ",,B188,,"=","""",W188,""";")</f>
        <v>public static String ID="id";</v>
      </c>
      <c r="Z188" s="7" t="str">
        <f t="shared" ref="Z188:Z198" si="79">CONCATENATE("private String ",W188,"=","""""",";")</f>
        <v>private String id="";</v>
      </c>
    </row>
    <row r="189" spans="2:26" ht="19.2" x14ac:dyDescent="0.45">
      <c r="B189" s="1" t="s">
        <v>3</v>
      </c>
      <c r="C189" s="1" t="s">
        <v>1</v>
      </c>
      <c r="D189" s="4">
        <v>10</v>
      </c>
      <c r="I189" t="str">
        <f>I188</f>
        <v>ALTER TABLE TM_PROJECT_LIST</v>
      </c>
      <c r="K189" s="25" t="str">
        <f t="shared" si="75"/>
        <v>STATUS,</v>
      </c>
      <c r="L189" s="12"/>
      <c r="M189" s="18" t="str">
        <f t="shared" si="76"/>
        <v>STATUS,</v>
      </c>
      <c r="N189" s="5" t="str">
        <f t="shared" ref="N189:N198" si="80">CONCATENATE(B189," ",C189,"(",D189,")",",")</f>
        <v>STATUS VARCHAR(10),</v>
      </c>
      <c r="O189" s="1" t="s">
        <v>3</v>
      </c>
      <c r="W189" s="17" t="str">
        <f>CONCATENATE(,LOWER(O189),UPPER(LEFT(P189,1)),LOWER(RIGHT(P189,LEN(P189)-IF(LEN(P189)&gt;0,1,LEN(P189)))),UPPER(LEFT(Q189,1)),LOWER(RIGHT(Q189,LEN(Q189)-IF(LEN(Q189)&gt;0,1,LEN(Q189)))),UPPER(LEFT(R189,1)),LOWER(RIGHT(R189,LEN(R189)-IF(LEN(R189)&gt;0,1,LEN(R189)))),UPPER(LEFT(S189,1)),LOWER(RIGHT(S189,LEN(S189)-IF(LEN(S189)&gt;0,1,LEN(S189)))),UPPER(LEFT(T189,1)),LOWER(RIGHT(T189,LEN(T189)-IF(LEN(T189)&gt;0,1,LEN(T189)))),UPPER(LEFT(U189,1)),LOWER(RIGHT(U189,LEN(U189)-IF(LEN(U189)&gt;0,1,LEN(U189)))),UPPER(LEFT(V189,1)),LOWER(RIGHT(V189,LEN(V189)-IF(LEN(V189)&gt;0,1,LEN(V189)))))</f>
        <v>status</v>
      </c>
      <c r="X189" s="3" t="str">
        <f t="shared" si="77"/>
        <v>"status":"",</v>
      </c>
      <c r="Y189" s="22" t="str">
        <f t="shared" si="78"/>
        <v>public static String STATUS="status";</v>
      </c>
      <c r="Z189" s="7" t="str">
        <f t="shared" si="79"/>
        <v>private String status="";</v>
      </c>
    </row>
    <row r="190" spans="2:26" ht="19.2" x14ac:dyDescent="0.45">
      <c r="B190" s="1" t="s">
        <v>4</v>
      </c>
      <c r="C190" s="1" t="s">
        <v>1</v>
      </c>
      <c r="D190" s="4">
        <v>30</v>
      </c>
      <c r="I190" t="str">
        <f>I189</f>
        <v>ALTER TABLE TM_PROJECT_LIST</v>
      </c>
      <c r="K190" s="25" t="str">
        <f t="shared" si="75"/>
        <v>INSERT_DATE,</v>
      </c>
      <c r="L190" s="12"/>
      <c r="M190" s="18" t="str">
        <f t="shared" si="76"/>
        <v>INSERT_DATE,</v>
      </c>
      <c r="N190" s="5" t="str">
        <f t="shared" si="80"/>
        <v>INSERT_DATE VARCHAR(30),</v>
      </c>
      <c r="O190" s="1" t="s">
        <v>7</v>
      </c>
      <c r="P190" t="s">
        <v>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insertDate</v>
      </c>
      <c r="X190" s="3" t="str">
        <f t="shared" si="77"/>
        <v>"insertDate":"",</v>
      </c>
      <c r="Y190" s="22" t="str">
        <f t="shared" si="78"/>
        <v>public static String INSERT_DATE="insertDate";</v>
      </c>
      <c r="Z190" s="7" t="str">
        <f t="shared" si="79"/>
        <v>private String insertDate="";</v>
      </c>
    </row>
    <row r="191" spans="2:26" ht="19.2" x14ac:dyDescent="0.45">
      <c r="B191" s="1" t="s">
        <v>5</v>
      </c>
      <c r="C191" s="1" t="s">
        <v>1</v>
      </c>
      <c r="D191" s="4">
        <v>30</v>
      </c>
      <c r="I191" t="str">
        <f>I190</f>
        <v>ALTER TABLE TM_PROJECT_LIST</v>
      </c>
      <c r="K191" s="25" t="str">
        <f t="shared" si="75"/>
        <v>MODIFICATION_DATE,</v>
      </c>
      <c r="L191" s="12"/>
      <c r="M191" s="18" t="str">
        <f t="shared" si="76"/>
        <v>MODIFICATION_DATE,</v>
      </c>
      <c r="N191" s="5" t="str">
        <f t="shared" si="80"/>
        <v>MODIFICATION_DATE VARCHAR(30),</v>
      </c>
      <c r="O191" s="1" t="s">
        <v>9</v>
      </c>
      <c r="P191" t="s">
        <v>8</v>
      </c>
      <c r="W191" s="17" t="str">
        <f>CONCATENATE(,LOWER(O191),UPPER(LEFT(P191,1)),LOWER(RIGHT(P191,LEN(P191)-IF(LEN(P191)&gt;0,1,LEN(P191)))),UPPER(LEFT(Q191,1)),LOWER(RIGHT(Q191,LEN(Q191)-IF(LEN(Q191)&gt;0,1,LEN(Q191)))),UPPER(LEFT(R191,1)),LOWER(RIGHT(R191,LEN(R191)-IF(LEN(R191)&gt;0,1,LEN(R191)))),UPPER(LEFT(S191,1)),LOWER(RIGHT(S191,LEN(S191)-IF(LEN(S191)&gt;0,1,LEN(S191)))),UPPER(LEFT(T191,1)),LOWER(RIGHT(T191,LEN(T191)-IF(LEN(T191)&gt;0,1,LEN(T191)))),UPPER(LEFT(U191,1)),LOWER(RIGHT(U191,LEN(U191)-IF(LEN(U191)&gt;0,1,LEN(U191)))),UPPER(LEFT(V191,1)),LOWER(RIGHT(V191,LEN(V191)-IF(LEN(V191)&gt;0,1,LEN(V191)))))</f>
        <v>modificationDate</v>
      </c>
      <c r="X191" s="3" t="str">
        <f t="shared" si="77"/>
        <v>"modificationDate":"",</v>
      </c>
      <c r="Y191" s="22" t="str">
        <f t="shared" si="78"/>
        <v>public static String MODIFICATION_DATE="modificationDate";</v>
      </c>
      <c r="Z191" s="7" t="str">
        <f t="shared" si="79"/>
        <v>private String modificationDate="";</v>
      </c>
    </row>
    <row r="192" spans="2:26" ht="19.2" x14ac:dyDescent="0.45">
      <c r="B192" s="1" t="s">
        <v>287</v>
      </c>
      <c r="C192" s="1" t="s">
        <v>1</v>
      </c>
      <c r="D192" s="4">
        <v>300</v>
      </c>
      <c r="I192">
        <f>I145</f>
        <v>0</v>
      </c>
      <c r="K192" s="25" t="str">
        <f t="shared" si="75"/>
        <v>PROJECT_NAME,</v>
      </c>
      <c r="L192" s="12"/>
      <c r="M192" s="18" t="str">
        <f t="shared" si="76"/>
        <v>PROJECT_NAME,</v>
      </c>
      <c r="N192" s="5" t="str">
        <f t="shared" si="80"/>
        <v>PROJECT_NAME VARCHAR(300),</v>
      </c>
      <c r="O192" s="1" t="s">
        <v>288</v>
      </c>
      <c r="P192" t="s">
        <v>0</v>
      </c>
      <c r="W192" s="17" t="str">
        <f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projectName</v>
      </c>
      <c r="X192" s="3" t="str">
        <f t="shared" si="77"/>
        <v>"projectName":"",</v>
      </c>
      <c r="Y192" s="22" t="str">
        <f t="shared" si="78"/>
        <v>public static String PROJECT_NAME="projectName";</v>
      </c>
      <c r="Z192" s="7" t="str">
        <f t="shared" si="79"/>
        <v>private String projectName="";</v>
      </c>
    </row>
    <row r="193" spans="2:26" ht="19.2" x14ac:dyDescent="0.45">
      <c r="B193" s="1" t="s">
        <v>265</v>
      </c>
      <c r="C193" s="1" t="s">
        <v>1</v>
      </c>
      <c r="D193" s="4">
        <v>20</v>
      </c>
      <c r="J193" s="23"/>
      <c r="K193" s="25" t="str">
        <f t="shared" si="75"/>
        <v>START_DATE,</v>
      </c>
      <c r="L193" s="12"/>
      <c r="M193" s="18" t="str">
        <f t="shared" si="76"/>
        <v>START_DATE,</v>
      </c>
      <c r="N193" s="5" t="str">
        <f t="shared" si="80"/>
        <v>START_DATE VARCHAR(20),</v>
      </c>
      <c r="O193" s="1" t="s">
        <v>289</v>
      </c>
      <c r="P193" t="s">
        <v>8</v>
      </c>
      <c r="W193" s="17" t="str">
        <f t="shared" ref="W193:W198" si="81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startDate</v>
      </c>
      <c r="X193" s="3" t="str">
        <f t="shared" si="77"/>
        <v>"startDate":"",</v>
      </c>
      <c r="Y193" s="22" t="str">
        <f t="shared" si="78"/>
        <v>public static String START_DATE="startDate";</v>
      </c>
      <c r="Z193" s="7" t="str">
        <f t="shared" si="79"/>
        <v>private String startDate="";</v>
      </c>
    </row>
    <row r="194" spans="2:26" ht="19.2" x14ac:dyDescent="0.45">
      <c r="B194" s="10" t="s">
        <v>267</v>
      </c>
      <c r="C194" s="1" t="s">
        <v>1</v>
      </c>
      <c r="D194" s="4">
        <v>43</v>
      </c>
      <c r="I194" t="e">
        <f>I139</f>
        <v>#REF!</v>
      </c>
      <c r="K194" s="25" t="str">
        <f t="shared" si="75"/>
        <v>END_DATE,</v>
      </c>
      <c r="L194" s="12"/>
      <c r="M194" s="18" t="str">
        <f t="shared" si="76"/>
        <v>END_DATE,</v>
      </c>
      <c r="N194" s="5" t="str">
        <f t="shared" si="80"/>
        <v>END_DATE VARCHAR(43),</v>
      </c>
      <c r="O194" s="1" t="s">
        <v>290</v>
      </c>
      <c r="P194" t="s">
        <v>8</v>
      </c>
      <c r="W194" s="17" t="str">
        <f t="shared" si="81"/>
        <v>endDate</v>
      </c>
      <c r="X194" s="3" t="str">
        <f t="shared" si="77"/>
        <v>"endDate":"",</v>
      </c>
      <c r="Y194" s="22" t="str">
        <f t="shared" si="78"/>
        <v>public static String END_DATE="endDate";</v>
      </c>
      <c r="Z194" s="7" t="str">
        <f t="shared" si="79"/>
        <v>private String endDate="";</v>
      </c>
    </row>
    <row r="195" spans="2:26" ht="19.2" x14ac:dyDescent="0.45">
      <c r="B195" s="10" t="s">
        <v>291</v>
      </c>
      <c r="C195" s="1" t="s">
        <v>1</v>
      </c>
      <c r="D195" s="4">
        <v>40</v>
      </c>
      <c r="I195" t="e">
        <f>I139</f>
        <v>#REF!</v>
      </c>
      <c r="K195" s="25" t="str">
        <f t="shared" si="75"/>
        <v>FK_NETWORK_ID,</v>
      </c>
      <c r="L195" s="12"/>
      <c r="M195" s="18" t="str">
        <f>CONCATENATE(B195,",")</f>
        <v>FK_NETWORK_ID,</v>
      </c>
      <c r="N195" s="5" t="str">
        <f>CONCATENATE(B195," ",C195,"(",D195,")",",")</f>
        <v>FK_NETWORK_ID VARCHAR(40),</v>
      </c>
      <c r="O195" s="1" t="s">
        <v>10</v>
      </c>
      <c r="P195" t="s">
        <v>281</v>
      </c>
      <c r="Q195" t="s">
        <v>2</v>
      </c>
      <c r="W195" s="17" t="str">
        <f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fkNetworkId</v>
      </c>
      <c r="X195" s="3" t="str">
        <f>CONCATENATE("""",W195,"""",":","""","""",",")</f>
        <v>"fkNetworkId":"",</v>
      </c>
      <c r="Y195" s="22" t="str">
        <f>CONCATENATE("public static String ",,B195,,"=","""",W195,""";")</f>
        <v>public static String FK_NETWORK_ID="fkNetworkId";</v>
      </c>
      <c r="Z195" s="7" t="str">
        <f>CONCATENATE("private String ",W195,"=","""""",";")</f>
        <v>private String fkNetworkId="";</v>
      </c>
    </row>
    <row r="196" spans="2:26" ht="19.2" x14ac:dyDescent="0.45">
      <c r="B196" s="10" t="s">
        <v>279</v>
      </c>
      <c r="C196" s="1" t="s">
        <v>1</v>
      </c>
      <c r="D196" s="4">
        <v>40</v>
      </c>
      <c r="I196">
        <f>I140</f>
        <v>0</v>
      </c>
      <c r="K196" s="35" t="s">
        <v>381</v>
      </c>
      <c r="L196" s="12"/>
      <c r="M196" s="18" t="str">
        <f t="shared" si="76"/>
        <v>NETWORK_NAME,</v>
      </c>
      <c r="N196" s="5" t="str">
        <f t="shared" si="80"/>
        <v>NETWORK_NAME VARCHAR(40),</v>
      </c>
      <c r="O196" s="1" t="s">
        <v>281</v>
      </c>
      <c r="P196" t="s">
        <v>0</v>
      </c>
      <c r="W196" s="17" t="str">
        <f t="shared" si="81"/>
        <v>networkName</v>
      </c>
      <c r="X196" s="3" t="str">
        <f t="shared" si="77"/>
        <v>"networkName":"",</v>
      </c>
      <c r="Y196" s="22" t="str">
        <f t="shared" si="78"/>
        <v>public static String NETWORK_NAME="networkName";</v>
      </c>
      <c r="Z196" s="7" t="str">
        <f t="shared" si="79"/>
        <v>private String networkName="";</v>
      </c>
    </row>
    <row r="197" spans="2:26" ht="19.2" x14ac:dyDescent="0.45">
      <c r="B197" s="1" t="s">
        <v>181</v>
      </c>
      <c r="C197" s="1" t="s">
        <v>1</v>
      </c>
      <c r="D197" s="4">
        <v>300</v>
      </c>
      <c r="I197" t="str">
        <f>I169</f>
        <v>ALTER TABLE TM_PROJECT_PERMISSION</v>
      </c>
      <c r="K197" s="25" t="str">
        <f>CONCATENATE(B197,",")</f>
        <v>PURPOSE,</v>
      </c>
      <c r="L197" s="12"/>
      <c r="M197" s="18" t="str">
        <f t="shared" si="76"/>
        <v>PURPOSE,</v>
      </c>
      <c r="N197" s="5" t="str">
        <f t="shared" si="80"/>
        <v>PURPOSE VARCHAR(300),</v>
      </c>
      <c r="O197" s="1" t="s">
        <v>181</v>
      </c>
      <c r="W197" s="17" t="str">
        <f t="shared" si="81"/>
        <v>purpose</v>
      </c>
      <c r="X197" s="3" t="str">
        <f t="shared" si="77"/>
        <v>"purpose":"",</v>
      </c>
      <c r="Y197" s="22" t="str">
        <f t="shared" si="78"/>
        <v>public static String PURPOSE="purpose";</v>
      </c>
      <c r="Z197" s="7" t="str">
        <f t="shared" si="79"/>
        <v>private String purpose="";</v>
      </c>
    </row>
    <row r="198" spans="2:26" ht="19.2" x14ac:dyDescent="0.45">
      <c r="B198" s="1" t="s">
        <v>14</v>
      </c>
      <c r="C198" s="1" t="s">
        <v>1</v>
      </c>
      <c r="D198" s="4">
        <v>3000</v>
      </c>
      <c r="I198" t="e">
        <f>#REF!</f>
        <v>#REF!</v>
      </c>
      <c r="K198" s="25" t="str">
        <f>CONCATENATE(B198,"")</f>
        <v>DESCRIPTION</v>
      </c>
      <c r="L198" s="12"/>
      <c r="M198" s="18" t="str">
        <f t="shared" si="76"/>
        <v>DESCRIPTION,</v>
      </c>
      <c r="N198" s="5" t="str">
        <f t="shared" si="80"/>
        <v>DESCRIPTION VARCHAR(3000),</v>
      </c>
      <c r="O198" s="1" t="s">
        <v>14</v>
      </c>
      <c r="W198" s="17" t="str">
        <f t="shared" si="81"/>
        <v>description</v>
      </c>
      <c r="X198" s="3" t="str">
        <f t="shared" si="77"/>
        <v>"description":"",</v>
      </c>
      <c r="Y198" s="22" t="str">
        <f t="shared" si="78"/>
        <v>public static String DESCRIPTION="description";</v>
      </c>
      <c r="Z198" s="7" t="str">
        <f t="shared" si="79"/>
        <v>private String description="";</v>
      </c>
    </row>
    <row r="199" spans="2:26" x14ac:dyDescent="0.3">
      <c r="K199" s="29" t="str">
        <f>CONCATENATE(" FROM ",LEFT(B187,LEN(B187)-5)," T")</f>
        <v xml:space="preserve"> FROM TM_PROJECT T</v>
      </c>
    </row>
    <row r="200" spans="2:26" x14ac:dyDescent="0.3">
      <c r="K200" s="29"/>
    </row>
    <row r="201" spans="2:26" x14ac:dyDescent="0.3">
      <c r="K201" s="29"/>
    </row>
    <row r="202" spans="2:26" x14ac:dyDescent="0.3">
      <c r="K202" s="29"/>
    </row>
    <row r="203" spans="2:26" x14ac:dyDescent="0.3">
      <c r="K203" s="29"/>
    </row>
    <row r="204" spans="2:26" x14ac:dyDescent="0.3">
      <c r="B204" s="2" t="s">
        <v>294</v>
      </c>
      <c r="I204" t="str">
        <f>CONCATENATE("ALTER TABLE"," ",B204)</f>
        <v>ALTER TABLE TM_PROGRESS</v>
      </c>
      <c r="N204" s="5" t="str">
        <f>CONCATENATE("CREATE TABLE ",B204," ","(")</f>
        <v>CREATE TABLE TM_PROGRESS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TM_PROGRESS</v>
      </c>
      <c r="J205" t="str">
        <f>CONCATENATE(LEFT(CONCATENATE(" ADD "," ",N205,";"),LEN(CONCATENATE(" ADD "," ",N205,";"))-2),";")</f>
        <v xml:space="preserve"> ADD  ID VARCHAR(30) NOT NULL ;</v>
      </c>
      <c r="K205" s="21" t="str">
        <f>CONCATENATE(LEFT(CONCATENATE("  ALTER COLUMN  "," ",N205,";"),LEN(CONCATENATE("  ALTER COLUMN  "," ",N205,";"))-2),";")</f>
        <v xml:space="preserve">  ALTER COLUMN   ID VARCHAR(30) NOT NULL ;</v>
      </c>
      <c r="L205" s="12"/>
      <c r="M205" s="18" t="str">
        <f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1" si="82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1" si="83">CONCATENATE("""",W205,"""",":","""","""",",")</f>
        <v>"id":"",</v>
      </c>
      <c r="Y205" s="22" t="str">
        <f t="shared" ref="Y205:Y211" si="84">CONCATENATE("public static String ",,B205,,"=","""",W205,""";")</f>
        <v>public static String ID="id";</v>
      </c>
      <c r="Z205" s="7" t="str">
        <f t="shared" ref="Z205:Z211" si="85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TM_PROGRESS</v>
      </c>
      <c r="J206" t="str">
        <f>CONCATENATE(LEFT(CONCATENATE(" ADD "," ",N206,";"),LEN(CONCATENATE(" ADD "," ",N206,";"))-2),";")</f>
        <v xml:space="preserve"> ADD  STATUS VARCHAR(10);</v>
      </c>
      <c r="K206" s="21" t="str">
        <f>CONCATENATE(LEFT(CONCATENATE("  ALTER COLUMN  "," ",N206,";"),LEN(CONCATENATE("  ALTER COLUMN  "," ",N206,";"))-2),";")</f>
        <v xml:space="preserve">  ALTER COLUMN   STATUS VARCHAR(10);</v>
      </c>
      <c r="L206" s="12"/>
      <c r="M206" s="18" t="str">
        <f>CONCATENATE(B206,",")</f>
        <v>STATUS,</v>
      </c>
      <c r="N206" s="5" t="str">
        <f t="shared" ref="N206:N211" si="86">CONCATENATE(B206," ",C206,"(",D206,")",",")</f>
        <v>STATUS VARCHAR(10),</v>
      </c>
      <c r="O206" s="1" t="s">
        <v>3</v>
      </c>
      <c r="W206" s="17" t="str">
        <f t="shared" si="82"/>
        <v>status</v>
      </c>
      <c r="X206" s="3" t="str">
        <f t="shared" si="83"/>
        <v>"status":"",</v>
      </c>
      <c r="Y206" s="22" t="str">
        <f t="shared" si="84"/>
        <v>public static String STATUS="status";</v>
      </c>
      <c r="Z206" s="7" t="str">
        <f t="shared" si="85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TM_PROGRESS</v>
      </c>
      <c r="J207" t="str">
        <f>CONCATENATE(LEFT(CONCATENATE(" ADD "," ",N207,";"),LEN(CONCATENATE(" ADD "," ",N207,";"))-2),";")</f>
        <v xml:space="preserve"> ADD  INSERT_DATE VARCHAR(30);</v>
      </c>
      <c r="K207" s="21" t="str">
        <f>CONCATENATE(LEFT(CONCATENATE("  ALTER COLUMN  "," ",N207,";"),LEN(CONCATENATE("  ALTER COLUMN  "," ",N207,";"))-2),";")</f>
        <v xml:space="preserve">  ALTER COLUMN   INSERT_DATE VARCHAR(30);</v>
      </c>
      <c r="L207" s="12"/>
      <c r="M207" s="18" t="str">
        <f>CONCATENATE(B207,",")</f>
        <v>INSERT_DATE,</v>
      </c>
      <c r="N207" s="5" t="str">
        <f t="shared" si="86"/>
        <v>INSERT_DATE VARCHAR(30),</v>
      </c>
      <c r="O207" s="1" t="s">
        <v>7</v>
      </c>
      <c r="P207" t="s">
        <v>8</v>
      </c>
      <c r="W207" s="17" t="str">
        <f t="shared" si="82"/>
        <v>insertDate</v>
      </c>
      <c r="X207" s="3" t="str">
        <f t="shared" si="83"/>
        <v>"insertDate":"",</v>
      </c>
      <c r="Y207" s="22" t="str">
        <f t="shared" si="84"/>
        <v>public static String INSERT_DATE="insertDate";</v>
      </c>
      <c r="Z207" s="7" t="str">
        <f t="shared" si="85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TM_PROGRESS</v>
      </c>
      <c r="J208" t="str">
        <f>CONCATENATE(LEFT(CONCATENATE(" ADD "," ",N208,";"),LEN(CONCATENATE(" ADD "," ",N208,";"))-2),";")</f>
        <v xml:space="preserve"> ADD  MODIFICATION_DATE VARCHAR(30);</v>
      </c>
      <c r="K208" s="21" t="str">
        <f>CONCATENATE(LEFT(CONCATENATE("  ALTER COLUMN  "," ",N208,";"),LEN(CONCATENATE("  ALTER COLUMN  "," ",N208,";"))-2),";")</f>
        <v xml:space="preserve">  ALTER COLUMN   MODIFICATION_DATE VARCHAR(30);</v>
      </c>
      <c r="L208" s="12"/>
      <c r="M208" s="18" t="str">
        <f>CONCATENATE(B208,",")</f>
        <v>MODIFICATION_DATE,</v>
      </c>
      <c r="N208" s="5" t="str">
        <f t="shared" si="86"/>
        <v>MODIFICATION_DATE VARCHAR(30),</v>
      </c>
      <c r="O208" s="1" t="s">
        <v>9</v>
      </c>
      <c r="P208" t="s">
        <v>8</v>
      </c>
      <c r="W208" s="17" t="str">
        <f t="shared" si="82"/>
        <v>modificationDate</v>
      </c>
      <c r="X208" s="3" t="str">
        <f t="shared" si="83"/>
        <v>"modificationDate":"",</v>
      </c>
      <c r="Y208" s="22" t="str">
        <f t="shared" si="84"/>
        <v>public static String MODIFICATION_DATE="modificationDate";</v>
      </c>
      <c r="Z208" s="7" t="str">
        <f t="shared" si="85"/>
        <v>private String modificationDate="";</v>
      </c>
    </row>
    <row r="209" spans="2:26" ht="19.2" x14ac:dyDescent="0.45">
      <c r="B209" s="1" t="s">
        <v>295</v>
      </c>
      <c r="C209" s="1" t="s">
        <v>1</v>
      </c>
      <c r="D209" s="4">
        <v>222</v>
      </c>
      <c r="I209">
        <f>I149</f>
        <v>0</v>
      </c>
      <c r="J209" t="str">
        <f>CONCATENATE(LEFT(CONCATENATE(" ADD "," ",N209,";"),LEN(CONCATENATE(" ADD "," ",N209,";"))-2),";")</f>
        <v xml:space="preserve"> ADD  PROGRESS_CODE VARCHAR(222);</v>
      </c>
      <c r="K209" s="21" t="str">
        <f>CONCATENATE(LEFT(CONCATENATE("  ALTER COLUMN  "," ",N209,";"),LEN(CONCATENATE("  ALTER COLUMN  "," ",N209,";"))-2),";")</f>
        <v xml:space="preserve">  ALTER COLUMN   PROGRESS_CODE VARCHAR(222);</v>
      </c>
      <c r="L209" s="12"/>
      <c r="M209" s="18" t="str">
        <f>CONCATENATE(B209,",")</f>
        <v>PROGRESS_CODE,</v>
      </c>
      <c r="N209" s="5" t="str">
        <f t="shared" si="86"/>
        <v>PROGRESS_CODE VARCHAR(222),</v>
      </c>
      <c r="O209" s="1" t="s">
        <v>297</v>
      </c>
      <c r="P209" t="s">
        <v>18</v>
      </c>
      <c r="W209" s="17" t="str">
        <f t="shared" si="82"/>
        <v>progressCode</v>
      </c>
      <c r="X209" s="3" t="str">
        <f t="shared" si="83"/>
        <v>"progressCode":"",</v>
      </c>
      <c r="Y209" s="22" t="str">
        <f t="shared" si="84"/>
        <v>public static String PROGRESS_CODE="progressCode";</v>
      </c>
      <c r="Z209" s="7" t="str">
        <f t="shared" si="85"/>
        <v>private String progressCode="";</v>
      </c>
    </row>
    <row r="210" spans="2:26" ht="19.2" x14ac:dyDescent="0.45">
      <c r="B210" s="1" t="s">
        <v>296</v>
      </c>
      <c r="C210" s="1" t="s">
        <v>1</v>
      </c>
      <c r="D210" s="4">
        <v>444</v>
      </c>
      <c r="L210" s="12"/>
      <c r="M210" s="18"/>
      <c r="N210" s="5" t="str">
        <f t="shared" si="86"/>
        <v>PROGRESS_NAME VARCHAR(444),</v>
      </c>
      <c r="O210" s="1" t="s">
        <v>297</v>
      </c>
      <c r="P210" t="s">
        <v>0</v>
      </c>
      <c r="W210" s="17" t="str">
        <f t="shared" si="82"/>
        <v>progressName</v>
      </c>
      <c r="X210" s="3" t="str">
        <f t="shared" si="83"/>
        <v>"progressName":"",</v>
      </c>
      <c r="Y210" s="22" t="str">
        <f t="shared" si="84"/>
        <v>public static String PROGRESS_NAME="progressName";</v>
      </c>
      <c r="Z210" s="7" t="str">
        <f t="shared" si="85"/>
        <v>private String progressName="";</v>
      </c>
    </row>
    <row r="211" spans="2:26" ht="19.2" x14ac:dyDescent="0.45">
      <c r="B211" s="1" t="s">
        <v>14</v>
      </c>
      <c r="C211" s="1" t="s">
        <v>1</v>
      </c>
      <c r="D211" s="4">
        <v>3000</v>
      </c>
      <c r="I211">
        <f>I174</f>
        <v>0</v>
      </c>
      <c r="J211" t="str">
        <f>CONCATENATE(LEFT(CONCATENATE(" ADD "," ",N211,";"),LEN(CONCATENATE(" ADD "," ",N211,";"))-2),";")</f>
        <v xml:space="preserve"> ADD  DESCRIPTION VARCHAR(3000);</v>
      </c>
      <c r="K211" s="21" t="str">
        <f>CONCATENATE(LEFT(CONCATENATE("  ALTER COLUMN  "," ",N211,";"),LEN(CONCATENATE("  ALTER COLUMN  "," ",N211,";"))-2),";")</f>
        <v xml:space="preserve">  ALTER COLUMN   DESCRIPTION VARCHAR(3000);</v>
      </c>
      <c r="L211" s="12"/>
      <c r="M211" s="18" t="str">
        <f>CONCATENATE(B211,",")</f>
        <v>DESCRIPTION,</v>
      </c>
      <c r="N211" s="5" t="str">
        <f t="shared" si="86"/>
        <v>DESCRIPTION VARCHAR(3000),</v>
      </c>
      <c r="O211" s="1" t="s">
        <v>14</v>
      </c>
      <c r="W211" s="17" t="str">
        <f t="shared" si="82"/>
        <v>description</v>
      </c>
      <c r="X211" s="3" t="str">
        <f t="shared" si="83"/>
        <v>"description":"",</v>
      </c>
      <c r="Y211" s="22" t="str">
        <f t="shared" si="84"/>
        <v>public static String DESCRIPTION="description";</v>
      </c>
      <c r="Z211" s="7" t="str">
        <f t="shared" si="85"/>
        <v>private String description="";</v>
      </c>
    </row>
    <row r="212" spans="2:26" ht="19.2" x14ac:dyDescent="0.45">
      <c r="C212" s="1"/>
      <c r="D212" s="8"/>
      <c r="M212" s="18"/>
      <c r="N212" s="33" t="s">
        <v>130</v>
      </c>
      <c r="O212" s="1"/>
      <c r="W212" s="17"/>
    </row>
    <row r="213" spans="2:26" ht="19.2" x14ac:dyDescent="0.45">
      <c r="C213" s="1"/>
      <c r="D213" s="8"/>
      <c r="M213" s="18"/>
      <c r="N213" s="31" t="s">
        <v>126</v>
      </c>
      <c r="O213" s="1"/>
      <c r="W213" s="17"/>
    </row>
    <row r="214" spans="2:26" ht="19.2" x14ac:dyDescent="0.45">
      <c r="C214" s="14"/>
      <c r="D214" s="9"/>
      <c r="M214" s="20"/>
      <c r="W214" s="17"/>
    </row>
    <row r="217" spans="2:26" x14ac:dyDescent="0.3">
      <c r="B217" s="2" t="s">
        <v>298</v>
      </c>
      <c r="I217" t="str">
        <f>CONCATENATE("ALTER TABLE"," ",B217)</f>
        <v>ALTER TABLE TM_TASK_STATUS</v>
      </c>
      <c r="N217" s="5" t="str">
        <f>CONCATENATE("CREATE TABLE ",B217," ","(")</f>
        <v>CREATE TABLE TM_TASK_STATUS (</v>
      </c>
    </row>
    <row r="218" spans="2:26" ht="19.2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 t="shared" ref="I218:I224" si="87">I217</f>
        <v>ALTER TABLE TM_TASK_STATUS</v>
      </c>
      <c r="J218" t="str">
        <f t="shared" ref="J218:J224" si="88"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89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id</v>
      </c>
      <c r="X218" s="3" t="str">
        <f t="shared" ref="X218:X224" si="90">CONCATENATE("""",W218,"""",":","""","""",",")</f>
        <v>"id":"",</v>
      </c>
      <c r="Y218" s="22" t="str">
        <f t="shared" ref="Y218:Y224" si="91">CONCATENATE("public static String ",,B218,,"=","""",W218,""";")</f>
        <v>public static String ID="id";</v>
      </c>
      <c r="Z218" s="7" t="str">
        <f t="shared" ref="Z218:Z224" si="92">CONCATENATE("private String ",W218,"=","""""",";")</f>
        <v>private String id="";</v>
      </c>
    </row>
    <row r="219" spans="2:26" ht="19.2" x14ac:dyDescent="0.45">
      <c r="B219" s="1" t="s">
        <v>3</v>
      </c>
      <c r="C219" s="1" t="s">
        <v>1</v>
      </c>
      <c r="D219" s="4">
        <v>10</v>
      </c>
      <c r="I219" t="str">
        <f t="shared" si="87"/>
        <v>ALTER TABLE TM_TASK_STATUS</v>
      </c>
      <c r="J219" t="str">
        <f t="shared" si="88"/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3">CONCATENATE(B219," ",C219,"(",D219,")",",")</f>
        <v>STATUS VARCHAR(10),</v>
      </c>
      <c r="O219" s="1" t="s">
        <v>3</v>
      </c>
      <c r="W219" s="17" t="str">
        <f t="shared" si="89"/>
        <v>status</v>
      </c>
      <c r="X219" s="3" t="str">
        <f t="shared" si="90"/>
        <v>"status":"",</v>
      </c>
      <c r="Y219" s="22" t="str">
        <f t="shared" si="91"/>
        <v>public static String STATUS="status";</v>
      </c>
      <c r="Z219" s="7" t="str">
        <f t="shared" si="92"/>
        <v>private String status="";</v>
      </c>
    </row>
    <row r="220" spans="2:26" ht="19.2" x14ac:dyDescent="0.45">
      <c r="B220" s="1" t="s">
        <v>4</v>
      </c>
      <c r="C220" s="1" t="s">
        <v>1</v>
      </c>
      <c r="D220" s="4">
        <v>30</v>
      </c>
      <c r="I220" t="str">
        <f t="shared" si="87"/>
        <v>ALTER TABLE TM_TASK_STATUS</v>
      </c>
      <c r="J220" t="str">
        <f t="shared" si="88"/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3"/>
        <v>INSERT_DATE VARCHAR(30),</v>
      </c>
      <c r="O220" s="1" t="s">
        <v>7</v>
      </c>
      <c r="P220" t="s">
        <v>8</v>
      </c>
      <c r="W220" s="17" t="str">
        <f t="shared" si="89"/>
        <v>insertDate</v>
      </c>
      <c r="X220" s="3" t="str">
        <f t="shared" si="90"/>
        <v>"insertDate":"",</v>
      </c>
      <c r="Y220" s="22" t="str">
        <f t="shared" si="91"/>
        <v>public static String INSERT_DATE="insertDate";</v>
      </c>
      <c r="Z220" s="7" t="str">
        <f t="shared" si="92"/>
        <v>private String insertDate="";</v>
      </c>
    </row>
    <row r="221" spans="2:26" ht="19.2" x14ac:dyDescent="0.45">
      <c r="B221" s="1" t="s">
        <v>5</v>
      </c>
      <c r="C221" s="1" t="s">
        <v>1</v>
      </c>
      <c r="D221" s="4">
        <v>30</v>
      </c>
      <c r="I221" t="str">
        <f t="shared" si="87"/>
        <v>ALTER TABLE TM_TASK_STATUS</v>
      </c>
      <c r="J221" t="str">
        <f t="shared" si="88"/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3"/>
        <v>MODIFICATION_DATE VARCHAR(30),</v>
      </c>
      <c r="O221" s="1" t="s">
        <v>9</v>
      </c>
      <c r="P221" t="s">
        <v>8</v>
      </c>
      <c r="W221" s="17" t="str">
        <f t="shared" si="89"/>
        <v>modificationDate</v>
      </c>
      <c r="X221" s="3" t="str">
        <f t="shared" si="90"/>
        <v>"modificationDate":"",</v>
      </c>
      <c r="Y221" s="22" t="str">
        <f t="shared" si="91"/>
        <v>public static String MODIFICATION_DATE="modificationDate";</v>
      </c>
      <c r="Z221" s="7" t="str">
        <f t="shared" si="92"/>
        <v>private String modificationDate="";</v>
      </c>
    </row>
    <row r="222" spans="2:26" ht="19.2" x14ac:dyDescent="0.45">
      <c r="B222" s="1" t="s">
        <v>299</v>
      </c>
      <c r="C222" s="1" t="s">
        <v>1</v>
      </c>
      <c r="D222" s="4">
        <v>222</v>
      </c>
      <c r="I222" t="str">
        <f t="shared" si="87"/>
        <v>ALTER TABLE TM_TASK_STATUS</v>
      </c>
      <c r="J222" t="str">
        <f t="shared" si="88"/>
        <v xml:space="preserve"> ADD  STATUS_CODE VARCHAR(222);</v>
      </c>
      <c r="K222" s="21" t="str">
        <f>CONCATENATE(LEFT(CONCATENATE("  ALTER COLUMN  "," ",N222,";"),LEN(CONCATENATE("  ALTER COLUMN  "," ",N222,";"))-2),";")</f>
        <v xml:space="preserve">  ALTER COLUMN   STATUS_CODE VARCHAR(222);</v>
      </c>
      <c r="L222" s="12"/>
      <c r="M222" s="18" t="str">
        <f>CONCATENATE(B222,",")</f>
        <v>STATUS_CODE,</v>
      </c>
      <c r="N222" s="5" t="str">
        <f t="shared" si="93"/>
        <v>STATUS_CODE VARCHAR(222),</v>
      </c>
      <c r="O222" s="1" t="s">
        <v>3</v>
      </c>
      <c r="P222" t="s">
        <v>18</v>
      </c>
      <c r="W222" s="17" t="str">
        <f t="shared" si="89"/>
        <v>statusCode</v>
      </c>
      <c r="X222" s="3" t="str">
        <f t="shared" si="90"/>
        <v>"statusCode":"",</v>
      </c>
      <c r="Y222" s="22" t="str">
        <f t="shared" si="91"/>
        <v>public static String STATUS_CODE="statusCode";</v>
      </c>
      <c r="Z222" s="7" t="str">
        <f t="shared" si="92"/>
        <v>private String statusCode="";</v>
      </c>
    </row>
    <row r="223" spans="2:26" ht="19.2" x14ac:dyDescent="0.45">
      <c r="B223" s="1" t="s">
        <v>300</v>
      </c>
      <c r="C223" s="1" t="s">
        <v>1</v>
      </c>
      <c r="D223" s="4">
        <v>444</v>
      </c>
      <c r="I223" t="str">
        <f t="shared" si="87"/>
        <v>ALTER TABLE TM_TASK_STATUS</v>
      </c>
      <c r="J223" t="str">
        <f t="shared" si="88"/>
        <v xml:space="preserve"> ADD  STATUS_NAME VARCHAR(444);</v>
      </c>
      <c r="L223" s="12"/>
      <c r="M223" s="18"/>
      <c r="N223" s="5" t="str">
        <f t="shared" si="93"/>
        <v>STATUS_NAME VARCHAR(444),</v>
      </c>
      <c r="O223" s="1" t="s">
        <v>3</v>
      </c>
      <c r="P223" t="s">
        <v>0</v>
      </c>
      <c r="W223" s="17" t="str">
        <f t="shared" si="89"/>
        <v>statusName</v>
      </c>
      <c r="X223" s="3" t="str">
        <f t="shared" si="90"/>
        <v>"statusName":"",</v>
      </c>
      <c r="Y223" s="22" t="str">
        <f t="shared" si="91"/>
        <v>public static String STATUS_NAME="statusName";</v>
      </c>
      <c r="Z223" s="7" t="str">
        <f t="shared" si="92"/>
        <v>private String statusName="";</v>
      </c>
    </row>
    <row r="224" spans="2:26" ht="19.2" x14ac:dyDescent="0.45">
      <c r="B224" s="1" t="s">
        <v>14</v>
      </c>
      <c r="C224" s="1" t="s">
        <v>1</v>
      </c>
      <c r="D224" s="4">
        <v>3000</v>
      </c>
      <c r="I224" t="str">
        <f t="shared" si="87"/>
        <v>ALTER TABLE TM_TASK_STATUS</v>
      </c>
      <c r="J224" t="str">
        <f t="shared" si="88"/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3"/>
        <v>DESCRIPTION VARCHAR(3000),</v>
      </c>
      <c r="O224" s="1" t="s">
        <v>14</v>
      </c>
      <c r="W224" s="17" t="str">
        <f t="shared" si="89"/>
        <v>description</v>
      </c>
      <c r="X224" s="3" t="str">
        <f t="shared" si="90"/>
        <v>"description":"",</v>
      </c>
      <c r="Y224" s="22" t="str">
        <f t="shared" si="91"/>
        <v>public static String DESCRIPTION="description";</v>
      </c>
      <c r="Z224" s="7" t="str">
        <f t="shared" si="92"/>
        <v>private String description="";</v>
      </c>
    </row>
    <row r="225" spans="2:26" ht="19.2" x14ac:dyDescent="0.45">
      <c r="C225" s="1"/>
      <c r="D225" s="8"/>
      <c r="M225" s="18"/>
      <c r="N225" s="33" t="s">
        <v>130</v>
      </c>
      <c r="O225" s="1"/>
      <c r="W225" s="17"/>
    </row>
    <row r="226" spans="2:26" ht="19.2" x14ac:dyDescent="0.45">
      <c r="C226" s="1"/>
      <c r="D226" s="8"/>
      <c r="M226" s="18"/>
      <c r="N226" s="31" t="s">
        <v>126</v>
      </c>
      <c r="O226" s="1"/>
      <c r="W226" s="17"/>
    </row>
    <row r="227" spans="2:26" ht="19.2" x14ac:dyDescent="0.45">
      <c r="C227" s="14"/>
      <c r="D227" s="9"/>
      <c r="M227" s="20"/>
      <c r="W227" s="17"/>
    </row>
    <row r="229" spans="2:26" x14ac:dyDescent="0.3">
      <c r="B229" s="2" t="s">
        <v>302</v>
      </c>
      <c r="I229" t="str">
        <f>CONCATENATE("ALTER TABLE"," ",B229)</f>
        <v>ALTER TABLE TM_TASK_PRIORITY</v>
      </c>
      <c r="N229" s="5" t="str">
        <f>CONCATENATE("CREATE TABLE ",B229," ","(")</f>
        <v>CREATE TABLE TM_TASK_PRIORITY (</v>
      </c>
    </row>
    <row r="230" spans="2:26" ht="19.2" x14ac:dyDescent="0.45">
      <c r="B230" s="1" t="s">
        <v>2</v>
      </c>
      <c r="C230" s="1" t="s">
        <v>1</v>
      </c>
      <c r="D230" s="4">
        <v>30</v>
      </c>
      <c r="E230" s="24" t="s">
        <v>113</v>
      </c>
      <c r="I230" t="str">
        <f>I229</f>
        <v>ALTER TABLE TM_TASK_PRIORITY</v>
      </c>
      <c r="J230" t="str">
        <f>CONCATENATE(LEFT(CONCATENATE(" ADD "," ",N230,";"),LEN(CONCATENATE(" ADD "," ",N230,";"))-2),";")</f>
        <v xml:space="preserve"> ADD  ID VARCHAR(30) NOT NULL ;</v>
      </c>
      <c r="K230" s="21" t="str">
        <f>CONCATENATE(LEFT(CONCATENATE("  ALTER COLUMN  "," ",N230,";"),LEN(CONCATENATE("  ALTER COLUMN  "," ",N230,";"))-2),";")</f>
        <v xml:space="preserve">  ALTER COLUMN   ID VARCHAR(30) NOT NULL ;</v>
      </c>
      <c r="L230" s="12"/>
      <c r="M230" s="18" t="str">
        <f>CONCATENATE(B230,",")</f>
        <v>ID,</v>
      </c>
      <c r="N230" s="5" t="str">
        <f>CONCATENATE(B230," ",C230,"(",D230,") ",E230," ,")</f>
        <v>ID VARCHAR(30) NOT NULL ,</v>
      </c>
      <c r="O230" s="1" t="s">
        <v>2</v>
      </c>
      <c r="P230" s="6"/>
      <c r="Q230" s="6"/>
      <c r="R230" s="6"/>
      <c r="S230" s="6"/>
      <c r="T230" s="6"/>
      <c r="U230" s="6"/>
      <c r="V230" s="6"/>
      <c r="W230" s="17" t="str">
        <f t="shared" ref="W230:W236" si="94">CONCATENATE(,LOWER(O230),UPPER(LEFT(P230,1)),LOWER(RIGHT(P230,LEN(P230)-IF(LEN(P230)&gt;0,1,LEN(P230)))),UPPER(LEFT(Q230,1)),LOWER(RIGHT(Q230,LEN(Q230)-IF(LEN(Q230)&gt;0,1,LEN(Q230)))),UPPER(LEFT(R230,1)),LOWER(RIGHT(R230,LEN(R230)-IF(LEN(R230)&gt;0,1,LEN(R230)))),UPPER(LEFT(S230,1)),LOWER(RIGHT(S230,LEN(S230)-IF(LEN(S230)&gt;0,1,LEN(S230)))),UPPER(LEFT(T230,1)),LOWER(RIGHT(T230,LEN(T230)-IF(LEN(T230)&gt;0,1,LEN(T230)))),UPPER(LEFT(U230,1)),LOWER(RIGHT(U230,LEN(U230)-IF(LEN(U230)&gt;0,1,LEN(U230)))),UPPER(LEFT(V230,1)),LOWER(RIGHT(V230,LEN(V230)-IF(LEN(V230)&gt;0,1,LEN(V230)))))</f>
        <v>id</v>
      </c>
      <c r="X230" s="3" t="str">
        <f t="shared" ref="X230:X236" si="95">CONCATENATE("""",W230,"""",":","""","""",",")</f>
        <v>"id":"",</v>
      </c>
      <c r="Y230" s="22" t="str">
        <f t="shared" ref="Y230:Y236" si="96">CONCATENATE("public static String ",,B230,,"=","""",W230,""";")</f>
        <v>public static String ID="id";</v>
      </c>
      <c r="Z230" s="7" t="str">
        <f t="shared" ref="Z230:Z236" si="97">CONCATENATE("private String ",W230,"=","""""",";")</f>
        <v>private String id="";</v>
      </c>
    </row>
    <row r="231" spans="2:26" ht="19.2" x14ac:dyDescent="0.45">
      <c r="B231" s="1" t="s">
        <v>3</v>
      </c>
      <c r="C231" s="1" t="s">
        <v>1</v>
      </c>
      <c r="D231" s="4">
        <v>10</v>
      </c>
      <c r="I231" t="str">
        <f>I230</f>
        <v>ALTER TABLE TM_TASK_PRIORITY</v>
      </c>
      <c r="J231" t="str">
        <f>CONCATENATE(LEFT(CONCATENATE(" ADD "," ",N231,";"),LEN(CONCATENATE(" ADD "," ",N231,";"))-2),";")</f>
        <v xml:space="preserve"> ADD  STATUS VARCHAR(10);</v>
      </c>
      <c r="K231" s="21" t="str">
        <f>CONCATENATE(LEFT(CONCATENATE("  ALTER COLUMN  "," ",N231,";"),LEN(CONCATENATE("  ALTER COLUMN  "," ",N231,";"))-2),";")</f>
        <v xml:space="preserve">  ALTER COLUMN   STATUS VARCHAR(10);</v>
      </c>
      <c r="L231" s="12"/>
      <c r="M231" s="18" t="str">
        <f>CONCATENATE(B231,",")</f>
        <v>STATUS,</v>
      </c>
      <c r="N231" s="5" t="str">
        <f t="shared" ref="N231:N236" si="98">CONCATENATE(B231," ",C231,"(",D231,")",",")</f>
        <v>STATUS VARCHAR(10),</v>
      </c>
      <c r="O231" s="1" t="s">
        <v>3</v>
      </c>
      <c r="W231" s="17" t="str">
        <f t="shared" si="94"/>
        <v>status</v>
      </c>
      <c r="X231" s="3" t="str">
        <f t="shared" si="95"/>
        <v>"status":"",</v>
      </c>
      <c r="Y231" s="22" t="str">
        <f t="shared" si="96"/>
        <v>public static String STATUS="status";</v>
      </c>
      <c r="Z231" s="7" t="str">
        <f t="shared" si="97"/>
        <v>private String status="";</v>
      </c>
    </row>
    <row r="232" spans="2:26" ht="19.2" x14ac:dyDescent="0.45">
      <c r="B232" s="1" t="s">
        <v>4</v>
      </c>
      <c r="C232" s="1" t="s">
        <v>1</v>
      </c>
      <c r="D232" s="4">
        <v>30</v>
      </c>
      <c r="I232" t="str">
        <f>I231</f>
        <v>ALTER TABLE TM_TASK_PRIORITY</v>
      </c>
      <c r="J232" t="str">
        <f>CONCATENATE(LEFT(CONCATENATE(" ADD "," ",N232,";"),LEN(CONCATENATE(" ADD "," ",N232,";"))-2),";")</f>
        <v xml:space="preserve"> ADD  INSERT_DATE VARCHAR(30);</v>
      </c>
      <c r="K232" s="21" t="str">
        <f>CONCATENATE(LEFT(CONCATENATE("  ALTER COLUMN  "," ",N232,";"),LEN(CONCATENATE("  ALTER COLUMN  "," ",N232,";"))-2),";")</f>
        <v xml:space="preserve">  ALTER COLUMN   INSERT_DATE VARCHAR(30);</v>
      </c>
      <c r="L232" s="12"/>
      <c r="M232" s="18" t="str">
        <f>CONCATENATE(B232,",")</f>
        <v>INSERT_DATE,</v>
      </c>
      <c r="N232" s="5" t="str">
        <f t="shared" si="98"/>
        <v>INSERT_DATE VARCHAR(30),</v>
      </c>
      <c r="O232" s="1" t="s">
        <v>7</v>
      </c>
      <c r="P232" t="s">
        <v>8</v>
      </c>
      <c r="W232" s="17" t="str">
        <f t="shared" si="94"/>
        <v>insertDate</v>
      </c>
      <c r="X232" s="3" t="str">
        <f t="shared" si="95"/>
        <v>"insertDate":"",</v>
      </c>
      <c r="Y232" s="22" t="str">
        <f t="shared" si="96"/>
        <v>public static String INSERT_DATE="insertDate";</v>
      </c>
      <c r="Z232" s="7" t="str">
        <f t="shared" si="97"/>
        <v>private String insertDate="";</v>
      </c>
    </row>
    <row r="233" spans="2:26" ht="19.2" x14ac:dyDescent="0.45">
      <c r="B233" s="1" t="s">
        <v>5</v>
      </c>
      <c r="C233" s="1" t="s">
        <v>1</v>
      </c>
      <c r="D233" s="4">
        <v>30</v>
      </c>
      <c r="I233" t="str">
        <f>I232</f>
        <v>ALTER TABLE TM_TASK_PRIORITY</v>
      </c>
      <c r="J233" t="str">
        <f>CONCATENATE(LEFT(CONCATENATE(" ADD "," ",N233,";"),LEN(CONCATENATE(" ADD "," ",N233,";"))-2),";")</f>
        <v xml:space="preserve"> ADD  MODIFICATION_DATE VARCHAR(30);</v>
      </c>
      <c r="K233" s="21" t="str">
        <f>CONCATENATE(LEFT(CONCATENATE("  ALTER COLUMN  "," ",N233,";"),LEN(CONCATENATE("  ALTER COLUMN  "," ",N233,";"))-2),";")</f>
        <v xml:space="preserve">  ALTER COLUMN   MODIFICATION_DATE VARCHAR(30);</v>
      </c>
      <c r="L233" s="12"/>
      <c r="M233" s="18" t="str">
        <f>CONCATENATE(B233,",")</f>
        <v>MODIFICATION_DATE,</v>
      </c>
      <c r="N233" s="5" t="str">
        <f t="shared" si="98"/>
        <v>MODIFICATION_DATE VARCHAR(30),</v>
      </c>
      <c r="O233" s="1" t="s">
        <v>9</v>
      </c>
      <c r="P233" t="s">
        <v>8</v>
      </c>
      <c r="W233" s="17" t="str">
        <f t="shared" si="94"/>
        <v>modificationDate</v>
      </c>
      <c r="X233" s="3" t="str">
        <f t="shared" si="95"/>
        <v>"modificationDate":"",</v>
      </c>
      <c r="Y233" s="22" t="str">
        <f t="shared" si="96"/>
        <v>public static String MODIFICATION_DATE="modificationDate";</v>
      </c>
      <c r="Z233" s="7" t="str">
        <f t="shared" si="97"/>
        <v>private String modificationDate="";</v>
      </c>
    </row>
    <row r="234" spans="2:26" ht="19.2" x14ac:dyDescent="0.45">
      <c r="B234" s="1" t="s">
        <v>303</v>
      </c>
      <c r="C234" s="1" t="s">
        <v>1</v>
      </c>
      <c r="D234" s="4">
        <v>222</v>
      </c>
      <c r="I234">
        <f>I196</f>
        <v>0</v>
      </c>
      <c r="J234" t="str">
        <f>CONCATENATE(LEFT(CONCATENATE(" ADD "," ",N234,";"),LEN(CONCATENATE(" ADD "," ",N234,";"))-2),";")</f>
        <v xml:space="preserve"> ADD  PRIORITY_CODE VARCHAR(222);</v>
      </c>
      <c r="K234" s="21" t="str">
        <f>CONCATENATE(LEFT(CONCATENATE("  ALTER COLUMN  "," ",N234,";"),LEN(CONCATENATE("  ALTER COLUMN  "," ",N234,";"))-2),";")</f>
        <v xml:space="preserve">  ALTER COLUMN   PRIORITY_CODE VARCHAR(222);</v>
      </c>
      <c r="L234" s="12"/>
      <c r="M234" s="18" t="str">
        <f>CONCATENATE(B234,",")</f>
        <v>PRIORITY_CODE,</v>
      </c>
      <c r="N234" s="5" t="str">
        <f t="shared" si="98"/>
        <v>PRIORITY_CODE VARCHAR(222),</v>
      </c>
      <c r="O234" s="1" t="s">
        <v>305</v>
      </c>
      <c r="P234" t="s">
        <v>18</v>
      </c>
      <c r="W234" s="17" t="str">
        <f t="shared" si="94"/>
        <v>priorityCode</v>
      </c>
      <c r="X234" s="3" t="str">
        <f t="shared" si="95"/>
        <v>"priorityCode":"",</v>
      </c>
      <c r="Y234" s="22" t="str">
        <f t="shared" si="96"/>
        <v>public static String PRIORITY_CODE="priorityCode";</v>
      </c>
      <c r="Z234" s="7" t="str">
        <f t="shared" si="97"/>
        <v>private String priorityCode="";</v>
      </c>
    </row>
    <row r="235" spans="2:26" ht="19.2" x14ac:dyDescent="0.45">
      <c r="B235" s="1" t="s">
        <v>304</v>
      </c>
      <c r="C235" s="1" t="s">
        <v>1</v>
      </c>
      <c r="D235" s="4">
        <v>444</v>
      </c>
      <c r="L235" s="12"/>
      <c r="M235" s="18"/>
      <c r="N235" s="5" t="str">
        <f t="shared" si="98"/>
        <v>PRIORITY_NAME VARCHAR(444),</v>
      </c>
      <c r="O235" s="1" t="s">
        <v>305</v>
      </c>
      <c r="P235" t="s">
        <v>0</v>
      </c>
      <c r="W235" s="17" t="str">
        <f t="shared" si="94"/>
        <v>priorityName</v>
      </c>
      <c r="X235" s="3" t="str">
        <f t="shared" si="95"/>
        <v>"priorityName":"",</v>
      </c>
      <c r="Y235" s="22" t="str">
        <f t="shared" si="96"/>
        <v>public static String PRIORITY_NAME="priorityName";</v>
      </c>
      <c r="Z235" s="7" t="str">
        <f t="shared" si="97"/>
        <v>private String priorityName="";</v>
      </c>
    </row>
    <row r="236" spans="2:26" ht="19.2" x14ac:dyDescent="0.45">
      <c r="B236" s="1" t="s">
        <v>14</v>
      </c>
      <c r="C236" s="1" t="s">
        <v>1</v>
      </c>
      <c r="D236" s="4">
        <v>3000</v>
      </c>
      <c r="I236">
        <f>I210</f>
        <v>0</v>
      </c>
      <c r="J236" t="str">
        <f>CONCATENATE(LEFT(CONCATENATE(" ADD "," ",N236,";"),LEN(CONCATENATE(" ADD "," ",N236,";"))-2),";")</f>
        <v xml:space="preserve"> ADD  DESCRIPTION VARCHAR(3000);</v>
      </c>
      <c r="K236" s="21" t="str">
        <f>CONCATENATE(LEFT(CONCATENATE("  ALTER COLUMN  "," ",N236,";"),LEN(CONCATENATE("  ALTER COLUMN  "," ",N236,";"))-2),";")</f>
        <v xml:space="preserve">  ALTER COLUMN   DESCRIPTION VARCHAR(3000);</v>
      </c>
      <c r="L236" s="12"/>
      <c r="M236" s="18" t="str">
        <f>CONCATENATE(B236,",")</f>
        <v>DESCRIPTION,</v>
      </c>
      <c r="N236" s="5" t="str">
        <f t="shared" si="98"/>
        <v>DESCRIPTION VARCHAR(3000),</v>
      </c>
      <c r="O236" s="1" t="s">
        <v>14</v>
      </c>
      <c r="W236" s="17" t="str">
        <f t="shared" si="94"/>
        <v>description</v>
      </c>
      <c r="X236" s="3" t="str">
        <f t="shared" si="95"/>
        <v>"description":"",</v>
      </c>
      <c r="Y236" s="22" t="str">
        <f t="shared" si="96"/>
        <v>public static String DESCRIPTION="description";</v>
      </c>
      <c r="Z236" s="7" t="str">
        <f t="shared" si="97"/>
        <v>private String description="";</v>
      </c>
    </row>
    <row r="237" spans="2:26" ht="19.2" x14ac:dyDescent="0.45">
      <c r="C237" s="1"/>
      <c r="D237" s="8"/>
      <c r="M237" s="18"/>
      <c r="N237" s="33" t="s">
        <v>130</v>
      </c>
      <c r="O237" s="1"/>
      <c r="W237" s="17"/>
    </row>
    <row r="238" spans="2:26" ht="19.2" x14ac:dyDescent="0.45">
      <c r="C238" s="1"/>
      <c r="D238" s="8"/>
      <c r="M238" s="18"/>
      <c r="N238" s="31" t="s">
        <v>126</v>
      </c>
      <c r="O238" s="1"/>
      <c r="W238" s="17"/>
    </row>
    <row r="239" spans="2:26" ht="19.2" x14ac:dyDescent="0.45">
      <c r="C239" s="14"/>
      <c r="D239" s="9"/>
      <c r="M239" s="20"/>
      <c r="W239" s="17"/>
    </row>
    <row r="240" spans="2:26" x14ac:dyDescent="0.3">
      <c r="B240" s="2" t="s">
        <v>307</v>
      </c>
      <c r="I240" t="str">
        <f>CONCATENATE("ALTER TABLE"," ",B240)</f>
        <v>ALTER TABLE TM_TASK_CATEGORY</v>
      </c>
      <c r="N240" s="5" t="str">
        <f>CONCATENATE("CREATE TABLE ",B240," ","(")</f>
        <v>CREATE TABLE TM_TASK_CATEGORY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TM_TASK_CATEGORY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9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0">CONCATENATE("""",W241,"""",":","""","""",",")</f>
        <v>"id":"",</v>
      </c>
      <c r="Y241" s="22" t="str">
        <f t="shared" ref="Y241:Y247" si="101">CONCATENATE("public static String ",,B241,,"=","""",W241,""";")</f>
        <v>public static String ID="id";</v>
      </c>
      <c r="Z241" s="7" t="str">
        <f t="shared" ref="Z241:Z247" si="102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TM_TASK_CATEGORY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03">CONCATENATE(B242," ",C242,"(",D242,")",",")</f>
        <v>STATUS VARCHAR(10),</v>
      </c>
      <c r="O242" s="1" t="s">
        <v>3</v>
      </c>
      <c r="W242" s="17" t="str">
        <f t="shared" si="99"/>
        <v>status</v>
      </c>
      <c r="X242" s="3" t="str">
        <f t="shared" si="100"/>
        <v>"status":"",</v>
      </c>
      <c r="Y242" s="22" t="str">
        <f t="shared" si="101"/>
        <v>public static String STATUS="status";</v>
      </c>
      <c r="Z242" s="7" t="str">
        <f t="shared" si="102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TM_TASK_CATEGORY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03"/>
        <v>INSERT_DATE VARCHAR(30),</v>
      </c>
      <c r="O243" s="1" t="s">
        <v>7</v>
      </c>
      <c r="P243" t="s">
        <v>8</v>
      </c>
      <c r="W243" s="17" t="str">
        <f t="shared" si="99"/>
        <v>insertDate</v>
      </c>
      <c r="X243" s="3" t="str">
        <f t="shared" si="100"/>
        <v>"insertDate":"",</v>
      </c>
      <c r="Y243" s="22" t="str">
        <f t="shared" si="101"/>
        <v>public static String INSERT_DATE="insertDate";</v>
      </c>
      <c r="Z243" s="7" t="str">
        <f t="shared" si="102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TM_TASK_CATEGORY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03"/>
        <v>MODIFICATION_DATE VARCHAR(30),</v>
      </c>
      <c r="O244" s="1" t="s">
        <v>9</v>
      </c>
      <c r="P244" t="s">
        <v>8</v>
      </c>
      <c r="W244" s="17" t="str">
        <f t="shared" si="99"/>
        <v>modificationDate</v>
      </c>
      <c r="X244" s="3" t="str">
        <f t="shared" si="100"/>
        <v>"modificationDate":"",</v>
      </c>
      <c r="Y244" s="22" t="str">
        <f t="shared" si="101"/>
        <v>public static String MODIFICATION_DATE="modificationDate";</v>
      </c>
      <c r="Z244" s="7" t="str">
        <f t="shared" si="102"/>
        <v>private String modificationDate="";</v>
      </c>
    </row>
    <row r="245" spans="2:26" ht="19.2" x14ac:dyDescent="0.45">
      <c r="B245" s="1" t="s">
        <v>308</v>
      </c>
      <c r="C245" s="1" t="s">
        <v>1</v>
      </c>
      <c r="D245" s="4">
        <v>222</v>
      </c>
      <c r="I245" t="str">
        <f>I207</f>
        <v>ALTER TABLE TM_PROGRESS</v>
      </c>
      <c r="J245" t="str">
        <f>CONCATENATE(LEFT(CONCATENATE(" ADD "," ",N245,";"),LEN(CONCATENATE(" ADD "," ",N245,";"))-2),";")</f>
        <v xml:space="preserve"> ADD  CATEGORY_CODE VARCHAR(222);</v>
      </c>
      <c r="K245" s="21" t="str">
        <f>CONCATENATE(LEFT(CONCATENATE("  ALTER COLUMN  "," ",N245,";"),LEN(CONCATENATE("  ALTER COLUMN  "," ",N245,";"))-2),";")</f>
        <v xml:space="preserve">  ALTER COLUMN   CATEGORY_CODE VARCHAR(222);</v>
      </c>
      <c r="L245" s="12"/>
      <c r="M245" s="18" t="str">
        <f>CONCATENATE(B245,",")</f>
        <v>CATEGORY_CODE,</v>
      </c>
      <c r="N245" s="5" t="str">
        <f t="shared" si="103"/>
        <v>CATEGORY_CODE VARCHAR(222),</v>
      </c>
      <c r="O245" s="1" t="s">
        <v>310</v>
      </c>
      <c r="P245" t="s">
        <v>18</v>
      </c>
      <c r="W245" s="17" t="str">
        <f t="shared" si="99"/>
        <v>categoryCode</v>
      </c>
      <c r="X245" s="3" t="str">
        <f t="shared" si="100"/>
        <v>"categoryCode":"",</v>
      </c>
      <c r="Y245" s="22" t="str">
        <f t="shared" si="101"/>
        <v>public static String CATEGORY_CODE="categoryCode";</v>
      </c>
      <c r="Z245" s="7" t="str">
        <f t="shared" si="102"/>
        <v>private String categoryCode="";</v>
      </c>
    </row>
    <row r="246" spans="2:26" ht="19.2" x14ac:dyDescent="0.45">
      <c r="B246" s="1" t="s">
        <v>309</v>
      </c>
      <c r="C246" s="1" t="s">
        <v>1</v>
      </c>
      <c r="D246" s="4">
        <v>444</v>
      </c>
      <c r="L246" s="12"/>
      <c r="M246" s="18"/>
      <c r="N246" s="5" t="str">
        <f t="shared" si="103"/>
        <v>CATEGORY_NAME VARCHAR(444),</v>
      </c>
      <c r="O246" s="1" t="s">
        <v>310</v>
      </c>
      <c r="P246" t="s">
        <v>0</v>
      </c>
      <c r="W246" s="17" t="str">
        <f t="shared" si="99"/>
        <v>categoryName</v>
      </c>
      <c r="X246" s="3" t="str">
        <f t="shared" si="100"/>
        <v>"categoryName":"",</v>
      </c>
      <c r="Y246" s="22" t="str">
        <f t="shared" si="101"/>
        <v>public static String CATEGORY_NAME="categoryName";</v>
      </c>
      <c r="Z246" s="7" t="str">
        <f t="shared" si="102"/>
        <v>private String categoryName="";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 t="str">
        <f>I221</f>
        <v>ALTER TABLE TM_TASK_STATUS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03"/>
        <v>DESCRIPTION VARCHAR(3000),</v>
      </c>
      <c r="O247" s="1" t="s">
        <v>14</v>
      </c>
      <c r="W247" s="17" t="str">
        <f t="shared" si="99"/>
        <v>description</v>
      </c>
      <c r="X247" s="3" t="str">
        <f t="shared" si="100"/>
        <v>"description":"",</v>
      </c>
      <c r="Y247" s="22" t="str">
        <f t="shared" si="101"/>
        <v>public static String DESCRIPTION="description";</v>
      </c>
      <c r="Z247" s="7" t="str">
        <f t="shared" si="102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2" spans="2:26" x14ac:dyDescent="0.3">
      <c r="B252" s="2" t="s">
        <v>317</v>
      </c>
      <c r="I252" t="str">
        <f>CONCATENATE("ALTER TABLE"," ",B252)</f>
        <v>ALTER TABLE TM_TASK_ASSIGNEE</v>
      </c>
      <c r="N252" s="5" t="str">
        <f>CONCATENATE("CREATE TABLE ",B252," ","(")</f>
        <v>CREATE TABLE TM_TASK_ASSIGNEE (</v>
      </c>
    </row>
    <row r="253" spans="2:26" ht="19.2" x14ac:dyDescent="0.45">
      <c r="B253" s="1" t="s">
        <v>2</v>
      </c>
      <c r="C253" s="1" t="s">
        <v>1</v>
      </c>
      <c r="D253" s="4">
        <v>30</v>
      </c>
      <c r="E253" s="24" t="s">
        <v>113</v>
      </c>
      <c r="I253" t="str">
        <f>I252</f>
        <v>ALTER TABLE TM_TASK_ASSIGNEE</v>
      </c>
      <c r="J253" t="str">
        <f>CONCATENATE(LEFT(CONCATENATE(" ADD "," ",N253,";"),LEN(CONCATENATE(" ADD "," ",N253,";"))-2),";")</f>
        <v xml:space="preserve"> ADD  ID VARCHAR(30) NOT NULL ;</v>
      </c>
      <c r="K253" s="21" t="str">
        <f>CONCATENATE(LEFT(CONCATENATE("  ALTER COLUMN  "," ",N253,";"),LEN(CONCATENATE("  ALTER COLUMN  "," ",N253,";"))-2),";")</f>
        <v xml:space="preserve">  ALTER COLUMN   ID VARCHAR(30) NOT NULL ;</v>
      </c>
      <c r="L253" s="12"/>
      <c r="M253" s="18" t="str">
        <f>CONCATENATE(B253,",")</f>
        <v>ID,</v>
      </c>
      <c r="N253" s="5" t="str">
        <f>CONCATENATE(B253," ",C253,"(",D253,") ",E253," ,")</f>
        <v>ID VARCHAR(30) NOT NULL ,</v>
      </c>
      <c r="O253" s="1" t="s">
        <v>2</v>
      </c>
      <c r="P253" s="6"/>
      <c r="Q253" s="6"/>
      <c r="R253" s="6"/>
      <c r="S253" s="6"/>
      <c r="T253" s="6"/>
      <c r="U253" s="6"/>
      <c r="V253" s="6"/>
      <c r="W253" s="17" t="str">
        <f t="shared" ref="W253:W259" si="104">CONCATENATE(,LOWER(O253),UPPER(LEFT(P253,1)),LOWER(RIGHT(P253,LEN(P253)-IF(LEN(P253)&gt;0,1,LEN(P253)))),UPPER(LEFT(Q253,1)),LOWER(RIGHT(Q253,LEN(Q253)-IF(LEN(Q253)&gt;0,1,LEN(Q253)))),UPPER(LEFT(R253,1)),LOWER(RIGHT(R253,LEN(R253)-IF(LEN(R253)&gt;0,1,LEN(R253)))),UPPER(LEFT(S253,1)),LOWER(RIGHT(S253,LEN(S253)-IF(LEN(S253)&gt;0,1,LEN(S253)))),UPPER(LEFT(T253,1)),LOWER(RIGHT(T253,LEN(T253)-IF(LEN(T253)&gt;0,1,LEN(T253)))),UPPER(LEFT(U253,1)),LOWER(RIGHT(U253,LEN(U253)-IF(LEN(U253)&gt;0,1,LEN(U253)))),UPPER(LEFT(V253,1)),LOWER(RIGHT(V253,LEN(V253)-IF(LEN(V253)&gt;0,1,LEN(V253)))))</f>
        <v>id</v>
      </c>
      <c r="X253" s="3" t="str">
        <f t="shared" ref="X253:X259" si="105">CONCATENATE("""",W253,"""",":","""","""",",")</f>
        <v>"id":"",</v>
      </c>
      <c r="Y253" s="22" t="str">
        <f t="shared" ref="Y253:Y259" si="106">CONCATENATE("public static String ",,B253,,"=","""",W253,""";")</f>
        <v>public static String ID="id";</v>
      </c>
      <c r="Z253" s="7" t="str">
        <f t="shared" ref="Z253:Z259" si="107">CONCATENATE("private String ",W253,"=","""""",";")</f>
        <v>private String id="";</v>
      </c>
    </row>
    <row r="254" spans="2:26" ht="19.2" x14ac:dyDescent="0.45">
      <c r="B254" s="1" t="s">
        <v>3</v>
      </c>
      <c r="C254" s="1" t="s">
        <v>1</v>
      </c>
      <c r="D254" s="4">
        <v>10</v>
      </c>
      <c r="I254" t="str">
        <f>I253</f>
        <v>ALTER TABLE TM_TASK_ASSIGNEE</v>
      </c>
      <c r="J254" t="str">
        <f>CONCATENATE(LEFT(CONCATENATE(" ADD "," ",N254,";"),LEN(CONCATENATE(" ADD "," ",N254,";"))-2),";")</f>
        <v xml:space="preserve"> ADD  STATUS VARCHAR(10);</v>
      </c>
      <c r="K254" s="21" t="str">
        <f>CONCATENATE(LEFT(CONCATENATE("  ALTER COLUMN  "," ",N254,";"),LEN(CONCATENATE("  ALTER COLUMN  "," ",N254,";"))-2),";")</f>
        <v xml:space="preserve">  ALTER COLUMN   STATUS VARCHAR(10);</v>
      </c>
      <c r="L254" s="12"/>
      <c r="M254" s="18" t="str">
        <f>CONCATENATE(B254,",")</f>
        <v>STATUS,</v>
      </c>
      <c r="N254" s="5" t="str">
        <f t="shared" ref="N254:N259" si="108">CONCATENATE(B254," ",C254,"(",D254,")",",")</f>
        <v>STATUS VARCHAR(10),</v>
      </c>
      <c r="O254" s="1" t="s">
        <v>3</v>
      </c>
      <c r="W254" s="17" t="str">
        <f t="shared" si="104"/>
        <v>status</v>
      </c>
      <c r="X254" s="3" t="str">
        <f t="shared" si="105"/>
        <v>"status":"",</v>
      </c>
      <c r="Y254" s="22" t="str">
        <f t="shared" si="106"/>
        <v>public static String STATUS="status";</v>
      </c>
      <c r="Z254" s="7" t="str">
        <f t="shared" si="107"/>
        <v>private String status="";</v>
      </c>
    </row>
    <row r="255" spans="2:26" ht="19.2" x14ac:dyDescent="0.45">
      <c r="B255" s="1" t="s">
        <v>4</v>
      </c>
      <c r="C255" s="1" t="s">
        <v>1</v>
      </c>
      <c r="D255" s="4">
        <v>30</v>
      </c>
      <c r="I255" t="str">
        <f>I254</f>
        <v>ALTER TABLE TM_TASK_ASSIGNEE</v>
      </c>
      <c r="J255" t="str">
        <f>CONCATENATE(LEFT(CONCATENATE(" ADD "," ",N255,";"),LEN(CONCATENATE(" ADD "," ",N255,";"))-2),";")</f>
        <v xml:space="preserve"> ADD  INSERT_DATE VARCHAR(30);</v>
      </c>
      <c r="K255" s="21" t="str">
        <f>CONCATENATE(LEFT(CONCATENATE("  ALTER COLUMN  "," ",N255,";"),LEN(CONCATENATE("  ALTER COLUMN  "," ",N255,";"))-2),";")</f>
        <v xml:space="preserve">  ALTER COLUMN   INSERT_DATE VARCHAR(30);</v>
      </c>
      <c r="L255" s="12"/>
      <c r="M255" s="18" t="str">
        <f>CONCATENATE(B255,",")</f>
        <v>INSERT_DATE,</v>
      </c>
      <c r="N255" s="5" t="str">
        <f t="shared" si="108"/>
        <v>INSERT_DATE VARCHAR(30),</v>
      </c>
      <c r="O255" s="1" t="s">
        <v>7</v>
      </c>
      <c r="P255" t="s">
        <v>8</v>
      </c>
      <c r="W255" s="17" t="str">
        <f t="shared" si="104"/>
        <v>insertDate</v>
      </c>
      <c r="X255" s="3" t="str">
        <f t="shared" si="105"/>
        <v>"insertDate":"",</v>
      </c>
      <c r="Y255" s="22" t="str">
        <f t="shared" si="106"/>
        <v>public static String INSERT_DATE="insertDate";</v>
      </c>
      <c r="Z255" s="7" t="str">
        <f t="shared" si="107"/>
        <v>private String insertDate="";</v>
      </c>
    </row>
    <row r="256" spans="2:26" ht="19.2" x14ac:dyDescent="0.45">
      <c r="B256" s="1" t="s">
        <v>5</v>
      </c>
      <c r="C256" s="1" t="s">
        <v>1</v>
      </c>
      <c r="D256" s="4">
        <v>30</v>
      </c>
      <c r="I256" t="str">
        <f>I255</f>
        <v>ALTER TABLE TM_TASK_ASSIGNEE</v>
      </c>
      <c r="J256" t="str">
        <f>CONCATENATE(LEFT(CONCATENATE(" ADD "," ",N256,";"),LEN(CONCATENATE(" ADD "," ",N256,";"))-2),";")</f>
        <v xml:space="preserve"> ADD  MODIFICATION_DATE VARCHAR(30);</v>
      </c>
      <c r="K256" s="21" t="str">
        <f>CONCATENATE(LEFT(CONCATENATE("  ALTER COLUMN  "," ",N256,";"),LEN(CONCATENATE("  ALTER COLUMN  "," ",N256,";"))-2),";")</f>
        <v xml:space="preserve">  ALTER COLUMN   MODIFICATION_DATE VARCHAR(30);</v>
      </c>
      <c r="L256" s="12"/>
      <c r="M256" s="18" t="str">
        <f>CONCATENATE(B256,",")</f>
        <v>MODIFICATION_DATE,</v>
      </c>
      <c r="N256" s="5" t="str">
        <f t="shared" si="108"/>
        <v>MODIFICATION_DATE VARCHAR(30),</v>
      </c>
      <c r="O256" s="1" t="s">
        <v>9</v>
      </c>
      <c r="P256" t="s">
        <v>8</v>
      </c>
      <c r="W256" s="17" t="str">
        <f t="shared" si="104"/>
        <v>modificationDate</v>
      </c>
      <c r="X256" s="3" t="str">
        <f t="shared" si="105"/>
        <v>"modificationDate":"",</v>
      </c>
      <c r="Y256" s="22" t="str">
        <f t="shared" si="106"/>
        <v>public static String MODIFICATION_DATE="modificationDate";</v>
      </c>
      <c r="Z256" s="7" t="str">
        <f t="shared" si="107"/>
        <v>private String modificationDate="";</v>
      </c>
    </row>
    <row r="257" spans="2:26" ht="19.2" x14ac:dyDescent="0.45">
      <c r="B257" s="1" t="s">
        <v>318</v>
      </c>
      <c r="C257" s="1" t="s">
        <v>1</v>
      </c>
      <c r="D257" s="4">
        <v>222</v>
      </c>
      <c r="I257" t="str">
        <f>I219</f>
        <v>ALTER TABLE TM_TASK_STATUS</v>
      </c>
      <c r="J257" t="str">
        <f>CONCATENATE(LEFT(CONCATENATE(" ADD "," ",N257,";"),LEN(CONCATENATE(" ADD "," ",N257,";"))-2),";")</f>
        <v xml:space="preserve"> ADD  FK_TASK_ID VARCHAR(222);</v>
      </c>
      <c r="K257" s="21" t="str">
        <f>CONCATENATE(LEFT(CONCATENATE("  ALTER COLUMN  "," ",N257,";"),LEN(CONCATENATE("  ALTER COLUMN  "," ",N257,";"))-2),";")</f>
        <v xml:space="preserve">  ALTER COLUMN   FK_TASK_ID VARCHAR(222);</v>
      </c>
      <c r="L257" s="12"/>
      <c r="M257" s="18" t="str">
        <f>CONCATENATE(B257,",")</f>
        <v>FK_TASK_ID,</v>
      </c>
      <c r="N257" s="5" t="str">
        <f t="shared" si="108"/>
        <v>FK_TASK_ID VARCHAR(222),</v>
      </c>
      <c r="O257" s="1" t="s">
        <v>10</v>
      </c>
      <c r="P257" t="s">
        <v>311</v>
      </c>
      <c r="Q257" t="s">
        <v>2</v>
      </c>
      <c r="W257" s="17" t="str">
        <f t="shared" si="104"/>
        <v>fkTaskId</v>
      </c>
      <c r="X257" s="3" t="str">
        <f t="shared" si="105"/>
        <v>"fkTaskId":"",</v>
      </c>
      <c r="Y257" s="22" t="str">
        <f t="shared" si="106"/>
        <v>public static String FK_TASK_ID="fkTaskId";</v>
      </c>
      <c r="Z257" s="7" t="str">
        <f t="shared" si="107"/>
        <v>private String fkTaskId="";</v>
      </c>
    </row>
    <row r="258" spans="2:26" ht="19.2" x14ac:dyDescent="0.45">
      <c r="B258" s="1" t="s">
        <v>11</v>
      </c>
      <c r="C258" s="1" t="s">
        <v>1</v>
      </c>
      <c r="D258" s="4">
        <v>444</v>
      </c>
      <c r="L258" s="12"/>
      <c r="M258" s="18"/>
      <c r="N258" s="5" t="str">
        <f t="shared" si="108"/>
        <v>FK_USER_ID VARCHAR(444),</v>
      </c>
      <c r="O258" s="1" t="s">
        <v>10</v>
      </c>
      <c r="P258" t="s">
        <v>12</v>
      </c>
      <c r="Q258" t="s">
        <v>2</v>
      </c>
      <c r="W258" s="17" t="str">
        <f t="shared" si="104"/>
        <v>fkUserId</v>
      </c>
      <c r="X258" s="3" t="str">
        <f t="shared" si="105"/>
        <v>"fkUserId":"",</v>
      </c>
      <c r="Y258" s="22" t="str">
        <f t="shared" si="106"/>
        <v>public static String FK_USER_ID="fkUserId";</v>
      </c>
      <c r="Z258" s="7" t="str">
        <f t="shared" si="107"/>
        <v>private String fkUserId="";</v>
      </c>
    </row>
    <row r="259" spans="2:26" ht="19.2" x14ac:dyDescent="0.45">
      <c r="B259" s="1" t="s">
        <v>14</v>
      </c>
      <c r="C259" s="1" t="s">
        <v>1</v>
      </c>
      <c r="D259" s="4">
        <v>3000</v>
      </c>
      <c r="I259" t="str">
        <f>I233</f>
        <v>ALTER TABLE TM_TASK_PRIORITY</v>
      </c>
      <c r="J259" t="str">
        <f>CONCATENATE(LEFT(CONCATENATE(" ADD "," ",N259,";"),LEN(CONCATENATE(" ADD "," ",N259,";"))-2),";")</f>
        <v xml:space="preserve"> ADD  DESCRIPTION VARCHAR(3000);</v>
      </c>
      <c r="K259" s="21" t="str">
        <f>CONCATENATE(LEFT(CONCATENATE("  ALTER COLUMN  "," ",N259,";"),LEN(CONCATENATE("  ALTER COLUMN  "," ",N259,";"))-2),";")</f>
        <v xml:space="preserve">  ALTER COLUMN   DESCRIPTION VARCHAR(3000);</v>
      </c>
      <c r="L259" s="12"/>
      <c r="M259" s="18" t="str">
        <f>CONCATENATE(B259,",")</f>
        <v>DESCRIPTION,</v>
      </c>
      <c r="N259" s="5" t="str">
        <f t="shared" si="108"/>
        <v>DESCRIPTION VARCHAR(3000),</v>
      </c>
      <c r="O259" s="1" t="s">
        <v>14</v>
      </c>
      <c r="W259" s="17" t="str">
        <f t="shared" si="104"/>
        <v>description</v>
      </c>
      <c r="X259" s="3" t="str">
        <f t="shared" si="105"/>
        <v>"description":"",</v>
      </c>
      <c r="Y259" s="22" t="str">
        <f t="shared" si="106"/>
        <v>public static String DESCRIPTION="description";</v>
      </c>
      <c r="Z259" s="7" t="str">
        <f t="shared" si="107"/>
        <v>private String description="";</v>
      </c>
    </row>
    <row r="260" spans="2:26" ht="19.2" x14ac:dyDescent="0.45">
      <c r="C260" s="1"/>
      <c r="D260" s="8"/>
      <c r="M260" s="18"/>
      <c r="N260" s="33" t="s">
        <v>130</v>
      </c>
      <c r="O260" s="1"/>
      <c r="W260" s="17"/>
    </row>
    <row r="261" spans="2:26" ht="19.2" x14ac:dyDescent="0.45">
      <c r="C261" s="1"/>
      <c r="D261" s="8"/>
      <c r="M261" s="18"/>
      <c r="N261" s="31" t="s">
        <v>126</v>
      </c>
      <c r="O261" s="1"/>
      <c r="W261" s="17"/>
    </row>
    <row r="262" spans="2:26" ht="19.2" x14ac:dyDescent="0.45">
      <c r="C262" s="14"/>
      <c r="D262" s="9"/>
      <c r="M262" s="20"/>
      <c r="W262" s="17"/>
    </row>
    <row r="263" spans="2:26" x14ac:dyDescent="0.3">
      <c r="B263" s="2" t="s">
        <v>319</v>
      </c>
      <c r="I263" t="str">
        <f>CONCATENATE("ALTER TABLE"," ",B263)</f>
        <v>ALTER TABLE TM_TASK_REPORTER</v>
      </c>
      <c r="N263" s="5" t="str">
        <f>CONCATENATE("CREATE TABLE ",B263," ","(")</f>
        <v>CREATE TABLE TM_TASK_REPORTER (</v>
      </c>
    </row>
    <row r="264" spans="2:26" ht="19.2" x14ac:dyDescent="0.45">
      <c r="B264" s="1" t="s">
        <v>2</v>
      </c>
      <c r="C264" s="1" t="s">
        <v>1</v>
      </c>
      <c r="D264" s="4">
        <v>30</v>
      </c>
      <c r="E264" s="24" t="s">
        <v>113</v>
      </c>
      <c r="I264" t="str">
        <f>I263</f>
        <v>ALTER TABLE TM_TASK_REPORTER</v>
      </c>
      <c r="J264" t="str">
        <f>CONCATENATE(LEFT(CONCATENATE(" ADD "," ",N264,";"),LEN(CONCATENATE(" ADD "," ",N264,";"))-2),";")</f>
        <v xml:space="preserve"> ADD  ID VARCHAR(30) NOT NULL ;</v>
      </c>
      <c r="K264" s="21" t="str">
        <f>CONCATENATE(LEFT(CONCATENATE("  ALTER COLUMN  "," ",N264,";"),LEN(CONCATENATE("  ALTER COLUMN  "," ",N264,";"))-2),";")</f>
        <v xml:space="preserve">  ALTER COLUMN   ID VARCHAR(30) NOT NULL ;</v>
      </c>
      <c r="L264" s="12"/>
      <c r="M264" s="18" t="str">
        <f>CONCATENATE(B264,",")</f>
        <v>ID,</v>
      </c>
      <c r="N264" s="5" t="str">
        <f>CONCATENATE(B264," ",C264,"(",D264,") ",E264," ,")</f>
        <v>ID VARCHAR(30) NOT NULL ,</v>
      </c>
      <c r="O264" s="1" t="s">
        <v>2</v>
      </c>
      <c r="P264" s="6"/>
      <c r="Q264" s="6"/>
      <c r="R264" s="6"/>
      <c r="S264" s="6"/>
      <c r="T264" s="6"/>
      <c r="U264" s="6"/>
      <c r="V264" s="6"/>
      <c r="W264" s="17" t="str">
        <f t="shared" ref="W264:W270" si="109">CONCATENATE(,LOWER(O264),UPPER(LEFT(P264,1)),LOWER(RIGHT(P264,LEN(P264)-IF(LEN(P264)&gt;0,1,LEN(P264)))),UPPER(LEFT(Q264,1)),LOWER(RIGHT(Q264,LEN(Q264)-IF(LEN(Q264)&gt;0,1,LEN(Q264)))),UPPER(LEFT(R264,1)),LOWER(RIGHT(R264,LEN(R264)-IF(LEN(R264)&gt;0,1,LEN(R264)))),UPPER(LEFT(S264,1)),LOWER(RIGHT(S264,LEN(S264)-IF(LEN(S264)&gt;0,1,LEN(S264)))),UPPER(LEFT(T264,1)),LOWER(RIGHT(T264,LEN(T264)-IF(LEN(T264)&gt;0,1,LEN(T264)))),UPPER(LEFT(U264,1)),LOWER(RIGHT(U264,LEN(U264)-IF(LEN(U264)&gt;0,1,LEN(U264)))),UPPER(LEFT(V264,1)),LOWER(RIGHT(V264,LEN(V264)-IF(LEN(V264)&gt;0,1,LEN(V264)))))</f>
        <v>id</v>
      </c>
      <c r="X264" s="3" t="str">
        <f t="shared" ref="X264:X270" si="110">CONCATENATE("""",W264,"""",":","""","""",",")</f>
        <v>"id":"",</v>
      </c>
      <c r="Y264" s="22" t="str">
        <f t="shared" ref="Y264:Y270" si="111">CONCATENATE("public static String ",,B264,,"=","""",W264,""";")</f>
        <v>public static String ID="id";</v>
      </c>
      <c r="Z264" s="7" t="str">
        <f t="shared" ref="Z264:Z270" si="112">CONCATENATE("private String ",W264,"=","""""",";")</f>
        <v>private String id="";</v>
      </c>
    </row>
    <row r="265" spans="2:26" ht="19.2" x14ac:dyDescent="0.45">
      <c r="B265" s="1" t="s">
        <v>3</v>
      </c>
      <c r="C265" s="1" t="s">
        <v>1</v>
      </c>
      <c r="D265" s="4">
        <v>10</v>
      </c>
      <c r="I265" t="str">
        <f>I264</f>
        <v>ALTER TABLE TM_TASK_REPORTER</v>
      </c>
      <c r="J265" t="str">
        <f>CONCATENATE(LEFT(CONCATENATE(" ADD "," ",N265,";"),LEN(CONCATENATE(" ADD "," ",N265,";"))-2),";")</f>
        <v xml:space="preserve"> ADD  STATUS VARCHAR(10);</v>
      </c>
      <c r="K265" s="21" t="str">
        <f>CONCATENATE(LEFT(CONCATENATE("  ALTER COLUMN  "," ",N265,";"),LEN(CONCATENATE("  ALTER COLUMN  "," ",N265,";"))-2),";")</f>
        <v xml:space="preserve">  ALTER COLUMN   STATUS VARCHAR(10);</v>
      </c>
      <c r="L265" s="12"/>
      <c r="M265" s="18" t="str">
        <f>CONCATENATE(B265,",")</f>
        <v>STATUS,</v>
      </c>
      <c r="N265" s="5" t="str">
        <f t="shared" ref="N265:N270" si="113">CONCATENATE(B265," ",C265,"(",D265,")",",")</f>
        <v>STATUS VARCHAR(10),</v>
      </c>
      <c r="O265" s="1" t="s">
        <v>3</v>
      </c>
      <c r="W265" s="17" t="str">
        <f t="shared" si="109"/>
        <v>status</v>
      </c>
      <c r="X265" s="3" t="str">
        <f t="shared" si="110"/>
        <v>"status":"",</v>
      </c>
      <c r="Y265" s="22" t="str">
        <f t="shared" si="111"/>
        <v>public static String STATUS="status";</v>
      </c>
      <c r="Z265" s="7" t="str">
        <f t="shared" si="112"/>
        <v>private String status="";</v>
      </c>
    </row>
    <row r="266" spans="2:26" ht="19.2" x14ac:dyDescent="0.45">
      <c r="B266" s="1" t="s">
        <v>4</v>
      </c>
      <c r="C266" s="1" t="s">
        <v>1</v>
      </c>
      <c r="D266" s="4">
        <v>30</v>
      </c>
      <c r="I266" t="str">
        <f>I265</f>
        <v>ALTER TABLE TM_TASK_REPORTER</v>
      </c>
      <c r="J266" t="str">
        <f>CONCATENATE(LEFT(CONCATENATE(" ADD "," ",N266,";"),LEN(CONCATENATE(" ADD "," ",N266,";"))-2),";")</f>
        <v xml:space="preserve"> ADD  INSERT_DATE VARCHAR(30);</v>
      </c>
      <c r="K266" s="21" t="str">
        <f>CONCATENATE(LEFT(CONCATENATE("  ALTER COLUMN  "," ",N266,";"),LEN(CONCATENATE("  ALTER COLUMN  "," ",N266,";"))-2),";")</f>
        <v xml:space="preserve">  ALTER COLUMN   INSERT_DATE VARCHAR(30);</v>
      </c>
      <c r="L266" s="12"/>
      <c r="M266" s="18" t="str">
        <f>CONCATENATE(B266,",")</f>
        <v>INSERT_DATE,</v>
      </c>
      <c r="N266" s="5" t="str">
        <f t="shared" si="113"/>
        <v>INSERT_DATE VARCHAR(30),</v>
      </c>
      <c r="O266" s="1" t="s">
        <v>7</v>
      </c>
      <c r="P266" t="s">
        <v>8</v>
      </c>
      <c r="W266" s="17" t="str">
        <f t="shared" si="109"/>
        <v>insertDate</v>
      </c>
      <c r="X266" s="3" t="str">
        <f t="shared" si="110"/>
        <v>"insertDate":"",</v>
      </c>
      <c r="Y266" s="22" t="str">
        <f t="shared" si="111"/>
        <v>public static String INSERT_DATE="insertDate";</v>
      </c>
      <c r="Z266" s="7" t="str">
        <f t="shared" si="112"/>
        <v>private String insertDate="";</v>
      </c>
    </row>
    <row r="267" spans="2:26" ht="19.2" x14ac:dyDescent="0.45">
      <c r="B267" s="1" t="s">
        <v>5</v>
      </c>
      <c r="C267" s="1" t="s">
        <v>1</v>
      </c>
      <c r="D267" s="4">
        <v>30</v>
      </c>
      <c r="I267" t="str">
        <f>I266</f>
        <v>ALTER TABLE TM_TASK_REPORTER</v>
      </c>
      <c r="J267" t="str">
        <f>CONCATENATE(LEFT(CONCATENATE(" ADD "," ",N267,";"),LEN(CONCATENATE(" ADD "," ",N267,";"))-2),";")</f>
        <v xml:space="preserve"> ADD  MODIFICATION_DATE VARCHAR(30);</v>
      </c>
      <c r="K267" s="21" t="str">
        <f>CONCATENATE(LEFT(CONCATENATE("  ALTER COLUMN  "," ",N267,";"),LEN(CONCATENATE("  ALTER COLUMN  "," ",N267,";"))-2),";")</f>
        <v xml:space="preserve">  ALTER COLUMN   MODIFICATION_DATE VARCHAR(30);</v>
      </c>
      <c r="L267" s="12"/>
      <c r="M267" s="18" t="str">
        <f>CONCATENATE(B267,",")</f>
        <v>MODIFICATION_DATE,</v>
      </c>
      <c r="N267" s="5" t="str">
        <f t="shared" si="113"/>
        <v>MODIFICATION_DATE VARCHAR(30),</v>
      </c>
      <c r="O267" s="1" t="s">
        <v>9</v>
      </c>
      <c r="P267" t="s">
        <v>8</v>
      </c>
      <c r="W267" s="17" t="str">
        <f t="shared" si="109"/>
        <v>modificationDate</v>
      </c>
      <c r="X267" s="3" t="str">
        <f t="shared" si="110"/>
        <v>"modificationDate":"",</v>
      </c>
      <c r="Y267" s="22" t="str">
        <f t="shared" si="111"/>
        <v>public static String MODIFICATION_DATE="modificationDate";</v>
      </c>
      <c r="Z267" s="7" t="str">
        <f t="shared" si="112"/>
        <v>private String modificationDate="";</v>
      </c>
    </row>
    <row r="268" spans="2:26" ht="19.2" x14ac:dyDescent="0.45">
      <c r="B268" s="1" t="s">
        <v>318</v>
      </c>
      <c r="C268" s="1" t="s">
        <v>1</v>
      </c>
      <c r="D268" s="4">
        <v>222</v>
      </c>
      <c r="I268" t="str">
        <f>I230</f>
        <v>ALTER TABLE TM_TASK_PRIORITY</v>
      </c>
      <c r="J268" t="str">
        <f>CONCATENATE(LEFT(CONCATENATE(" ADD "," ",N268,";"),LEN(CONCATENATE(" ADD "," ",N268,";"))-2),";")</f>
        <v xml:space="preserve"> ADD  FK_TASK_ID VARCHAR(222);</v>
      </c>
      <c r="K268" s="21" t="str">
        <f>CONCATENATE(LEFT(CONCATENATE("  ALTER COLUMN  "," ",N268,";"),LEN(CONCATENATE("  ALTER COLUMN  "," ",N268,";"))-2),";")</f>
        <v xml:space="preserve">  ALTER COLUMN   FK_TASK_ID VARCHAR(222);</v>
      </c>
      <c r="L268" s="12"/>
      <c r="M268" s="18" t="str">
        <f>CONCATENATE(B268,",")</f>
        <v>FK_TASK_ID,</v>
      </c>
      <c r="N268" s="5" t="str">
        <f t="shared" si="113"/>
        <v>FK_TASK_ID VARCHAR(222),</v>
      </c>
      <c r="O268" s="1" t="s">
        <v>10</v>
      </c>
      <c r="P268" t="s">
        <v>311</v>
      </c>
      <c r="Q268" t="s">
        <v>2</v>
      </c>
      <c r="W268" s="17" t="str">
        <f t="shared" si="109"/>
        <v>fkTaskId</v>
      </c>
      <c r="X268" s="3" t="str">
        <f t="shared" si="110"/>
        <v>"fkTaskId":"",</v>
      </c>
      <c r="Y268" s="22" t="str">
        <f t="shared" si="111"/>
        <v>public static String FK_TASK_ID="fkTaskId";</v>
      </c>
      <c r="Z268" s="7" t="str">
        <f t="shared" si="112"/>
        <v>private String fkTaskId="";</v>
      </c>
    </row>
    <row r="269" spans="2:26" ht="19.2" x14ac:dyDescent="0.45">
      <c r="B269" s="1" t="s">
        <v>11</v>
      </c>
      <c r="C269" s="1" t="s">
        <v>1</v>
      </c>
      <c r="D269" s="4">
        <v>444</v>
      </c>
      <c r="L269" s="12"/>
      <c r="M269" s="18"/>
      <c r="N269" s="5" t="str">
        <f t="shared" si="113"/>
        <v>FK_USER_ID VARCHAR(444),</v>
      </c>
      <c r="O269" s="1" t="s">
        <v>10</v>
      </c>
      <c r="P269" t="s">
        <v>12</v>
      </c>
      <c r="Q269" t="s">
        <v>2</v>
      </c>
      <c r="W269" s="17" t="str">
        <f t="shared" si="109"/>
        <v>fkUserId</v>
      </c>
      <c r="X269" s="3" t="str">
        <f t="shared" si="110"/>
        <v>"fkUserId":"",</v>
      </c>
      <c r="Y269" s="22" t="str">
        <f t="shared" si="111"/>
        <v>public static String FK_USER_ID="fkUserId";</v>
      </c>
      <c r="Z269" s="7" t="str">
        <f t="shared" si="112"/>
        <v>private String fkUserId="";</v>
      </c>
    </row>
    <row r="270" spans="2:26" ht="19.2" x14ac:dyDescent="0.45">
      <c r="B270" s="1" t="s">
        <v>14</v>
      </c>
      <c r="C270" s="1" t="s">
        <v>1</v>
      </c>
      <c r="D270" s="4">
        <v>3000</v>
      </c>
      <c r="I270" t="str">
        <f>I244</f>
        <v>ALTER TABLE TM_TASK_CATEGORY</v>
      </c>
      <c r="J270" t="str">
        <f>CONCATENATE(LEFT(CONCATENATE(" ADD "," ",N270,";"),LEN(CONCATENATE(" ADD "," ",N270,";"))-2),";")</f>
        <v xml:space="preserve"> ADD  DESCRIPTION VARCHAR(3000);</v>
      </c>
      <c r="K270" s="21" t="str">
        <f>CONCATENATE(LEFT(CONCATENATE("  ALTER COLUMN  "," ",N270,";"),LEN(CONCATENATE("  ALTER COLUMN  "," ",N270,";"))-2),";")</f>
        <v xml:space="preserve">  ALTER COLUMN   DESCRIPTION VARCHAR(3000);</v>
      </c>
      <c r="L270" s="12"/>
      <c r="M270" s="18" t="str">
        <f>CONCATENATE(B270,",")</f>
        <v>DESCRIPTION,</v>
      </c>
      <c r="N270" s="5" t="str">
        <f t="shared" si="113"/>
        <v>DESCRIPTION VARCHAR(3000),</v>
      </c>
      <c r="O270" s="1" t="s">
        <v>14</v>
      </c>
      <c r="W270" s="17" t="str">
        <f t="shared" si="109"/>
        <v>description</v>
      </c>
      <c r="X270" s="3" t="str">
        <f t="shared" si="110"/>
        <v>"description":"",</v>
      </c>
      <c r="Y270" s="22" t="str">
        <f t="shared" si="111"/>
        <v>public static String DESCRIPTION="description";</v>
      </c>
      <c r="Z270" s="7" t="str">
        <f t="shared" si="112"/>
        <v>private String description="";</v>
      </c>
    </row>
    <row r="271" spans="2:26" ht="19.2" x14ac:dyDescent="0.45">
      <c r="C271" s="1"/>
      <c r="D271" s="8"/>
      <c r="M271" s="18"/>
      <c r="N271" s="33" t="s">
        <v>130</v>
      </c>
      <c r="O271" s="1"/>
      <c r="W271" s="17"/>
    </row>
    <row r="272" spans="2:26" ht="19.2" x14ac:dyDescent="0.45">
      <c r="C272" s="14"/>
      <c r="D272" s="9"/>
      <c r="M272" s="20"/>
      <c r="N272" s="33"/>
      <c r="O272" s="14"/>
      <c r="W272" s="17"/>
    </row>
    <row r="273" spans="2:26" x14ac:dyDescent="0.3">
      <c r="B273" s="2" t="s">
        <v>357</v>
      </c>
      <c r="I273" t="str">
        <f>CONCATENATE("ALTER TABLE"," ",B273)</f>
        <v>ALTER TABLE TM_TASK_LABEL</v>
      </c>
      <c r="N273" s="5" t="str">
        <f>CONCATENATE("CREATE TABLE ",B273," ","(")</f>
        <v>CREATE TABLE TM_TASK_LABEL (</v>
      </c>
    </row>
    <row r="274" spans="2:26" ht="19.2" x14ac:dyDescent="0.45">
      <c r="B274" s="1" t="s">
        <v>2</v>
      </c>
      <c r="C274" s="1" t="s">
        <v>1</v>
      </c>
      <c r="D274" s="4">
        <v>30</v>
      </c>
      <c r="E274" s="24" t="s">
        <v>113</v>
      </c>
      <c r="I274" t="str">
        <f t="shared" ref="I274:I281" si="114">I273</f>
        <v>ALTER TABLE TM_TASK_LABEL</v>
      </c>
      <c r="J274" t="str">
        <f t="shared" ref="J274:J281" si="115">CONCATENATE(LEFT(CONCATENATE(" ADD "," ",N274,";"),LEN(CONCATENATE(" ADD "," ",N274,";"))-2),";")</f>
        <v xml:space="preserve"> ADD  ID VARCHAR(30) NOT NULL ;</v>
      </c>
      <c r="K274" s="21" t="str">
        <f t="shared" ref="K274:K281" si="116">CONCATENATE(LEFT(CONCATENATE("  ALTER COLUMN  "," ",N274,";"),LEN(CONCATENATE("  ALTER COLUMN  "," ",N274,";"))-2),";")</f>
        <v xml:space="preserve">  ALTER COLUMN   ID VARCHAR(30) NOT NULL ;</v>
      </c>
      <c r="L274" s="12"/>
      <c r="M274" s="18" t="str">
        <f t="shared" ref="M274:M279" si="117">CONCATENATE(B274,",")</f>
        <v>ID,</v>
      </c>
      <c r="N274" s="5" t="str">
        <f>CONCATENATE(B274," ",C274,"(",D274,") ",E274," ,")</f>
        <v>ID VARCHAR(30) NOT NULL ,</v>
      </c>
      <c r="O274" s="1" t="s">
        <v>2</v>
      </c>
      <c r="P274" s="6"/>
      <c r="Q274" s="6"/>
      <c r="R274" s="6"/>
      <c r="S274" s="6"/>
      <c r="T274" s="6"/>
      <c r="U274" s="6"/>
      <c r="V274" s="6"/>
      <c r="W274" s="17" t="str">
        <f t="shared" ref="W274:W279" si="118">CONCATENATE(,LOWER(O274),UPPER(LEFT(P274,1)),LOWER(RIGHT(P274,LEN(P274)-IF(LEN(P274)&gt;0,1,LEN(P274)))),UPPER(LEFT(Q274,1)),LOWER(RIGHT(Q274,LEN(Q274)-IF(LEN(Q274)&gt;0,1,LEN(Q274)))),UPPER(LEFT(R274,1)),LOWER(RIGHT(R274,LEN(R274)-IF(LEN(R274)&gt;0,1,LEN(R274)))),UPPER(LEFT(S274,1)),LOWER(RIGHT(S274,LEN(S274)-IF(LEN(S274)&gt;0,1,LEN(S274)))),UPPER(LEFT(T274,1)),LOWER(RIGHT(T274,LEN(T274)-IF(LEN(T274)&gt;0,1,LEN(T274)))),UPPER(LEFT(U274,1)),LOWER(RIGHT(U274,LEN(U274)-IF(LEN(U274)&gt;0,1,LEN(U274)))),UPPER(LEFT(V274,1)),LOWER(RIGHT(V274,LEN(V274)-IF(LEN(V274)&gt;0,1,LEN(V274)))))</f>
        <v>id</v>
      </c>
      <c r="X274" s="3" t="str">
        <f t="shared" ref="X274:X279" si="119">CONCATENATE("""",W274,"""",":","""","""",",")</f>
        <v>"id":"",</v>
      </c>
      <c r="Y274" s="22" t="str">
        <f t="shared" ref="Y274:Y279" si="120">CONCATENATE("public static String ",,B274,,"=","""",W274,""";")</f>
        <v>public static String ID="id";</v>
      </c>
      <c r="Z274" s="7" t="str">
        <f t="shared" ref="Z274:Z279" si="121">CONCATENATE("private String ",W274,"=","""""",";")</f>
        <v>private String id="";</v>
      </c>
    </row>
    <row r="275" spans="2:26" ht="19.2" x14ac:dyDescent="0.45">
      <c r="B275" s="1" t="s">
        <v>3</v>
      </c>
      <c r="C275" s="1" t="s">
        <v>1</v>
      </c>
      <c r="D275" s="4">
        <v>10</v>
      </c>
      <c r="I275" t="str">
        <f t="shared" si="114"/>
        <v>ALTER TABLE TM_TASK_LABEL</v>
      </c>
      <c r="J275" t="str">
        <f t="shared" si="115"/>
        <v xml:space="preserve"> ADD  STATUS VARCHAR(10);</v>
      </c>
      <c r="K275" s="21" t="str">
        <f t="shared" si="116"/>
        <v xml:space="preserve">  ALTER COLUMN   STATUS VARCHAR(10);</v>
      </c>
      <c r="L275" s="12"/>
      <c r="M275" s="18" t="str">
        <f t="shared" si="117"/>
        <v>STATUS,</v>
      </c>
      <c r="N275" s="5" t="str">
        <f t="shared" ref="N275:N281" si="122">CONCATENATE(B275," ",C275,"(",D275,")",",")</f>
        <v>STATUS VARCHAR(10),</v>
      </c>
      <c r="O275" s="1" t="s">
        <v>3</v>
      </c>
      <c r="W275" s="17" t="str">
        <f t="shared" si="118"/>
        <v>status</v>
      </c>
      <c r="X275" s="3" t="str">
        <f t="shared" si="119"/>
        <v>"status":"",</v>
      </c>
      <c r="Y275" s="22" t="str">
        <f t="shared" si="120"/>
        <v>public static String STATUS="status";</v>
      </c>
      <c r="Z275" s="7" t="str">
        <f t="shared" si="121"/>
        <v>private String status="";</v>
      </c>
    </row>
    <row r="276" spans="2:26" ht="19.2" x14ac:dyDescent="0.45">
      <c r="B276" s="1" t="s">
        <v>4</v>
      </c>
      <c r="C276" s="1" t="s">
        <v>1</v>
      </c>
      <c r="D276" s="4">
        <v>30</v>
      </c>
      <c r="I276" t="str">
        <f t="shared" si="114"/>
        <v>ALTER TABLE TM_TASK_LABEL</v>
      </c>
      <c r="J276" t="str">
        <f t="shared" si="115"/>
        <v xml:space="preserve"> ADD  INSERT_DATE VARCHAR(30);</v>
      </c>
      <c r="K276" s="21" t="str">
        <f t="shared" si="116"/>
        <v xml:space="preserve">  ALTER COLUMN   INSERT_DATE VARCHAR(30);</v>
      </c>
      <c r="L276" s="12"/>
      <c r="M276" s="18" t="str">
        <f t="shared" si="117"/>
        <v>INSERT_DATE,</v>
      </c>
      <c r="N276" s="5" t="str">
        <f t="shared" si="122"/>
        <v>INSERT_DATE VARCHAR(30),</v>
      </c>
      <c r="O276" s="1" t="s">
        <v>7</v>
      </c>
      <c r="P276" t="s">
        <v>8</v>
      </c>
      <c r="W276" s="17" t="str">
        <f t="shared" si="118"/>
        <v>insertDate</v>
      </c>
      <c r="X276" s="3" t="str">
        <f t="shared" si="119"/>
        <v>"insertDate":"",</v>
      </c>
      <c r="Y276" s="22" t="str">
        <f t="shared" si="120"/>
        <v>public static String INSERT_DATE="insertDate";</v>
      </c>
      <c r="Z276" s="7" t="str">
        <f t="shared" si="121"/>
        <v>private String insertDate="";</v>
      </c>
    </row>
    <row r="277" spans="2:26" ht="19.2" x14ac:dyDescent="0.45">
      <c r="B277" s="1" t="s">
        <v>5</v>
      </c>
      <c r="C277" s="1" t="s">
        <v>1</v>
      </c>
      <c r="D277" s="4">
        <v>30</v>
      </c>
      <c r="I277" t="str">
        <f t="shared" si="114"/>
        <v>ALTER TABLE TM_TASK_LABEL</v>
      </c>
      <c r="J277" t="str">
        <f t="shared" si="115"/>
        <v xml:space="preserve"> ADD  MODIFICATION_DATE VARCHAR(30);</v>
      </c>
      <c r="K277" s="21" t="str">
        <f t="shared" si="116"/>
        <v xml:space="preserve">  ALTER COLUMN   MODIFICATION_DATE VARCHAR(30);</v>
      </c>
      <c r="L277" s="12"/>
      <c r="M277" s="18" t="str">
        <f t="shared" si="117"/>
        <v>MODIFICATION_DATE,</v>
      </c>
      <c r="N277" s="5" t="str">
        <f t="shared" si="122"/>
        <v>MODIFICATION_DATE VARCHAR(30),</v>
      </c>
      <c r="O277" s="1" t="s">
        <v>9</v>
      </c>
      <c r="P277" t="s">
        <v>8</v>
      </c>
      <c r="W277" s="17" t="str">
        <f t="shared" si="118"/>
        <v>modificationDate</v>
      </c>
      <c r="X277" s="3" t="str">
        <f t="shared" si="119"/>
        <v>"modificationDate":"",</v>
      </c>
      <c r="Y277" s="22" t="str">
        <f t="shared" si="120"/>
        <v>public static String MODIFICATION_DATE="modificationDate";</v>
      </c>
      <c r="Z277" s="7" t="str">
        <f t="shared" si="121"/>
        <v>private String modificationDate="";</v>
      </c>
    </row>
    <row r="278" spans="2:26" ht="19.2" x14ac:dyDescent="0.45">
      <c r="B278" s="1" t="s">
        <v>274</v>
      </c>
      <c r="C278" s="1" t="s">
        <v>1</v>
      </c>
      <c r="D278" s="4">
        <v>222</v>
      </c>
      <c r="I278" t="str">
        <f t="shared" si="114"/>
        <v>ALTER TABLE TM_TASK_LABEL</v>
      </c>
      <c r="J278" t="str">
        <f t="shared" si="115"/>
        <v xml:space="preserve"> ADD  FK_PROJECT_ID VARCHAR(222);</v>
      </c>
      <c r="K278" s="21" t="str">
        <f t="shared" si="116"/>
        <v xml:space="preserve">  ALTER COLUMN   FK_PROJECT_ID VARCHAR(222);</v>
      </c>
      <c r="L278" s="12"/>
      <c r="M278" s="18" t="str">
        <f t="shared" si="117"/>
        <v>FK_PROJECT_ID,</v>
      </c>
      <c r="N278" s="5" t="str">
        <f t="shared" si="122"/>
        <v>FK_PROJECT_ID VARCHAR(222),</v>
      </c>
      <c r="O278" s="1" t="s">
        <v>0</v>
      </c>
      <c r="W278" s="17" t="str">
        <f>CONCATENATE(,LOWER(O278),UPPER(LEFT(P278,1)),LOWER(RIGHT(P278,LEN(P278)-IF(LEN(P278)&gt;0,1,LEN(P278)))),UPPER(LEFT(Q278,1)),LOWER(RIGHT(Q278,LEN(Q278)-IF(LEN(Q278)&gt;0,1,LEN(Q278)))),UPPER(LEFT(R278,1)),LOWER(RIGHT(R278,LEN(R278)-IF(LEN(R278)&gt;0,1,LEN(R278)))),UPPER(LEFT(S278,1)),LOWER(RIGHT(S278,LEN(S278)-IF(LEN(S278)&gt;0,1,LEN(S278)))),UPPER(LEFT(T278,1)),LOWER(RIGHT(T278,LEN(T278)-IF(LEN(T278)&gt;0,1,LEN(T278)))),UPPER(LEFT(U278,1)),LOWER(RIGHT(U278,LEN(U278)-IF(LEN(U278)&gt;0,1,LEN(U278)))),UPPER(LEFT(V278,1)),LOWER(RIGHT(V278,LEN(V278)-IF(LEN(V278)&gt;0,1,LEN(V278)))))</f>
        <v>name</v>
      </c>
      <c r="X278" s="3" t="str">
        <f>CONCATENATE("""",W278,"""",":","""","""",",")</f>
        <v>"name":"",</v>
      </c>
      <c r="Y278" s="22" t="str">
        <f>CONCATENATE("public static String ",,B278,,"=","""",W278,""";")</f>
        <v>public static String FK_PROJECT_ID="name";</v>
      </c>
      <c r="Z278" s="7" t="str">
        <f>CONCATENATE("private String ",W278,"=","""""",";")</f>
        <v>private String name="";</v>
      </c>
    </row>
    <row r="279" spans="2:26" ht="19.2" x14ac:dyDescent="0.45">
      <c r="B279" s="1" t="s">
        <v>0</v>
      </c>
      <c r="C279" s="1" t="s">
        <v>1</v>
      </c>
      <c r="D279" s="4">
        <v>222</v>
      </c>
      <c r="I279" t="str">
        <f t="shared" si="114"/>
        <v>ALTER TABLE TM_TASK_LABEL</v>
      </c>
      <c r="J279" t="str">
        <f t="shared" si="115"/>
        <v xml:space="preserve"> ADD  NAME VARCHAR(222);</v>
      </c>
      <c r="K279" s="21" t="str">
        <f t="shared" si="116"/>
        <v xml:space="preserve">  ALTER COLUMN   NAME VARCHAR(222);</v>
      </c>
      <c r="L279" s="12"/>
      <c r="M279" s="18" t="str">
        <f t="shared" si="117"/>
        <v>NAME,</v>
      </c>
      <c r="N279" s="5" t="str">
        <f t="shared" si="122"/>
        <v>NAME VARCHAR(222),</v>
      </c>
      <c r="O279" s="1" t="s">
        <v>0</v>
      </c>
      <c r="W279" s="17" t="str">
        <f t="shared" si="118"/>
        <v>name</v>
      </c>
      <c r="X279" s="3" t="str">
        <f t="shared" si="119"/>
        <v>"name":"",</v>
      </c>
      <c r="Y279" s="22" t="str">
        <f t="shared" si="120"/>
        <v>public static String NAME="name";</v>
      </c>
      <c r="Z279" s="7" t="str">
        <f t="shared" si="121"/>
        <v>private String name="";</v>
      </c>
    </row>
    <row r="280" spans="2:26" ht="19.2" x14ac:dyDescent="0.45">
      <c r="B280" s="1" t="s">
        <v>636</v>
      </c>
      <c r="C280" s="1" t="s">
        <v>1</v>
      </c>
      <c r="D280" s="4">
        <v>20</v>
      </c>
      <c r="I280" t="str">
        <f t="shared" si="114"/>
        <v>ALTER TABLE TM_TASK_LABEL</v>
      </c>
      <c r="J280" t="str">
        <f t="shared" si="115"/>
        <v xml:space="preserve"> ADD  IS_MENU VARCHAR(20);</v>
      </c>
      <c r="K280" s="21" t="str">
        <f t="shared" si="116"/>
        <v xml:space="preserve">  ALTER COLUMN   IS_MENU VARCHAR(20);</v>
      </c>
      <c r="L280" s="12"/>
      <c r="M280" s="18" t="s">
        <v>637</v>
      </c>
      <c r="N280" s="5" t="str">
        <f>CONCATENATE(B280," ",C280,"(",D280,")",",")</f>
        <v>IS_MENU VARCHAR(20),</v>
      </c>
      <c r="O280" s="1" t="s">
        <v>112</v>
      </c>
      <c r="P280" t="s">
        <v>638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isMenu</v>
      </c>
      <c r="X280" s="3" t="str">
        <f>CONCATENATE("""",W280,"""",":","""","""",",")</f>
        <v>"isMenu":"",</v>
      </c>
      <c r="Y280" s="22" t="str">
        <f>CONCATENATE("public static String ",,B280,,"=","""",W280,""";")</f>
        <v>public static String IS_MENU="isMenu";</v>
      </c>
      <c r="Z280" s="7" t="str">
        <f>CONCATENATE("private String ",W280,"=","""""",";")</f>
        <v>private String isMenu="";</v>
      </c>
    </row>
    <row r="281" spans="2:26" ht="19.2" x14ac:dyDescent="0.45">
      <c r="B281" s="1" t="s">
        <v>358</v>
      </c>
      <c r="C281" s="1" t="s">
        <v>1</v>
      </c>
      <c r="D281" s="4">
        <v>444</v>
      </c>
      <c r="I281" t="str">
        <f t="shared" si="114"/>
        <v>ALTER TABLE TM_TASK_LABEL</v>
      </c>
      <c r="J281" t="str">
        <f t="shared" si="115"/>
        <v xml:space="preserve"> ADD  COLOR VARCHAR(444);</v>
      </c>
      <c r="K281" s="21" t="str">
        <f t="shared" si="116"/>
        <v xml:space="preserve">  ALTER COLUMN   COLOR VARCHAR(444);</v>
      </c>
      <c r="L281" s="12"/>
      <c r="M281" s="18"/>
      <c r="N281" s="5" t="str">
        <f t="shared" si="122"/>
        <v>COLOR VARCHAR(444),</v>
      </c>
      <c r="O281" s="1" t="s">
        <v>358</v>
      </c>
      <c r="W281" s="17" t="str">
        <f>CONCATENATE(,LOWER(O281),UPPER(LEFT(P281,1)),LOWER(RIGHT(P281,LEN(P281)-IF(LEN(P281)&gt;0,1,LEN(P281)))),UPPER(LEFT(Q281,1)),LOWER(RIGHT(Q281,LEN(Q281)-IF(LEN(Q281)&gt;0,1,LEN(Q281)))),UPPER(LEFT(R281,1)),LOWER(RIGHT(R281,LEN(R281)-IF(LEN(R281)&gt;0,1,LEN(R281)))),UPPER(LEFT(S281,1)),LOWER(RIGHT(S281,LEN(S281)-IF(LEN(S281)&gt;0,1,LEN(S281)))),UPPER(LEFT(T281,1)),LOWER(RIGHT(T281,LEN(T281)-IF(LEN(T281)&gt;0,1,LEN(T281)))),UPPER(LEFT(U281,1)),LOWER(RIGHT(U281,LEN(U281)-IF(LEN(U281)&gt;0,1,LEN(U281)))),UPPER(LEFT(V281,1)),LOWER(RIGHT(V281,LEN(V281)-IF(LEN(V281)&gt;0,1,LEN(V281)))))</f>
        <v>color</v>
      </c>
      <c r="X281" s="3" t="str">
        <f>CONCATENATE("""",W281,"""",":","""","""",",")</f>
        <v>"color":"",</v>
      </c>
      <c r="Y281" s="22" t="str">
        <f>CONCATENATE("public static String ",,B281,,"=","""",W281,""";")</f>
        <v>public static String COLOR="color";</v>
      </c>
      <c r="Z281" s="7" t="str">
        <f>CONCATENATE("private String ",W281,"=","""""",";")</f>
        <v>private String color="";</v>
      </c>
    </row>
    <row r="282" spans="2:26" ht="19.2" x14ac:dyDescent="0.45">
      <c r="B282" s="1"/>
      <c r="C282" s="1"/>
      <c r="D282" s="4"/>
      <c r="L282" s="12"/>
      <c r="M282" s="18"/>
      <c r="O282" s="1"/>
      <c r="W282" s="17"/>
    </row>
    <row r="283" spans="2:26" ht="19.2" x14ac:dyDescent="0.45">
      <c r="C283" s="1"/>
      <c r="D283" s="8"/>
      <c r="M283" s="18"/>
      <c r="N283" s="33" t="s">
        <v>130</v>
      </c>
      <c r="O283" s="1"/>
      <c r="W283" s="17"/>
    </row>
    <row r="284" spans="2:26" ht="19.2" x14ac:dyDescent="0.45">
      <c r="C284" s="1"/>
      <c r="D284" s="8"/>
      <c r="M284" s="18"/>
      <c r="N284" s="31" t="s">
        <v>126</v>
      </c>
      <c r="O284" s="1"/>
      <c r="W284" s="17"/>
    </row>
    <row r="285" spans="2:26" ht="19.2" x14ac:dyDescent="0.45">
      <c r="C285" s="14"/>
      <c r="D285" s="9"/>
      <c r="M285" s="20"/>
      <c r="W285" s="17"/>
    </row>
    <row r="286" spans="2:26" ht="19.2" x14ac:dyDescent="0.45">
      <c r="C286" s="1"/>
      <c r="D286" s="8"/>
      <c r="M286" s="18"/>
      <c r="N286" s="31"/>
      <c r="O286" s="1"/>
      <c r="W286" s="17"/>
    </row>
    <row r="287" spans="2:26" x14ac:dyDescent="0.3">
      <c r="B287" s="2" t="s">
        <v>522</v>
      </c>
      <c r="I287" t="str">
        <f>CONCATENATE("ALTER TABLE"," ",B287)</f>
        <v>ALTER TABLE TM_TASK_LABEL_LIST</v>
      </c>
      <c r="J287" t="s">
        <v>293</v>
      </c>
      <c r="K287" s="26" t="str">
        <f>CONCATENATE(J287," VIEW ",B287," AS SELECT")</f>
        <v>create OR REPLACE VIEW TM_TASK_LABEL_LIST AS SELECT</v>
      </c>
      <c r="N287" s="5" t="str">
        <f>CONCATENATE("CREATE TABLE ",B287," ","(")</f>
        <v>CREATE TABLE TM_TASK_LABEL_LIST (</v>
      </c>
    </row>
    <row r="288" spans="2:26" ht="19.2" x14ac:dyDescent="0.45">
      <c r="B288" s="1" t="s">
        <v>2</v>
      </c>
      <c r="C288" s="1" t="s">
        <v>1</v>
      </c>
      <c r="D288" s="4">
        <v>30</v>
      </c>
      <c r="E288" s="24" t="s">
        <v>113</v>
      </c>
      <c r="I288" t="str">
        <f>I287</f>
        <v>ALTER TABLE TM_TASK_LABEL_LIST</v>
      </c>
      <c r="K288" s="25" t="str">
        <f t="shared" ref="K288:K295" si="123">CONCATENATE(B288,",")</f>
        <v>ID,</v>
      </c>
      <c r="L288" s="12"/>
      <c r="M288" s="18" t="str">
        <f t="shared" ref="M288:M293" si="124">CONCATENATE(B288,",")</f>
        <v>ID,</v>
      </c>
      <c r="N288" s="5" t="str">
        <f>CONCATENATE(B288," ",C288,"(",D288,") ",E288," ,")</f>
        <v>ID VARCHAR(30) NOT NULL ,</v>
      </c>
      <c r="O288" s="1" t="s">
        <v>2</v>
      </c>
      <c r="P288" s="6"/>
      <c r="Q288" s="6"/>
      <c r="R288" s="6"/>
      <c r="S288" s="6"/>
      <c r="T288" s="6"/>
      <c r="U288" s="6"/>
      <c r="V288" s="6"/>
      <c r="W288" s="17" t="str">
        <f t="shared" ref="W288:W296" si="125">CONCATENATE(,LOWER(O288),UPPER(LEFT(P288,1)),LOWER(RIGHT(P288,LEN(P288)-IF(LEN(P288)&gt;0,1,LEN(P288)))),UPPER(LEFT(Q288,1)),LOWER(RIGHT(Q288,LEN(Q288)-IF(LEN(Q288)&gt;0,1,LEN(Q288)))),UPPER(LEFT(R288,1)),LOWER(RIGHT(R288,LEN(R288)-IF(LEN(R288)&gt;0,1,LEN(R288)))),UPPER(LEFT(S288,1)),LOWER(RIGHT(S288,LEN(S288)-IF(LEN(S288)&gt;0,1,LEN(S288)))),UPPER(LEFT(T288,1)),LOWER(RIGHT(T288,LEN(T288)-IF(LEN(T288)&gt;0,1,LEN(T288)))),UPPER(LEFT(U288,1)),LOWER(RIGHT(U288,LEN(U288)-IF(LEN(U288)&gt;0,1,LEN(U288)))),UPPER(LEFT(V288,1)),LOWER(RIGHT(V288,LEN(V288)-IF(LEN(V288)&gt;0,1,LEN(V288)))))</f>
        <v>id</v>
      </c>
      <c r="X288" s="3" t="str">
        <f t="shared" ref="X288:X296" si="126">CONCATENATE("""",W288,"""",":","""","""",",")</f>
        <v>"id":"",</v>
      </c>
      <c r="Y288" s="22" t="str">
        <f t="shared" ref="Y288:Y296" si="127">CONCATENATE("public static String ",,B288,,"=","""",W288,""";")</f>
        <v>public static String ID="id";</v>
      </c>
      <c r="Z288" s="7" t="str">
        <f t="shared" ref="Z288:Z296" si="128">CONCATENATE("private String ",W288,"=","""""",";")</f>
        <v>private String id="";</v>
      </c>
    </row>
    <row r="289" spans="2:26" ht="19.2" x14ac:dyDescent="0.45">
      <c r="B289" s="1" t="s">
        <v>3</v>
      </c>
      <c r="C289" s="1" t="s">
        <v>1</v>
      </c>
      <c r="D289" s="4">
        <v>10</v>
      </c>
      <c r="I289" t="str">
        <f>I288</f>
        <v>ALTER TABLE TM_TASK_LABEL_LIST</v>
      </c>
      <c r="K289" s="25" t="str">
        <f t="shared" si="123"/>
        <v>STATUS,</v>
      </c>
      <c r="L289" s="12"/>
      <c r="M289" s="18" t="str">
        <f t="shared" si="124"/>
        <v>STATUS,</v>
      </c>
      <c r="N289" s="5" t="str">
        <f t="shared" ref="N289:N296" si="129">CONCATENATE(B289," ",C289,"(",D289,")",",")</f>
        <v>STATUS VARCHAR(10),</v>
      </c>
      <c r="O289" s="1" t="s">
        <v>3</v>
      </c>
      <c r="W289" s="17" t="str">
        <f t="shared" si="125"/>
        <v>status</v>
      </c>
      <c r="X289" s="3" t="str">
        <f t="shared" si="126"/>
        <v>"status":"",</v>
      </c>
      <c r="Y289" s="22" t="str">
        <f t="shared" si="127"/>
        <v>public static String STATUS="status";</v>
      </c>
      <c r="Z289" s="7" t="str">
        <f t="shared" si="128"/>
        <v>private String status="";</v>
      </c>
    </row>
    <row r="290" spans="2:26" ht="19.2" x14ac:dyDescent="0.45">
      <c r="B290" s="1" t="s">
        <v>4</v>
      </c>
      <c r="C290" s="1" t="s">
        <v>1</v>
      </c>
      <c r="D290" s="4">
        <v>30</v>
      </c>
      <c r="I290" t="str">
        <f>I289</f>
        <v>ALTER TABLE TM_TASK_LABEL_LIST</v>
      </c>
      <c r="K290" s="25" t="str">
        <f t="shared" si="123"/>
        <v>INSERT_DATE,</v>
      </c>
      <c r="L290" s="12"/>
      <c r="M290" s="18" t="str">
        <f t="shared" si="124"/>
        <v>INSERT_DATE,</v>
      </c>
      <c r="N290" s="5" t="str">
        <f t="shared" si="129"/>
        <v>INSERT_DATE VARCHAR(30),</v>
      </c>
      <c r="O290" s="1" t="s">
        <v>7</v>
      </c>
      <c r="P290" t="s">
        <v>8</v>
      </c>
      <c r="W290" s="17" t="str">
        <f t="shared" si="125"/>
        <v>insertDate</v>
      </c>
      <c r="X290" s="3" t="str">
        <f t="shared" si="126"/>
        <v>"insertDate":"",</v>
      </c>
      <c r="Y290" s="22" t="str">
        <f t="shared" si="127"/>
        <v>public static String INSERT_DATE="insertDate";</v>
      </c>
      <c r="Z290" s="7" t="str">
        <f t="shared" si="128"/>
        <v>private String insertDate="";</v>
      </c>
    </row>
    <row r="291" spans="2:26" ht="19.2" x14ac:dyDescent="0.45">
      <c r="B291" s="1" t="s">
        <v>5</v>
      </c>
      <c r="C291" s="1" t="s">
        <v>1</v>
      </c>
      <c r="D291" s="4">
        <v>30</v>
      </c>
      <c r="I291" t="str">
        <f>I290</f>
        <v>ALTER TABLE TM_TASK_LABEL_LIST</v>
      </c>
      <c r="K291" s="25" t="str">
        <f t="shared" si="123"/>
        <v>MODIFICATION_DATE,</v>
      </c>
      <c r="L291" s="12"/>
      <c r="M291" s="18" t="str">
        <f t="shared" si="124"/>
        <v>MODIFICATION_DATE,</v>
      </c>
      <c r="N291" s="5" t="str">
        <f t="shared" si="129"/>
        <v>MODIFICATION_DATE VARCHAR(30),</v>
      </c>
      <c r="O291" s="1" t="s">
        <v>9</v>
      </c>
      <c r="P291" t="s">
        <v>8</v>
      </c>
      <c r="W291" s="17" t="str">
        <f t="shared" si="125"/>
        <v>modificationDate</v>
      </c>
      <c r="X291" s="3" t="str">
        <f t="shared" si="126"/>
        <v>"modificationDate":"",</v>
      </c>
      <c r="Y291" s="22" t="str">
        <f t="shared" si="127"/>
        <v>public static String MODIFICATION_DATE="modificationDate";</v>
      </c>
      <c r="Z291" s="7" t="str">
        <f t="shared" si="128"/>
        <v>private String modificationDate="";</v>
      </c>
    </row>
    <row r="292" spans="2:26" ht="19.2" x14ac:dyDescent="0.45">
      <c r="B292" s="1" t="s">
        <v>274</v>
      </c>
      <c r="C292" s="1" t="s">
        <v>1</v>
      </c>
      <c r="D292" s="4">
        <v>222</v>
      </c>
      <c r="I292">
        <f>I239</f>
        <v>0</v>
      </c>
      <c r="K292" s="25" t="str">
        <f t="shared" si="123"/>
        <v>FK_PROJECT_ID,</v>
      </c>
      <c r="L292" s="12"/>
      <c r="M292" s="18" t="str">
        <f t="shared" si="124"/>
        <v>FK_PROJECT_ID,</v>
      </c>
      <c r="N292" s="5" t="str">
        <f t="shared" si="129"/>
        <v>FK_PROJECT_ID VARCHAR(222),</v>
      </c>
      <c r="O292" s="1" t="s">
        <v>10</v>
      </c>
      <c r="P292" t="s">
        <v>288</v>
      </c>
      <c r="Q292" t="s">
        <v>2</v>
      </c>
      <c r="W292" s="17" t="str">
        <f t="shared" si="125"/>
        <v>fkProjectId</v>
      </c>
      <c r="X292" s="3" t="str">
        <f t="shared" si="126"/>
        <v>"fkProjectId":"",</v>
      </c>
      <c r="Y292" s="22" t="str">
        <f t="shared" si="127"/>
        <v>public static String FK_PROJECT_ID="fkProjectId";</v>
      </c>
      <c r="Z292" s="7" t="str">
        <f t="shared" si="128"/>
        <v>private String fkProjectId="";</v>
      </c>
    </row>
    <row r="293" spans="2:26" ht="19.2" x14ac:dyDescent="0.45">
      <c r="B293" s="1" t="s">
        <v>0</v>
      </c>
      <c r="C293" s="1" t="s">
        <v>1</v>
      </c>
      <c r="D293" s="4">
        <v>222</v>
      </c>
      <c r="I293" t="str">
        <f>I240</f>
        <v>ALTER TABLE TM_TASK_CATEGORY</v>
      </c>
      <c r="J293" s="23"/>
      <c r="K293" s="25" t="str">
        <f t="shared" si="123"/>
        <v>NAME,</v>
      </c>
      <c r="L293" s="12"/>
      <c r="M293" s="18" t="str">
        <f t="shared" si="124"/>
        <v>NAME,</v>
      </c>
      <c r="N293" s="5" t="str">
        <f t="shared" si="129"/>
        <v>NAME VARCHAR(222),</v>
      </c>
      <c r="O293" s="1" t="s">
        <v>0</v>
      </c>
      <c r="W293" s="17" t="str">
        <f t="shared" si="125"/>
        <v>name</v>
      </c>
      <c r="X293" s="3" t="str">
        <f t="shared" si="126"/>
        <v>"name":"",</v>
      </c>
      <c r="Y293" s="22" t="str">
        <f t="shared" si="127"/>
        <v>public static String NAME="name";</v>
      </c>
      <c r="Z293" s="7" t="str">
        <f t="shared" si="128"/>
        <v>private String name="";</v>
      </c>
    </row>
    <row r="294" spans="2:26" ht="19.2" x14ac:dyDescent="0.45">
      <c r="B294" s="1" t="s">
        <v>520</v>
      </c>
      <c r="C294" s="1" t="s">
        <v>1</v>
      </c>
      <c r="D294" s="4">
        <v>3333</v>
      </c>
      <c r="I294">
        <f>I226</f>
        <v>0</v>
      </c>
      <c r="K294" s="25" t="s">
        <v>678</v>
      </c>
      <c r="L294" s="12"/>
      <c r="M294" s="18"/>
      <c r="N294" s="5" t="str">
        <f t="shared" si="129"/>
        <v>BACKLOG_COUNT VARCHAR(3333),</v>
      </c>
      <c r="O294" s="1" t="s">
        <v>354</v>
      </c>
      <c r="P294" t="s">
        <v>214</v>
      </c>
      <c r="W294" s="17" t="str">
        <f t="shared" si="125"/>
        <v>backlogCount</v>
      </c>
      <c r="X294" s="3" t="str">
        <f t="shared" si="126"/>
        <v>"backlogCount":"",</v>
      </c>
      <c r="Y294" s="22" t="str">
        <f t="shared" si="127"/>
        <v>public static String BACKLOG_COUNT="backlogCount";</v>
      </c>
      <c r="Z294" s="7" t="str">
        <f t="shared" si="128"/>
        <v>private String backlogCount="";</v>
      </c>
    </row>
    <row r="295" spans="2:26" ht="19.2" x14ac:dyDescent="0.45">
      <c r="B295" s="1" t="s">
        <v>636</v>
      </c>
      <c r="C295" s="1" t="s">
        <v>1</v>
      </c>
      <c r="D295" s="4">
        <v>20</v>
      </c>
      <c r="I295">
        <f>I294</f>
        <v>0</v>
      </c>
      <c r="J295" t="str">
        <f>CONCATENATE(LEFT(CONCATENATE(" ADD "," ",N295,";"),LEN(CONCATENATE(" ADD "," ",N295,";"))-2),";")</f>
        <v xml:space="preserve"> ADD  IS_MENU VARCHAR(20);</v>
      </c>
      <c r="K295" s="25" t="str">
        <f t="shared" si="123"/>
        <v>IS_MENU,</v>
      </c>
      <c r="L295" s="12"/>
      <c r="M295" s="18" t="s">
        <v>637</v>
      </c>
      <c r="N295" s="5" t="str">
        <f t="shared" si="129"/>
        <v>IS_MENU VARCHAR(20),</v>
      </c>
      <c r="O295" s="1" t="s">
        <v>112</v>
      </c>
      <c r="P295" t="s">
        <v>638</v>
      </c>
      <c r="W295" s="17" t="str">
        <f>CONCATENATE(,LOWER(O295),UPPER(LEFT(P295,1)),LOWER(RIGHT(P295,LEN(P295)-IF(LEN(P295)&gt;0,1,LEN(P295)))),UPPER(LEFT(Q295,1)),LOWER(RIGHT(Q295,LEN(Q295)-IF(LEN(Q295)&gt;0,1,LEN(Q295)))),UPPER(LEFT(R295,1)),LOWER(RIGHT(R295,LEN(R295)-IF(LEN(R295)&gt;0,1,LEN(R295)))),UPPER(LEFT(S295,1)),LOWER(RIGHT(S295,LEN(S295)-IF(LEN(S295)&gt;0,1,LEN(S295)))),UPPER(LEFT(T295,1)),LOWER(RIGHT(T295,LEN(T295)-IF(LEN(T295)&gt;0,1,LEN(T295)))),UPPER(LEFT(U295,1)),LOWER(RIGHT(U295,LEN(U295)-IF(LEN(U295)&gt;0,1,LEN(U295)))),UPPER(LEFT(V295,1)),LOWER(RIGHT(V295,LEN(V295)-IF(LEN(V295)&gt;0,1,LEN(V295)))))</f>
        <v>isMenu</v>
      </c>
      <c r="X295" s="3" t="str">
        <f>CONCATENATE("""",W295,"""",":","""","""",",")</f>
        <v>"isMenu":"",</v>
      </c>
      <c r="Y295" s="22" t="str">
        <f>CONCATENATE("public static String ",,B295,,"=","""",W295,""";")</f>
        <v>public static String IS_MENU="isMenu";</v>
      </c>
      <c r="Z295" s="7" t="str">
        <f>CONCATENATE("private String ",W295,"=","""""",";")</f>
        <v>private String isMenu="";</v>
      </c>
    </row>
    <row r="296" spans="2:26" ht="19.2" x14ac:dyDescent="0.45">
      <c r="B296" s="1" t="s">
        <v>358</v>
      </c>
      <c r="C296" s="1" t="s">
        <v>1</v>
      </c>
      <c r="D296" s="4">
        <v>444</v>
      </c>
      <c r="K296" s="25" t="str">
        <f>CONCATENATE(B296,"")</f>
        <v>COLOR</v>
      </c>
      <c r="L296" s="12"/>
      <c r="M296" s="18"/>
      <c r="N296" s="5" t="str">
        <f t="shared" si="129"/>
        <v>COLOR VARCHAR(444),</v>
      </c>
      <c r="O296" s="1" t="s">
        <v>358</v>
      </c>
      <c r="W296" s="17" t="str">
        <f t="shared" si="125"/>
        <v>color</v>
      </c>
      <c r="X296" s="3" t="str">
        <f t="shared" si="126"/>
        <v>"color":"",</v>
      </c>
      <c r="Y296" s="22" t="str">
        <f t="shared" si="127"/>
        <v>public static String COLOR="color";</v>
      </c>
      <c r="Z296" s="7" t="str">
        <f t="shared" si="128"/>
        <v>private String color="";</v>
      </c>
    </row>
    <row r="297" spans="2:26" ht="19.2" x14ac:dyDescent="0.45">
      <c r="B297" s="1"/>
      <c r="C297" s="1"/>
      <c r="D297" s="4"/>
      <c r="K297" s="29" t="str">
        <f>CONCATENATE(" FROM ",LEFT(B287,LEN(B287)-5)," T")</f>
        <v xml:space="preserve"> FROM TM_TASK_LABEL T</v>
      </c>
      <c r="L297" s="12"/>
      <c r="M297" s="18"/>
      <c r="O297" s="1"/>
      <c r="W297" s="17"/>
    </row>
    <row r="298" spans="2:26" ht="19.2" x14ac:dyDescent="0.45">
      <c r="C298" s="1"/>
      <c r="D298" s="8"/>
      <c r="M298" s="18"/>
      <c r="N298" s="33" t="s">
        <v>130</v>
      </c>
      <c r="O298" s="1"/>
      <c r="W298" s="17"/>
    </row>
    <row r="299" spans="2:26" ht="19.2" x14ac:dyDescent="0.45">
      <c r="C299" s="1"/>
      <c r="D299" s="8"/>
      <c r="M299" s="18"/>
      <c r="N299" s="31" t="s">
        <v>126</v>
      </c>
      <c r="O299" s="1"/>
      <c r="W299" s="17"/>
    </row>
    <row r="300" spans="2:26" ht="19.2" x14ac:dyDescent="0.45">
      <c r="C300" s="14"/>
      <c r="D300" s="9"/>
      <c r="M300" s="20"/>
      <c r="W300" s="17"/>
    </row>
    <row r="301" spans="2:26" ht="19.2" x14ac:dyDescent="0.45">
      <c r="C301" s="1"/>
      <c r="D301" s="8"/>
      <c r="M301" s="18"/>
      <c r="N301" s="31"/>
      <c r="O301" s="1"/>
      <c r="W301" s="17"/>
    </row>
    <row r="302" spans="2:26" x14ac:dyDescent="0.3">
      <c r="B302" s="2" t="s">
        <v>359</v>
      </c>
      <c r="I302" t="str">
        <f>CONCATENATE("ALTER TABLE"," ",B302)</f>
        <v>ALTER TABLE TM_TASK_SPRINT</v>
      </c>
      <c r="N302" s="5" t="str">
        <f>CONCATENATE("CREATE TABLE ",B302," ","(")</f>
        <v>CREATE TABLE TM_TASK_SPRINT (</v>
      </c>
    </row>
    <row r="303" spans="2:26" ht="19.2" x14ac:dyDescent="0.45">
      <c r="B303" s="1" t="s">
        <v>2</v>
      </c>
      <c r="C303" s="1" t="s">
        <v>1</v>
      </c>
      <c r="D303" s="4">
        <v>30</v>
      </c>
      <c r="E303" s="24" t="s">
        <v>113</v>
      </c>
      <c r="I303" t="str">
        <f>I302</f>
        <v>ALTER TABLE TM_TASK_SPRINT</v>
      </c>
      <c r="J303" t="str">
        <f>CONCATENATE(LEFT(CONCATENATE(" ADD "," ",N303,";"),LEN(CONCATENATE(" ADD "," ",N303,";"))-2),";")</f>
        <v xml:space="preserve"> ADD  ID VARCHAR(30) NOT NULL ;</v>
      </c>
      <c r="K303" s="21" t="str">
        <f>CONCATENATE(LEFT(CONCATENATE("  ALTER COLUMN  "," ",N303,";"),LEN(CONCATENATE("  ALTER COLUMN  "," ",N303,";"))-2),";")</f>
        <v xml:space="preserve">  ALTER COLUMN   ID VARCHAR(30) NOT NULL ;</v>
      </c>
      <c r="L303" s="12"/>
      <c r="M303" s="18" t="str">
        <f>CONCATENATE(B303,",")</f>
        <v>ID,</v>
      </c>
      <c r="N303" s="5" t="str">
        <f>CONCATENATE(B303," ",C303,"(",D303,") ",E303," ,")</f>
        <v>ID VARCHAR(30) NOT NULL ,</v>
      </c>
      <c r="O303" s="1" t="s">
        <v>2</v>
      </c>
      <c r="P303" s="6"/>
      <c r="Q303" s="6"/>
      <c r="R303" s="6"/>
      <c r="S303" s="6"/>
      <c r="T303" s="6"/>
      <c r="U303" s="6"/>
      <c r="V303" s="6"/>
      <c r="W303" s="17" t="str">
        <f t="shared" ref="W303:W313" si="130">CONCATENATE(,LOWER(O303),UPPER(LEFT(P303,1)),LOWER(RIGHT(P303,LEN(P303)-IF(LEN(P303)&gt;0,1,LEN(P303)))),UPPER(LEFT(Q303,1)),LOWER(RIGHT(Q303,LEN(Q303)-IF(LEN(Q303)&gt;0,1,LEN(Q303)))),UPPER(LEFT(R303,1)),LOWER(RIGHT(R303,LEN(R303)-IF(LEN(R303)&gt;0,1,LEN(R303)))),UPPER(LEFT(S303,1)),LOWER(RIGHT(S303,LEN(S303)-IF(LEN(S303)&gt;0,1,LEN(S303)))),UPPER(LEFT(T303,1)),LOWER(RIGHT(T303,LEN(T303)-IF(LEN(T303)&gt;0,1,LEN(T303)))),UPPER(LEFT(U303,1)),LOWER(RIGHT(U303,LEN(U303)-IF(LEN(U303)&gt;0,1,LEN(U303)))),UPPER(LEFT(V303,1)),LOWER(RIGHT(V303,LEN(V303)-IF(LEN(V303)&gt;0,1,LEN(V303)))))</f>
        <v>id</v>
      </c>
      <c r="X303" s="3" t="str">
        <f t="shared" ref="X303:X313" si="131">CONCATENATE("""",W303,"""",":","""","""",",")</f>
        <v>"id":"",</v>
      </c>
      <c r="Y303" s="22" t="str">
        <f t="shared" ref="Y303:Y313" si="132">CONCATENATE("public static String ",,B303,,"=","""",W303,""";")</f>
        <v>public static String ID="id";</v>
      </c>
      <c r="Z303" s="7" t="str">
        <f t="shared" ref="Z303:Z313" si="133">CONCATENATE("private String ",W303,"=","""""",";")</f>
        <v>private String id="";</v>
      </c>
    </row>
    <row r="304" spans="2:26" ht="19.2" x14ac:dyDescent="0.45">
      <c r="B304" s="1" t="s">
        <v>3</v>
      </c>
      <c r="C304" s="1" t="s">
        <v>1</v>
      </c>
      <c r="D304" s="4">
        <v>10</v>
      </c>
      <c r="I304" t="str">
        <f>I303</f>
        <v>ALTER TABLE TM_TASK_SPRINT</v>
      </c>
      <c r="J304" t="str">
        <f>CONCATENATE(LEFT(CONCATENATE(" ADD "," ",N304,";"),LEN(CONCATENATE(" ADD "," ",N304,";"))-2),";")</f>
        <v xml:space="preserve"> ADD  STATUS VARCHAR(10);</v>
      </c>
      <c r="K304" s="21" t="str">
        <f>CONCATENATE(LEFT(CONCATENATE("  ALTER COLUMN  "," ",N304,";"),LEN(CONCATENATE("  ALTER COLUMN  "," ",N304,";"))-2),";")</f>
        <v xml:space="preserve">  ALTER COLUMN   STATUS VARCHAR(10);</v>
      </c>
      <c r="L304" s="12"/>
      <c r="M304" s="18" t="str">
        <f>CONCATENATE(B304,",")</f>
        <v>STATUS,</v>
      </c>
      <c r="N304" s="5" t="str">
        <f t="shared" ref="N304:N313" si="134">CONCATENATE(B304," ",C304,"(",D304,")",",")</f>
        <v>STATUS VARCHAR(10),</v>
      </c>
      <c r="O304" s="1" t="s">
        <v>3</v>
      </c>
      <c r="W304" s="17" t="str">
        <f t="shared" si="130"/>
        <v>status</v>
      </c>
      <c r="X304" s="3" t="str">
        <f t="shared" si="131"/>
        <v>"status":"",</v>
      </c>
      <c r="Y304" s="22" t="str">
        <f t="shared" si="132"/>
        <v>public static String STATUS="status";</v>
      </c>
      <c r="Z304" s="7" t="str">
        <f t="shared" si="133"/>
        <v>private String status="";</v>
      </c>
    </row>
    <row r="305" spans="2:26" ht="19.2" x14ac:dyDescent="0.45">
      <c r="B305" s="1" t="s">
        <v>4</v>
      </c>
      <c r="C305" s="1" t="s">
        <v>1</v>
      </c>
      <c r="D305" s="4">
        <v>30</v>
      </c>
      <c r="I305" t="str">
        <f>I304</f>
        <v>ALTER TABLE TM_TASK_SPRINT</v>
      </c>
      <c r="J305" t="str">
        <f>CONCATENATE(LEFT(CONCATENATE(" ADD "," ",N305,";"),LEN(CONCATENATE(" ADD "," ",N305,";"))-2),";")</f>
        <v xml:space="preserve"> ADD  INSERT_DATE VARCHAR(30);</v>
      </c>
      <c r="K305" s="21" t="str">
        <f>CONCATENATE(LEFT(CONCATENATE("  ALTER COLUMN  "," ",N305,";"),LEN(CONCATENATE("  ALTER COLUMN  "," ",N305,";"))-2),";")</f>
        <v xml:space="preserve">  ALTER COLUMN   INSERT_DATE VARCHAR(30);</v>
      </c>
      <c r="L305" s="12"/>
      <c r="M305" s="18" t="str">
        <f>CONCATENATE(B305,",")</f>
        <v>INSERT_DATE,</v>
      </c>
      <c r="N305" s="5" t="str">
        <f t="shared" si="134"/>
        <v>INSERT_DATE VARCHAR(30),</v>
      </c>
      <c r="O305" s="1" t="s">
        <v>7</v>
      </c>
      <c r="P305" t="s">
        <v>8</v>
      </c>
      <c r="W305" s="17" t="str">
        <f t="shared" si="130"/>
        <v>insertDate</v>
      </c>
      <c r="X305" s="3" t="str">
        <f t="shared" si="131"/>
        <v>"insertDate":"",</v>
      </c>
      <c r="Y305" s="22" t="str">
        <f t="shared" si="132"/>
        <v>public static String INSERT_DATE="insertDate";</v>
      </c>
      <c r="Z305" s="7" t="str">
        <f t="shared" si="133"/>
        <v>private String insertDate="";</v>
      </c>
    </row>
    <row r="306" spans="2:26" ht="19.2" x14ac:dyDescent="0.45">
      <c r="B306" s="1" t="s">
        <v>5</v>
      </c>
      <c r="C306" s="1" t="s">
        <v>1</v>
      </c>
      <c r="D306" s="4">
        <v>30</v>
      </c>
      <c r="I306" t="str">
        <f>I305</f>
        <v>ALTER TABLE TM_TASK_SPRINT</v>
      </c>
      <c r="J306" t="str">
        <f>CONCATENATE(LEFT(CONCATENATE(" ADD "," ",N306,";"),LEN(CONCATENATE(" ADD "," ",N306,";"))-2),";")</f>
        <v xml:space="preserve"> ADD  MODIFICATION_DATE VARCHAR(30);</v>
      </c>
      <c r="K306" s="21" t="str">
        <f>CONCATENATE(LEFT(CONCATENATE("  ALTER COLUMN  "," ",N306,";"),LEN(CONCATENATE("  ALTER COLUMN  "," ",N306,";"))-2),";")</f>
        <v xml:space="preserve">  ALTER COLUMN   MODIFICATION_DATE VARCHAR(30);</v>
      </c>
      <c r="L306" s="12"/>
      <c r="M306" s="18" t="str">
        <f>CONCATENATE(B306,",")</f>
        <v>MODIFICATION_DATE,</v>
      </c>
      <c r="N306" s="5" t="str">
        <f t="shared" si="134"/>
        <v>MODIFICATION_DATE VARCHAR(30),</v>
      </c>
      <c r="O306" s="1" t="s">
        <v>9</v>
      </c>
      <c r="P306" t="s">
        <v>8</v>
      </c>
      <c r="W306" s="17" t="str">
        <f t="shared" si="130"/>
        <v>modificationDate</v>
      </c>
      <c r="X306" s="3" t="str">
        <f t="shared" si="131"/>
        <v>"modificationDate":"",</v>
      </c>
      <c r="Y306" s="22" t="str">
        <f t="shared" si="132"/>
        <v>public static String MODIFICATION_DATE="modificationDate";</v>
      </c>
      <c r="Z306" s="7" t="str">
        <f t="shared" si="133"/>
        <v>private String modificationDate="";</v>
      </c>
    </row>
    <row r="307" spans="2:26" ht="19.2" x14ac:dyDescent="0.45">
      <c r="B307" s="1" t="s">
        <v>360</v>
      </c>
      <c r="C307" s="1" t="s">
        <v>1</v>
      </c>
      <c r="D307" s="4">
        <v>500</v>
      </c>
      <c r="I307">
        <f>I239</f>
        <v>0</v>
      </c>
      <c r="J307" t="str">
        <f>CONCATENATE(LEFT(CONCATENATE(" ADD "," ",N307,";"),LEN(CONCATENATE(" ADD "," ",N307,";"))-2),";")</f>
        <v xml:space="preserve"> ADD  SPRINT_NAME VARCHAR(500);</v>
      </c>
      <c r="K307" s="21" t="str">
        <f>CONCATENATE(LEFT(CONCATENATE("  ALTER COLUMN  "," ",N307,";"),LEN(CONCATENATE("  ALTER COLUMN  "," ",N307,";"))-2),";")</f>
        <v xml:space="preserve">  ALTER COLUMN   SPRINT_NAME VARCHAR(500);</v>
      </c>
      <c r="L307" s="12"/>
      <c r="M307" s="18" t="str">
        <f>CONCATENATE(B307,",")</f>
        <v>SPRINT_NAME,</v>
      </c>
      <c r="N307" s="5" t="str">
        <f t="shared" si="134"/>
        <v>SPRINT_NAME VARCHAR(500),</v>
      </c>
      <c r="O307" s="1" t="s">
        <v>366</v>
      </c>
      <c r="P307" t="s">
        <v>0</v>
      </c>
      <c r="W307" s="17" t="str">
        <f t="shared" si="130"/>
        <v>sprintName</v>
      </c>
      <c r="X307" s="3" t="str">
        <f t="shared" si="131"/>
        <v>"sprintName":"",</v>
      </c>
      <c r="Y307" s="22" t="str">
        <f t="shared" si="132"/>
        <v>public static String SPRINT_NAME="sprintName";</v>
      </c>
      <c r="Z307" s="7" t="str">
        <f t="shared" si="133"/>
        <v>private String sprintName="";</v>
      </c>
    </row>
    <row r="308" spans="2:26" ht="19.2" x14ac:dyDescent="0.45">
      <c r="B308" s="1" t="s">
        <v>361</v>
      </c>
      <c r="C308" s="1" t="s">
        <v>1</v>
      </c>
      <c r="D308" s="4">
        <v>32</v>
      </c>
      <c r="L308" s="12"/>
      <c r="M308" s="18"/>
      <c r="N308" s="5" t="str">
        <f t="shared" si="134"/>
        <v>SPRINT_START_DATE VARCHAR(32),</v>
      </c>
      <c r="O308" s="1" t="s">
        <v>366</v>
      </c>
      <c r="P308" t="s">
        <v>289</v>
      </c>
      <c r="Q308" t="s">
        <v>8</v>
      </c>
      <c r="W308" s="17" t="str">
        <f t="shared" si="130"/>
        <v>sprintStartDate</v>
      </c>
      <c r="X308" s="3" t="str">
        <f t="shared" si="131"/>
        <v>"sprintStartDate":"",</v>
      </c>
      <c r="Y308" s="22" t="str">
        <f t="shared" si="132"/>
        <v>public static String SPRINT_START_DATE="sprintStartDate";</v>
      </c>
      <c r="Z308" s="7" t="str">
        <f t="shared" si="133"/>
        <v>private String sprintStartDate="";</v>
      </c>
    </row>
    <row r="309" spans="2:26" ht="19.2" x14ac:dyDescent="0.45">
      <c r="B309" s="1" t="s">
        <v>362</v>
      </c>
      <c r="C309" s="1" t="s">
        <v>1</v>
      </c>
      <c r="D309" s="4">
        <v>32</v>
      </c>
      <c r="I309" t="str">
        <f>I241</f>
        <v>ALTER TABLE TM_TASK_CATEGORY</v>
      </c>
      <c r="J309" t="str">
        <f>CONCATENATE(LEFT(CONCATENATE(" ADD "," ",N309,";"),LEN(CONCATENATE(" ADD "," ",N309,";"))-2),";")</f>
        <v xml:space="preserve"> ADD  SPRINT_END_DATE VARCHAR(32);</v>
      </c>
      <c r="K309" s="21" t="str">
        <f>CONCATENATE(LEFT(CONCATENATE("  ALTER COLUMN  "," ",N309,";"),LEN(CONCATENATE("  ALTER COLUMN  "," ",N309,";"))-2),";")</f>
        <v xml:space="preserve">  ALTER COLUMN   SPRINT_END_DATE VARCHAR(32);</v>
      </c>
      <c r="L309" s="12"/>
      <c r="M309" s="18" t="str">
        <f>CONCATENATE(B309,",")</f>
        <v>SPRINT_END_DATE,</v>
      </c>
      <c r="N309" s="5" t="str">
        <f t="shared" si="134"/>
        <v>SPRINT_END_DATE VARCHAR(32),</v>
      </c>
      <c r="O309" s="1" t="s">
        <v>366</v>
      </c>
      <c r="P309" t="s">
        <v>290</v>
      </c>
      <c r="Q309" t="s">
        <v>8</v>
      </c>
      <c r="W309" s="17" t="str">
        <f t="shared" si="130"/>
        <v>sprintEndDate</v>
      </c>
      <c r="X309" s="3" t="str">
        <f t="shared" si="131"/>
        <v>"sprintEndDate":"",</v>
      </c>
      <c r="Y309" s="22" t="str">
        <f t="shared" si="132"/>
        <v>public static String SPRINT_END_DATE="sprintEndDate";</v>
      </c>
      <c r="Z309" s="7" t="str">
        <f t="shared" si="133"/>
        <v>private String sprintEndDate="";</v>
      </c>
    </row>
    <row r="310" spans="2:26" ht="19.2" x14ac:dyDescent="0.45">
      <c r="B310" s="1" t="s">
        <v>274</v>
      </c>
      <c r="C310" s="1" t="s">
        <v>1</v>
      </c>
      <c r="D310" s="4">
        <v>54</v>
      </c>
      <c r="I310" t="str">
        <f>I242</f>
        <v>ALTER TABLE TM_TASK_CATEGORY</v>
      </c>
      <c r="J310" t="str">
        <f>CONCATENATE(LEFT(CONCATENATE(" ADD "," ",N310,";"),LEN(CONCATENATE(" ADD "," ",N310,";"))-2),";")</f>
        <v xml:space="preserve"> ADD  FK_PROJECT_ID VARCHAR(54);</v>
      </c>
      <c r="L310" s="12"/>
      <c r="M310" s="18"/>
      <c r="N310" s="5" t="str">
        <f t="shared" si="134"/>
        <v>FK_PROJECT_ID VARCHAR(54),</v>
      </c>
      <c r="O310" s="1" t="s">
        <v>10</v>
      </c>
      <c r="P310" t="s">
        <v>288</v>
      </c>
      <c r="Q310" t="s">
        <v>2</v>
      </c>
      <c r="W310" s="17" t="str">
        <f t="shared" si="130"/>
        <v>fkProjectId</v>
      </c>
      <c r="X310" s="3" t="str">
        <f t="shared" si="131"/>
        <v>"fkProjectId":"",</v>
      </c>
      <c r="Y310" s="22" t="str">
        <f t="shared" si="132"/>
        <v>public static String FK_PROJECT_ID="fkProjectId";</v>
      </c>
      <c r="Z310" s="7" t="str">
        <f t="shared" si="133"/>
        <v>private String fkProjectId="";</v>
      </c>
    </row>
    <row r="311" spans="2:26" ht="19.2" x14ac:dyDescent="0.45">
      <c r="B311" s="1" t="s">
        <v>364</v>
      </c>
      <c r="C311" s="1" t="s">
        <v>1</v>
      </c>
      <c r="D311" s="4">
        <v>54</v>
      </c>
      <c r="I311" t="str">
        <f>I243</f>
        <v>ALTER TABLE TM_TASK_CATEGORY</v>
      </c>
      <c r="J311" t="str">
        <f>CONCATENATE(LEFT(CONCATENATE(" ADD "," ",N311,";"),LEN(CONCATENATE(" ADD "," ",N311,";"))-2),";")</f>
        <v xml:space="preserve"> ADD  SPRINT_STATUS VARCHAR(54);</v>
      </c>
      <c r="L311" s="12"/>
      <c r="M311" s="18"/>
      <c r="N311" s="5" t="str">
        <f t="shared" si="134"/>
        <v>SPRINT_STATUS VARCHAR(54),</v>
      </c>
      <c r="O311" s="1" t="s">
        <v>366</v>
      </c>
      <c r="P311" t="s">
        <v>3</v>
      </c>
      <c r="W311" s="17" t="str">
        <f t="shared" si="130"/>
        <v>sprintStatus</v>
      </c>
      <c r="X311" s="3" t="str">
        <f t="shared" si="131"/>
        <v>"sprintStatus":"",</v>
      </c>
      <c r="Y311" s="22" t="str">
        <f t="shared" si="132"/>
        <v>public static String SPRINT_STATUS="sprintStatus";</v>
      </c>
      <c r="Z311" s="7" t="str">
        <f t="shared" si="133"/>
        <v>private String sprintStatus="";</v>
      </c>
    </row>
    <row r="312" spans="2:26" ht="19.2" x14ac:dyDescent="0.45">
      <c r="B312" s="1" t="s">
        <v>365</v>
      </c>
      <c r="C312" s="1" t="s">
        <v>1</v>
      </c>
      <c r="D312" s="4">
        <v>54</v>
      </c>
      <c r="I312" t="str">
        <f>I244</f>
        <v>ALTER TABLE TM_TASK_CATEGORY</v>
      </c>
      <c r="J312" t="str">
        <f>CONCATENATE(LEFT(CONCATENATE(" ADD "," ",N312,";"),LEN(CONCATENATE(" ADD "," ",N312,";"))-2),";")</f>
        <v xml:space="preserve"> ADD  SPRINT_COLOR VARCHAR(54);</v>
      </c>
      <c r="L312" s="12"/>
      <c r="M312" s="18"/>
      <c r="N312" s="5" t="str">
        <f t="shared" si="134"/>
        <v>SPRINT_COLOR VARCHAR(54),</v>
      </c>
      <c r="O312" s="1" t="s">
        <v>366</v>
      </c>
      <c r="P312" t="s">
        <v>358</v>
      </c>
      <c r="W312" s="17" t="str">
        <f t="shared" si="130"/>
        <v>sprintColor</v>
      </c>
      <c r="X312" s="3" t="str">
        <f t="shared" si="131"/>
        <v>"sprintColor":"",</v>
      </c>
      <c r="Y312" s="22" t="str">
        <f t="shared" si="132"/>
        <v>public static String SPRINT_COLOR="sprintColor";</v>
      </c>
      <c r="Z312" s="7" t="str">
        <f t="shared" si="133"/>
        <v>private String sprintColor="";</v>
      </c>
    </row>
    <row r="313" spans="2:26" ht="19.2" x14ac:dyDescent="0.45">
      <c r="B313" s="1" t="s">
        <v>363</v>
      </c>
      <c r="C313" s="1" t="s">
        <v>1</v>
      </c>
      <c r="D313" s="4">
        <v>3333</v>
      </c>
      <c r="I313" t="str">
        <f>I245</f>
        <v>ALTER TABLE TM_PROGRESS</v>
      </c>
      <c r="J313" t="str">
        <f>CONCATENATE(LEFT(CONCATENATE(" ADD "," ",N313,";"),LEN(CONCATENATE(" ADD "," ",N313,";"))-2),";")</f>
        <v xml:space="preserve"> ADD  SPRINT_DESCRIPTION VARCHAR(3333);</v>
      </c>
      <c r="L313" s="12"/>
      <c r="M313" s="18"/>
      <c r="N313" s="5" t="str">
        <f t="shared" si="134"/>
        <v>SPRINT_DESCRIPTION VARCHAR(3333),</v>
      </c>
      <c r="O313" s="1" t="s">
        <v>366</v>
      </c>
      <c r="P313" t="s">
        <v>14</v>
      </c>
      <c r="W313" s="17" t="str">
        <f t="shared" si="130"/>
        <v>sprintDescription</v>
      </c>
      <c r="X313" s="3" t="str">
        <f t="shared" si="131"/>
        <v>"sprintDescription":"",</v>
      </c>
      <c r="Y313" s="22" t="str">
        <f t="shared" si="132"/>
        <v>public static String SPRINT_DESCRIPTION="sprintDescription";</v>
      </c>
      <c r="Z313" s="7" t="str">
        <f t="shared" si="133"/>
        <v>private String sprintDescription="";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x14ac:dyDescent="0.3">
      <c r="B317" s="2" t="s">
        <v>519</v>
      </c>
      <c r="I317" t="str">
        <f>CONCATENATE("ALTER TABLE"," ",B317)</f>
        <v>ALTER TABLE TM_TASK_SPRINT_LIST</v>
      </c>
      <c r="J317" t="s">
        <v>293</v>
      </c>
      <c r="K317" s="26" t="str">
        <f>CONCATENATE(J317," VIEW ",B317," AS SELECT")</f>
        <v>create OR REPLACE VIEW TM_TASK_SPRINT_LIST AS SELECT</v>
      </c>
      <c r="N317" s="5" t="str">
        <f>CONCATENATE("CREATE TABLE ",B317," ","(")</f>
        <v>CREATE TABLE TM_TASK_SPRINT_LIST (</v>
      </c>
    </row>
    <row r="318" spans="2:26" ht="19.2" x14ac:dyDescent="0.45">
      <c r="B318" s="1" t="s">
        <v>2</v>
      </c>
      <c r="C318" s="1" t="s">
        <v>1</v>
      </c>
      <c r="D318" s="4">
        <v>30</v>
      </c>
      <c r="E318" s="24" t="s">
        <v>113</v>
      </c>
      <c r="I318" t="str">
        <f>I317</f>
        <v>ALTER TABLE TM_TASK_SPRINT_LIST</v>
      </c>
      <c r="K318" s="25" t="str">
        <f t="shared" ref="K318:K324" si="135">CONCATENATE(B318,",")</f>
        <v>ID,</v>
      </c>
      <c r="L318" s="12"/>
      <c r="M318" s="18" t="str">
        <f>CONCATENATE(B318,",")</f>
        <v>ID,</v>
      </c>
      <c r="N318" s="5" t="str">
        <f>CONCATENATE(B318," ",C318,"(",D318,") ",E318," ,")</f>
        <v>ID VARCHAR(30) NOT NULL ,</v>
      </c>
      <c r="O318" s="1" t="s">
        <v>2</v>
      </c>
      <c r="P318" s="6"/>
      <c r="Q318" s="6"/>
      <c r="R318" s="6"/>
      <c r="S318" s="6"/>
      <c r="T318" s="6"/>
      <c r="U318" s="6"/>
      <c r="V318" s="6"/>
      <c r="W318" s="17" t="str">
        <f t="shared" ref="W318:W329" si="136">CONCATENATE(,LOWER(O318),UPPER(LEFT(P318,1)),LOWER(RIGHT(P318,LEN(P318)-IF(LEN(P318)&gt;0,1,LEN(P318)))),UPPER(LEFT(Q318,1)),LOWER(RIGHT(Q318,LEN(Q318)-IF(LEN(Q318)&gt;0,1,LEN(Q318)))),UPPER(LEFT(R318,1)),LOWER(RIGHT(R318,LEN(R318)-IF(LEN(R318)&gt;0,1,LEN(R318)))),UPPER(LEFT(S318,1)),LOWER(RIGHT(S318,LEN(S318)-IF(LEN(S318)&gt;0,1,LEN(S318)))),UPPER(LEFT(T318,1)),LOWER(RIGHT(T318,LEN(T318)-IF(LEN(T318)&gt;0,1,LEN(T318)))),UPPER(LEFT(U318,1)),LOWER(RIGHT(U318,LEN(U318)-IF(LEN(U318)&gt;0,1,LEN(U318)))),UPPER(LEFT(V318,1)),LOWER(RIGHT(V318,LEN(V318)-IF(LEN(V318)&gt;0,1,LEN(V318)))))</f>
        <v>id</v>
      </c>
      <c r="X318" s="3" t="str">
        <f t="shared" ref="X318:X329" si="137">CONCATENATE("""",W318,"""",":","""","""",",")</f>
        <v>"id":"",</v>
      </c>
      <c r="Y318" s="22" t="str">
        <f t="shared" ref="Y318:Y329" si="138">CONCATENATE("public static String ",,B318,,"=","""",W318,""";")</f>
        <v>public static String ID="id";</v>
      </c>
      <c r="Z318" s="7" t="str">
        <f t="shared" ref="Z318:Z329" si="139">CONCATENATE("private String ",W318,"=","""""",";")</f>
        <v>private String id="";</v>
      </c>
    </row>
    <row r="319" spans="2:26" ht="19.2" x14ac:dyDescent="0.45">
      <c r="B319" s="1" t="s">
        <v>3</v>
      </c>
      <c r="C319" s="1" t="s">
        <v>1</v>
      </c>
      <c r="D319" s="4">
        <v>10</v>
      </c>
      <c r="I319" t="str">
        <f>I318</f>
        <v>ALTER TABLE TM_TASK_SPRINT_LIST</v>
      </c>
      <c r="K319" s="25" t="str">
        <f t="shared" si="135"/>
        <v>STATUS,</v>
      </c>
      <c r="L319" s="12"/>
      <c r="M319" s="18" t="str">
        <f>CONCATENATE(B319,",")</f>
        <v>STATUS,</v>
      </c>
      <c r="N319" s="5" t="str">
        <f t="shared" ref="N319:N329" si="140">CONCATENATE(B319," ",C319,"(",D319,")",",")</f>
        <v>STATUS VARCHAR(10),</v>
      </c>
      <c r="O319" s="1" t="s">
        <v>3</v>
      </c>
      <c r="W319" s="17" t="str">
        <f t="shared" si="136"/>
        <v>status</v>
      </c>
      <c r="X319" s="3" t="str">
        <f t="shared" si="137"/>
        <v>"status":"",</v>
      </c>
      <c r="Y319" s="22" t="str">
        <f t="shared" si="138"/>
        <v>public static String STATUS="status";</v>
      </c>
      <c r="Z319" s="7" t="str">
        <f t="shared" si="139"/>
        <v>private String status="";</v>
      </c>
    </row>
    <row r="320" spans="2:26" ht="19.2" x14ac:dyDescent="0.45">
      <c r="B320" s="1" t="s">
        <v>4</v>
      </c>
      <c r="C320" s="1" t="s">
        <v>1</v>
      </c>
      <c r="D320" s="4">
        <v>30</v>
      </c>
      <c r="I320" t="str">
        <f>I319</f>
        <v>ALTER TABLE TM_TASK_SPRINT_LIST</v>
      </c>
      <c r="K320" s="25" t="str">
        <f t="shared" si="135"/>
        <v>INSERT_DATE,</v>
      </c>
      <c r="L320" s="12"/>
      <c r="M320" s="18" t="str">
        <f>CONCATENATE(B320,",")</f>
        <v>INSERT_DATE,</v>
      </c>
      <c r="N320" s="5" t="str">
        <f t="shared" si="140"/>
        <v>INSERT_DATE VARCHAR(30),</v>
      </c>
      <c r="O320" s="1" t="s">
        <v>7</v>
      </c>
      <c r="P320" t="s">
        <v>8</v>
      </c>
      <c r="W320" s="17" t="str">
        <f t="shared" si="136"/>
        <v>insertDate</v>
      </c>
      <c r="X320" s="3" t="str">
        <f t="shared" si="137"/>
        <v>"insertDate":"",</v>
      </c>
      <c r="Y320" s="22" t="str">
        <f t="shared" si="138"/>
        <v>public static String INSERT_DATE="insertDate";</v>
      </c>
      <c r="Z320" s="7" t="str">
        <f t="shared" si="139"/>
        <v>private String insertDate="";</v>
      </c>
    </row>
    <row r="321" spans="2:26" ht="19.2" x14ac:dyDescent="0.45">
      <c r="B321" s="1" t="s">
        <v>5</v>
      </c>
      <c r="C321" s="1" t="s">
        <v>1</v>
      </c>
      <c r="D321" s="4">
        <v>30</v>
      </c>
      <c r="I321" t="str">
        <f>I320</f>
        <v>ALTER TABLE TM_TASK_SPRINT_LIST</v>
      </c>
      <c r="K321" s="25" t="str">
        <f t="shared" si="135"/>
        <v>MODIFICATION_DATE,</v>
      </c>
      <c r="L321" s="12"/>
      <c r="M321" s="18" t="str">
        <f>CONCATENATE(B321,",")</f>
        <v>MODIFICATION_DATE,</v>
      </c>
      <c r="N321" s="5" t="str">
        <f t="shared" si="140"/>
        <v>MODIFICATION_DATE VARCHAR(30),</v>
      </c>
      <c r="O321" s="1" t="s">
        <v>9</v>
      </c>
      <c r="P321" t="s">
        <v>8</v>
      </c>
      <c r="W321" s="17" t="str">
        <f t="shared" si="136"/>
        <v>modificationDate</v>
      </c>
      <c r="X321" s="3" t="str">
        <f t="shared" si="137"/>
        <v>"modificationDate":"",</v>
      </c>
      <c r="Y321" s="22" t="str">
        <f t="shared" si="138"/>
        <v>public static String MODIFICATION_DATE="modificationDate";</v>
      </c>
      <c r="Z321" s="7" t="str">
        <f t="shared" si="139"/>
        <v>private String modificationDate="";</v>
      </c>
    </row>
    <row r="322" spans="2:26" ht="19.2" x14ac:dyDescent="0.45">
      <c r="B322" s="1" t="s">
        <v>360</v>
      </c>
      <c r="C322" s="1" t="s">
        <v>1</v>
      </c>
      <c r="D322" s="4">
        <v>500</v>
      </c>
      <c r="I322" t="str">
        <f>I254</f>
        <v>ALTER TABLE TM_TASK_ASSIGNEE</v>
      </c>
      <c r="K322" s="25" t="str">
        <f t="shared" si="135"/>
        <v>SPRINT_NAME,</v>
      </c>
      <c r="L322" s="12"/>
      <c r="M322" s="18" t="str">
        <f>CONCATENATE(B322,",")</f>
        <v>SPRINT_NAME,</v>
      </c>
      <c r="N322" s="5" t="str">
        <f t="shared" si="140"/>
        <v>SPRINT_NAME VARCHAR(500),</v>
      </c>
      <c r="O322" s="1" t="s">
        <v>366</v>
      </c>
      <c r="P322" t="s">
        <v>0</v>
      </c>
      <c r="W322" s="17" t="str">
        <f t="shared" si="136"/>
        <v>sprintName</v>
      </c>
      <c r="X322" s="3" t="str">
        <f t="shared" si="137"/>
        <v>"sprintName":"",</v>
      </c>
      <c r="Y322" s="22" t="str">
        <f t="shared" si="138"/>
        <v>public static String SPRINT_NAME="sprintName";</v>
      </c>
      <c r="Z322" s="7" t="str">
        <f t="shared" si="139"/>
        <v>private String sprintName="";</v>
      </c>
    </row>
    <row r="323" spans="2:26" ht="19.2" x14ac:dyDescent="0.45">
      <c r="B323" s="1" t="s">
        <v>361</v>
      </c>
      <c r="C323" s="1" t="s">
        <v>1</v>
      </c>
      <c r="D323" s="4">
        <v>32</v>
      </c>
      <c r="J323" s="23"/>
      <c r="K323" s="25" t="str">
        <f t="shared" si="135"/>
        <v>SPRINT_START_DATE,</v>
      </c>
      <c r="L323" s="12"/>
      <c r="M323" s="18"/>
      <c r="N323" s="5" t="str">
        <f t="shared" si="140"/>
        <v>SPRINT_START_DATE VARCHAR(32),</v>
      </c>
      <c r="O323" s="1" t="s">
        <v>366</v>
      </c>
      <c r="P323" t="s">
        <v>289</v>
      </c>
      <c r="Q323" t="s">
        <v>8</v>
      </c>
      <c r="W323" s="17" t="str">
        <f t="shared" si="136"/>
        <v>sprintStartDate</v>
      </c>
      <c r="X323" s="3" t="str">
        <f t="shared" si="137"/>
        <v>"sprintStartDate":"",</v>
      </c>
      <c r="Y323" s="22" t="str">
        <f t="shared" si="138"/>
        <v>public static String SPRINT_START_DATE="sprintStartDate";</v>
      </c>
      <c r="Z323" s="7" t="str">
        <f t="shared" si="139"/>
        <v>private String sprintStartDate="";</v>
      </c>
    </row>
    <row r="324" spans="2:26" ht="19.2" x14ac:dyDescent="0.45">
      <c r="B324" s="1" t="s">
        <v>362</v>
      </c>
      <c r="C324" s="1" t="s">
        <v>1</v>
      </c>
      <c r="D324" s="4">
        <v>32</v>
      </c>
      <c r="I324" t="str">
        <f>I256</f>
        <v>ALTER TABLE TM_TASK_ASSIGNEE</v>
      </c>
      <c r="J324" s="23"/>
      <c r="K324" s="25" t="str">
        <f t="shared" si="135"/>
        <v>SPRINT_END_DATE,</v>
      </c>
      <c r="L324" s="12"/>
      <c r="M324" s="18" t="str">
        <f>CONCATENATE(B324,",")</f>
        <v>SPRINT_END_DATE,</v>
      </c>
      <c r="N324" s="5" t="str">
        <f t="shared" si="140"/>
        <v>SPRINT_END_DATE VARCHAR(32),</v>
      </c>
      <c r="O324" s="1" t="s">
        <v>366</v>
      </c>
      <c r="P324" t="s">
        <v>290</v>
      </c>
      <c r="Q324" t="s">
        <v>8</v>
      </c>
      <c r="W324" s="17" t="str">
        <f t="shared" si="136"/>
        <v>sprintEndDate</v>
      </c>
      <c r="X324" s="3" t="str">
        <f t="shared" si="137"/>
        <v>"sprintEndDate":"",</v>
      </c>
      <c r="Y324" s="22" t="str">
        <f t="shared" si="138"/>
        <v>public static String SPRINT_END_DATE="sprintEndDate";</v>
      </c>
      <c r="Z324" s="7" t="str">
        <f t="shared" si="139"/>
        <v>private String sprintEndDate="";</v>
      </c>
    </row>
    <row r="325" spans="2:26" ht="19.2" x14ac:dyDescent="0.45">
      <c r="B325" s="1" t="s">
        <v>274</v>
      </c>
      <c r="C325" s="1" t="s">
        <v>1</v>
      </c>
      <c r="D325" s="4">
        <v>54</v>
      </c>
      <c r="I325" t="str">
        <f>I257</f>
        <v>ALTER TABLE TM_TASK_STATUS</v>
      </c>
      <c r="J325" s="23"/>
      <c r="K325" s="25" t="str">
        <f>CONCATENATE(B325,",")</f>
        <v>FK_PROJECT_ID,</v>
      </c>
      <c r="L325" s="12"/>
      <c r="M325" s="18"/>
      <c r="N325" s="5" t="str">
        <f t="shared" si="140"/>
        <v>FK_PROJECT_ID VARCHAR(54),</v>
      </c>
      <c r="O325" s="1" t="s">
        <v>10</v>
      </c>
      <c r="P325" t="s">
        <v>288</v>
      </c>
      <c r="Q325" t="s">
        <v>2</v>
      </c>
      <c r="W325" s="17" t="str">
        <f t="shared" si="136"/>
        <v>fkProjectId</v>
      </c>
      <c r="X325" s="3" t="str">
        <f t="shared" si="137"/>
        <v>"fkProjectId":"",</v>
      </c>
      <c r="Y325" s="22" t="str">
        <f t="shared" si="138"/>
        <v>public static String FK_PROJECT_ID="fkProjectId";</v>
      </c>
      <c r="Z325" s="7" t="str">
        <f t="shared" si="139"/>
        <v>private String fkProjectId="";</v>
      </c>
    </row>
    <row r="326" spans="2:26" ht="19.2" x14ac:dyDescent="0.45">
      <c r="B326" s="1" t="s">
        <v>364</v>
      </c>
      <c r="C326" s="1" t="s">
        <v>1</v>
      </c>
      <c r="D326" s="4">
        <v>54</v>
      </c>
      <c r="I326">
        <f>I258</f>
        <v>0</v>
      </c>
      <c r="K326" s="25" t="str">
        <f>CONCATENATE(B326,",")</f>
        <v>SPRINT_STATUS,</v>
      </c>
      <c r="L326" s="12"/>
      <c r="M326" s="18"/>
      <c r="N326" s="5" t="str">
        <f t="shared" si="140"/>
        <v>SPRINT_STATUS VARCHAR(54),</v>
      </c>
      <c r="O326" s="1" t="s">
        <v>366</v>
      </c>
      <c r="P326" t="s">
        <v>3</v>
      </c>
      <c r="W326" s="17" t="str">
        <f t="shared" si="136"/>
        <v>sprintStatus</v>
      </c>
      <c r="X326" s="3" t="str">
        <f t="shared" si="137"/>
        <v>"sprintStatus":"",</v>
      </c>
      <c r="Y326" s="22" t="str">
        <f t="shared" si="138"/>
        <v>public static String SPRINT_STATUS="sprintStatus";</v>
      </c>
      <c r="Z326" s="7" t="str">
        <f t="shared" si="139"/>
        <v>private String sprintStatus="";</v>
      </c>
    </row>
    <row r="327" spans="2:26" ht="19.2" x14ac:dyDescent="0.45">
      <c r="B327" s="1" t="s">
        <v>365</v>
      </c>
      <c r="C327" s="1" t="s">
        <v>1</v>
      </c>
      <c r="D327" s="4">
        <v>54</v>
      </c>
      <c r="I327" t="str">
        <f>I259</f>
        <v>ALTER TABLE TM_TASK_PRIORITY</v>
      </c>
      <c r="K327" s="25" t="str">
        <f>CONCATENATE(B327,",")</f>
        <v>SPRINT_COLOR,</v>
      </c>
      <c r="L327" s="12"/>
      <c r="M327" s="18"/>
      <c r="N327" s="5" t="str">
        <f t="shared" si="140"/>
        <v>SPRINT_COLOR VARCHAR(54),</v>
      </c>
      <c r="O327" s="1" t="s">
        <v>366</v>
      </c>
      <c r="P327" t="s">
        <v>358</v>
      </c>
      <c r="W327" s="17" t="str">
        <f t="shared" si="136"/>
        <v>sprintColor</v>
      </c>
      <c r="X327" s="3" t="str">
        <f t="shared" si="137"/>
        <v>"sprintColor":"",</v>
      </c>
      <c r="Y327" s="22" t="str">
        <f t="shared" si="138"/>
        <v>public static String SPRINT_COLOR="sprintColor";</v>
      </c>
      <c r="Z327" s="7" t="str">
        <f t="shared" si="139"/>
        <v>private String sprintColor="";</v>
      </c>
    </row>
    <row r="328" spans="2:26" ht="19.2" x14ac:dyDescent="0.45">
      <c r="B328" s="1" t="s">
        <v>520</v>
      </c>
      <c r="C328" s="1" t="s">
        <v>1</v>
      </c>
      <c r="D328" s="4">
        <v>3333</v>
      </c>
      <c r="I328" t="str">
        <f>I259</f>
        <v>ALTER TABLE TM_TASK_PRIORITY</v>
      </c>
      <c r="K328" s="25" t="s">
        <v>521</v>
      </c>
      <c r="L328" s="12"/>
      <c r="M328" s="18"/>
      <c r="N328" s="5" t="str">
        <f>CONCATENATE(B328," ",C328,"(",D328,")",",")</f>
        <v>BACKLOG_COUNT VARCHAR(3333),</v>
      </c>
      <c r="O328" s="1" t="s">
        <v>354</v>
      </c>
      <c r="P328" t="s">
        <v>214</v>
      </c>
      <c r="W328" s="17" t="str">
        <f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backlogCount</v>
      </c>
      <c r="X328" s="3" t="str">
        <f>CONCATENATE("""",W328,"""",":","""","""",",")</f>
        <v>"backlogCount":"",</v>
      </c>
      <c r="Y328" s="22" t="str">
        <f>CONCATENATE("public static String ",,B328,,"=","""",W328,""";")</f>
        <v>public static String BACKLOG_COUNT="backlogCount";</v>
      </c>
      <c r="Z328" s="7" t="str">
        <f>CONCATENATE("private String ",W328,"=","""""",";")</f>
        <v>private String backlogCount="";</v>
      </c>
    </row>
    <row r="329" spans="2:26" ht="19.2" x14ac:dyDescent="0.45">
      <c r="B329" s="1" t="s">
        <v>363</v>
      </c>
      <c r="C329" s="1" t="s">
        <v>1</v>
      </c>
      <c r="D329" s="4">
        <v>3333</v>
      </c>
      <c r="I329">
        <f>I260</f>
        <v>0</v>
      </c>
      <c r="K329" s="25" t="str">
        <f>CONCATENATE(B329,"")</f>
        <v>SPRINT_DESCRIPTION</v>
      </c>
      <c r="L329" s="12"/>
      <c r="M329" s="18"/>
      <c r="N329" s="5" t="str">
        <f t="shared" si="140"/>
        <v>SPRINT_DESCRIPTION VARCHAR(3333),</v>
      </c>
      <c r="O329" s="1" t="s">
        <v>366</v>
      </c>
      <c r="P329" t="s">
        <v>14</v>
      </c>
      <c r="W329" s="17" t="str">
        <f t="shared" si="136"/>
        <v>sprintDescription</v>
      </c>
      <c r="X329" s="3" t="str">
        <f t="shared" si="137"/>
        <v>"sprintDescription":"",</v>
      </c>
      <c r="Y329" s="22" t="str">
        <f t="shared" si="138"/>
        <v>public static String SPRINT_DESCRIPTION="sprintDescription";</v>
      </c>
      <c r="Z329" s="7" t="str">
        <f t="shared" si="139"/>
        <v>private String sprintDescription="";</v>
      </c>
    </row>
    <row r="330" spans="2:26" ht="19.2" x14ac:dyDescent="0.45">
      <c r="B330" s="1"/>
      <c r="C330" s="1"/>
      <c r="D330" s="4"/>
      <c r="K330" s="29" t="str">
        <f>CONCATENATE(" FROM ",LEFT(B317,LEN(B317)-5)," T")</f>
        <v xml:space="preserve"> FROM TM_TASK_SPRINT T</v>
      </c>
      <c r="L330" s="12"/>
      <c r="M330" s="18"/>
      <c r="O330" s="1"/>
      <c r="W330" s="17"/>
    </row>
    <row r="331" spans="2:26" ht="19.2" x14ac:dyDescent="0.45">
      <c r="C331" s="1"/>
      <c r="D331" s="8"/>
      <c r="K331" s="25" t="str">
        <f>CONCATENATE(B331,"")</f>
        <v/>
      </c>
      <c r="M331" s="18"/>
      <c r="N331" s="33" t="s">
        <v>130</v>
      </c>
      <c r="O331" s="1"/>
      <c r="W331" s="17"/>
    </row>
    <row r="332" spans="2:26" ht="19.2" x14ac:dyDescent="0.45">
      <c r="C332" s="1"/>
      <c r="D332" s="8"/>
      <c r="M332" s="18"/>
      <c r="N332" s="31" t="s">
        <v>126</v>
      </c>
      <c r="O332" s="1"/>
      <c r="W332" s="17"/>
    </row>
    <row r="333" spans="2:26" ht="19.2" x14ac:dyDescent="0.45">
      <c r="C333" s="14"/>
      <c r="D333" s="9"/>
      <c r="M333" s="20"/>
      <c r="W333" s="17"/>
    </row>
    <row r="334" spans="2:26" ht="19.2" x14ac:dyDescent="0.45">
      <c r="C334" s="1"/>
      <c r="D334" s="8"/>
      <c r="M334" s="18"/>
      <c r="N334" s="31"/>
      <c r="O334" s="1"/>
      <c r="W334" s="17"/>
    </row>
    <row r="335" spans="2:26" ht="19.2" x14ac:dyDescent="0.45">
      <c r="C335" s="14"/>
      <c r="D335" s="9"/>
      <c r="M335" s="20"/>
      <c r="W335" s="17"/>
    </row>
    <row r="336" spans="2:26" x14ac:dyDescent="0.3">
      <c r="B336" s="2" t="s">
        <v>320</v>
      </c>
      <c r="I336" t="str">
        <f>CONCATENATE("ALTER TABLE"," ",B336)</f>
        <v>ALTER TABLE TM_TASK_FILE</v>
      </c>
      <c r="N336" s="5" t="str">
        <f>CONCATENATE("CREATE TABLE ",B336," ","(")</f>
        <v>CREATE TABLE TM_TASK_FILE (</v>
      </c>
    </row>
    <row r="337" spans="2:26" ht="19.2" x14ac:dyDescent="0.45">
      <c r="B337" s="1" t="s">
        <v>2</v>
      </c>
      <c r="C337" s="1" t="s">
        <v>1</v>
      </c>
      <c r="D337" s="4">
        <v>30</v>
      </c>
      <c r="E337" s="24" t="s">
        <v>113</v>
      </c>
      <c r="I337" t="str">
        <f>I336</f>
        <v>ALTER TABLE TM_TASK_FILE</v>
      </c>
      <c r="J337" t="str">
        <f>CONCATENATE(LEFT(CONCATENATE(" ADD "," ",N337,";"),LEN(CONCATENATE(" ADD "," ",N337,";"))-2),";")</f>
        <v xml:space="preserve"> ADD  ID VARCHAR(30) NOT NULL ;</v>
      </c>
      <c r="K337" s="21" t="str">
        <f>CONCATENATE(LEFT(CONCATENATE("  ALTER COLUMN  "," ",N337,";"),LEN(CONCATENATE("  ALTER COLUMN  "," ",N337,";"))-2),";")</f>
        <v xml:space="preserve">  ALTER COLUMN   ID VARCHAR(30) NOT NULL ;</v>
      </c>
      <c r="L337" s="12"/>
      <c r="M337" s="18" t="str">
        <f>CONCATENATE(B337,",")</f>
        <v>ID,</v>
      </c>
      <c r="N337" s="5" t="str">
        <f>CONCATENATE(B337," ",C337,"(",D337,") ",E337," ,")</f>
        <v>ID VARCHAR(30) NOT NULL ,</v>
      </c>
      <c r="O337" s="1" t="s">
        <v>2</v>
      </c>
      <c r="P337" s="6"/>
      <c r="Q337" s="6"/>
      <c r="R337" s="6"/>
      <c r="S337" s="6"/>
      <c r="T337" s="6"/>
      <c r="U337" s="6"/>
      <c r="V337" s="6"/>
      <c r="W337" s="17" t="str">
        <f t="shared" ref="W337:W344" si="141">CONCATENATE(,LOWER(O337),UPPER(LEFT(P337,1)),LOWER(RIGHT(P337,LEN(P337)-IF(LEN(P337)&gt;0,1,LEN(P337)))),UPPER(LEFT(Q337,1)),LOWER(RIGHT(Q337,LEN(Q337)-IF(LEN(Q337)&gt;0,1,LEN(Q337)))),UPPER(LEFT(R337,1)),LOWER(RIGHT(R337,LEN(R337)-IF(LEN(R337)&gt;0,1,LEN(R337)))),UPPER(LEFT(S337,1)),LOWER(RIGHT(S337,LEN(S337)-IF(LEN(S337)&gt;0,1,LEN(S337)))),UPPER(LEFT(T337,1)),LOWER(RIGHT(T337,LEN(T337)-IF(LEN(T337)&gt;0,1,LEN(T337)))),UPPER(LEFT(U337,1)),LOWER(RIGHT(U337,LEN(U337)-IF(LEN(U337)&gt;0,1,LEN(U337)))),UPPER(LEFT(V337,1)),LOWER(RIGHT(V337,LEN(V337)-IF(LEN(V337)&gt;0,1,LEN(V337)))))</f>
        <v>id</v>
      </c>
      <c r="X337" s="3" t="str">
        <f t="shared" ref="X337:X344" si="142">CONCATENATE("""",W337,"""",":","""","""",",")</f>
        <v>"id":"",</v>
      </c>
      <c r="Y337" s="22" t="str">
        <f t="shared" ref="Y337:Y344" si="143">CONCATENATE("public static String ",,B337,,"=","""",W337,""";")</f>
        <v>public static String ID="id";</v>
      </c>
      <c r="Z337" s="7" t="str">
        <f t="shared" ref="Z337:Z344" si="144">CONCATENATE("private String ",W337,"=","""""",";")</f>
        <v>private String id="";</v>
      </c>
    </row>
    <row r="338" spans="2:26" ht="19.2" x14ac:dyDescent="0.45">
      <c r="B338" s="1" t="s">
        <v>3</v>
      </c>
      <c r="C338" s="1" t="s">
        <v>1</v>
      </c>
      <c r="D338" s="4">
        <v>10</v>
      </c>
      <c r="I338" t="str">
        <f>I337</f>
        <v>ALTER TABLE TM_TASK_FILE</v>
      </c>
      <c r="J338" t="str">
        <f>CONCATENATE(LEFT(CONCATENATE(" ADD "," ",N338,";"),LEN(CONCATENATE(" ADD "," ",N338,";"))-2),";")</f>
        <v xml:space="preserve"> ADD  STATUS VARCHAR(10);</v>
      </c>
      <c r="K338" s="21" t="str">
        <f>CONCATENATE(LEFT(CONCATENATE("  ALTER COLUMN  "," ",N338,";"),LEN(CONCATENATE("  ALTER COLUMN  "," ",N338,";"))-2),";")</f>
        <v xml:space="preserve">  ALTER COLUMN   STATUS VARCHAR(10);</v>
      </c>
      <c r="L338" s="12"/>
      <c r="M338" s="18" t="str">
        <f>CONCATENATE(B338,",")</f>
        <v>STATUS,</v>
      </c>
      <c r="N338" s="5" t="str">
        <f t="shared" ref="N338:N344" si="145">CONCATENATE(B338," ",C338,"(",D338,")",",")</f>
        <v>STATUS VARCHAR(10),</v>
      </c>
      <c r="O338" s="1" t="s">
        <v>3</v>
      </c>
      <c r="W338" s="17" t="str">
        <f t="shared" si="141"/>
        <v>status</v>
      </c>
      <c r="X338" s="3" t="str">
        <f t="shared" si="142"/>
        <v>"status":"",</v>
      </c>
      <c r="Y338" s="22" t="str">
        <f t="shared" si="143"/>
        <v>public static String STATUS="status";</v>
      </c>
      <c r="Z338" s="7" t="str">
        <f t="shared" si="144"/>
        <v>private String status="";</v>
      </c>
    </row>
    <row r="339" spans="2:26" ht="19.2" x14ac:dyDescent="0.45">
      <c r="B339" s="1" t="s">
        <v>4</v>
      </c>
      <c r="C339" s="1" t="s">
        <v>1</v>
      </c>
      <c r="D339" s="4">
        <v>30</v>
      </c>
      <c r="I339" t="str">
        <f>I338</f>
        <v>ALTER TABLE TM_TASK_FILE</v>
      </c>
      <c r="J339" t="str">
        <f>CONCATENATE(LEFT(CONCATENATE(" ADD "," ",N339,";"),LEN(CONCATENATE(" ADD "," ",N339,";"))-2),";")</f>
        <v xml:space="preserve"> ADD  INSERT_DATE VARCHAR(30);</v>
      </c>
      <c r="K339" s="21" t="str">
        <f>CONCATENATE(LEFT(CONCATENATE("  ALTER COLUMN  "," ",N339,";"),LEN(CONCATENATE("  ALTER COLUMN  "," ",N339,";"))-2),";")</f>
        <v xml:space="preserve">  ALTER COLUMN   INSERT_DATE VARCHAR(30);</v>
      </c>
      <c r="L339" s="12"/>
      <c r="M339" s="18" t="str">
        <f>CONCATENATE(B339,",")</f>
        <v>INSERT_DATE,</v>
      </c>
      <c r="N339" s="5" t="str">
        <f t="shared" si="145"/>
        <v>INSERT_DATE VARCHAR(30),</v>
      </c>
      <c r="O339" s="1" t="s">
        <v>7</v>
      </c>
      <c r="P339" t="s">
        <v>8</v>
      </c>
      <c r="W339" s="17" t="str">
        <f t="shared" si="141"/>
        <v>insertDate</v>
      </c>
      <c r="X339" s="3" t="str">
        <f t="shared" si="142"/>
        <v>"insertDate":"",</v>
      </c>
      <c r="Y339" s="22" t="str">
        <f t="shared" si="143"/>
        <v>public static String INSERT_DATE="insertDate";</v>
      </c>
      <c r="Z339" s="7" t="str">
        <f t="shared" si="144"/>
        <v>private String insertDate="";</v>
      </c>
    </row>
    <row r="340" spans="2:26" ht="19.2" x14ac:dyDescent="0.45">
      <c r="B340" s="1" t="s">
        <v>5</v>
      </c>
      <c r="C340" s="1" t="s">
        <v>1</v>
      </c>
      <c r="D340" s="4">
        <v>30</v>
      </c>
      <c r="I340" t="str">
        <f>I339</f>
        <v>ALTER TABLE TM_TASK_FILE</v>
      </c>
      <c r="J340" t="str">
        <f>CONCATENATE(LEFT(CONCATENATE(" ADD "," ",N340,";"),LEN(CONCATENATE(" ADD "," ",N340,";"))-2),";")</f>
        <v xml:space="preserve"> ADD  MODIFICATION_DATE VARCHAR(30);</v>
      </c>
      <c r="K340" s="21" t="str">
        <f>CONCATENATE(LEFT(CONCATENATE("  ALTER COLUMN  "," ",N340,";"),LEN(CONCATENATE("  ALTER COLUMN  "," ",N340,";"))-2),";")</f>
        <v xml:space="preserve">  ALTER COLUMN   MODIFICATION_DATE VARCHAR(30);</v>
      </c>
      <c r="L340" s="12"/>
      <c r="M340" s="18" t="str">
        <f>CONCATENATE(B340,",")</f>
        <v>MODIFICATION_DATE,</v>
      </c>
      <c r="N340" s="5" t="str">
        <f t="shared" si="145"/>
        <v>MODIFICATION_DATE VARCHAR(30),</v>
      </c>
      <c r="O340" s="1" t="s">
        <v>9</v>
      </c>
      <c r="P340" t="s">
        <v>8</v>
      </c>
      <c r="W340" s="17" t="str">
        <f t="shared" si="141"/>
        <v>modificationDate</v>
      </c>
      <c r="X340" s="3" t="str">
        <f t="shared" si="142"/>
        <v>"modificationDate":"",</v>
      </c>
      <c r="Y340" s="22" t="str">
        <f t="shared" si="143"/>
        <v>public static String MODIFICATION_DATE="modificationDate";</v>
      </c>
      <c r="Z340" s="7" t="str">
        <f t="shared" si="144"/>
        <v>private String modificationDate="";</v>
      </c>
    </row>
    <row r="341" spans="2:26" ht="19.2" x14ac:dyDescent="0.45">
      <c r="B341" s="1" t="s">
        <v>318</v>
      </c>
      <c r="C341" s="1" t="s">
        <v>1</v>
      </c>
      <c r="D341" s="4">
        <v>222</v>
      </c>
      <c r="I341" t="str">
        <f>I241</f>
        <v>ALTER TABLE TM_TASK_CATEGORY</v>
      </c>
      <c r="J341" t="str">
        <f>CONCATENATE(LEFT(CONCATENATE(" ADD "," ",N341,";"),LEN(CONCATENATE(" ADD "," ",N341,";"))-2),";")</f>
        <v xml:space="preserve"> ADD  FK_TASK_ID VARCHAR(222);</v>
      </c>
      <c r="K341" s="21" t="str">
        <f>CONCATENATE(LEFT(CONCATENATE("  ALTER COLUMN  "," ",N341,";"),LEN(CONCATENATE("  ALTER COLUMN  "," ",N341,";"))-2),";")</f>
        <v xml:space="preserve">  ALTER COLUMN   FK_TASK_ID VARCHAR(222);</v>
      </c>
      <c r="L341" s="12"/>
      <c r="M341" s="18" t="str">
        <f>CONCATENATE(B341,",")</f>
        <v>FK_TASK_ID,</v>
      </c>
      <c r="N341" s="5" t="str">
        <f t="shared" si="145"/>
        <v>FK_TASK_ID VARCHAR(222),</v>
      </c>
      <c r="O341" s="1" t="s">
        <v>10</v>
      </c>
      <c r="P341" t="s">
        <v>311</v>
      </c>
      <c r="Q341" t="s">
        <v>2</v>
      </c>
      <c r="W341" s="17" t="str">
        <f t="shared" si="141"/>
        <v>fkTaskId</v>
      </c>
      <c r="X341" s="3" t="str">
        <f t="shared" si="142"/>
        <v>"fkTaskId":"",</v>
      </c>
      <c r="Y341" s="22" t="str">
        <f t="shared" si="143"/>
        <v>public static String FK_TASK_ID="fkTaskId";</v>
      </c>
      <c r="Z341" s="7" t="str">
        <f t="shared" si="144"/>
        <v>private String fkTaskId="";</v>
      </c>
    </row>
    <row r="342" spans="2:26" ht="19.2" x14ac:dyDescent="0.45">
      <c r="B342" s="1" t="s">
        <v>322</v>
      </c>
      <c r="C342" s="1" t="s">
        <v>1</v>
      </c>
      <c r="D342" s="4">
        <v>444</v>
      </c>
      <c r="L342" s="12"/>
      <c r="M342" s="18"/>
      <c r="N342" s="5" t="str">
        <f>CONCATENATE(B342," ",C342,"(",D342,")",",")</f>
        <v>FK_COMMENT_ID VARCHAR(444),</v>
      </c>
      <c r="O342" s="1" t="s">
        <v>10</v>
      </c>
      <c r="P342" t="s">
        <v>323</v>
      </c>
      <c r="Q342" t="s">
        <v>2</v>
      </c>
      <c r="W342" s="17" t="str">
        <f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fkCommentId</v>
      </c>
      <c r="X342" s="3" t="str">
        <f>CONCATENATE("""",W342,"""",":","""","""",",")</f>
        <v>"fkCommentId":"",</v>
      </c>
      <c r="Y342" s="22" t="str">
        <f>CONCATENATE("public static String ",,B342,,"=","""",W342,""";")</f>
        <v>public static String FK_COMMENT_ID="fkCommentId";</v>
      </c>
      <c r="Z342" s="7" t="str">
        <f>CONCATENATE("private String ",W342,"=","""""",";")</f>
        <v>private String fkCommentId="";</v>
      </c>
    </row>
    <row r="343" spans="2:26" ht="19.2" x14ac:dyDescent="0.45">
      <c r="B343" s="1" t="s">
        <v>321</v>
      </c>
      <c r="C343" s="1" t="s">
        <v>1</v>
      </c>
      <c r="D343" s="4">
        <v>444</v>
      </c>
      <c r="L343" s="12"/>
      <c r="M343" s="18"/>
      <c r="N343" s="5" t="str">
        <f t="shared" si="145"/>
        <v>FILE_URL VARCHAR(444),</v>
      </c>
      <c r="O343" s="1" t="s">
        <v>324</v>
      </c>
      <c r="P343" t="s">
        <v>325</v>
      </c>
      <c r="W343" s="17" t="str">
        <f t="shared" si="141"/>
        <v>fileUrl</v>
      </c>
      <c r="X343" s="3" t="str">
        <f t="shared" si="142"/>
        <v>"fileUrl":"",</v>
      </c>
      <c r="Y343" s="22" t="str">
        <f t="shared" si="143"/>
        <v>public static String FILE_URL="fileUrl";</v>
      </c>
      <c r="Z343" s="7" t="str">
        <f t="shared" si="144"/>
        <v>private String fileUrl="";</v>
      </c>
    </row>
    <row r="344" spans="2:26" ht="19.2" x14ac:dyDescent="0.45">
      <c r="B344" s="1" t="s">
        <v>14</v>
      </c>
      <c r="C344" s="1" t="s">
        <v>1</v>
      </c>
      <c r="D344" s="4">
        <v>3000</v>
      </c>
      <c r="I344" t="str">
        <f>I255</f>
        <v>ALTER TABLE TM_TASK_ASSIGNEE</v>
      </c>
      <c r="J344" t="str">
        <f>CONCATENATE(LEFT(CONCATENATE(" ADD "," ",N344,";"),LEN(CONCATENATE(" ADD "," ",N344,";"))-2),";")</f>
        <v xml:space="preserve"> ADD  DESCRIPTION VARCHAR(3000);</v>
      </c>
      <c r="K344" s="21" t="str">
        <f>CONCATENATE(LEFT(CONCATENATE("  ALTER COLUMN  "," ",N344,";"),LEN(CONCATENATE("  ALTER COLUMN  "," ",N344,";"))-2),";")</f>
        <v xml:space="preserve">  ALTER COLUMN   DESCRIPTION VARCHAR(3000);</v>
      </c>
      <c r="L344" s="12"/>
      <c r="M344" s="18" t="str">
        <f>CONCATENATE(B344,",")</f>
        <v>DESCRIPTION,</v>
      </c>
      <c r="N344" s="5" t="str">
        <f t="shared" si="145"/>
        <v>DESCRIPTION VARCHAR(3000),</v>
      </c>
      <c r="O344" s="1" t="s">
        <v>14</v>
      </c>
      <c r="W344" s="17" t="str">
        <f t="shared" si="141"/>
        <v>description</v>
      </c>
      <c r="X344" s="3" t="str">
        <f t="shared" si="142"/>
        <v>"description":"",</v>
      </c>
      <c r="Y344" s="22" t="str">
        <f t="shared" si="143"/>
        <v>public static String DESCRIPTION="description";</v>
      </c>
      <c r="Z344" s="7" t="str">
        <f t="shared" si="144"/>
        <v>private String description="";</v>
      </c>
    </row>
    <row r="345" spans="2:26" ht="19.2" x14ac:dyDescent="0.45">
      <c r="C345" s="1"/>
      <c r="D345" s="8"/>
      <c r="M345" s="18"/>
      <c r="N345" s="33" t="s">
        <v>130</v>
      </c>
      <c r="O345" s="1"/>
      <c r="W345" s="17"/>
    </row>
    <row r="346" spans="2:26" ht="19.2" x14ac:dyDescent="0.45">
      <c r="C346" s="1"/>
      <c r="D346" s="8"/>
      <c r="M346" s="18"/>
      <c r="N346" s="31" t="s">
        <v>126</v>
      </c>
      <c r="O346" s="1"/>
      <c r="W346" s="17"/>
    </row>
    <row r="347" spans="2:26" ht="19.2" x14ac:dyDescent="0.45">
      <c r="C347" s="14"/>
      <c r="D347" s="9"/>
      <c r="M347" s="20"/>
      <c r="W347" s="17"/>
    </row>
    <row r="348" spans="2:26" x14ac:dyDescent="0.3">
      <c r="B348" s="2" t="s">
        <v>326</v>
      </c>
      <c r="I348" t="str">
        <f>CONCATENATE("ALTER TABLE"," ",B348)</f>
        <v>ALTER TABLE TM_TASK_COMMENT</v>
      </c>
      <c r="N348" s="5" t="str">
        <f>CONCATENATE("CREATE TABLE ",B348," ","(")</f>
        <v>CREATE TABLE TM_TASK_COMMENT (</v>
      </c>
    </row>
    <row r="349" spans="2:26" ht="19.2" x14ac:dyDescent="0.45">
      <c r="B349" s="1" t="s">
        <v>2</v>
      </c>
      <c r="C349" s="1" t="s">
        <v>1</v>
      </c>
      <c r="D349" s="4">
        <v>30</v>
      </c>
      <c r="E349" s="24" t="s">
        <v>113</v>
      </c>
      <c r="I349" t="str">
        <f>I348</f>
        <v>ALTER TABLE TM_TASK_COMMENT</v>
      </c>
      <c r="J349" t="str">
        <f>CONCATENATE(LEFT(CONCATENATE(" ADD "," ",N349,";"),LEN(CONCATENATE(" ADD "," ",N349,";"))-2),";")</f>
        <v xml:space="preserve"> ADD  ID VARCHAR(30) NOT NULL ;</v>
      </c>
      <c r="K349" s="21" t="str">
        <f>CONCATENATE(LEFT(CONCATENATE("  ALTER COLUMN  "," ",N349,";"),LEN(CONCATENATE("  ALTER COLUMN  "," ",N349,";"))-2),";")</f>
        <v xml:space="preserve">  ALTER COLUMN   ID VARCHAR(30) NOT NULL ;</v>
      </c>
      <c r="L349" s="12"/>
      <c r="M349" s="18" t="str">
        <f>CONCATENATE(B349,",")</f>
        <v>ID,</v>
      </c>
      <c r="N349" s="5" t="str">
        <f>CONCATENATE(B349," ",C349,"(",D349,") ",E349," ,")</f>
        <v>ID VARCHAR(30) NOT NULL ,</v>
      </c>
      <c r="O349" s="1" t="s">
        <v>2</v>
      </c>
      <c r="P349" s="6"/>
      <c r="Q349" s="6"/>
      <c r="R349" s="6"/>
      <c r="S349" s="6"/>
      <c r="T349" s="6"/>
      <c r="U349" s="6"/>
      <c r="V349" s="6"/>
      <c r="W349" s="17" t="str">
        <f t="shared" ref="W349:W357" si="146">CONCATENATE(,LOWER(O349),UPPER(LEFT(P349,1)),LOWER(RIGHT(P349,LEN(P349)-IF(LEN(P349)&gt;0,1,LEN(P349)))),UPPER(LEFT(Q349,1)),LOWER(RIGHT(Q349,LEN(Q349)-IF(LEN(Q349)&gt;0,1,LEN(Q349)))),UPPER(LEFT(R349,1)),LOWER(RIGHT(R349,LEN(R349)-IF(LEN(R349)&gt;0,1,LEN(R349)))),UPPER(LEFT(S349,1)),LOWER(RIGHT(S349,LEN(S349)-IF(LEN(S349)&gt;0,1,LEN(S349)))),UPPER(LEFT(T349,1)),LOWER(RIGHT(T349,LEN(T349)-IF(LEN(T349)&gt;0,1,LEN(T349)))),UPPER(LEFT(U349,1)),LOWER(RIGHT(U349,LEN(U349)-IF(LEN(U349)&gt;0,1,LEN(U349)))),UPPER(LEFT(V349,1)),LOWER(RIGHT(V349,LEN(V349)-IF(LEN(V349)&gt;0,1,LEN(V349)))))</f>
        <v>id</v>
      </c>
      <c r="X349" s="3" t="str">
        <f t="shared" ref="X349:X357" si="147">CONCATENATE("""",W349,"""",":","""","""",",")</f>
        <v>"id":"",</v>
      </c>
      <c r="Y349" s="22" t="str">
        <f t="shared" ref="Y349:Y357" si="148">CONCATENATE("public static String ",,B349,,"=","""",W349,""";")</f>
        <v>public static String ID="id";</v>
      </c>
      <c r="Z349" s="7" t="str">
        <f t="shared" ref="Z349:Z357" si="149">CONCATENATE("private String ",W349,"=","""""",";")</f>
        <v>private String id="";</v>
      </c>
    </row>
    <row r="350" spans="2:26" ht="19.2" x14ac:dyDescent="0.45">
      <c r="B350" s="1" t="s">
        <v>3</v>
      </c>
      <c r="C350" s="1" t="s">
        <v>1</v>
      </c>
      <c r="D350" s="4">
        <v>10</v>
      </c>
      <c r="I350" t="str">
        <f t="shared" ref="I350:I358" si="150">I349</f>
        <v>ALTER TABLE TM_TASK_COMMENT</v>
      </c>
      <c r="J350" t="str">
        <f t="shared" ref="J350:J361" si="151">CONCATENATE(LEFT(CONCATENATE(" ADD "," ",N350,";"),LEN(CONCATENATE(" ADD "," ",N350,";"))-2),";")</f>
        <v xml:space="preserve"> ADD  STATUS VARCHAR(10);</v>
      </c>
      <c r="K350" s="21" t="str">
        <f>CONCATENATE(LEFT(CONCATENATE("  ALTER COLUMN  "," ",N350,";"),LEN(CONCATENATE("  ALTER COLUMN  "," ",N350,";"))-2),";")</f>
        <v xml:space="preserve">  ALTER COLUMN   STATUS VARCHAR(10);</v>
      </c>
      <c r="L350" s="12"/>
      <c r="M350" s="18" t="str">
        <f>CONCATENATE(B350,",")</f>
        <v>STATUS,</v>
      </c>
      <c r="N350" s="5" t="str">
        <f t="shared" ref="N350:N357" si="152">CONCATENATE(B350," ",C350,"(",D350,")",",")</f>
        <v>STATUS VARCHAR(10),</v>
      </c>
      <c r="O350" s="1" t="s">
        <v>3</v>
      </c>
      <c r="W350" s="17" t="str">
        <f t="shared" si="146"/>
        <v>status</v>
      </c>
      <c r="X350" s="3" t="str">
        <f t="shared" si="147"/>
        <v>"status":"",</v>
      </c>
      <c r="Y350" s="22" t="str">
        <f t="shared" si="148"/>
        <v>public static String STATUS="status";</v>
      </c>
      <c r="Z350" s="7" t="str">
        <f t="shared" si="149"/>
        <v>private String status="";</v>
      </c>
    </row>
    <row r="351" spans="2:26" ht="19.2" x14ac:dyDescent="0.45">
      <c r="B351" s="1" t="s">
        <v>4</v>
      </c>
      <c r="C351" s="1" t="s">
        <v>1</v>
      </c>
      <c r="D351" s="4">
        <v>30</v>
      </c>
      <c r="I351" t="str">
        <f t="shared" si="150"/>
        <v>ALTER TABLE TM_TASK_COMMENT</v>
      </c>
      <c r="J351" t="str">
        <f t="shared" si="151"/>
        <v xml:space="preserve"> ADD  INSERT_DATE VARCHAR(30);</v>
      </c>
      <c r="K351" s="21" t="str">
        <f>CONCATENATE(LEFT(CONCATENATE("  ALTER COLUMN  "," ",N351,";"),LEN(CONCATENATE("  ALTER COLUMN  "," ",N351,";"))-2),";")</f>
        <v xml:space="preserve">  ALTER COLUMN   INSERT_DATE VARCHAR(30);</v>
      </c>
      <c r="L351" s="12"/>
      <c r="M351" s="18" t="str">
        <f>CONCATENATE(B351,",")</f>
        <v>INSERT_DATE,</v>
      </c>
      <c r="N351" s="5" t="str">
        <f t="shared" si="152"/>
        <v>INSERT_DATE VARCHAR(30),</v>
      </c>
      <c r="O351" s="1" t="s">
        <v>7</v>
      </c>
      <c r="P351" t="s">
        <v>8</v>
      </c>
      <c r="W351" s="17" t="str">
        <f t="shared" si="146"/>
        <v>insertDate</v>
      </c>
      <c r="X351" s="3" t="str">
        <f t="shared" si="147"/>
        <v>"insertDate":"",</v>
      </c>
      <c r="Y351" s="22" t="str">
        <f t="shared" si="148"/>
        <v>public static String INSERT_DATE="insertDate";</v>
      </c>
      <c r="Z351" s="7" t="str">
        <f t="shared" si="149"/>
        <v>private String insertDate="";</v>
      </c>
    </row>
    <row r="352" spans="2:26" ht="19.2" x14ac:dyDescent="0.45">
      <c r="B352" s="1" t="s">
        <v>5</v>
      </c>
      <c r="C352" s="1" t="s">
        <v>1</v>
      </c>
      <c r="D352" s="4">
        <v>30</v>
      </c>
      <c r="I352" t="str">
        <f t="shared" si="150"/>
        <v>ALTER TABLE TM_TASK_COMMENT</v>
      </c>
      <c r="J352" t="str">
        <f t="shared" si="151"/>
        <v xml:space="preserve"> ADD  MODIFICATION_DATE VARCHAR(30);</v>
      </c>
      <c r="K352" s="21" t="str">
        <f>CONCATENATE(LEFT(CONCATENATE("  ALTER COLUMN  "," ",N352,";"),LEN(CONCATENATE("  ALTER COLUMN  "," ",N352,";"))-2),";")</f>
        <v xml:space="preserve">  ALTER COLUMN   MODIFICATION_DATE VARCHAR(30);</v>
      </c>
      <c r="L352" s="12"/>
      <c r="M352" s="18" t="str">
        <f>CONCATENATE(B352,",")</f>
        <v>MODIFICATION_DATE,</v>
      </c>
      <c r="N352" s="5" t="str">
        <f t="shared" si="152"/>
        <v>MODIFICATION_DATE VARCHAR(30),</v>
      </c>
      <c r="O352" s="1" t="s">
        <v>9</v>
      </c>
      <c r="P352" t="s">
        <v>8</v>
      </c>
      <c r="W352" s="17" t="str">
        <f t="shared" si="146"/>
        <v>modificationDate</v>
      </c>
      <c r="X352" s="3" t="str">
        <f t="shared" si="147"/>
        <v>"modificationDate":"",</v>
      </c>
      <c r="Y352" s="22" t="str">
        <f t="shared" si="148"/>
        <v>public static String MODIFICATION_DATE="modificationDate";</v>
      </c>
      <c r="Z352" s="7" t="str">
        <f t="shared" si="149"/>
        <v>private String modificationDate="";</v>
      </c>
    </row>
    <row r="353" spans="2:26" ht="19.2" x14ac:dyDescent="0.45">
      <c r="B353" s="1" t="s">
        <v>367</v>
      </c>
      <c r="C353" s="1" t="s">
        <v>1</v>
      </c>
      <c r="D353" s="4">
        <v>222</v>
      </c>
      <c r="I353" t="str">
        <f t="shared" si="150"/>
        <v>ALTER TABLE TM_TASK_COMMENT</v>
      </c>
      <c r="J353" t="str">
        <f t="shared" si="151"/>
        <v xml:space="preserve"> ADD  FK_BACKLOG_ID VARCHAR(222);</v>
      </c>
      <c r="K353" s="21" t="str">
        <f>CONCATENATE(LEFT(CONCATENATE("  ALTER COLUMN  "," ",N353,";"),LEN(CONCATENATE("  ALTER COLUMN  "," ",N353,";"))-2),";")</f>
        <v xml:space="preserve">  ALTER COLUMN   FK_BACKLOG_ID VARCHAR(222);</v>
      </c>
      <c r="L353" s="12"/>
      <c r="M353" s="18" t="str">
        <f>CONCATENATE(B353,",")</f>
        <v>FK_BACKLOG_ID,</v>
      </c>
      <c r="N353" s="5" t="str">
        <f t="shared" si="152"/>
        <v>FK_BACKLOG_ID VARCHAR(222),</v>
      </c>
      <c r="O353" s="1" t="s">
        <v>10</v>
      </c>
      <c r="P353" t="s">
        <v>354</v>
      </c>
      <c r="Q353" t="s">
        <v>2</v>
      </c>
      <c r="W353" s="17" t="str">
        <f t="shared" si="146"/>
        <v>fkBacklogId</v>
      </c>
      <c r="X353" s="3" t="str">
        <f t="shared" si="147"/>
        <v>"fkBacklogId":"",</v>
      </c>
      <c r="Y353" s="22" t="str">
        <f t="shared" si="148"/>
        <v>public static String FK_BACKLOG_ID="fkBacklogId";</v>
      </c>
      <c r="Z353" s="7" t="str">
        <f t="shared" si="149"/>
        <v>private String fkBacklogId="";</v>
      </c>
    </row>
    <row r="354" spans="2:26" ht="19.2" x14ac:dyDescent="0.45">
      <c r="B354" s="1" t="s">
        <v>11</v>
      </c>
      <c r="C354" s="1" t="s">
        <v>1</v>
      </c>
      <c r="D354" s="4">
        <v>444</v>
      </c>
      <c r="I354" t="str">
        <f t="shared" si="150"/>
        <v>ALTER TABLE TM_TASK_COMMENT</v>
      </c>
      <c r="J354" t="str">
        <f t="shared" si="151"/>
        <v xml:space="preserve"> ADD  FK_USER_ID VARCHAR(444);</v>
      </c>
      <c r="L354" s="12"/>
      <c r="M354" s="18"/>
      <c r="N354" s="5" t="str">
        <f t="shared" si="152"/>
        <v>FK_USER_ID VARCHAR(444),</v>
      </c>
      <c r="O354" s="1" t="s">
        <v>10</v>
      </c>
      <c r="P354" t="s">
        <v>12</v>
      </c>
      <c r="Q354" t="s">
        <v>2</v>
      </c>
      <c r="W354" s="17" t="str">
        <f t="shared" si="146"/>
        <v>fkUserId</v>
      </c>
      <c r="X354" s="3" t="str">
        <f t="shared" si="147"/>
        <v>"fkUserId":"",</v>
      </c>
      <c r="Y354" s="22" t="str">
        <f t="shared" si="148"/>
        <v>public static String FK_USER_ID="fkUserId";</v>
      </c>
      <c r="Z354" s="7" t="str">
        <f t="shared" si="149"/>
        <v>private String fkUserId="";</v>
      </c>
    </row>
    <row r="355" spans="2:26" ht="19.2" x14ac:dyDescent="0.45">
      <c r="B355" s="1" t="s">
        <v>323</v>
      </c>
      <c r="C355" s="1" t="s">
        <v>1</v>
      </c>
      <c r="D355" s="4">
        <v>3000</v>
      </c>
      <c r="I355" t="str">
        <f t="shared" si="150"/>
        <v>ALTER TABLE TM_TASK_COMMENT</v>
      </c>
      <c r="J355" t="str">
        <f t="shared" si="151"/>
        <v xml:space="preserve"> ADD  COMMENT VARCHAR(3000);</v>
      </c>
      <c r="L355" s="12"/>
      <c r="M355" s="18"/>
      <c r="N355" s="5" t="str">
        <f t="shared" si="152"/>
        <v>COMMENT VARCHAR(3000),</v>
      </c>
      <c r="O355" s="1" t="s">
        <v>323</v>
      </c>
      <c r="W355" s="17" t="str">
        <f t="shared" si="146"/>
        <v>comment</v>
      </c>
      <c r="X355" s="3" t="str">
        <f t="shared" si="147"/>
        <v>"comment":"",</v>
      </c>
      <c r="Y355" s="22" t="str">
        <f t="shared" si="148"/>
        <v>public static String COMMENT="comment";</v>
      </c>
      <c r="Z355" s="7" t="str">
        <f t="shared" si="149"/>
        <v>private String comment="";</v>
      </c>
    </row>
    <row r="356" spans="2:26" ht="19.2" x14ac:dyDescent="0.45">
      <c r="B356" s="1" t="s">
        <v>327</v>
      </c>
      <c r="C356" s="1" t="s">
        <v>1</v>
      </c>
      <c r="D356" s="4">
        <v>30</v>
      </c>
      <c r="I356" t="str">
        <f t="shared" si="150"/>
        <v>ALTER TABLE TM_TASK_COMMENT</v>
      </c>
      <c r="J356" t="str">
        <f t="shared" si="151"/>
        <v xml:space="preserve"> ADD  COMMENT_DATE VARCHAR(30);</v>
      </c>
      <c r="K356" s="21" t="str">
        <f>CONCATENATE(LEFT(CONCATENATE("  ALTER COLUMN  "," ",N356,";"),LEN(CONCATENATE("  ALTER COLUMN  "," ",N356,";"))-2),";")</f>
        <v xml:space="preserve">  ALTER COLUMN   COMMENT_DATE VARCHAR(30);</v>
      </c>
      <c r="L356" s="12"/>
      <c r="M356" s="18" t="str">
        <f>CONCATENATE(B356,",")</f>
        <v>COMMENT_DATE,</v>
      </c>
      <c r="N356" s="5" t="str">
        <f>CONCATENATE(B356," ",C356,"(",D356,")",",")</f>
        <v>COMMENT_DATE VARCHAR(30),</v>
      </c>
      <c r="O356" s="1" t="s">
        <v>323</v>
      </c>
      <c r="P356" t="s">
        <v>8</v>
      </c>
      <c r="W356" s="17" t="str">
        <f>CONCATENATE(,LOWER(O356),UPPER(LEFT(P356,1)),LOWER(RIGHT(P356,LEN(P356)-IF(LEN(P356)&gt;0,1,LEN(P356)))),UPPER(LEFT(Q356,1)),LOWER(RIGHT(Q356,LEN(Q356)-IF(LEN(Q356)&gt;0,1,LEN(Q356)))),UPPER(LEFT(R356,1)),LOWER(RIGHT(R356,LEN(R356)-IF(LEN(R356)&gt;0,1,LEN(R356)))),UPPER(LEFT(S356,1)),LOWER(RIGHT(S356,LEN(S356)-IF(LEN(S356)&gt;0,1,LEN(S356)))),UPPER(LEFT(T356,1)),LOWER(RIGHT(T356,LEN(T356)-IF(LEN(T356)&gt;0,1,LEN(T356)))),UPPER(LEFT(U356,1)),LOWER(RIGHT(U356,LEN(U356)-IF(LEN(U356)&gt;0,1,LEN(U356)))),UPPER(LEFT(V356,1)),LOWER(RIGHT(V356,LEN(V356)-IF(LEN(V356)&gt;0,1,LEN(V356)))))</f>
        <v>commentDate</v>
      </c>
      <c r="X356" s="3" t="str">
        <f>CONCATENATE("""",W356,"""",":","""","""",",")</f>
        <v>"commentDate":"",</v>
      </c>
      <c r="Y356" s="22" t="str">
        <f>CONCATENATE("public static String ",,B356,,"=","""",W356,""";")</f>
        <v>public static String COMMENT_DATE="commentDate";</v>
      </c>
      <c r="Z356" s="7" t="str">
        <f>CONCATENATE("private String ",W356,"=","""""",";")</f>
        <v>private String commentDate="";</v>
      </c>
    </row>
    <row r="357" spans="2:26" ht="19.2" x14ac:dyDescent="0.45">
      <c r="B357" s="1" t="s">
        <v>368</v>
      </c>
      <c r="C357" s="1" t="s">
        <v>1</v>
      </c>
      <c r="D357" s="4">
        <v>30</v>
      </c>
      <c r="I357" t="str">
        <f t="shared" si="150"/>
        <v>ALTER TABLE TM_TASK_COMMENT</v>
      </c>
      <c r="J357" t="str">
        <f t="shared" si="151"/>
        <v xml:space="preserve"> ADD  COMMENT_TIME VARCHAR(30);</v>
      </c>
      <c r="K357" s="21" t="str">
        <f>CONCATENATE(LEFT(CONCATENATE("  ALTER COLUMN  "," ",N357,";"),LEN(CONCATENATE("  ALTER COLUMN  "," ",N357,";"))-2),";")</f>
        <v xml:space="preserve">  ALTER COLUMN   COMMENT_TIME VARCHAR(30);</v>
      </c>
      <c r="L357" s="12"/>
      <c r="M357" s="18" t="str">
        <f>CONCATENATE(B357,",")</f>
        <v>COMMENT_TIME,</v>
      </c>
      <c r="N357" s="5" t="str">
        <f t="shared" si="152"/>
        <v>COMMENT_TIME VARCHAR(30),</v>
      </c>
      <c r="O357" s="1" t="s">
        <v>323</v>
      </c>
      <c r="P357" t="s">
        <v>133</v>
      </c>
      <c r="W357" s="17" t="str">
        <f t="shared" si="146"/>
        <v>commentTime</v>
      </c>
      <c r="X357" s="3" t="str">
        <f t="shared" si="147"/>
        <v>"commentTime":"",</v>
      </c>
      <c r="Y357" s="22" t="str">
        <f t="shared" si="148"/>
        <v>public static String COMMENT_TIME="commentTime";</v>
      </c>
      <c r="Z357" s="7" t="str">
        <f t="shared" si="149"/>
        <v>private String commentTime="";</v>
      </c>
    </row>
    <row r="358" spans="2:26" ht="19.2" x14ac:dyDescent="0.45">
      <c r="B358" s="1" t="s">
        <v>421</v>
      </c>
      <c r="C358" s="1" t="s">
        <v>1</v>
      </c>
      <c r="D358" s="4">
        <v>444</v>
      </c>
      <c r="I358" t="str">
        <f t="shared" si="150"/>
        <v>ALTER TABLE TM_TASK_COMMENT</v>
      </c>
      <c r="J358" t="str">
        <f t="shared" si="151"/>
        <v xml:space="preserve"> ADD  COMMENT_TYPE VARCHAR(444);</v>
      </c>
      <c r="L358" s="12"/>
      <c r="M358" s="18"/>
      <c r="N358" s="5" t="str">
        <f t="shared" ref="N358:N363" si="153">CONCATENATE(B358," ",C358,"(",D358,")",",")</f>
        <v>COMMENT_TYPE VARCHAR(444),</v>
      </c>
      <c r="O358" s="1" t="s">
        <v>323</v>
      </c>
      <c r="P358" t="s">
        <v>51</v>
      </c>
      <c r="W358" s="17" t="str">
        <f t="shared" ref="W358:W363" si="154">CONCATENATE(,LOWER(O358),UPPER(LEFT(P358,1)),LOWER(RIGHT(P358,LEN(P358)-IF(LEN(P358)&gt;0,1,LEN(P358)))),UPPER(LEFT(Q358,1)),LOWER(RIGHT(Q358,LEN(Q358)-IF(LEN(Q358)&gt;0,1,LEN(Q358)))),UPPER(LEFT(R358,1)),LOWER(RIGHT(R358,LEN(R358)-IF(LEN(R358)&gt;0,1,LEN(R358)))),UPPER(LEFT(S358,1)),LOWER(RIGHT(S358,LEN(S358)-IF(LEN(S358)&gt;0,1,LEN(S358)))),UPPER(LEFT(T358,1)),LOWER(RIGHT(T358,LEN(T358)-IF(LEN(T358)&gt;0,1,LEN(T358)))),UPPER(LEFT(U358,1)),LOWER(RIGHT(U358,LEN(U358)-IF(LEN(U358)&gt;0,1,LEN(U358)))),UPPER(LEFT(V358,1)),LOWER(RIGHT(V358,LEN(V358)-IF(LEN(V358)&gt;0,1,LEN(V358)))))</f>
        <v>commentType</v>
      </c>
      <c r="X358" s="3" t="str">
        <f t="shared" ref="X358:X363" si="155">CONCATENATE("""",W358,"""",":","""","""",",")</f>
        <v>"commentType":"",</v>
      </c>
      <c r="Y358" s="22" t="str">
        <f t="shared" ref="Y358:Y363" si="156">CONCATENATE("public static String ",,B358,,"=","""",W358,""";")</f>
        <v>public static String COMMENT_TYPE="commentType";</v>
      </c>
      <c r="Z358" s="7" t="str">
        <f t="shared" ref="Z358:Z363" si="157">CONCATENATE("private String ",W358,"=","""""",";")</f>
        <v>private String commentType="";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I357</f>
        <v>ALTER TABLE TM_TASK_COMMENT</v>
      </c>
      <c r="J359" t="str">
        <f t="shared" si="151"/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54"/>
        <v>fkTaskId</v>
      </c>
      <c r="X359" s="3" t="str">
        <f t="shared" si="155"/>
        <v>"fkTaskId":"",</v>
      </c>
      <c r="Y359" s="22" t="str">
        <f t="shared" si="156"/>
        <v>public static String FK_TASK_ID="fkTaskId";</v>
      </c>
      <c r="Z359" s="7" t="str">
        <f t="shared" si="157"/>
        <v>private String fkTaskId="";</v>
      </c>
    </row>
    <row r="360" spans="2:26" ht="19.2" x14ac:dyDescent="0.45">
      <c r="B360" s="1" t="s">
        <v>547</v>
      </c>
      <c r="C360" s="1" t="s">
        <v>1</v>
      </c>
      <c r="D360" s="4">
        <v>222</v>
      </c>
      <c r="I360" t="str">
        <f>I356</f>
        <v>ALTER TABLE TM_TASK_COMMENT</v>
      </c>
      <c r="J360" t="str">
        <f>CONCATENATE(LEFT(CONCATENATE(" ADD "," ",N360,";"),LEN(CONCATENATE(" ADD "," ",N360,";"))-2),";")</f>
        <v xml:space="preserve"> ADD  IS_BUG VARCHAR(222);</v>
      </c>
      <c r="K360" s="21" t="str">
        <f>CONCATENATE(LEFT(CONCATENATE("  ALTER COLUMN  "," ",N360,";"),LEN(CONCATENATE("  ALTER COLUMN  "," ",N360,";"))-2),";")</f>
        <v xml:space="preserve">  ALTER COLUMN   IS_BUG VARCHAR(222);</v>
      </c>
      <c r="L360" s="12"/>
      <c r="M360" s="18" t="str">
        <f>CONCATENATE(B360,",")</f>
        <v>IS_BUG,</v>
      </c>
      <c r="N360" s="5" t="str">
        <f t="shared" si="153"/>
        <v>IS_BUG VARCHAR(222),</v>
      </c>
      <c r="O360" s="1" t="s">
        <v>112</v>
      </c>
      <c r="P360" t="s">
        <v>409</v>
      </c>
      <c r="W360" s="17" t="str">
        <f t="shared" si="154"/>
        <v>isBug</v>
      </c>
      <c r="X360" s="3" t="str">
        <f t="shared" si="155"/>
        <v>"isBug":"",</v>
      </c>
      <c r="Y360" s="22" t="str">
        <f t="shared" si="156"/>
        <v>public static String IS_BUG="isBug";</v>
      </c>
      <c r="Z360" s="7" t="str">
        <f t="shared" si="157"/>
        <v>private String isBug="";</v>
      </c>
    </row>
    <row r="361" spans="2:26" ht="19.2" x14ac:dyDescent="0.45">
      <c r="B361" s="1" t="s">
        <v>548</v>
      </c>
      <c r="C361" s="1" t="s">
        <v>1</v>
      </c>
      <c r="D361" s="4">
        <v>222</v>
      </c>
      <c r="I361" t="str">
        <f>I357</f>
        <v>ALTER TABLE TM_TASK_COMMENT</v>
      </c>
      <c r="J361" t="str">
        <f t="shared" si="151"/>
        <v xml:space="preserve"> ADD  IS_REQUEST VARCHAR(222);</v>
      </c>
      <c r="K361" s="21" t="str">
        <f>CONCATENATE(LEFT(CONCATENATE("  ALTER COLUMN  "," ",N361,";"),LEN(CONCATENATE("  ALTER COLUMN  "," ",N361,";"))-2),";")</f>
        <v xml:space="preserve">  ALTER COLUMN   IS_REQUEST VARCHAR(222);</v>
      </c>
      <c r="L361" s="12"/>
      <c r="M361" s="18" t="str">
        <f>CONCATENATE(B361,",")</f>
        <v>IS_REQUEST,</v>
      </c>
      <c r="N361" s="5" t="str">
        <f t="shared" si="153"/>
        <v>IS_REQUEST VARCHAR(222),</v>
      </c>
      <c r="O361" s="1" t="s">
        <v>112</v>
      </c>
      <c r="P361" t="s">
        <v>549</v>
      </c>
      <c r="W361" s="17" t="str">
        <f t="shared" si="154"/>
        <v>isRequest</v>
      </c>
      <c r="X361" s="3" t="str">
        <f t="shared" si="155"/>
        <v>"isRequest":"",</v>
      </c>
      <c r="Y361" s="22" t="str">
        <f t="shared" si="156"/>
        <v>public static String IS_REQUEST="isRequest";</v>
      </c>
      <c r="Z361" s="7" t="str">
        <f t="shared" si="157"/>
        <v>private String isRequest="";</v>
      </c>
    </row>
    <row r="362" spans="2:26" ht="19.2" x14ac:dyDescent="0.45">
      <c r="B362" s="1" t="s">
        <v>546</v>
      </c>
      <c r="C362" s="1" t="s">
        <v>1</v>
      </c>
      <c r="D362" s="4">
        <v>222</v>
      </c>
      <c r="I362" t="str">
        <f>I358</f>
        <v>ALTER TABLE TM_TASK_COMMENT</v>
      </c>
      <c r="J362" t="str">
        <f>CONCATENATE(LEFT(CONCATENATE(" ADD "," ",N362,";"),LEN(CONCATENATE(" ADD "," ",N362,";"))-2),";")</f>
        <v xml:space="preserve"> ADD  IS_SUBTASK VARCHAR(222);</v>
      </c>
      <c r="K362" s="21" t="str">
        <f>CONCATENATE(LEFT(CONCATENATE("  ALTER COLUMN  "," ",N362,";"),LEN(CONCATENATE("  ALTER COLUMN  "," ",N362,";"))-2),";")</f>
        <v xml:space="preserve">  ALTER COLUMN   IS_SUBTASK VARCHAR(222);</v>
      </c>
      <c r="L362" s="12"/>
      <c r="M362" s="18" t="str">
        <f>CONCATENATE(B362,",")</f>
        <v>IS_SUBTASK,</v>
      </c>
      <c r="N362" s="5" t="str">
        <f t="shared" si="153"/>
        <v>IS_SUBTASK VARCHAR(222),</v>
      </c>
      <c r="O362" s="1" t="s">
        <v>112</v>
      </c>
      <c r="P362" t="s">
        <v>550</v>
      </c>
      <c r="W362" s="17" t="str">
        <f t="shared" si="154"/>
        <v>isSubtask</v>
      </c>
      <c r="X362" s="3" t="str">
        <f t="shared" si="155"/>
        <v>"isSubtask":"",</v>
      </c>
      <c r="Y362" s="22" t="str">
        <f t="shared" si="156"/>
        <v>public static String IS_SUBTASK="isSubtask";</v>
      </c>
      <c r="Z362" s="7" t="str">
        <f t="shared" si="157"/>
        <v>private String isSubtask="";</v>
      </c>
    </row>
    <row r="363" spans="2:26" ht="19.2" x14ac:dyDescent="0.45">
      <c r="B363" s="1" t="s">
        <v>328</v>
      </c>
      <c r="C363" s="1" t="s">
        <v>1</v>
      </c>
      <c r="D363" s="4">
        <v>444</v>
      </c>
      <c r="L363" s="12"/>
      <c r="M363" s="18"/>
      <c r="N363" s="5" t="str">
        <f t="shared" si="153"/>
        <v>FK_PARENT_COMMENT_ID VARCHAR(444),</v>
      </c>
      <c r="O363" s="1" t="s">
        <v>10</v>
      </c>
      <c r="P363" t="s">
        <v>131</v>
      </c>
      <c r="Q363" t="s">
        <v>323</v>
      </c>
      <c r="R363" t="s">
        <v>329</v>
      </c>
      <c r="W363" s="17" t="str">
        <f t="shared" si="154"/>
        <v>fkParentCommentİd</v>
      </c>
      <c r="X363" s="3" t="str">
        <f t="shared" si="155"/>
        <v>"fkParentCommentİd":"",</v>
      </c>
      <c r="Y363" s="22" t="str">
        <f t="shared" si="156"/>
        <v>public static String FK_PARENT_COMMENT_ID="fkParentCommentİd";</v>
      </c>
      <c r="Z363" s="7" t="str">
        <f t="shared" si="157"/>
        <v>private String fkParentCommentİd="";</v>
      </c>
    </row>
    <row r="364" spans="2:26" ht="19.2" x14ac:dyDescent="0.45">
      <c r="C364" s="1"/>
      <c r="D364" s="8"/>
      <c r="M364" s="18"/>
      <c r="N364" s="33" t="s">
        <v>130</v>
      </c>
      <c r="O364" s="1"/>
      <c r="W364" s="17"/>
    </row>
    <row r="365" spans="2:26" ht="19.2" x14ac:dyDescent="0.45">
      <c r="C365" s="1"/>
      <c r="D365" s="8"/>
      <c r="M365" s="18"/>
      <c r="N365" s="31" t="s">
        <v>126</v>
      </c>
      <c r="O365" s="1"/>
      <c r="W365" s="17"/>
    </row>
    <row r="366" spans="2:26" ht="19.2" x14ac:dyDescent="0.45">
      <c r="C366" s="14"/>
      <c r="D366" s="9"/>
      <c r="M366" s="20"/>
      <c r="W366" s="17"/>
    </row>
    <row r="367" spans="2:26" x14ac:dyDescent="0.3">
      <c r="B367" s="2" t="s">
        <v>369</v>
      </c>
      <c r="I367" t="str">
        <f>CONCATENATE("ALTER TABLE"," ",B367)</f>
        <v>ALTER TABLE TM_TASK_COMMENT_LIST</v>
      </c>
      <c r="J367" t="s">
        <v>293</v>
      </c>
      <c r="K367" s="26" t="str">
        <f>CONCATENATE(J367," VIEW ",B367," AS SELECT")</f>
        <v>create OR REPLACE VIEW TM_TASK_COMMENT_LIST AS SELECT</v>
      </c>
      <c r="N367" s="5" t="str">
        <f>CONCATENATE("CREATE TABLE ",B367," ","(")</f>
        <v>CREATE TABLE TM_TASK_COMMENT_LIST (</v>
      </c>
    </row>
    <row r="368" spans="2:26" ht="19.2" x14ac:dyDescent="0.45">
      <c r="B368" s="1" t="s">
        <v>2</v>
      </c>
      <c r="C368" s="1" t="s">
        <v>1</v>
      </c>
      <c r="D368" s="4">
        <v>30</v>
      </c>
      <c r="E368" s="24" t="s">
        <v>113</v>
      </c>
      <c r="I368" t="str">
        <f>I367</f>
        <v>ALTER TABLE TM_TASK_COMMENT_LIST</v>
      </c>
      <c r="K368" s="25" t="str">
        <f t="shared" ref="K368:K384" si="158">CONCATENATE(B368,",")</f>
        <v>ID,</v>
      </c>
      <c r="L368" s="12"/>
      <c r="M368" s="18" t="str">
        <f>CONCATENATE(B368,",")</f>
        <v>ID,</v>
      </c>
      <c r="N368" s="5" t="str">
        <f>CONCATENATE(B368," ",C368,"(",D368,") ",E368," ,")</f>
        <v>ID VARCHAR(30) NOT NULL ,</v>
      </c>
      <c r="O368" s="1" t="s">
        <v>2</v>
      </c>
      <c r="P368" s="6"/>
      <c r="Q368" s="6"/>
      <c r="R368" s="6"/>
      <c r="S368" s="6"/>
      <c r="T368" s="6"/>
      <c r="U368" s="6"/>
      <c r="V368" s="6"/>
      <c r="W368" s="17" t="str">
        <f t="shared" ref="W368:W378" si="159">CONCATENATE(,LOWER(O368),UPPER(LEFT(P368,1)),LOWER(RIGHT(P368,LEN(P368)-IF(LEN(P368)&gt;0,1,LEN(P368)))),UPPER(LEFT(Q368,1)),LOWER(RIGHT(Q368,LEN(Q368)-IF(LEN(Q368)&gt;0,1,LEN(Q368)))),UPPER(LEFT(R368,1)),LOWER(RIGHT(R368,LEN(R368)-IF(LEN(R368)&gt;0,1,LEN(R368)))),UPPER(LEFT(S368,1)),LOWER(RIGHT(S368,LEN(S368)-IF(LEN(S368)&gt;0,1,LEN(S368)))),UPPER(LEFT(T368,1)),LOWER(RIGHT(T368,LEN(T368)-IF(LEN(T368)&gt;0,1,LEN(T368)))),UPPER(LEFT(U368,1)),LOWER(RIGHT(U368,LEN(U368)-IF(LEN(U368)&gt;0,1,LEN(U368)))),UPPER(LEFT(V368,1)),LOWER(RIGHT(V368,LEN(V368)-IF(LEN(V368)&gt;0,1,LEN(V368)))))</f>
        <v>id</v>
      </c>
      <c r="X368" s="3" t="str">
        <f t="shared" ref="X368:X378" si="160">CONCATENATE("""",W368,"""",":","""","""",",")</f>
        <v>"id":"",</v>
      </c>
      <c r="Y368" s="22" t="str">
        <f t="shared" ref="Y368:Y378" si="161">CONCATENATE("public static String ",,B368,,"=","""",W368,""";")</f>
        <v>public static String ID="id";</v>
      </c>
      <c r="Z368" s="7" t="str">
        <f t="shared" ref="Z368:Z378" si="162">CONCATENATE("private String ",W368,"=","""""",";")</f>
        <v>private String id="";</v>
      </c>
    </row>
    <row r="369" spans="2:26" ht="19.2" x14ac:dyDescent="0.45">
      <c r="B369" s="1" t="s">
        <v>3</v>
      </c>
      <c r="C369" s="1" t="s">
        <v>1</v>
      </c>
      <c r="D369" s="4">
        <v>10</v>
      </c>
      <c r="I369" t="str">
        <f>I368</f>
        <v>ALTER TABLE TM_TASK_COMMENT_LIST</v>
      </c>
      <c r="K369" s="25" t="str">
        <f t="shared" si="158"/>
        <v>STATUS,</v>
      </c>
      <c r="L369" s="12"/>
      <c r="M369" s="18" t="str">
        <f>CONCATENATE(B369,",")</f>
        <v>STATUS,</v>
      </c>
      <c r="N369" s="5" t="str">
        <f t="shared" ref="N369:N378" si="163">CONCATENATE(B369," ",C369,"(",D369,")",",")</f>
        <v>STATUS VARCHAR(10),</v>
      </c>
      <c r="O369" s="1" t="s">
        <v>3</v>
      </c>
      <c r="W369" s="17" t="str">
        <f t="shared" si="159"/>
        <v>status</v>
      </c>
      <c r="X369" s="3" t="str">
        <f t="shared" si="160"/>
        <v>"status":"",</v>
      </c>
      <c r="Y369" s="22" t="str">
        <f t="shared" si="161"/>
        <v>public static String STATUS="status";</v>
      </c>
      <c r="Z369" s="7" t="str">
        <f t="shared" si="162"/>
        <v>private String status="";</v>
      </c>
    </row>
    <row r="370" spans="2:26" ht="19.2" x14ac:dyDescent="0.45">
      <c r="B370" s="1" t="s">
        <v>4</v>
      </c>
      <c r="C370" s="1" t="s">
        <v>1</v>
      </c>
      <c r="D370" s="4">
        <v>30</v>
      </c>
      <c r="I370" t="str">
        <f>I369</f>
        <v>ALTER TABLE TM_TASK_COMMENT_LIST</v>
      </c>
      <c r="K370" s="25" t="str">
        <f t="shared" si="158"/>
        <v>INSERT_DATE,</v>
      </c>
      <c r="L370" s="12"/>
      <c r="M370" s="18" t="str">
        <f>CONCATENATE(B370,",")</f>
        <v>INSERT_DATE,</v>
      </c>
      <c r="N370" s="5" t="str">
        <f t="shared" si="163"/>
        <v>INSERT_DATE VARCHAR(30),</v>
      </c>
      <c r="O370" s="1" t="s">
        <v>7</v>
      </c>
      <c r="P370" t="s">
        <v>8</v>
      </c>
      <c r="W370" s="17" t="str">
        <f t="shared" si="159"/>
        <v>insertDate</v>
      </c>
      <c r="X370" s="3" t="str">
        <f t="shared" si="160"/>
        <v>"insertDate":"",</v>
      </c>
      <c r="Y370" s="22" t="str">
        <f t="shared" si="161"/>
        <v>public static String INSERT_DATE="insertDate";</v>
      </c>
      <c r="Z370" s="7" t="str">
        <f t="shared" si="162"/>
        <v>private String insertDate="";</v>
      </c>
    </row>
    <row r="371" spans="2:26" ht="19.2" x14ac:dyDescent="0.45">
      <c r="B371" s="1" t="s">
        <v>5</v>
      </c>
      <c r="C371" s="1" t="s">
        <v>1</v>
      </c>
      <c r="D371" s="4">
        <v>30</v>
      </c>
      <c r="I371" t="str">
        <f>I370</f>
        <v>ALTER TABLE TM_TASK_COMMENT_LIST</v>
      </c>
      <c r="K371" s="25" t="str">
        <f t="shared" si="158"/>
        <v>MODIFICATION_DATE,</v>
      </c>
      <c r="L371" s="12"/>
      <c r="M371" s="18" t="str">
        <f>CONCATENATE(B371,",")</f>
        <v>MODIFICATION_DATE,</v>
      </c>
      <c r="N371" s="5" t="str">
        <f t="shared" si="163"/>
        <v>MODIFICATION_DATE VARCHAR(30),</v>
      </c>
      <c r="O371" s="1" t="s">
        <v>9</v>
      </c>
      <c r="P371" t="s">
        <v>8</v>
      </c>
      <c r="W371" s="17" t="str">
        <f t="shared" si="159"/>
        <v>modificationDate</v>
      </c>
      <c r="X371" s="3" t="str">
        <f t="shared" si="160"/>
        <v>"modificationDate":"",</v>
      </c>
      <c r="Y371" s="22" t="str">
        <f t="shared" si="161"/>
        <v>public static String MODIFICATION_DATE="modificationDate";</v>
      </c>
      <c r="Z371" s="7" t="str">
        <f t="shared" si="162"/>
        <v>private String modificationDate="";</v>
      </c>
    </row>
    <row r="372" spans="2:26" ht="19.2" x14ac:dyDescent="0.45">
      <c r="B372" s="1" t="s">
        <v>367</v>
      </c>
      <c r="C372" s="1" t="s">
        <v>1</v>
      </c>
      <c r="D372" s="4">
        <v>222</v>
      </c>
      <c r="I372" t="str">
        <f>I267</f>
        <v>ALTER TABLE TM_TASK_REPORTER</v>
      </c>
      <c r="K372" s="25" t="str">
        <f t="shared" si="158"/>
        <v>FK_BACKLOG_ID,</v>
      </c>
      <c r="L372" s="12"/>
      <c r="M372" s="18" t="str">
        <f>CONCATENATE(B372,",")</f>
        <v>FK_BACKLOG_ID,</v>
      </c>
      <c r="N372" s="5" t="str">
        <f t="shared" si="163"/>
        <v>FK_BACKLOG_ID VARCHAR(222),</v>
      </c>
      <c r="O372" s="1" t="s">
        <v>10</v>
      </c>
      <c r="P372" t="s">
        <v>354</v>
      </c>
      <c r="Q372" t="s">
        <v>2</v>
      </c>
      <c r="W372" s="17" t="str">
        <f t="shared" si="159"/>
        <v>fkBacklogId</v>
      </c>
      <c r="X372" s="3" t="str">
        <f t="shared" si="160"/>
        <v>"fkBacklogId":"",</v>
      </c>
      <c r="Y372" s="22" t="str">
        <f t="shared" si="161"/>
        <v>public static String FK_BACKLOG_ID="fkBacklogId";</v>
      </c>
      <c r="Z372" s="7" t="str">
        <f t="shared" si="162"/>
        <v>private String fkBacklogId="";</v>
      </c>
    </row>
    <row r="373" spans="2:26" ht="19.2" x14ac:dyDescent="0.45">
      <c r="B373" s="1" t="s">
        <v>21</v>
      </c>
      <c r="C373" s="1" t="s">
        <v>1</v>
      </c>
      <c r="D373" s="4">
        <v>444</v>
      </c>
      <c r="J373" s="23"/>
      <c r="K373" s="25" t="s">
        <v>370</v>
      </c>
      <c r="L373" s="12"/>
      <c r="M373" s="18"/>
      <c r="N373" s="5" t="str">
        <f>CONCATENATE(B373," ",C373,"(",D373,")",",")</f>
        <v>USERNAME VARCHAR(444),</v>
      </c>
      <c r="O373" s="1" t="s">
        <v>21</v>
      </c>
      <c r="W373" s="17" t="str">
        <f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username</v>
      </c>
      <c r="X373" s="3" t="str">
        <f>CONCATENATE("""",W373,"""",":","""","""",",")</f>
        <v>"username":"",</v>
      </c>
      <c r="Y373" s="22" t="str">
        <f>CONCATENATE("public static String ",,B373,,"=","""",W373,""";")</f>
        <v>public static String USERNAME="username";</v>
      </c>
      <c r="Z373" s="7" t="str">
        <f>CONCATENATE("private String ",W373,"=","""""",";")</f>
        <v>private String username="";</v>
      </c>
    </row>
    <row r="374" spans="2:26" ht="19.2" x14ac:dyDescent="0.45">
      <c r="B374" s="1" t="s">
        <v>371</v>
      </c>
      <c r="C374" s="1" t="s">
        <v>1</v>
      </c>
      <c r="D374" s="4">
        <v>444</v>
      </c>
      <c r="J374" s="23"/>
      <c r="K374" s="25" t="s">
        <v>437</v>
      </c>
      <c r="L374" s="12"/>
      <c r="M374" s="18"/>
      <c r="N374" s="5" t="str">
        <f>CONCATENATE(B374," ",C374,"(",D374,")",",")</f>
        <v>AVATAR_URL VARCHAR(444),</v>
      </c>
      <c r="O374" s="1" t="s">
        <v>372</v>
      </c>
      <c r="P374" t="s">
        <v>325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avatarUrl</v>
      </c>
      <c r="X374" s="3" t="str">
        <f>CONCATENATE("""",W374,"""",":","""","""",",")</f>
        <v>"avatarUrl":"",</v>
      </c>
      <c r="Y374" s="22" t="str">
        <f>CONCATENATE("public static String ",,B374,,"=","""",W374,""";")</f>
        <v>public static String AVATAR_URL="avatarUrl";</v>
      </c>
      <c r="Z374" s="7" t="str">
        <f>CONCATENATE("private String ",W374,"=","""""",";")</f>
        <v>private String avatarUrl="";</v>
      </c>
    </row>
    <row r="375" spans="2:26" ht="19.2" x14ac:dyDescent="0.45">
      <c r="B375" s="1" t="s">
        <v>11</v>
      </c>
      <c r="C375" s="1" t="s">
        <v>1</v>
      </c>
      <c r="D375" s="4">
        <v>444</v>
      </c>
      <c r="J375" s="23"/>
      <c r="K375" s="25" t="str">
        <f t="shared" si="158"/>
        <v>FK_USER_ID,</v>
      </c>
      <c r="L375" s="12"/>
      <c r="M375" s="18"/>
      <c r="N375" s="5" t="str">
        <f t="shared" si="163"/>
        <v>FK_USER_ID VARCHAR(444),</v>
      </c>
      <c r="O375" s="1" t="s">
        <v>10</v>
      </c>
      <c r="P375" t="s">
        <v>12</v>
      </c>
      <c r="Q375" t="s">
        <v>2</v>
      </c>
      <c r="W375" s="17" t="str">
        <f t="shared" si="159"/>
        <v>fkUserId</v>
      </c>
      <c r="X375" s="3" t="str">
        <f t="shared" si="160"/>
        <v>"fkUserId":"",</v>
      </c>
      <c r="Y375" s="22" t="str">
        <f t="shared" si="161"/>
        <v>public static String FK_USER_ID="fkUserId";</v>
      </c>
      <c r="Z375" s="7" t="str">
        <f t="shared" si="162"/>
        <v>private String fkUserId="";</v>
      </c>
    </row>
    <row r="376" spans="2:26" ht="19.2" x14ac:dyDescent="0.45">
      <c r="B376" s="1" t="s">
        <v>323</v>
      </c>
      <c r="C376" s="1" t="s">
        <v>1</v>
      </c>
      <c r="D376" s="4">
        <v>3000</v>
      </c>
      <c r="K376" s="25" t="str">
        <f t="shared" si="158"/>
        <v>COMMENT,</v>
      </c>
      <c r="L376" s="12"/>
      <c r="M376" s="18"/>
      <c r="N376" s="5" t="str">
        <f t="shared" si="163"/>
        <v>COMMENT VARCHAR(3000),</v>
      </c>
      <c r="O376" s="1" t="s">
        <v>323</v>
      </c>
      <c r="W376" s="17" t="str">
        <f t="shared" si="159"/>
        <v>comment</v>
      </c>
      <c r="X376" s="3" t="str">
        <f t="shared" si="160"/>
        <v>"comment":"",</v>
      </c>
      <c r="Y376" s="22" t="str">
        <f t="shared" si="161"/>
        <v>public static String COMMENT="comment";</v>
      </c>
      <c r="Z376" s="7" t="str">
        <f t="shared" si="162"/>
        <v>private String comment="";</v>
      </c>
    </row>
    <row r="377" spans="2:26" ht="19.2" x14ac:dyDescent="0.45">
      <c r="B377" s="1" t="s">
        <v>327</v>
      </c>
      <c r="C377" s="1" t="s">
        <v>1</v>
      </c>
      <c r="D377" s="4">
        <v>30</v>
      </c>
      <c r="I377" t="str">
        <f>I274</f>
        <v>ALTER TABLE TM_TASK_LABEL</v>
      </c>
      <c r="K377" s="25" t="str">
        <f t="shared" si="158"/>
        <v>COMMENT_DATE,</v>
      </c>
      <c r="L377" s="12"/>
      <c r="M377" s="18" t="str">
        <f>CONCATENATE(B377,",")</f>
        <v>COMMENT_DATE,</v>
      </c>
      <c r="N377" s="5" t="str">
        <f t="shared" si="163"/>
        <v>COMMENT_DATE VARCHAR(30),</v>
      </c>
      <c r="O377" s="1" t="s">
        <v>323</v>
      </c>
      <c r="P377" t="s">
        <v>8</v>
      </c>
      <c r="W377" s="17" t="str">
        <f t="shared" si="159"/>
        <v>commentDate</v>
      </c>
      <c r="X377" s="3" t="str">
        <f t="shared" si="160"/>
        <v>"commentDate":"",</v>
      </c>
      <c r="Y377" s="22" t="str">
        <f t="shared" si="161"/>
        <v>public static String COMMENT_DATE="commentDate";</v>
      </c>
      <c r="Z377" s="7" t="str">
        <f t="shared" si="162"/>
        <v>private String commentDate="";</v>
      </c>
    </row>
    <row r="378" spans="2:26" ht="19.2" x14ac:dyDescent="0.45">
      <c r="B378" s="1" t="s">
        <v>368</v>
      </c>
      <c r="C378" s="1" t="s">
        <v>1</v>
      </c>
      <c r="D378" s="4">
        <v>30</v>
      </c>
      <c r="I378" t="str">
        <f>I275</f>
        <v>ALTER TABLE TM_TASK_LABEL</v>
      </c>
      <c r="K378" s="25" t="str">
        <f t="shared" si="158"/>
        <v>COMMENT_TIME,</v>
      </c>
      <c r="L378" s="12"/>
      <c r="M378" s="18" t="str">
        <f>CONCATENATE(B378,",")</f>
        <v>COMMENT_TIME,</v>
      </c>
      <c r="N378" s="5" t="str">
        <f t="shared" si="163"/>
        <v>COMMENT_TIME VARCHAR(30),</v>
      </c>
      <c r="O378" s="1" t="s">
        <v>323</v>
      </c>
      <c r="P378" t="s">
        <v>133</v>
      </c>
      <c r="W378" s="17" t="str">
        <f t="shared" si="159"/>
        <v>commentTime</v>
      </c>
      <c r="X378" s="3" t="str">
        <f t="shared" si="160"/>
        <v>"commentTime":"",</v>
      </c>
      <c r="Y378" s="22" t="str">
        <f t="shared" si="161"/>
        <v>public static String COMMENT_TIME="commentTime";</v>
      </c>
      <c r="Z378" s="7" t="str">
        <f t="shared" si="162"/>
        <v>private String commentTime="";</v>
      </c>
    </row>
    <row r="379" spans="2:26" ht="19.2" x14ac:dyDescent="0.45">
      <c r="B379" s="1" t="s">
        <v>421</v>
      </c>
      <c r="C379" s="1" t="s">
        <v>1</v>
      </c>
      <c r="D379" s="4">
        <v>444</v>
      </c>
      <c r="I379" t="str">
        <f>I378</f>
        <v>ALTER TABLE TM_TASK_LABEL</v>
      </c>
      <c r="J379" t="str">
        <f>CONCATENATE(LEFT(CONCATENATE(" ADD "," ",N379,";"),LEN(CONCATENATE(" ADD "," ",N379,";"))-2),";")</f>
        <v xml:space="preserve"> ADD  COMMENT_TYPE VARCHAR(444);</v>
      </c>
      <c r="K379" s="25" t="str">
        <f t="shared" si="158"/>
        <v>COMMENT_TYPE,</v>
      </c>
      <c r="L379" s="12"/>
      <c r="M379" s="18"/>
      <c r="N379" s="5" t="str">
        <f t="shared" ref="N379:N385" si="164">CONCATENATE(B379," ",C379,"(",D379,")",",")</f>
        <v>COMMENT_TYPE VARCHAR(444),</v>
      </c>
      <c r="O379" s="1" t="s">
        <v>323</v>
      </c>
      <c r="P379" t="s">
        <v>51</v>
      </c>
      <c r="W379" s="17" t="str">
        <f t="shared" ref="W379:W385" si="165"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commentType</v>
      </c>
      <c r="X379" s="3" t="str">
        <f t="shared" ref="X379:X385" si="166">CONCATENATE("""",W379,"""",":","""","""",",")</f>
        <v>"commentType":"",</v>
      </c>
      <c r="Y379" s="22" t="str">
        <f t="shared" ref="Y379:Y385" si="167">CONCATENATE("public static String ",,B379,,"=","""",W379,""";")</f>
        <v>public static String COMMENT_TYPE="commentType";</v>
      </c>
      <c r="Z379" s="7" t="str">
        <f t="shared" ref="Z379:Z385" si="168">CONCATENATE("private String ",W379,"=","""""",";")</f>
        <v>private String commentType="";</v>
      </c>
    </row>
    <row r="380" spans="2:26" ht="19.2" x14ac:dyDescent="0.45">
      <c r="B380" s="1" t="s">
        <v>318</v>
      </c>
      <c r="C380" s="1" t="s">
        <v>1</v>
      </c>
      <c r="D380" s="4">
        <v>222</v>
      </c>
      <c r="I380" t="str">
        <f>I378</f>
        <v>ALTER TABLE TM_TASK_LABEL</v>
      </c>
      <c r="J380" t="str">
        <f>CONCATENATE(LEFT(CONCATENATE(" ADD "," ",N380,";"),LEN(CONCATENATE(" ADD "," ",N380,";"))-2),";")</f>
        <v xml:space="preserve"> ADD  FK_TASK_ID VARCHAR(222);</v>
      </c>
      <c r="K380" s="25" t="str">
        <f t="shared" si="158"/>
        <v>FK_TASK_ID,</v>
      </c>
      <c r="L380" s="12"/>
      <c r="M380" s="18" t="str">
        <f>CONCATENATE(B380,",")</f>
        <v>FK_TASK_ID,</v>
      </c>
      <c r="N380" s="5" t="str">
        <f t="shared" si="164"/>
        <v>FK_TASK_ID VARCHAR(222),</v>
      </c>
      <c r="O380" s="1" t="s">
        <v>10</v>
      </c>
      <c r="P380" t="s">
        <v>311</v>
      </c>
      <c r="Q380" t="s">
        <v>2</v>
      </c>
      <c r="W380" s="17" t="str">
        <f t="shared" si="165"/>
        <v>fkTaskId</v>
      </c>
      <c r="X380" s="3" t="str">
        <f t="shared" si="166"/>
        <v>"fkTaskId":"",</v>
      </c>
      <c r="Y380" s="22" t="str">
        <f t="shared" si="167"/>
        <v>public static String FK_TASK_ID="fkTaskId";</v>
      </c>
      <c r="Z380" s="7" t="str">
        <f t="shared" si="168"/>
        <v>private String fkTaskId="";</v>
      </c>
    </row>
    <row r="381" spans="2:26" ht="19.2" x14ac:dyDescent="0.45">
      <c r="B381" s="1" t="s">
        <v>547</v>
      </c>
      <c r="C381" s="1" t="s">
        <v>1</v>
      </c>
      <c r="D381" s="4">
        <v>222</v>
      </c>
      <c r="I381" t="str">
        <f>I377</f>
        <v>ALTER TABLE TM_TASK_LABEL</v>
      </c>
      <c r="J381" t="str">
        <f>CONCATENATE(LEFT(CONCATENATE(" ADD "," ",N381,";"),LEN(CONCATENATE(" ADD "," ",N381,";"))-2),";")</f>
        <v xml:space="preserve"> ADD  IS_BUG VARCHAR(222);</v>
      </c>
      <c r="K381" s="25" t="str">
        <f t="shared" si="158"/>
        <v>IS_BUG,</v>
      </c>
      <c r="L381" s="12"/>
      <c r="M381" s="18" t="str">
        <f>CONCATENATE(B381,",")</f>
        <v>IS_BUG,</v>
      </c>
      <c r="N381" s="5" t="str">
        <f t="shared" si="164"/>
        <v>IS_BUG VARCHAR(222),</v>
      </c>
      <c r="O381" s="1" t="s">
        <v>112</v>
      </c>
      <c r="P381" t="s">
        <v>409</v>
      </c>
      <c r="W381" s="17" t="str">
        <f t="shared" si="165"/>
        <v>isBug</v>
      </c>
      <c r="X381" s="3" t="str">
        <f t="shared" si="166"/>
        <v>"isBug":"",</v>
      </c>
      <c r="Y381" s="22" t="str">
        <f t="shared" si="167"/>
        <v>public static String IS_BUG="isBug";</v>
      </c>
      <c r="Z381" s="7" t="str">
        <f t="shared" si="168"/>
        <v>private String isBug="";</v>
      </c>
    </row>
    <row r="382" spans="2:26" ht="19.2" x14ac:dyDescent="0.45">
      <c r="B382" s="1" t="s">
        <v>548</v>
      </c>
      <c r="C382" s="1" t="s">
        <v>1</v>
      </c>
      <c r="D382" s="4">
        <v>222</v>
      </c>
      <c r="I382" t="str">
        <f>I378</f>
        <v>ALTER TABLE TM_TASK_LABEL</v>
      </c>
      <c r="J382" t="str">
        <f>CONCATENATE(LEFT(CONCATENATE(" ADD "," ",N382,";"),LEN(CONCATENATE(" ADD "," ",N382,";"))-2),";")</f>
        <v xml:space="preserve"> ADD  IS_REQUEST VARCHAR(222);</v>
      </c>
      <c r="K382" s="25" t="str">
        <f t="shared" si="158"/>
        <v>IS_REQUEST,</v>
      </c>
      <c r="L382" s="12"/>
      <c r="M382" s="18" t="str">
        <f>CONCATENATE(B382,",")</f>
        <v>IS_REQUEST,</v>
      </c>
      <c r="N382" s="5" t="str">
        <f t="shared" si="164"/>
        <v>IS_REQUEST VARCHAR(222),</v>
      </c>
      <c r="O382" s="1" t="s">
        <v>112</v>
      </c>
      <c r="P382" t="s">
        <v>549</v>
      </c>
      <c r="W382" s="17" t="str">
        <f t="shared" si="165"/>
        <v>isRequest</v>
      </c>
      <c r="X382" s="3" t="str">
        <f t="shared" si="166"/>
        <v>"isRequest":"",</v>
      </c>
      <c r="Y382" s="22" t="str">
        <f t="shared" si="167"/>
        <v>public static String IS_REQUEST="isRequest";</v>
      </c>
      <c r="Z382" s="7" t="str">
        <f t="shared" si="168"/>
        <v>private String isRequest="";</v>
      </c>
    </row>
    <row r="383" spans="2:26" ht="19.2" x14ac:dyDescent="0.45">
      <c r="B383" s="1" t="s">
        <v>546</v>
      </c>
      <c r="C383" s="1" t="s">
        <v>1</v>
      </c>
      <c r="D383" s="4">
        <v>222</v>
      </c>
      <c r="I383" t="str">
        <f>I379</f>
        <v>ALTER TABLE TM_TASK_LABEL</v>
      </c>
      <c r="J383" t="str">
        <f>CONCATENATE(LEFT(CONCATENATE(" ADD "," ",N383,";"),LEN(CONCATENATE(" ADD "," ",N383,";"))-2),";")</f>
        <v xml:space="preserve"> ADD  IS_SUBTASK VARCHAR(222);</v>
      </c>
      <c r="K383" s="25" t="str">
        <f t="shared" si="158"/>
        <v>IS_SUBTASK,</v>
      </c>
      <c r="L383" s="12"/>
      <c r="M383" s="18" t="str">
        <f>CONCATENATE(B383,",")</f>
        <v>IS_SUBTASK,</v>
      </c>
      <c r="N383" s="5" t="str">
        <f t="shared" si="164"/>
        <v>IS_SUBTASK VARCHAR(222),</v>
      </c>
      <c r="O383" s="1" t="s">
        <v>112</v>
      </c>
      <c r="P383" t="s">
        <v>550</v>
      </c>
      <c r="W383" s="17" t="str">
        <f t="shared" si="165"/>
        <v>isSubtask</v>
      </c>
      <c r="X383" s="3" t="str">
        <f t="shared" si="166"/>
        <v>"isSubtask":"",</v>
      </c>
      <c r="Y383" s="22" t="str">
        <f t="shared" si="167"/>
        <v>public static String IS_SUBTASK="isSubtask";</v>
      </c>
      <c r="Z383" s="7" t="str">
        <f t="shared" si="168"/>
        <v>private String isSubtask="";</v>
      </c>
    </row>
    <row r="384" spans="2:26" ht="19.2" x14ac:dyDescent="0.45">
      <c r="B384" s="1" t="s">
        <v>622</v>
      </c>
      <c r="C384" s="1" t="s">
        <v>1</v>
      </c>
      <c r="D384" s="4">
        <v>444</v>
      </c>
      <c r="K384" s="25" t="str">
        <f t="shared" si="158"/>
        <v>IS_NOTIFIED_BUG,</v>
      </c>
      <c r="L384" s="12"/>
      <c r="M384" s="18"/>
      <c r="N384" s="5" t="str">
        <f>CONCATENATE(B384," ",C384,"(",D384,")",",")</f>
        <v>IS_NOTIFIED_BUG VARCHAR(444),</v>
      </c>
      <c r="O384" s="1" t="s">
        <v>10</v>
      </c>
      <c r="P384" t="s">
        <v>131</v>
      </c>
      <c r="Q384" t="s">
        <v>323</v>
      </c>
      <c r="R384" t="s">
        <v>329</v>
      </c>
      <c r="W384" s="17" t="str">
        <f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fkParentCommentİd</v>
      </c>
      <c r="X384" s="3" t="str">
        <f>CONCATENATE("""",W384,"""",":","""","""",",")</f>
        <v>"fkParentCommentİd":"",</v>
      </c>
      <c r="Y384" s="22" t="str">
        <f>CONCATENATE("public static String ",,B384,,"=","""",W384,""";")</f>
        <v>public static String IS_NOTIFIED_BUG="fkParentCommentİd";</v>
      </c>
      <c r="Z384" s="7" t="str">
        <f>CONCATENATE("private String ",W384,"=","""""",";")</f>
        <v>private String fkParentCommentİd="";</v>
      </c>
    </row>
    <row r="385" spans="2:26" ht="19.2" x14ac:dyDescent="0.45">
      <c r="B385" s="1" t="s">
        <v>328</v>
      </c>
      <c r="C385" s="1" t="s">
        <v>1</v>
      </c>
      <c r="D385" s="4">
        <v>444</v>
      </c>
      <c r="K385" s="25" t="str">
        <f>CONCATENATE(B385,"")</f>
        <v>FK_PARENT_COMMENT_ID</v>
      </c>
      <c r="L385" s="12"/>
      <c r="M385" s="18"/>
      <c r="N385" s="5" t="str">
        <f t="shared" si="164"/>
        <v>FK_PARENT_COMMENT_ID VARCHAR(444),</v>
      </c>
      <c r="O385" s="1" t="s">
        <v>10</v>
      </c>
      <c r="P385" t="s">
        <v>131</v>
      </c>
      <c r="Q385" t="s">
        <v>323</v>
      </c>
      <c r="R385" t="s">
        <v>329</v>
      </c>
      <c r="W385" s="17" t="str">
        <f t="shared" si="165"/>
        <v>fkParentCommentİd</v>
      </c>
      <c r="X385" s="3" t="str">
        <f t="shared" si="166"/>
        <v>"fkParentCommentİd":"",</v>
      </c>
      <c r="Y385" s="22" t="str">
        <f t="shared" si="167"/>
        <v>public static String FK_PARENT_COMMENT_ID="fkParentCommentİd";</v>
      </c>
      <c r="Z385" s="7" t="str">
        <f t="shared" si="168"/>
        <v>private String fkParentCommentİd="";</v>
      </c>
    </row>
    <row r="386" spans="2:26" ht="19.2" x14ac:dyDescent="0.45">
      <c r="C386" s="1"/>
      <c r="D386" s="8"/>
      <c r="K386" s="29" t="str">
        <f>CONCATENATE(" FROM ",LEFT(B367,LEN(B367)-5)," T")</f>
        <v xml:space="preserve"> FROM TM_TASK_COMMENT T</v>
      </c>
      <c r="M386" s="18"/>
      <c r="N386" s="33" t="s">
        <v>130</v>
      </c>
      <c r="O386" s="1"/>
      <c r="W386" s="17"/>
    </row>
    <row r="387" spans="2:26" ht="19.2" x14ac:dyDescent="0.45">
      <c r="C387" s="1"/>
      <c r="D387" s="8"/>
      <c r="M387" s="18"/>
      <c r="N387" s="31" t="s">
        <v>126</v>
      </c>
      <c r="O387" s="1"/>
      <c r="W387" s="17"/>
    </row>
    <row r="388" spans="2:26" x14ac:dyDescent="0.3">
      <c r="K388" s="29"/>
    </row>
    <row r="389" spans="2:26" x14ac:dyDescent="0.3">
      <c r="K389" s="29"/>
    </row>
    <row r="390" spans="2:26" x14ac:dyDescent="0.3">
      <c r="B390" s="2" t="s">
        <v>260</v>
      </c>
      <c r="I390" t="str">
        <f>CONCATENATE("ALTER TABLE"," ",B390)</f>
        <v>ALTER TABLE TM_TASK</v>
      </c>
      <c r="N390" s="5" t="str">
        <f>CONCATENATE("CREATE TABLE ",B390," ","(")</f>
        <v>CREATE TABLE TM_TASK (</v>
      </c>
    </row>
    <row r="391" spans="2:26" ht="19.2" x14ac:dyDescent="0.45">
      <c r="B391" s="1" t="s">
        <v>2</v>
      </c>
      <c r="C391" s="1" t="s">
        <v>1</v>
      </c>
      <c r="D391" s="4">
        <v>30</v>
      </c>
      <c r="E391" s="24" t="s">
        <v>113</v>
      </c>
      <c r="I391" t="str">
        <f>I390</f>
        <v>ALTER TABLE TM_TASK</v>
      </c>
      <c r="J391" t="str">
        <f>CONCATENATE(LEFT(CONCATENATE(" ADD "," ",N391,";"),LEN(CONCATENATE(" ADD "," ",N391,";"))-2),";")</f>
        <v xml:space="preserve"> ADD  ID VARCHAR(30) NOT NULL ;</v>
      </c>
      <c r="K391" s="21" t="str">
        <f>CONCATENATE(LEFT(CONCATENATE("  ALTER COLUMN  "," ",N391,";"),LEN(CONCATENATE("  ALTER COLUMN  "," ",N391,";"))-2),";")</f>
        <v xml:space="preserve">  ALTER COLUMN   ID VARCHAR(30) NOT NULL ;</v>
      </c>
      <c r="L391" s="12"/>
      <c r="M391" s="18" t="str">
        <f>CONCATENATE(B391,",")</f>
        <v>ID,</v>
      </c>
      <c r="N391" s="5" t="str">
        <f>CONCATENATE(B391," ",C391,"(",D391,") ",E391," ,")</f>
        <v>ID VARCHAR(30) NOT NULL ,</v>
      </c>
      <c r="O391" s="1" t="s">
        <v>2</v>
      </c>
      <c r="P391" s="6"/>
      <c r="Q391" s="6"/>
      <c r="R391" s="6"/>
      <c r="S391" s="6"/>
      <c r="T391" s="6"/>
      <c r="U391" s="6"/>
      <c r="V391" s="6"/>
      <c r="W391" s="17" t="str">
        <f t="shared" ref="W391:W417" si="169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id</v>
      </c>
      <c r="X391" s="3" t="str">
        <f>CONCATENATE("""",W391,"""",":","""","""",",")</f>
        <v>"id":"",</v>
      </c>
      <c r="Y391" s="22" t="str">
        <f>CONCATENATE("public static String ",,B391,,"=","""",W391,""";")</f>
        <v>public static String ID="id";</v>
      </c>
      <c r="Z391" s="7" t="str">
        <f>CONCATENATE("private String ",W391,"=","""""",";")</f>
        <v>private String id="";</v>
      </c>
    </row>
    <row r="392" spans="2:26" ht="19.2" x14ac:dyDescent="0.45">
      <c r="B392" s="1" t="s">
        <v>3</v>
      </c>
      <c r="C392" s="1" t="s">
        <v>1</v>
      </c>
      <c r="D392" s="4">
        <v>10</v>
      </c>
      <c r="I392" t="str">
        <f>I391</f>
        <v>ALTER TABLE TM_TASK</v>
      </c>
      <c r="J392" t="str">
        <f>CONCATENATE(LEFT(CONCATENATE(" ADD "," ",N392,";"),LEN(CONCATENATE(" ADD "," ",N392,";"))-2),";")</f>
        <v xml:space="preserve"> ADD  STATUS VARCHAR(10);</v>
      </c>
      <c r="K392" s="21" t="str">
        <f>CONCATENATE(LEFT(CONCATENATE("  ALTER COLUMN  "," ",N392,";"),LEN(CONCATENATE("  ALTER COLUMN  "," ",N392,";"))-2),";")</f>
        <v xml:space="preserve">  ALTER COLUMN   STATUS VARCHAR(10);</v>
      </c>
      <c r="L392" s="12"/>
      <c r="M392" s="18" t="str">
        <f>CONCATENATE(B392,",")</f>
        <v>STATUS,</v>
      </c>
      <c r="N392" s="5" t="str">
        <f t="shared" ref="N392:N417" si="170">CONCATENATE(B392," ",C392,"(",D392,")",",")</f>
        <v>STATUS VARCHAR(10),</v>
      </c>
      <c r="O392" s="1" t="s">
        <v>3</v>
      </c>
      <c r="W392" s="17" t="str">
        <f t="shared" si="169"/>
        <v>status</v>
      </c>
      <c r="X392" s="3" t="str">
        <f>CONCATENATE("""",W392,"""",":","""","""",",")</f>
        <v>"status":"",</v>
      </c>
      <c r="Y392" s="22" t="str">
        <f>CONCATENATE("public static String ",,B392,,"=","""",W392,""";")</f>
        <v>public static String STATUS="status";</v>
      </c>
      <c r="Z392" s="7" t="str">
        <f>CONCATENATE("private String ",W392,"=","""""",";")</f>
        <v>private String status="";</v>
      </c>
    </row>
    <row r="393" spans="2:26" ht="19.2" x14ac:dyDescent="0.45">
      <c r="B393" s="1" t="s">
        <v>4</v>
      </c>
      <c r="C393" s="1" t="s">
        <v>1</v>
      </c>
      <c r="D393" s="4">
        <v>20</v>
      </c>
      <c r="I393" t="str">
        <f>I392</f>
        <v>ALTER TABLE TM_TASK</v>
      </c>
      <c r="J393" t="str">
        <f>CONCATENATE(LEFT(CONCATENATE(" ADD "," ",N393,";"),LEN(CONCATENATE(" ADD "," ",N393,";"))-2),";")</f>
        <v xml:space="preserve"> ADD  INSERT_DATE VARCHAR(20);</v>
      </c>
      <c r="K393" s="21" t="str">
        <f>CONCATENATE(LEFT(CONCATENATE("  ALTER COLUMN  "," ",N393,";"),LEN(CONCATENATE("  ALTER COLUMN  "," ",N393,";"))-2),";")</f>
        <v xml:space="preserve">  ALTER COLUMN   INSERT_DATE VARCHAR(20);</v>
      </c>
      <c r="L393" s="12"/>
      <c r="M393" s="18" t="str">
        <f>CONCATENATE(B393,",")</f>
        <v>INSERT_DATE,</v>
      </c>
      <c r="N393" s="5" t="str">
        <f t="shared" si="170"/>
        <v>INSERT_DATE VARCHAR(20),</v>
      </c>
      <c r="O393" s="1" t="s">
        <v>7</v>
      </c>
      <c r="P393" t="s">
        <v>8</v>
      </c>
      <c r="W393" s="17" t="str">
        <f t="shared" si="169"/>
        <v>insertDate</v>
      </c>
      <c r="X393" s="3" t="str">
        <f t="shared" ref="X393:X417" si="171">CONCATENATE("""",W393,"""",":","""","""",",")</f>
        <v>"insertDate":"",</v>
      </c>
      <c r="Y393" s="22" t="str">
        <f t="shared" ref="Y393:Y417" si="172">CONCATENATE("public static String ",,B393,,"=","""",W393,""";")</f>
        <v>public static String INSERT_DATE="insertDate";</v>
      </c>
      <c r="Z393" s="7" t="str">
        <f t="shared" ref="Z393:Z417" si="173">CONCATENATE("private String ",W393,"=","""""",";")</f>
        <v>private String insertDate="";</v>
      </c>
    </row>
    <row r="394" spans="2:26" ht="19.2" x14ac:dyDescent="0.45">
      <c r="B394" s="1" t="s">
        <v>5</v>
      </c>
      <c r="C394" s="1" t="s">
        <v>1</v>
      </c>
      <c r="D394" s="4">
        <v>20</v>
      </c>
      <c r="I394" t="str">
        <f>I393</f>
        <v>ALTER TABLE TM_TASK</v>
      </c>
      <c r="J394" t="str">
        <f>CONCATENATE(LEFT(CONCATENATE(" ADD "," ",N394,";"),LEN(CONCATENATE(" ADD "," ",N394,";"))-2),";")</f>
        <v xml:space="preserve"> ADD  MODIFICATION_DATE VARCHAR(20);</v>
      </c>
      <c r="K394" s="21" t="str">
        <f>CONCATENATE(LEFT(CONCATENATE("  ALTER COLUMN  "," ",N394,";"),LEN(CONCATENATE("  ALTER COLUMN  "," ",N394,";"))-2),";")</f>
        <v xml:space="preserve">  ALTER COLUMN   MODIFICATION_DATE VARCHAR(20);</v>
      </c>
      <c r="L394" s="12"/>
      <c r="M394" s="18" t="str">
        <f>CONCATENATE(B394,",")</f>
        <v>MODIFICATION_DATE,</v>
      </c>
      <c r="N394" s="5" t="str">
        <f t="shared" si="170"/>
        <v>MODIFICATION_DATE VARCHAR(20),</v>
      </c>
      <c r="O394" s="1" t="s">
        <v>9</v>
      </c>
      <c r="P394" t="s">
        <v>8</v>
      </c>
      <c r="W394" s="17" t="str">
        <f t="shared" si="169"/>
        <v>modificationDate</v>
      </c>
      <c r="X394" s="3" t="str">
        <f t="shared" si="171"/>
        <v>"modificationDate":"",</v>
      </c>
      <c r="Y394" s="22" t="str">
        <f t="shared" si="172"/>
        <v>public static String MODIFICATION_DATE="modificationDate";</v>
      </c>
      <c r="Z394" s="7" t="str">
        <f t="shared" si="173"/>
        <v>private String modificationDate="";</v>
      </c>
    </row>
    <row r="395" spans="2:26" ht="19.2" x14ac:dyDescent="0.45">
      <c r="B395" s="1" t="s">
        <v>0</v>
      </c>
      <c r="C395" s="1" t="s">
        <v>1</v>
      </c>
      <c r="D395" s="4">
        <v>400</v>
      </c>
      <c r="I395" t="e">
        <f>#REF!</f>
        <v>#REF!</v>
      </c>
      <c r="J395" t="str">
        <f>CONCATENATE(LEFT(CONCATENATE(" ADD "," ",N395,";"),LEN(CONCATENATE(" ADD "," ",N395,";"))-2),";")</f>
        <v xml:space="preserve"> ADD  NAME VARCHAR(400);</v>
      </c>
      <c r="K395" s="21" t="str">
        <f>CONCATENATE(LEFT(CONCATENATE("  ALTER COLUMN  "," ",N395,";"),LEN(CONCATENATE("  ALTER COLUMN  "," ",N395,";"))-2),";")</f>
        <v xml:space="preserve">  ALTER COLUMN   NAME VARCHAR(400);</v>
      </c>
      <c r="L395" s="12"/>
      <c r="M395" s="18" t="str">
        <f>CONCATENATE(B395,",")</f>
        <v>NAME,</v>
      </c>
      <c r="N395" s="5" t="str">
        <f t="shared" si="170"/>
        <v>NAME VARCHAR(400),</v>
      </c>
      <c r="O395" s="1" t="s">
        <v>0</v>
      </c>
      <c r="W395" s="17" t="str">
        <f t="shared" si="169"/>
        <v>name</v>
      </c>
      <c r="X395" s="3" t="str">
        <f t="shared" si="171"/>
        <v>"name":"",</v>
      </c>
      <c r="Y395" s="22" t="str">
        <f t="shared" si="172"/>
        <v>public static String NAME="name";</v>
      </c>
      <c r="Z395" s="7" t="str">
        <f t="shared" si="173"/>
        <v>private String name="";</v>
      </c>
    </row>
    <row r="396" spans="2:26" ht="19.2" x14ac:dyDescent="0.45">
      <c r="B396" s="1" t="s">
        <v>261</v>
      </c>
      <c r="C396" s="1" t="s">
        <v>1</v>
      </c>
      <c r="D396" s="4">
        <v>40</v>
      </c>
      <c r="L396" s="12"/>
      <c r="M396" s="18"/>
      <c r="N396" s="5" t="str">
        <f t="shared" si="170"/>
        <v>FK_PARENT_TASK_ID VARCHAR(40),</v>
      </c>
      <c r="O396" s="1" t="s">
        <v>10</v>
      </c>
      <c r="P396" t="s">
        <v>131</v>
      </c>
      <c r="Q396" t="s">
        <v>311</v>
      </c>
      <c r="R396" t="s">
        <v>2</v>
      </c>
      <c r="W396" s="17" t="str">
        <f t="shared" si="169"/>
        <v>fkParentTaskId</v>
      </c>
      <c r="X396" s="3" t="str">
        <f t="shared" si="171"/>
        <v>"fkParentTaskId":"",</v>
      </c>
      <c r="Y396" s="22" t="str">
        <f t="shared" si="172"/>
        <v>public static String FK_PARENT_TASK_ID="fkParentTaskId";</v>
      </c>
      <c r="Z396" s="7" t="str">
        <f t="shared" si="173"/>
        <v>private String fkParentTaskId="";</v>
      </c>
    </row>
    <row r="397" spans="2:26" ht="19.2" x14ac:dyDescent="0.45">
      <c r="B397" s="10" t="s">
        <v>262</v>
      </c>
      <c r="C397" s="1" t="s">
        <v>1</v>
      </c>
      <c r="D397" s="4">
        <v>40</v>
      </c>
      <c r="I397" t="e">
        <f>#REF!</f>
        <v>#REF!</v>
      </c>
      <c r="J397" t="str">
        <f>CONCATENATE(LEFT(CONCATENATE(" ADD "," ",N397,";"),LEN(CONCATENATE(" ADD "," ",N397,";"))-2),";")</f>
        <v xml:space="preserve"> ADD  CREATED_BY VARCHAR(40);</v>
      </c>
      <c r="K397" s="21" t="str">
        <f>CONCATENATE(LEFT(CONCATENATE("  ALTER COLUMN  "," ",N397,";"),LEN(CONCATENATE("  ALTER COLUMN  "," ",N397,";"))-2),";")</f>
        <v xml:space="preserve">  ALTER COLUMN   CREATED_BY VARCHAR(40);</v>
      </c>
      <c r="L397" s="12"/>
      <c r="M397" s="18" t="str">
        <f>CONCATENATE(B396,",")</f>
        <v>FK_PARENT_TASK_ID,</v>
      </c>
      <c r="N397" s="5" t="str">
        <f t="shared" si="170"/>
        <v>CREATED_BY VARCHAR(40),</v>
      </c>
      <c r="O397" s="1" t="s">
        <v>282</v>
      </c>
      <c r="P397" t="s">
        <v>128</v>
      </c>
      <c r="W397" s="17" t="str">
        <f t="shared" si="169"/>
        <v>createdBy</v>
      </c>
      <c r="X397" s="3" t="str">
        <f t="shared" si="171"/>
        <v>"createdBy":"",</v>
      </c>
      <c r="Y397" s="22" t="str">
        <f t="shared" si="172"/>
        <v>public static String CREATED_BY="createdBy";</v>
      </c>
      <c r="Z397" s="7" t="str">
        <f t="shared" si="173"/>
        <v>private String createdBy="";</v>
      </c>
    </row>
    <row r="398" spans="2:26" ht="19.2" x14ac:dyDescent="0.45">
      <c r="B398" s="1" t="s">
        <v>263</v>
      </c>
      <c r="C398" s="1" t="s">
        <v>1</v>
      </c>
      <c r="D398" s="4">
        <v>40</v>
      </c>
      <c r="I398">
        <f>I24</f>
        <v>0</v>
      </c>
      <c r="J398" t="str">
        <f>CONCATENATE(LEFT(CONCATENATE(" ADD "," ",N398,";"),LEN(CONCATENATE(" ADD "," ",N398,";"))-2),";")</f>
        <v xml:space="preserve"> ADD  CREATED_DATE VARCHAR(40);</v>
      </c>
      <c r="K398" s="21" t="str">
        <f>CONCATENATE(LEFT(CONCATENATE("  ALTER COLUMN  "," ",N398,";"),LEN(CONCATENATE("  ALTER COLUMN  "," ",N398,";"))-2),";")</f>
        <v xml:space="preserve">  ALTER COLUMN   CREATED_DATE VARCHAR(40);</v>
      </c>
      <c r="L398" s="12"/>
      <c r="M398" s="18" t="str">
        <f>CONCATENATE(B398,",")</f>
        <v>CREATED_DATE,</v>
      </c>
      <c r="N398" s="5" t="str">
        <f t="shared" si="170"/>
        <v>CREATED_DATE VARCHAR(40),</v>
      </c>
      <c r="O398" s="1" t="s">
        <v>282</v>
      </c>
      <c r="P398" t="s">
        <v>8</v>
      </c>
      <c r="W398" s="17" t="str">
        <f t="shared" si="169"/>
        <v>createdDate</v>
      </c>
      <c r="X398" s="3" t="str">
        <f t="shared" si="171"/>
        <v>"createdDate":"",</v>
      </c>
      <c r="Y398" s="22" t="str">
        <f t="shared" si="172"/>
        <v>public static String CREATED_DATE="createdDate";</v>
      </c>
      <c r="Z398" s="7" t="str">
        <f t="shared" si="173"/>
        <v>private String createdDate="";</v>
      </c>
    </row>
    <row r="399" spans="2:26" ht="19.2" x14ac:dyDescent="0.45">
      <c r="B399" s="1" t="s">
        <v>264</v>
      </c>
      <c r="C399" s="1" t="s">
        <v>1</v>
      </c>
      <c r="D399" s="4">
        <v>40</v>
      </c>
      <c r="L399" s="12"/>
      <c r="M399" s="18"/>
      <c r="N399" s="5" t="str">
        <f t="shared" si="170"/>
        <v>CREATED_TIME VARCHAR(40),</v>
      </c>
      <c r="O399" s="1" t="s">
        <v>282</v>
      </c>
      <c r="P399" t="s">
        <v>133</v>
      </c>
      <c r="W399" s="17" t="str">
        <f t="shared" si="169"/>
        <v>createdTime</v>
      </c>
      <c r="X399" s="3" t="str">
        <f t="shared" si="171"/>
        <v>"createdTime":"",</v>
      </c>
      <c r="Y399" s="22" t="str">
        <f t="shared" si="172"/>
        <v>public static String CREATED_TIME="createdTime";</v>
      </c>
      <c r="Z399" s="7" t="str">
        <f t="shared" si="173"/>
        <v>private String createdTime="";</v>
      </c>
    </row>
    <row r="400" spans="2:26" ht="19.2" x14ac:dyDescent="0.45">
      <c r="B400" s="1" t="s">
        <v>265</v>
      </c>
      <c r="C400" s="1" t="s">
        <v>1</v>
      </c>
      <c r="D400" s="4">
        <v>50</v>
      </c>
      <c r="I400">
        <f>I24</f>
        <v>0</v>
      </c>
      <c r="J400" t="str">
        <f>CONCATENATE(LEFT(CONCATENATE(" ADD "," ",N400,";"),LEN(CONCATENATE(" ADD "," ",N400,";"))-2),";")</f>
        <v xml:space="preserve"> ADD  START_DATE VARCHAR(50);</v>
      </c>
      <c r="K400" s="21" t="str">
        <f>CONCATENATE(LEFT(CONCATENATE("  ALTER COLUMN  "," ",N400,";"),LEN(CONCATENATE("  ALTER COLUMN  "," ",N400,";"))-2),";")</f>
        <v xml:space="preserve">  ALTER COLUMN   START_DATE VARCHAR(50);</v>
      </c>
      <c r="L400" s="12"/>
      <c r="M400" s="18" t="str">
        <f>CONCATENATE(B400,",")</f>
        <v>START_DATE,</v>
      </c>
      <c r="N400" s="5" t="str">
        <f t="shared" si="170"/>
        <v>START_DATE VARCHAR(50),</v>
      </c>
      <c r="O400" s="1" t="s">
        <v>289</v>
      </c>
      <c r="P400" t="s">
        <v>8</v>
      </c>
      <c r="W400" s="17" t="str">
        <f t="shared" si="169"/>
        <v>startDate</v>
      </c>
      <c r="X400" s="3" t="str">
        <f t="shared" si="171"/>
        <v>"startDate":"",</v>
      </c>
      <c r="Y400" s="22" t="str">
        <f t="shared" si="172"/>
        <v>public static String START_DATE="startDate";</v>
      </c>
      <c r="Z400" s="7" t="str">
        <f t="shared" si="173"/>
        <v>private String startDate="";</v>
      </c>
    </row>
    <row r="401" spans="2:26" ht="19.2" x14ac:dyDescent="0.45">
      <c r="B401" s="1" t="s">
        <v>266</v>
      </c>
      <c r="C401" s="1" t="s">
        <v>1</v>
      </c>
      <c r="D401" s="4">
        <v>50</v>
      </c>
      <c r="I401">
        <f>I27</f>
        <v>0</v>
      </c>
      <c r="J401" t="str">
        <f>CONCATENATE(LEFT(CONCATENATE(" ADD "," ",N401,";"),LEN(CONCATENATE(" ADD "," ",N401,";"))-2),";")</f>
        <v xml:space="preserve"> ADD  START_TIME VARCHAR(50);</v>
      </c>
      <c r="K401" s="21" t="str">
        <f>CONCATENATE(LEFT(CONCATENATE("  ALTER COLUMN  "," ",N401,";"),LEN(CONCATENATE("  ALTER COLUMN  "," ",N401,";"))-2),";")</f>
        <v xml:space="preserve">  ALTER COLUMN   START_TIME VARCHAR(50);</v>
      </c>
      <c r="L401" s="12"/>
      <c r="M401" s="18" t="str">
        <f>CONCATENATE(B401,",")</f>
        <v>START_TIME,</v>
      </c>
      <c r="N401" s="5" t="str">
        <f t="shared" si="170"/>
        <v>START_TIME VARCHAR(50),</v>
      </c>
      <c r="O401" s="1" t="s">
        <v>289</v>
      </c>
      <c r="P401" t="s">
        <v>133</v>
      </c>
      <c r="W401" s="17" t="str">
        <f t="shared" si="169"/>
        <v>startTime</v>
      </c>
      <c r="X401" s="3" t="str">
        <f t="shared" si="171"/>
        <v>"startTime":"",</v>
      </c>
      <c r="Y401" s="22" t="str">
        <f t="shared" si="172"/>
        <v>public static String START_TIME="startTime";</v>
      </c>
      <c r="Z401" s="7" t="str">
        <f t="shared" si="173"/>
        <v>private String startTime="";</v>
      </c>
    </row>
    <row r="402" spans="2:26" ht="19.2" x14ac:dyDescent="0.45">
      <c r="B402" s="1" t="s">
        <v>267</v>
      </c>
      <c r="C402" s="1" t="s">
        <v>1</v>
      </c>
      <c r="D402" s="4">
        <v>40</v>
      </c>
      <c r="L402" s="12"/>
      <c r="M402" s="18"/>
      <c r="N402" s="5" t="str">
        <f t="shared" si="170"/>
        <v>END_DATE VARCHAR(40),</v>
      </c>
      <c r="O402" s="1" t="s">
        <v>290</v>
      </c>
      <c r="P402" t="s">
        <v>8</v>
      </c>
      <c r="W402" s="17" t="str">
        <f t="shared" si="169"/>
        <v>endDate</v>
      </c>
      <c r="X402" s="3" t="str">
        <f t="shared" si="171"/>
        <v>"endDate":"",</v>
      </c>
      <c r="Y402" s="22" t="str">
        <f t="shared" si="172"/>
        <v>public static String END_DATE="endDate";</v>
      </c>
      <c r="Z402" s="7" t="str">
        <f t="shared" si="173"/>
        <v>private String endDate="";</v>
      </c>
    </row>
    <row r="403" spans="2:26" ht="19.2" x14ac:dyDescent="0.45">
      <c r="B403" s="1" t="s">
        <v>268</v>
      </c>
      <c r="C403" s="1" t="s">
        <v>1</v>
      </c>
      <c r="D403" s="4">
        <v>40</v>
      </c>
      <c r="I403">
        <f>I27</f>
        <v>0</v>
      </c>
      <c r="J403" t="str">
        <f>CONCATENATE(LEFT(CONCATENATE(" ADD "," ",N403,";"),LEN(CONCATENATE(" ADD "," ",N403,";"))-2),";")</f>
        <v xml:space="preserve"> ADD  END_TIME VARCHAR(40);</v>
      </c>
      <c r="K403" s="21" t="str">
        <f>CONCATENATE(LEFT(CONCATENATE("  ALTER COLUMN  "," ",N403,";"),LEN(CONCATENATE("  ALTER COLUMN  "," ",N403,";"))-2),";")</f>
        <v xml:space="preserve">  ALTER COLUMN   END_TIME VARCHAR(40);</v>
      </c>
      <c r="L403" s="12"/>
      <c r="M403" s="18" t="str">
        <f>CONCATENATE(B403,",")</f>
        <v>END_TIME,</v>
      </c>
      <c r="N403" s="5" t="str">
        <f t="shared" si="170"/>
        <v>END_TIME VARCHAR(40),</v>
      </c>
      <c r="O403" s="1" t="s">
        <v>290</v>
      </c>
      <c r="P403" t="s">
        <v>133</v>
      </c>
      <c r="W403" s="17" t="str">
        <f t="shared" si="169"/>
        <v>endTime</v>
      </c>
      <c r="X403" s="3" t="str">
        <f t="shared" si="171"/>
        <v>"endTime":"",</v>
      </c>
      <c r="Y403" s="22" t="str">
        <f t="shared" si="172"/>
        <v>public static String END_TIME="endTime";</v>
      </c>
      <c r="Z403" s="7" t="str">
        <f t="shared" si="173"/>
        <v>private String endTime="";</v>
      </c>
    </row>
    <row r="404" spans="2:26" ht="19.2" x14ac:dyDescent="0.45">
      <c r="B404" s="1" t="s">
        <v>269</v>
      </c>
      <c r="C404" s="1" t="s">
        <v>1</v>
      </c>
      <c r="D404" s="4">
        <v>40</v>
      </c>
      <c r="I404" t="str">
        <f>I391</f>
        <v>ALTER TABLE TM_TASK</v>
      </c>
      <c r="J404" t="str">
        <f>CONCATENATE(LEFT(CONCATENATE(" ADD "," ",N404,";"),LEN(CONCATENATE(" ADD "," ",N404,";"))-2),";")</f>
        <v xml:space="preserve"> ADD  FINISH_DATE VARCHAR(40);</v>
      </c>
      <c r="K404" s="21" t="str">
        <f>CONCATENATE(LEFT(CONCATENATE("  ALTER COLUMN  "," ",N404,";"),LEN(CONCATENATE("  ALTER COLUMN  "," ",N404,";"))-2),";")</f>
        <v xml:space="preserve">  ALTER COLUMN   FINISH_DATE VARCHAR(40);</v>
      </c>
      <c r="L404" s="12"/>
      <c r="M404" s="18" t="str">
        <f>CONCATENATE(B404,",")</f>
        <v>FINISH_DATE,</v>
      </c>
      <c r="N404" s="5" t="str">
        <f t="shared" si="170"/>
        <v>FINISH_DATE VARCHAR(40),</v>
      </c>
      <c r="O404" s="1" t="s">
        <v>312</v>
      </c>
      <c r="P404" t="s">
        <v>8</v>
      </c>
      <c r="W404" s="17" t="str">
        <f t="shared" si="169"/>
        <v>finishDate</v>
      </c>
      <c r="X404" s="3" t="str">
        <f t="shared" si="171"/>
        <v>"finishDate":"",</v>
      </c>
      <c r="Y404" s="22" t="str">
        <f t="shared" si="172"/>
        <v>public static String FINISH_DATE="finishDate";</v>
      </c>
      <c r="Z404" s="7" t="str">
        <f t="shared" si="173"/>
        <v>private String finishDate="";</v>
      </c>
    </row>
    <row r="405" spans="2:26" ht="19.2" x14ac:dyDescent="0.45">
      <c r="B405" s="1" t="s">
        <v>270</v>
      </c>
      <c r="C405" s="1" t="s">
        <v>1</v>
      </c>
      <c r="D405" s="4">
        <v>40</v>
      </c>
      <c r="L405" s="12"/>
      <c r="M405" s="18" t="str">
        <f>CONCATENATE(B405,",")</f>
        <v>FINISH_TIME,</v>
      </c>
      <c r="N405" s="5" t="str">
        <f t="shared" si="170"/>
        <v>FINISH_TIME VARCHAR(40),</v>
      </c>
      <c r="O405" s="1" t="s">
        <v>312</v>
      </c>
      <c r="P405" t="s">
        <v>133</v>
      </c>
      <c r="W405" s="17" t="str">
        <f t="shared" si="169"/>
        <v>finishTime</v>
      </c>
      <c r="X405" s="3" t="str">
        <f t="shared" si="171"/>
        <v>"finishTime":"",</v>
      </c>
      <c r="Y405" s="22" t="str">
        <f t="shared" si="172"/>
        <v>public static String FINISH_TIME="finishTime";</v>
      </c>
      <c r="Z405" s="7" t="str">
        <f t="shared" si="173"/>
        <v>private String finishTime="";</v>
      </c>
    </row>
    <row r="406" spans="2:26" ht="19.2" x14ac:dyDescent="0.45">
      <c r="B406" s="1" t="s">
        <v>271</v>
      </c>
      <c r="C406" s="1" t="s">
        <v>1</v>
      </c>
      <c r="D406" s="4">
        <v>30</v>
      </c>
      <c r="I406" t="str">
        <f>I391</f>
        <v>ALTER TABLE TM_TASK</v>
      </c>
      <c r="J406" t="str">
        <f>CONCATENATE(LEFT(CONCATENATE(" ADD "," ",N406,";"),LEN(CONCATENATE(" ADD "," ",N406,";"))-2),";")</f>
        <v xml:space="preserve"> ADD  COMPLETED_DURATION VARCHAR(30);</v>
      </c>
      <c r="K406" s="21" t="str">
        <f>CONCATENATE(LEFT(CONCATENATE("  ALTER COLUMN  "," ",N406,";"),LEN(CONCATENATE("  ALTER COLUMN  "," ",N406,";"))-2),";")</f>
        <v xml:space="preserve">  ALTER COLUMN   COMPLETED_DURATION VARCHAR(30);</v>
      </c>
      <c r="L406" s="12"/>
      <c r="M406" s="18" t="str">
        <f>CONCATENATE(B406,",")</f>
        <v>COMPLETED_DURATION,</v>
      </c>
      <c r="N406" s="5" t="str">
        <f t="shared" si="170"/>
        <v>COMPLETED_DURATION VARCHAR(30),</v>
      </c>
      <c r="O406" s="1" t="s">
        <v>313</v>
      </c>
      <c r="P406" t="s">
        <v>314</v>
      </c>
      <c r="W406" s="17" t="str">
        <f t="shared" si="169"/>
        <v>completedDuration</v>
      </c>
      <c r="X406" s="3" t="str">
        <f t="shared" si="171"/>
        <v>"completedDuration":"",</v>
      </c>
      <c r="Y406" s="22" t="str">
        <f t="shared" si="172"/>
        <v>public static String COMPLETED_DURATION="completedDuration";</v>
      </c>
      <c r="Z406" s="7" t="str">
        <f t="shared" si="173"/>
        <v>private String completedDuration="";</v>
      </c>
    </row>
    <row r="407" spans="2:26" ht="19.2" x14ac:dyDescent="0.45">
      <c r="B407" s="8" t="s">
        <v>14</v>
      </c>
      <c r="C407" s="1" t="s">
        <v>1</v>
      </c>
      <c r="D407" s="4">
        <v>2000</v>
      </c>
      <c r="I407" t="str">
        <f>I393</f>
        <v>ALTER TABLE TM_TASK</v>
      </c>
      <c r="J407" t="str">
        <f>CONCATENATE(LEFT(CONCATENATE(" ADD "," ",N407,";"),LEN(CONCATENATE(" ADD "," ",N407,";"))-2),";")</f>
        <v xml:space="preserve"> ADD  DESCRIPTION VARCHAR(2000);</v>
      </c>
      <c r="K407" s="21" t="str">
        <f>CONCATENATE(LEFT(CONCATENATE("  ALTER COLUMN  "," ",N407,";"),LEN(CONCATENATE("  ALTER COLUMN  "," ",N407,";"))-2),";")</f>
        <v xml:space="preserve">  ALTER COLUMN   DESCRIPTION VARCHAR(2000);</v>
      </c>
      <c r="L407" s="14"/>
      <c r="M407" s="18" t="str">
        <f t="shared" ref="M407:M417" si="174">CONCATENATE(B407,",")</f>
        <v>DESCRIPTION,</v>
      </c>
      <c r="N407" s="5" t="str">
        <f t="shared" si="170"/>
        <v>DESCRIPTION VARCHAR(2000),</v>
      </c>
      <c r="O407" s="1" t="s">
        <v>14</v>
      </c>
      <c r="W407" s="17" t="str">
        <f t="shared" si="169"/>
        <v>description</v>
      </c>
      <c r="X407" s="3" t="str">
        <f t="shared" si="171"/>
        <v>"description":"",</v>
      </c>
      <c r="Y407" s="22" t="str">
        <f t="shared" si="172"/>
        <v>public static String DESCRIPTION="description";</v>
      </c>
      <c r="Z407" s="7" t="str">
        <f t="shared" si="173"/>
        <v>private String description="";</v>
      </c>
    </row>
    <row r="408" spans="2:26" ht="19.2" x14ac:dyDescent="0.45">
      <c r="B408" s="8" t="s">
        <v>272</v>
      </c>
      <c r="C408" s="1" t="s">
        <v>1</v>
      </c>
      <c r="D408" s="12">
        <v>40</v>
      </c>
      <c r="L408" s="14"/>
      <c r="M408" s="18" t="str">
        <f t="shared" si="174"/>
        <v>FK_TASK_TYPE_ID,</v>
      </c>
      <c r="N408" s="5" t="str">
        <f t="shared" si="170"/>
        <v>FK_TASK_TYPE_ID VARCHAR(40),</v>
      </c>
      <c r="O408" s="1" t="s">
        <v>10</v>
      </c>
      <c r="P408" t="s">
        <v>311</v>
      </c>
      <c r="Q408" t="s">
        <v>51</v>
      </c>
      <c r="R408" t="s">
        <v>2</v>
      </c>
      <c r="W408" s="17" t="str">
        <f t="shared" si="169"/>
        <v>fkTaskTypeId</v>
      </c>
      <c r="X408" s="3" t="str">
        <f t="shared" si="171"/>
        <v>"fkTaskTypeId":"",</v>
      </c>
      <c r="Y408" s="22" t="str">
        <f t="shared" si="172"/>
        <v>public static String FK_TASK_TYPE_ID="fkTaskTypeId";</v>
      </c>
      <c r="Z408" s="7" t="str">
        <f t="shared" si="173"/>
        <v>private String fkTaskTypeId="";</v>
      </c>
    </row>
    <row r="409" spans="2:26" ht="19.2" x14ac:dyDescent="0.45">
      <c r="B409" s="8" t="s">
        <v>273</v>
      </c>
      <c r="C409" s="1" t="s">
        <v>1</v>
      </c>
      <c r="D409" s="12">
        <v>40</v>
      </c>
      <c r="L409" s="14"/>
      <c r="M409" s="18" t="str">
        <f t="shared" si="174"/>
        <v>FK_TASK_STATUS_ID,</v>
      </c>
      <c r="N409" s="5" t="str">
        <f t="shared" si="170"/>
        <v>FK_TASK_STATUS_ID VARCHAR(40),</v>
      </c>
      <c r="O409" s="1" t="s">
        <v>10</v>
      </c>
      <c r="P409" t="s">
        <v>311</v>
      </c>
      <c r="Q409" t="s">
        <v>3</v>
      </c>
      <c r="R409" t="s">
        <v>2</v>
      </c>
      <c r="W409" s="17" t="str">
        <f t="shared" si="169"/>
        <v>fkTaskStatusId</v>
      </c>
      <c r="X409" s="3" t="str">
        <f t="shared" si="171"/>
        <v>"fkTaskStatusId":"",</v>
      </c>
      <c r="Y409" s="22" t="str">
        <f t="shared" si="172"/>
        <v>public static String FK_TASK_STATUS_ID="fkTaskStatusId";</v>
      </c>
      <c r="Z409" s="7" t="str">
        <f t="shared" si="173"/>
        <v>private String fkTaskStatusId="";</v>
      </c>
    </row>
    <row r="410" spans="2:26" ht="19.2" x14ac:dyDescent="0.45">
      <c r="B410" s="8" t="s">
        <v>274</v>
      </c>
      <c r="C410" s="1" t="s">
        <v>1</v>
      </c>
      <c r="D410" s="12">
        <v>40</v>
      </c>
      <c r="L410" s="14"/>
      <c r="M410" s="18" t="str">
        <f t="shared" si="174"/>
        <v>FK_PROJECT_ID,</v>
      </c>
      <c r="N410" s="5" t="str">
        <f t="shared" si="170"/>
        <v>FK_PROJECT_ID VARCHAR(40),</v>
      </c>
      <c r="O410" s="1" t="s">
        <v>10</v>
      </c>
      <c r="P410" t="s">
        <v>288</v>
      </c>
      <c r="Q410" t="s">
        <v>2</v>
      </c>
      <c r="W410" s="17" t="str">
        <f t="shared" si="169"/>
        <v>fkProjectId</v>
      </c>
      <c r="X410" s="3" t="str">
        <f t="shared" si="171"/>
        <v>"fkProjectId":"",</v>
      </c>
      <c r="Y410" s="22" t="str">
        <f t="shared" si="172"/>
        <v>public static String FK_PROJECT_ID="fkProjectId";</v>
      </c>
      <c r="Z410" s="7" t="str">
        <f t="shared" si="173"/>
        <v>private String fkProjectId="";</v>
      </c>
    </row>
    <row r="411" spans="2:26" ht="19.2" x14ac:dyDescent="0.45">
      <c r="B411" s="8" t="s">
        <v>275</v>
      </c>
      <c r="C411" s="1" t="s">
        <v>1</v>
      </c>
      <c r="D411" s="12">
        <v>40</v>
      </c>
      <c r="L411" s="14"/>
      <c r="M411" s="18" t="str">
        <f t="shared" si="174"/>
        <v>UPDATED_BY,</v>
      </c>
      <c r="N411" s="5" t="str">
        <f t="shared" si="170"/>
        <v>UPDATED_BY VARCHAR(40),</v>
      </c>
      <c r="O411" s="1" t="s">
        <v>315</v>
      </c>
      <c r="P411" t="s">
        <v>128</v>
      </c>
      <c r="W411" s="17" t="str">
        <f t="shared" si="169"/>
        <v>updatedBy</v>
      </c>
      <c r="X411" s="3" t="str">
        <f t="shared" si="171"/>
        <v>"updatedBy":"",</v>
      </c>
      <c r="Y411" s="22" t="str">
        <f t="shared" si="172"/>
        <v>public static String UPDATED_BY="updatedBy";</v>
      </c>
      <c r="Z411" s="7" t="str">
        <f t="shared" si="173"/>
        <v>private String updatedBy="";</v>
      </c>
    </row>
    <row r="412" spans="2:26" ht="19.2" x14ac:dyDescent="0.45">
      <c r="B412" s="8" t="s">
        <v>276</v>
      </c>
      <c r="C412" s="1" t="s">
        <v>1</v>
      </c>
      <c r="D412" s="12">
        <v>42</v>
      </c>
      <c r="L412" s="14"/>
      <c r="M412" s="18" t="str">
        <f t="shared" si="174"/>
        <v>LAST_UPDATED_DATE,</v>
      </c>
      <c r="N412" s="5" t="str">
        <f t="shared" si="170"/>
        <v>LAST_UPDATED_DATE VARCHAR(42),</v>
      </c>
      <c r="O412" s="1" t="s">
        <v>316</v>
      </c>
      <c r="P412" t="s">
        <v>315</v>
      </c>
      <c r="Q412" t="s">
        <v>8</v>
      </c>
      <c r="W412" s="17" t="str">
        <f t="shared" si="169"/>
        <v>lastUpdatedDate</v>
      </c>
      <c r="X412" s="3" t="str">
        <f t="shared" si="171"/>
        <v>"lastUpdatedDate":"",</v>
      </c>
      <c r="Y412" s="22" t="str">
        <f t="shared" si="172"/>
        <v>public static String LAST_UPDATED_DATE="lastUpdatedDate";</v>
      </c>
      <c r="Z412" s="7" t="str">
        <f t="shared" si="173"/>
        <v>private String lastUpdatedDate="";</v>
      </c>
    </row>
    <row r="413" spans="2:26" ht="19.2" x14ac:dyDescent="0.45">
      <c r="B413" s="8" t="s">
        <v>277</v>
      </c>
      <c r="C413" s="1" t="s">
        <v>1</v>
      </c>
      <c r="D413" s="12">
        <v>42</v>
      </c>
      <c r="L413" s="14"/>
      <c r="M413" s="18" t="str">
        <f t="shared" si="174"/>
        <v>LAST_UPDATED_TIME,</v>
      </c>
      <c r="N413" s="5" t="str">
        <f t="shared" si="170"/>
        <v>LAST_UPDATED_TIME VARCHAR(42),</v>
      </c>
      <c r="O413" s="1" t="s">
        <v>316</v>
      </c>
      <c r="P413" t="s">
        <v>315</v>
      </c>
      <c r="Q413" t="s">
        <v>133</v>
      </c>
      <c r="W413" s="17" t="str">
        <f t="shared" si="169"/>
        <v>lastUpdatedTime</v>
      </c>
      <c r="X413" s="3" t="str">
        <f t="shared" si="171"/>
        <v>"lastUpdatedTime":"",</v>
      </c>
      <c r="Y413" s="22" t="str">
        <f t="shared" si="172"/>
        <v>public static String LAST_UPDATED_TIME="lastUpdatedTime";</v>
      </c>
      <c r="Z413" s="7" t="str">
        <f t="shared" si="173"/>
        <v>private String lastUpdatedTime="";</v>
      </c>
    </row>
    <row r="414" spans="2:26" ht="19.2" x14ac:dyDescent="0.45">
      <c r="B414" s="8" t="s">
        <v>258</v>
      </c>
      <c r="C414" s="1" t="s">
        <v>1</v>
      </c>
      <c r="D414" s="12">
        <v>30</v>
      </c>
      <c r="L414" s="14"/>
      <c r="M414" s="18" t="str">
        <f t="shared" si="174"/>
        <v>ORDER_NO,</v>
      </c>
      <c r="N414" s="5" t="str">
        <f t="shared" si="170"/>
        <v>ORDER_NO VARCHAR(30),</v>
      </c>
      <c r="O414" s="1" t="s">
        <v>259</v>
      </c>
      <c r="P414" t="s">
        <v>173</v>
      </c>
      <c r="W414" s="17" t="str">
        <f t="shared" si="169"/>
        <v>orderNo</v>
      </c>
      <c r="X414" s="3" t="str">
        <f t="shared" si="171"/>
        <v>"orderNo":"",</v>
      </c>
      <c r="Y414" s="22" t="str">
        <f t="shared" si="172"/>
        <v>public static String ORDER_NO="orderNo";</v>
      </c>
      <c r="Z414" s="7" t="str">
        <f t="shared" si="173"/>
        <v>private String orderNo="";</v>
      </c>
    </row>
    <row r="415" spans="2:26" ht="19.2" x14ac:dyDescent="0.45">
      <c r="B415" s="8" t="s">
        <v>301</v>
      </c>
      <c r="C415" s="1" t="s">
        <v>1</v>
      </c>
      <c r="D415" s="8">
        <v>43</v>
      </c>
      <c r="M415" s="18" t="str">
        <f>CONCATENATE(B415,",")</f>
        <v>FK_PRIORITY_ID,</v>
      </c>
      <c r="N415" s="5" t="str">
        <f>CONCATENATE(B415," ",C415,"(",D415,")",",")</f>
        <v>FK_PRIORITY_ID VARCHAR(43),</v>
      </c>
      <c r="O415" s="1" t="s">
        <v>10</v>
      </c>
      <c r="P415" t="s">
        <v>305</v>
      </c>
      <c r="Q415" t="s">
        <v>2</v>
      </c>
      <c r="W415" s="17" t="str">
        <f t="shared" si="169"/>
        <v>fkPriorityId</v>
      </c>
      <c r="X415" s="3" t="str">
        <f t="shared" si="171"/>
        <v>"fkPriorityId":"",</v>
      </c>
      <c r="Y415" s="22" t="str">
        <f t="shared" si="172"/>
        <v>public static String FK_PRIORITY_ID="fkPriorityId";</v>
      </c>
      <c r="Z415" s="7" t="str">
        <f t="shared" si="173"/>
        <v>private String fkPriorityId="";</v>
      </c>
    </row>
    <row r="416" spans="2:26" ht="19.2" x14ac:dyDescent="0.45">
      <c r="B416" s="8" t="s">
        <v>333</v>
      </c>
      <c r="C416" s="1" t="s">
        <v>1</v>
      </c>
      <c r="D416" s="8">
        <v>43</v>
      </c>
      <c r="M416" s="18" t="str">
        <f>CONCATENATE(B416,",")</f>
        <v>FK_PROGRESS_ID,</v>
      </c>
      <c r="N416" s="5" t="str">
        <f>CONCATENATE(B416," ",C416,"(",D416,")",",")</f>
        <v>FK_PROGRESS_ID VARCHAR(43),</v>
      </c>
      <c r="O416" s="1" t="s">
        <v>10</v>
      </c>
      <c r="P416" t="s">
        <v>297</v>
      </c>
      <c r="Q416" t="s">
        <v>2</v>
      </c>
      <c r="W416" s="17" t="str">
        <f t="shared" si="169"/>
        <v>fkProgressId</v>
      </c>
      <c r="X416" s="3" t="str">
        <f t="shared" si="171"/>
        <v>"fkProgressId":"",</v>
      </c>
      <c r="Y416" s="22" t="str">
        <f t="shared" si="172"/>
        <v>public static String FK_PROGRESS_ID="fkProgressId";</v>
      </c>
      <c r="Z416" s="7" t="str">
        <f t="shared" si="173"/>
        <v>private String fkProgressId="";</v>
      </c>
    </row>
    <row r="417" spans="2:26" ht="19.2" x14ac:dyDescent="0.45">
      <c r="B417" s="8" t="s">
        <v>306</v>
      </c>
      <c r="C417" s="1" t="s">
        <v>1</v>
      </c>
      <c r="D417" s="8">
        <v>43</v>
      </c>
      <c r="M417" s="18" t="str">
        <f t="shared" si="174"/>
        <v>FK_TASK_CATEGORY_ID,</v>
      </c>
      <c r="N417" s="5" t="str">
        <f t="shared" si="170"/>
        <v>FK_TASK_CATEGORY_ID VARCHAR(43),</v>
      </c>
      <c r="O417" s="1" t="s">
        <v>10</v>
      </c>
      <c r="P417" t="s">
        <v>311</v>
      </c>
      <c r="Q417" t="s">
        <v>310</v>
      </c>
      <c r="R417" t="s">
        <v>2</v>
      </c>
      <c r="W417" s="17" t="str">
        <f t="shared" si="169"/>
        <v>fkTaskCategoryId</v>
      </c>
      <c r="X417" s="3" t="str">
        <f t="shared" si="171"/>
        <v>"fkTaskCategoryId":"",</v>
      </c>
      <c r="Y417" s="22" t="str">
        <f t="shared" si="172"/>
        <v>public static String FK_TASK_CATEGORY_ID="fkTaskCategoryId";</v>
      </c>
      <c r="Z417" s="7" t="str">
        <f t="shared" si="173"/>
        <v>private String fkTaskCategoryId="";</v>
      </c>
    </row>
    <row r="418" spans="2:26" ht="19.2" x14ac:dyDescent="0.45">
      <c r="C418" s="1"/>
      <c r="D418" s="8"/>
      <c r="M418" s="18"/>
      <c r="N418" s="33" t="s">
        <v>130</v>
      </c>
      <c r="O418" s="1"/>
      <c r="W418" s="17"/>
    </row>
    <row r="419" spans="2:26" ht="19.2" x14ac:dyDescent="0.45">
      <c r="C419" s="1"/>
      <c r="D419" s="8"/>
      <c r="M419" s="18"/>
      <c r="N419" s="31" t="s">
        <v>126</v>
      </c>
      <c r="O419" s="1"/>
      <c r="W419" s="17"/>
    </row>
    <row r="420" spans="2:26" x14ac:dyDescent="0.3">
      <c r="B420" s="2" t="s">
        <v>330</v>
      </c>
      <c r="I420" t="str">
        <f>CONCATENATE("ALTER TABLE"," ",B420)</f>
        <v>ALTER TABLE TM_TASK_LIST</v>
      </c>
      <c r="J420" t="s">
        <v>293</v>
      </c>
      <c r="K420" s="26" t="str">
        <f>CONCATENATE(J420," VIEW ",B420," AS SELECT")</f>
        <v>create OR REPLACE VIEW TM_TASK_LIST AS SELECT</v>
      </c>
      <c r="N420" s="5" t="str">
        <f>CONCATENATE("CREATE TABLE ",B420," ","(")</f>
        <v>CREATE TABLE TM_TASK_LIST (</v>
      </c>
    </row>
    <row r="421" spans="2:26" ht="19.2" x14ac:dyDescent="0.45">
      <c r="B421" s="1" t="s">
        <v>2</v>
      </c>
      <c r="C421" s="1" t="s">
        <v>1</v>
      </c>
      <c r="D421" s="4">
        <v>30</v>
      </c>
      <c r="E421" s="24" t="s">
        <v>113</v>
      </c>
      <c r="I421" t="str">
        <f>I420</f>
        <v>ALTER TABLE TM_TASK_LIST</v>
      </c>
      <c r="K421" s="25" t="str">
        <f>CONCATENATE(B421,",")</f>
        <v>ID,</v>
      </c>
      <c r="L421" s="12"/>
      <c r="M421" s="18" t="str">
        <f>CONCATENATE(B421,",")</f>
        <v>ID,</v>
      </c>
      <c r="N421" s="5" t="str">
        <f>CONCATENATE(B421," ",C421,"(",D421,") ",E421," ,")</f>
        <v>ID VARCHAR(30) NOT NULL ,</v>
      </c>
      <c r="O421" s="1" t="s">
        <v>2</v>
      </c>
      <c r="P421" s="6"/>
      <c r="Q421" s="6"/>
      <c r="R421" s="6"/>
      <c r="S421" s="6"/>
      <c r="T421" s="6"/>
      <c r="U421" s="6"/>
      <c r="V421" s="6"/>
      <c r="W421" s="17" t="str">
        <f t="shared" ref="W421:W451" si="175"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id</v>
      </c>
      <c r="X421" s="3" t="str">
        <f t="shared" ref="X421:X451" si="176">CONCATENATE("""",W421,"""",":","""","""",",")</f>
        <v>"id":"",</v>
      </c>
      <c r="Y421" s="22" t="str">
        <f t="shared" ref="Y421:Y451" si="177">CONCATENATE("public static String ",,B421,,"=","""",W421,""";")</f>
        <v>public static String ID="id";</v>
      </c>
      <c r="Z421" s="7" t="str">
        <f t="shared" ref="Z421:Z451" si="178">CONCATENATE("private String ",W421,"=","""""",";")</f>
        <v>private String id="";</v>
      </c>
    </row>
    <row r="422" spans="2:26" ht="19.2" x14ac:dyDescent="0.45">
      <c r="B422" s="1" t="s">
        <v>3</v>
      </c>
      <c r="C422" s="1" t="s">
        <v>1</v>
      </c>
      <c r="D422" s="4">
        <v>10</v>
      </c>
      <c r="I422" t="str">
        <f>I421</f>
        <v>ALTER TABLE TM_TASK_LIST</v>
      </c>
      <c r="K422" s="25" t="str">
        <f>CONCATENATE(B422,",")</f>
        <v>STATUS,</v>
      </c>
      <c r="L422" s="12"/>
      <c r="M422" s="18" t="str">
        <f>CONCATENATE(B422,",")</f>
        <v>STATUS,</v>
      </c>
      <c r="N422" s="5" t="str">
        <f t="shared" ref="N422:N451" si="179">CONCATENATE(B422," ",C422,"(",D422,")",",")</f>
        <v>STATUS VARCHAR(10),</v>
      </c>
      <c r="O422" s="1" t="s">
        <v>3</v>
      </c>
      <c r="W422" s="17" t="str">
        <f t="shared" si="175"/>
        <v>status</v>
      </c>
      <c r="X422" s="3" t="str">
        <f t="shared" si="176"/>
        <v>"status":"",</v>
      </c>
      <c r="Y422" s="22" t="str">
        <f t="shared" si="177"/>
        <v>public static String STATUS="status";</v>
      </c>
      <c r="Z422" s="7" t="str">
        <f t="shared" si="178"/>
        <v>private String status="";</v>
      </c>
    </row>
    <row r="423" spans="2:26" ht="19.2" x14ac:dyDescent="0.45">
      <c r="B423" s="1" t="s">
        <v>4</v>
      </c>
      <c r="C423" s="1" t="s">
        <v>1</v>
      </c>
      <c r="D423" s="4">
        <v>20</v>
      </c>
      <c r="I423" t="str">
        <f>I422</f>
        <v>ALTER TABLE TM_TASK_LIST</v>
      </c>
      <c r="K423" s="25" t="str">
        <f t="shared" ref="K423:K430" si="180">CONCATENATE(B423,",")</f>
        <v>INSERT_DATE,</v>
      </c>
      <c r="L423" s="12"/>
      <c r="M423" s="18" t="str">
        <f>CONCATENATE(B423,",")</f>
        <v>INSERT_DATE,</v>
      </c>
      <c r="N423" s="5" t="str">
        <f t="shared" si="179"/>
        <v>INSERT_DATE VARCHAR(20),</v>
      </c>
      <c r="O423" s="1" t="s">
        <v>7</v>
      </c>
      <c r="P423" t="s">
        <v>8</v>
      </c>
      <c r="W423" s="17" t="str">
        <f t="shared" si="175"/>
        <v>insertDate</v>
      </c>
      <c r="X423" s="3" t="str">
        <f t="shared" si="176"/>
        <v>"insertDate":"",</v>
      </c>
      <c r="Y423" s="22" t="str">
        <f t="shared" si="177"/>
        <v>public static String INSERT_DATE="insertDate";</v>
      </c>
      <c r="Z423" s="7" t="str">
        <f t="shared" si="178"/>
        <v>private String insertDate="";</v>
      </c>
    </row>
    <row r="424" spans="2:26" ht="19.2" x14ac:dyDescent="0.45">
      <c r="B424" s="1" t="s">
        <v>5</v>
      </c>
      <c r="C424" s="1" t="s">
        <v>1</v>
      </c>
      <c r="D424" s="4">
        <v>20</v>
      </c>
      <c r="I424" t="str">
        <f>I423</f>
        <v>ALTER TABLE TM_TASK_LIST</v>
      </c>
      <c r="K424" s="25" t="str">
        <f t="shared" si="180"/>
        <v>MODIFICATION_DATE,</v>
      </c>
      <c r="L424" s="12"/>
      <c r="M424" s="18" t="str">
        <f>CONCATENATE(B424,",")</f>
        <v>MODIFICATION_DATE,</v>
      </c>
      <c r="N424" s="5" t="str">
        <f t="shared" si="179"/>
        <v>MODIFICATION_DATE VARCHAR(20),</v>
      </c>
      <c r="O424" s="1" t="s">
        <v>9</v>
      </c>
      <c r="P424" t="s">
        <v>8</v>
      </c>
      <c r="W424" s="17" t="str">
        <f t="shared" si="175"/>
        <v>modificationDate</v>
      </c>
      <c r="X424" s="3" t="str">
        <f t="shared" si="176"/>
        <v>"modificationDate":"",</v>
      </c>
      <c r="Y424" s="22" t="str">
        <f t="shared" si="177"/>
        <v>public static String MODIFICATION_DATE="modificationDate";</v>
      </c>
      <c r="Z424" s="7" t="str">
        <f t="shared" si="178"/>
        <v>private String modificationDate="";</v>
      </c>
    </row>
    <row r="425" spans="2:26" ht="19.2" x14ac:dyDescent="0.45">
      <c r="B425" s="1" t="s">
        <v>0</v>
      </c>
      <c r="C425" s="1" t="s">
        <v>1</v>
      </c>
      <c r="D425" s="4">
        <v>400</v>
      </c>
      <c r="I425" t="e">
        <f>I146</f>
        <v>#REF!</v>
      </c>
      <c r="K425" s="25" t="str">
        <f t="shared" si="180"/>
        <v>NAME,</v>
      </c>
      <c r="L425" s="12"/>
      <c r="M425" s="18" t="str">
        <f>CONCATENATE(B425,",")</f>
        <v>NAME,</v>
      </c>
      <c r="N425" s="5" t="str">
        <f t="shared" si="179"/>
        <v>NAME VARCHAR(400),</v>
      </c>
      <c r="O425" s="1" t="s">
        <v>0</v>
      </c>
      <c r="W425" s="17" t="str">
        <f t="shared" si="175"/>
        <v>name</v>
      </c>
      <c r="X425" s="3" t="str">
        <f t="shared" si="176"/>
        <v>"name":"",</v>
      </c>
      <c r="Y425" s="22" t="str">
        <f t="shared" si="177"/>
        <v>public static String NAME="name";</v>
      </c>
      <c r="Z425" s="7" t="str">
        <f t="shared" si="178"/>
        <v>private String name="";</v>
      </c>
    </row>
    <row r="426" spans="2:26" ht="19.2" x14ac:dyDescent="0.45">
      <c r="B426" s="1" t="s">
        <v>261</v>
      </c>
      <c r="C426" s="1" t="s">
        <v>1</v>
      </c>
      <c r="D426" s="4">
        <v>40</v>
      </c>
      <c r="J426" s="23"/>
      <c r="K426" s="25" t="str">
        <f t="shared" si="180"/>
        <v>FK_PARENT_TASK_ID,</v>
      </c>
      <c r="L426" s="12"/>
      <c r="M426" s="18"/>
      <c r="N426" s="5" t="str">
        <f t="shared" si="179"/>
        <v>FK_PARENT_TASK_ID VARCHAR(40),</v>
      </c>
      <c r="O426" s="1" t="s">
        <v>10</v>
      </c>
      <c r="P426" t="s">
        <v>131</v>
      </c>
      <c r="Q426" t="s">
        <v>311</v>
      </c>
      <c r="R426" t="s">
        <v>2</v>
      </c>
      <c r="W426" s="17" t="str">
        <f t="shared" si="175"/>
        <v>fkParentTaskId</v>
      </c>
      <c r="X426" s="3" t="str">
        <f t="shared" si="176"/>
        <v>"fkParentTaskId":"",</v>
      </c>
      <c r="Y426" s="22" t="str">
        <f t="shared" si="177"/>
        <v>public static String FK_PARENT_TASK_ID="fkParentTaskId";</v>
      </c>
      <c r="Z426" s="7" t="str">
        <f t="shared" si="178"/>
        <v>private String fkParentTaskId="";</v>
      </c>
    </row>
    <row r="427" spans="2:26" ht="19.2" x14ac:dyDescent="0.45">
      <c r="B427" s="10" t="s">
        <v>262</v>
      </c>
      <c r="C427" s="1" t="s">
        <v>1</v>
      </c>
      <c r="D427" s="4">
        <v>40</v>
      </c>
      <c r="I427">
        <f>I145</f>
        <v>0</v>
      </c>
      <c r="K427" s="25" t="str">
        <f>CONCATENATE(B427,",")</f>
        <v>CREATED_BY,</v>
      </c>
      <c r="L427" s="12"/>
      <c r="M427" s="18" t="str">
        <f>CONCATENATE(B425,",")</f>
        <v>NAME,</v>
      </c>
      <c r="N427" s="5" t="str">
        <f>CONCATENATE(B427," ",C427,"(",D427,")",",")</f>
        <v>CREATED_BY VARCHAR(40),</v>
      </c>
      <c r="O427" s="1" t="s">
        <v>282</v>
      </c>
      <c r="P427" t="s">
        <v>128</v>
      </c>
      <c r="W427" s="17" t="str">
        <f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createdBy</v>
      </c>
      <c r="X427" s="3" t="str">
        <f>CONCATENATE("""",W427,"""",":","""","""",",")</f>
        <v>"createdBy":"",</v>
      </c>
      <c r="Y427" s="22" t="str">
        <f>CONCATENATE("public static String ",,B427,,"=","""",W427,""";")</f>
        <v>public static String CREATED_BY="createdBy";</v>
      </c>
      <c r="Z427" s="7" t="str">
        <f>CONCATENATE("private String ",W427,"=","""""",";")</f>
        <v>private String createdBy="";</v>
      </c>
    </row>
    <row r="428" spans="2:26" ht="26.4" x14ac:dyDescent="0.45">
      <c r="B428" s="10" t="s">
        <v>339</v>
      </c>
      <c r="C428" s="1" t="s">
        <v>1</v>
      </c>
      <c r="D428" s="4">
        <v>40</v>
      </c>
      <c r="K428" s="25" t="s">
        <v>340</v>
      </c>
      <c r="L428" s="12"/>
      <c r="M428" s="18" t="str">
        <f>CONCATENATE(B426,",")</f>
        <v>FK_PARENT_TASK_ID,</v>
      </c>
      <c r="N428" s="5" t="str">
        <f t="shared" si="179"/>
        <v>CREATED_BY_NAME VARCHAR(40),</v>
      </c>
      <c r="O428" s="1" t="s">
        <v>282</v>
      </c>
      <c r="P428" t="s">
        <v>128</v>
      </c>
      <c r="Q428" t="s">
        <v>0</v>
      </c>
      <c r="W428" s="17" t="str">
        <f t="shared" si="175"/>
        <v>createdByName</v>
      </c>
      <c r="X428" s="3" t="str">
        <f t="shared" si="176"/>
        <v>"createdByName":"",</v>
      </c>
      <c r="Y428" s="22" t="str">
        <f t="shared" si="177"/>
        <v>public static String CREATED_BY_NAME="createdByName";</v>
      </c>
      <c r="Z428" s="7" t="str">
        <f t="shared" si="178"/>
        <v>private String createdByName="";</v>
      </c>
    </row>
    <row r="429" spans="2:26" ht="19.2" x14ac:dyDescent="0.45">
      <c r="B429" s="1" t="s">
        <v>263</v>
      </c>
      <c r="C429" s="1" t="s">
        <v>1</v>
      </c>
      <c r="D429" s="4">
        <v>40</v>
      </c>
      <c r="I429">
        <f>I172</f>
        <v>0</v>
      </c>
      <c r="K429" s="25" t="str">
        <f t="shared" si="180"/>
        <v>CREATED_DATE,</v>
      </c>
      <c r="L429" s="12"/>
      <c r="M429" s="18" t="str">
        <f>CONCATENATE(B429,",")</f>
        <v>CREATED_DATE,</v>
      </c>
      <c r="N429" s="5" t="str">
        <f t="shared" si="179"/>
        <v>CREATED_DATE VARCHAR(40),</v>
      </c>
      <c r="O429" s="1" t="s">
        <v>282</v>
      </c>
      <c r="P429" t="s">
        <v>8</v>
      </c>
      <c r="W429" s="17" t="str">
        <f t="shared" si="175"/>
        <v>createdDate</v>
      </c>
      <c r="X429" s="3" t="str">
        <f t="shared" si="176"/>
        <v>"createdDate":"",</v>
      </c>
      <c r="Y429" s="22" t="str">
        <f t="shared" si="177"/>
        <v>public static String CREATED_DATE="createdDate";</v>
      </c>
      <c r="Z429" s="7" t="str">
        <f t="shared" si="178"/>
        <v>private String createdDate="";</v>
      </c>
    </row>
    <row r="430" spans="2:26" ht="19.2" x14ac:dyDescent="0.45">
      <c r="B430" s="1" t="s">
        <v>264</v>
      </c>
      <c r="C430" s="1" t="s">
        <v>1</v>
      </c>
      <c r="D430" s="4">
        <v>40</v>
      </c>
      <c r="K430" s="25" t="str">
        <f t="shared" si="180"/>
        <v>CREATED_TIME,</v>
      </c>
      <c r="L430" s="12"/>
      <c r="M430" s="18"/>
      <c r="N430" s="5" t="str">
        <f t="shared" si="179"/>
        <v>CREATED_TIME VARCHAR(40),</v>
      </c>
      <c r="O430" s="1" t="s">
        <v>282</v>
      </c>
      <c r="P430" t="s">
        <v>133</v>
      </c>
      <c r="W430" s="17" t="str">
        <f t="shared" si="175"/>
        <v>createdTime</v>
      </c>
      <c r="X430" s="3" t="str">
        <f t="shared" si="176"/>
        <v>"createdTime":"",</v>
      </c>
      <c r="Y430" s="22" t="str">
        <f t="shared" si="177"/>
        <v>public static String CREATED_TIME="createdTime";</v>
      </c>
      <c r="Z430" s="7" t="str">
        <f t="shared" si="178"/>
        <v>private String createdTime="";</v>
      </c>
    </row>
    <row r="431" spans="2:26" ht="19.2" x14ac:dyDescent="0.45">
      <c r="B431" s="1" t="s">
        <v>265</v>
      </c>
      <c r="C431" s="1" t="s">
        <v>1</v>
      </c>
      <c r="D431" s="4">
        <v>50</v>
      </c>
      <c r="I431">
        <f>I172</f>
        <v>0</v>
      </c>
      <c r="K431" s="25" t="str">
        <f t="shared" ref="K431:K451" si="181">CONCATENATE(B431,",")</f>
        <v>START_DATE,</v>
      </c>
      <c r="L431" s="12"/>
      <c r="M431" s="18" t="str">
        <f>CONCATENATE(B431,",")</f>
        <v>START_DATE,</v>
      </c>
      <c r="N431" s="5" t="str">
        <f t="shared" si="179"/>
        <v>START_DATE VARCHAR(50),</v>
      </c>
      <c r="O431" s="1" t="s">
        <v>289</v>
      </c>
      <c r="P431" t="s">
        <v>8</v>
      </c>
      <c r="W431" s="17" t="str">
        <f t="shared" si="175"/>
        <v>startDate</v>
      </c>
      <c r="X431" s="3" t="str">
        <f t="shared" si="176"/>
        <v>"startDate":"",</v>
      </c>
      <c r="Y431" s="22" t="str">
        <f t="shared" si="177"/>
        <v>public static String START_DATE="startDate";</v>
      </c>
      <c r="Z431" s="7" t="str">
        <f t="shared" si="178"/>
        <v>private String startDate="";</v>
      </c>
    </row>
    <row r="432" spans="2:26" ht="19.2" x14ac:dyDescent="0.45">
      <c r="B432" s="1" t="s">
        <v>266</v>
      </c>
      <c r="C432" s="1" t="s">
        <v>1</v>
      </c>
      <c r="D432" s="4">
        <v>50</v>
      </c>
      <c r="K432" s="25" t="str">
        <f t="shared" si="181"/>
        <v>START_TIME,</v>
      </c>
      <c r="L432" s="12"/>
      <c r="M432" s="18" t="str">
        <f>CONCATENATE(B432,",")</f>
        <v>START_TIME,</v>
      </c>
      <c r="N432" s="5" t="str">
        <f t="shared" si="179"/>
        <v>START_TIME VARCHAR(50),</v>
      </c>
      <c r="O432" s="1" t="s">
        <v>289</v>
      </c>
      <c r="P432" t="s">
        <v>133</v>
      </c>
      <c r="W432" s="17" t="str">
        <f t="shared" si="175"/>
        <v>startTime</v>
      </c>
      <c r="X432" s="3" t="str">
        <f t="shared" si="176"/>
        <v>"startTime":"",</v>
      </c>
      <c r="Y432" s="22" t="str">
        <f t="shared" si="177"/>
        <v>public static String START_TIME="startTime";</v>
      </c>
      <c r="Z432" s="7" t="str">
        <f t="shared" si="178"/>
        <v>private String startTime="";</v>
      </c>
    </row>
    <row r="433" spans="2:26" ht="19.2" x14ac:dyDescent="0.45">
      <c r="B433" s="1" t="s">
        <v>267</v>
      </c>
      <c r="C433" s="1" t="s">
        <v>1</v>
      </c>
      <c r="D433" s="4">
        <v>40</v>
      </c>
      <c r="K433" s="25" t="str">
        <f t="shared" si="181"/>
        <v>END_DATE,</v>
      </c>
      <c r="L433" s="12"/>
      <c r="M433" s="18"/>
      <c r="N433" s="5" t="str">
        <f t="shared" si="179"/>
        <v>END_DATE VARCHAR(40),</v>
      </c>
      <c r="O433" s="1" t="s">
        <v>290</v>
      </c>
      <c r="P433" t="s">
        <v>8</v>
      </c>
      <c r="W433" s="17" t="str">
        <f t="shared" si="175"/>
        <v>endDate</v>
      </c>
      <c r="X433" s="3" t="str">
        <f t="shared" si="176"/>
        <v>"endDate":"",</v>
      </c>
      <c r="Y433" s="22" t="str">
        <f t="shared" si="177"/>
        <v>public static String END_DATE="endDate";</v>
      </c>
      <c r="Z433" s="7" t="str">
        <f t="shared" si="178"/>
        <v>private String endDate="";</v>
      </c>
    </row>
    <row r="434" spans="2:26" ht="19.2" x14ac:dyDescent="0.45">
      <c r="B434" s="1" t="s">
        <v>268</v>
      </c>
      <c r="C434" s="1" t="s">
        <v>1</v>
      </c>
      <c r="D434" s="4">
        <v>40</v>
      </c>
      <c r="K434" s="25" t="str">
        <f t="shared" si="181"/>
        <v>END_TIME,</v>
      </c>
      <c r="L434" s="12"/>
      <c r="M434" s="18" t="str">
        <f>CONCATENATE(B434,",")</f>
        <v>END_TIME,</v>
      </c>
      <c r="N434" s="5" t="str">
        <f t="shared" si="179"/>
        <v>END_TIME VARCHAR(40),</v>
      </c>
      <c r="O434" s="1" t="s">
        <v>290</v>
      </c>
      <c r="P434" t="s">
        <v>133</v>
      </c>
      <c r="W434" s="17" t="str">
        <f t="shared" si="175"/>
        <v>endTime</v>
      </c>
      <c r="X434" s="3" t="str">
        <f t="shared" si="176"/>
        <v>"endTime":"",</v>
      </c>
      <c r="Y434" s="22" t="str">
        <f t="shared" si="177"/>
        <v>public static String END_TIME="endTime";</v>
      </c>
      <c r="Z434" s="7" t="str">
        <f t="shared" si="178"/>
        <v>private String endTime="";</v>
      </c>
    </row>
    <row r="435" spans="2:26" ht="19.2" x14ac:dyDescent="0.45">
      <c r="B435" s="1" t="s">
        <v>269</v>
      </c>
      <c r="C435" s="1" t="s">
        <v>1</v>
      </c>
      <c r="D435" s="4">
        <v>40</v>
      </c>
      <c r="K435" s="25" t="str">
        <f t="shared" si="181"/>
        <v>FINISH_DATE,</v>
      </c>
      <c r="L435" s="12"/>
      <c r="M435" s="18" t="str">
        <f>CONCATENATE(B435,",")</f>
        <v>FINISH_DATE,</v>
      </c>
      <c r="N435" s="5" t="str">
        <f t="shared" si="179"/>
        <v>FINISH_DATE VARCHAR(40),</v>
      </c>
      <c r="O435" s="1" t="s">
        <v>312</v>
      </c>
      <c r="P435" t="s">
        <v>8</v>
      </c>
      <c r="W435" s="17" t="str">
        <f t="shared" si="175"/>
        <v>finishDate</v>
      </c>
      <c r="X435" s="3" t="str">
        <f t="shared" si="176"/>
        <v>"finishDate":"",</v>
      </c>
      <c r="Y435" s="22" t="str">
        <f t="shared" si="177"/>
        <v>public static String FINISH_DATE="finishDate";</v>
      </c>
      <c r="Z435" s="7" t="str">
        <f t="shared" si="178"/>
        <v>private String finishDate="";</v>
      </c>
    </row>
    <row r="436" spans="2:26" ht="19.2" x14ac:dyDescent="0.45">
      <c r="B436" s="1" t="s">
        <v>270</v>
      </c>
      <c r="C436" s="1" t="s">
        <v>1</v>
      </c>
      <c r="D436" s="4">
        <v>40</v>
      </c>
      <c r="K436" s="25" t="str">
        <f t="shared" si="181"/>
        <v>FINISH_TIME,</v>
      </c>
      <c r="L436" s="12"/>
      <c r="M436" s="18" t="str">
        <f>CONCATENATE(B436,",")</f>
        <v>FINISH_TIME,</v>
      </c>
      <c r="N436" s="5" t="str">
        <f t="shared" si="179"/>
        <v>FINISH_TIME VARCHAR(40),</v>
      </c>
      <c r="O436" s="1" t="s">
        <v>312</v>
      </c>
      <c r="P436" t="s">
        <v>133</v>
      </c>
      <c r="W436" s="17" t="str">
        <f t="shared" si="175"/>
        <v>finishTime</v>
      </c>
      <c r="X436" s="3" t="str">
        <f t="shared" si="176"/>
        <v>"finishTime":"",</v>
      </c>
      <c r="Y436" s="22" t="str">
        <f t="shared" si="177"/>
        <v>public static String FINISH_TIME="finishTime";</v>
      </c>
      <c r="Z436" s="7" t="str">
        <f t="shared" si="178"/>
        <v>private String finishTime="";</v>
      </c>
    </row>
    <row r="437" spans="2:26" ht="19.2" x14ac:dyDescent="0.45">
      <c r="B437" s="1" t="s">
        <v>271</v>
      </c>
      <c r="C437" s="1" t="s">
        <v>1</v>
      </c>
      <c r="D437" s="4">
        <v>30</v>
      </c>
      <c r="K437" s="25" t="str">
        <f t="shared" si="181"/>
        <v>COMPLETED_DURATION,</v>
      </c>
      <c r="L437" s="12"/>
      <c r="M437" s="18" t="str">
        <f>CONCATENATE(B437,",")</f>
        <v>COMPLETED_DURATION,</v>
      </c>
      <c r="N437" s="5" t="str">
        <f t="shared" si="179"/>
        <v>COMPLETED_DURATION VARCHAR(30),</v>
      </c>
      <c r="O437" s="1" t="s">
        <v>313</v>
      </c>
      <c r="P437" t="s">
        <v>314</v>
      </c>
      <c r="W437" s="17" t="str">
        <f t="shared" si="175"/>
        <v>completedDuration</v>
      </c>
      <c r="X437" s="3" t="str">
        <f t="shared" si="176"/>
        <v>"completedDuration":"",</v>
      </c>
      <c r="Y437" s="22" t="str">
        <f t="shared" si="177"/>
        <v>public static String COMPLETED_DURATION="completedDuration";</v>
      </c>
      <c r="Z437" s="7" t="str">
        <f t="shared" si="178"/>
        <v>private String completedDuration="";</v>
      </c>
    </row>
    <row r="438" spans="2:26" ht="19.2" x14ac:dyDescent="0.45">
      <c r="B438" s="8" t="s">
        <v>14</v>
      </c>
      <c r="C438" s="1" t="s">
        <v>1</v>
      </c>
      <c r="D438" s="4">
        <v>2000</v>
      </c>
      <c r="K438" s="25" t="str">
        <f t="shared" si="181"/>
        <v>DESCRIPTION,</v>
      </c>
      <c r="L438" s="14"/>
      <c r="M438" s="18" t="str">
        <f t="shared" ref="M438:M451" si="182">CONCATENATE(B438,",")</f>
        <v>DESCRIPTION,</v>
      </c>
      <c r="N438" s="5" t="str">
        <f t="shared" si="179"/>
        <v>DESCRIPTION VARCHAR(2000),</v>
      </c>
      <c r="O438" s="1" t="s">
        <v>14</v>
      </c>
      <c r="W438" s="17" t="str">
        <f t="shared" si="175"/>
        <v>description</v>
      </c>
      <c r="X438" s="3" t="str">
        <f t="shared" si="176"/>
        <v>"description":"",</v>
      </c>
      <c r="Y438" s="22" t="str">
        <f t="shared" si="177"/>
        <v>public static String DESCRIPTION="description";</v>
      </c>
      <c r="Z438" s="7" t="str">
        <f t="shared" si="178"/>
        <v>private String description="";</v>
      </c>
    </row>
    <row r="439" spans="2:26" ht="19.2" x14ac:dyDescent="0.45">
      <c r="B439" s="8" t="s">
        <v>272</v>
      </c>
      <c r="C439" s="1" t="s">
        <v>1</v>
      </c>
      <c r="D439" s="12">
        <v>40</v>
      </c>
      <c r="K439" s="25" t="str">
        <f>CONCATENATE(B439,",")</f>
        <v>FK_TASK_TYPE_ID,</v>
      </c>
      <c r="L439" s="14"/>
      <c r="M439" s="18" t="str">
        <f>CONCATENATE(B439,",")</f>
        <v>FK_TASK_TYPE_ID,</v>
      </c>
      <c r="N439" s="5" t="str">
        <f>CONCATENATE(B439," ",C439,"(",D439,")",",")</f>
        <v>FK_TASK_TYPE_ID VARCHAR(40),</v>
      </c>
      <c r="O439" s="1" t="s">
        <v>10</v>
      </c>
      <c r="P439" t="s">
        <v>311</v>
      </c>
      <c r="Q439" t="s">
        <v>51</v>
      </c>
      <c r="R439" t="s">
        <v>2</v>
      </c>
      <c r="W439" s="17" t="str">
        <f>CONCATENATE(,LOWER(O439),UPPER(LEFT(P439,1)),LOWER(RIGHT(P439,LEN(P439)-IF(LEN(P439)&gt;0,1,LEN(P439)))),UPPER(LEFT(Q439,1)),LOWER(RIGHT(Q439,LEN(Q439)-IF(LEN(Q439)&gt;0,1,LEN(Q439)))),UPPER(LEFT(R439,1)),LOWER(RIGHT(R439,LEN(R439)-IF(LEN(R439)&gt;0,1,LEN(R439)))),UPPER(LEFT(S439,1)),LOWER(RIGHT(S439,LEN(S439)-IF(LEN(S439)&gt;0,1,LEN(S439)))),UPPER(LEFT(T439,1)),LOWER(RIGHT(T439,LEN(T439)-IF(LEN(T439)&gt;0,1,LEN(T439)))),UPPER(LEFT(U439,1)),LOWER(RIGHT(U439,LEN(U439)-IF(LEN(U439)&gt;0,1,LEN(U439)))),UPPER(LEFT(V439,1)),LOWER(RIGHT(V439,LEN(V439)-IF(LEN(V439)&gt;0,1,LEN(V439)))))</f>
        <v>fkTaskTypeId</v>
      </c>
      <c r="X439" s="3" t="str">
        <f>CONCATENATE("""",W439,"""",":","""","""",",")</f>
        <v>"fkTaskTypeId":"",</v>
      </c>
      <c r="Y439" s="22" t="str">
        <f>CONCATENATE("public static String ",,B439,,"=","""",W439,""";")</f>
        <v>public static String FK_TASK_TYPE_ID="fkTaskTypeId";</v>
      </c>
      <c r="Z439" s="7" t="str">
        <f>CONCATENATE("private String ",W439,"=","""""",";")</f>
        <v>private String fkTaskTypeId="";</v>
      </c>
    </row>
    <row r="440" spans="2:26" ht="19.2" x14ac:dyDescent="0.45">
      <c r="B440" s="8" t="s">
        <v>331</v>
      </c>
      <c r="C440" s="1" t="s">
        <v>1</v>
      </c>
      <c r="D440" s="12">
        <v>40</v>
      </c>
      <c r="K440" s="25" t="s">
        <v>338</v>
      </c>
      <c r="L440" s="14"/>
      <c r="M440" s="18" t="str">
        <f t="shared" si="182"/>
        <v>TASK_TYPE_NAME,</v>
      </c>
      <c r="N440" s="5" t="str">
        <f t="shared" si="179"/>
        <v>TASK_TYPE_NAME VARCHAR(40),</v>
      </c>
      <c r="O440" s="1" t="s">
        <v>311</v>
      </c>
      <c r="P440" t="s">
        <v>51</v>
      </c>
      <c r="Q440" t="s">
        <v>0</v>
      </c>
      <c r="W440" s="17" t="str">
        <f t="shared" si="175"/>
        <v>taskTypeName</v>
      </c>
      <c r="X440" s="3" t="str">
        <f t="shared" si="176"/>
        <v>"taskTypeName":"",</v>
      </c>
      <c r="Y440" s="22" t="str">
        <f t="shared" si="177"/>
        <v>public static String TASK_TYPE_NAME="taskTypeName";</v>
      </c>
      <c r="Z440" s="7" t="str">
        <f t="shared" si="178"/>
        <v>private String taskTypeName="";</v>
      </c>
    </row>
    <row r="441" spans="2:26" ht="19.2" x14ac:dyDescent="0.45">
      <c r="B441" s="8" t="s">
        <v>273</v>
      </c>
      <c r="C441" s="1" t="s">
        <v>1</v>
      </c>
      <c r="D441" s="12">
        <v>40</v>
      </c>
      <c r="K441" s="25" t="str">
        <f>CONCATENATE(B441,",")</f>
        <v>FK_TASK_STATUS_ID,</v>
      </c>
      <c r="L441" s="14"/>
      <c r="M441" s="18" t="str">
        <f>CONCATENATE(B441,",")</f>
        <v>FK_TASK_STATUS_ID,</v>
      </c>
      <c r="N441" s="5" t="str">
        <f>CONCATENATE(B441," ",C441,"(",D441,")",",")</f>
        <v>FK_TASK_STATUS_ID VARCHAR(40),</v>
      </c>
      <c r="O441" s="1" t="s">
        <v>10</v>
      </c>
      <c r="P441" t="s">
        <v>311</v>
      </c>
      <c r="Q441" t="s">
        <v>3</v>
      </c>
      <c r="R441" t="s">
        <v>2</v>
      </c>
      <c r="W441" s="17" t="str">
        <f>CONCATENATE(,LOWER(O441),UPPER(LEFT(P441,1)),LOWER(RIGHT(P441,LEN(P441)-IF(LEN(P441)&gt;0,1,LEN(P441)))),UPPER(LEFT(Q441,1)),LOWER(RIGHT(Q441,LEN(Q441)-IF(LEN(Q441)&gt;0,1,LEN(Q441)))),UPPER(LEFT(R441,1)),LOWER(RIGHT(R441,LEN(R441)-IF(LEN(R441)&gt;0,1,LEN(R441)))),UPPER(LEFT(S441,1)),LOWER(RIGHT(S441,LEN(S441)-IF(LEN(S441)&gt;0,1,LEN(S441)))),UPPER(LEFT(T441,1)),LOWER(RIGHT(T441,LEN(T441)-IF(LEN(T441)&gt;0,1,LEN(T441)))),UPPER(LEFT(U441,1)),LOWER(RIGHT(U441,LEN(U441)-IF(LEN(U441)&gt;0,1,LEN(U441)))),UPPER(LEFT(V441,1)),LOWER(RIGHT(V441,LEN(V441)-IF(LEN(V441)&gt;0,1,LEN(V441)))))</f>
        <v>fkTaskStatusId</v>
      </c>
      <c r="X441" s="3" t="str">
        <f>CONCATENATE("""",W441,"""",":","""","""",",")</f>
        <v>"fkTaskStatusId":"",</v>
      </c>
      <c r="Y441" s="22" t="str">
        <f>CONCATENATE("public static String ",,B441,,"=","""",W441,""";")</f>
        <v>public static String FK_TASK_STATUS_ID="fkTaskStatusId";</v>
      </c>
      <c r="Z441" s="7" t="str">
        <f>CONCATENATE("private String ",W441,"=","""""",";")</f>
        <v>private String fkTaskStatusId="";</v>
      </c>
    </row>
    <row r="442" spans="2:26" ht="19.2" x14ac:dyDescent="0.45">
      <c r="B442" s="8" t="s">
        <v>332</v>
      </c>
      <c r="C442" s="1" t="s">
        <v>1</v>
      </c>
      <c r="D442" s="12">
        <v>40</v>
      </c>
      <c r="K442" s="25" t="s">
        <v>337</v>
      </c>
      <c r="L442" s="14"/>
      <c r="M442" s="18" t="str">
        <f t="shared" si="182"/>
        <v>TASK_STATUS_NAME,</v>
      </c>
      <c r="N442" s="5" t="str">
        <f t="shared" si="179"/>
        <v>TASK_STATUS_NAME VARCHAR(40),</v>
      </c>
      <c r="O442" s="1" t="s">
        <v>311</v>
      </c>
      <c r="P442" t="s">
        <v>3</v>
      </c>
      <c r="Q442" t="s">
        <v>0</v>
      </c>
      <c r="W442" s="17" t="str">
        <f t="shared" si="175"/>
        <v>taskStatusName</v>
      </c>
      <c r="X442" s="3" t="str">
        <f t="shared" si="176"/>
        <v>"taskStatusName":"",</v>
      </c>
      <c r="Y442" s="22" t="str">
        <f t="shared" si="177"/>
        <v>public static String TASK_STATUS_NAME="taskStatusName";</v>
      </c>
      <c r="Z442" s="7" t="str">
        <f t="shared" si="178"/>
        <v>private String taskStatusName="";</v>
      </c>
    </row>
    <row r="443" spans="2:26" ht="19.2" x14ac:dyDescent="0.45">
      <c r="B443" s="8" t="s">
        <v>274</v>
      </c>
      <c r="C443" s="1" t="s">
        <v>1</v>
      </c>
      <c r="D443" s="12">
        <v>40</v>
      </c>
      <c r="K443" s="25" t="str">
        <f>CONCATENATE(B443,",")</f>
        <v>FK_PROJECT_ID,</v>
      </c>
      <c r="L443" s="14"/>
      <c r="M443" s="18" t="str">
        <f>CONCATENATE(B443,",")</f>
        <v>FK_PROJECT_ID,</v>
      </c>
      <c r="N443" s="5" t="str">
        <f>CONCATENATE(B443," ",C443,"(",D443,")",",")</f>
        <v>FK_PROJECT_ID VARCHAR(40),</v>
      </c>
      <c r="O443" s="1" t="s">
        <v>10</v>
      </c>
      <c r="P443" t="s">
        <v>288</v>
      </c>
      <c r="Q443" t="s">
        <v>2</v>
      </c>
      <c r="W443" s="17" t="str">
        <f>CONCATENATE(,LOWER(O443),UPPER(LEFT(P443,1)),LOWER(RIGHT(P443,LEN(P443)-IF(LEN(P443)&gt;0,1,LEN(P443)))),UPPER(LEFT(Q443,1)),LOWER(RIGHT(Q443,LEN(Q443)-IF(LEN(Q443)&gt;0,1,LEN(Q443)))),UPPER(LEFT(R443,1)),LOWER(RIGHT(R443,LEN(R443)-IF(LEN(R443)&gt;0,1,LEN(R443)))),UPPER(LEFT(S443,1)),LOWER(RIGHT(S443,LEN(S443)-IF(LEN(S443)&gt;0,1,LEN(S443)))),UPPER(LEFT(T443,1)),LOWER(RIGHT(T443,LEN(T443)-IF(LEN(T443)&gt;0,1,LEN(T443)))),UPPER(LEFT(U443,1)),LOWER(RIGHT(U443,LEN(U443)-IF(LEN(U443)&gt;0,1,LEN(U443)))),UPPER(LEFT(V443,1)),LOWER(RIGHT(V443,LEN(V443)-IF(LEN(V443)&gt;0,1,LEN(V443)))))</f>
        <v>fkProjectId</v>
      </c>
      <c r="X443" s="3" t="str">
        <f>CONCATENATE("""",W443,"""",":","""","""",",")</f>
        <v>"fkProjectId":"",</v>
      </c>
      <c r="Y443" s="22" t="str">
        <f>CONCATENATE("public static String ",,B443,,"=","""",W443,""";")</f>
        <v>public static String FK_PROJECT_ID="fkProjectId";</v>
      </c>
      <c r="Z443" s="7" t="str">
        <f>CONCATENATE("private String ",W443,"=","""""",";")</f>
        <v>private String fkProjectId="";</v>
      </c>
    </row>
    <row r="444" spans="2:26" ht="19.2" x14ac:dyDescent="0.45">
      <c r="B444" s="8" t="s">
        <v>287</v>
      </c>
      <c r="C444" s="1" t="s">
        <v>1</v>
      </c>
      <c r="D444" s="12">
        <v>40</v>
      </c>
      <c r="K444" s="25" t="s">
        <v>336</v>
      </c>
      <c r="L444" s="14"/>
      <c r="M444" s="18" t="str">
        <f t="shared" si="182"/>
        <v>PROJECT_NAME,</v>
      </c>
      <c r="N444" s="5" t="str">
        <f t="shared" si="179"/>
        <v>PROJECT_NAME VARCHAR(40),</v>
      </c>
      <c r="O444" s="1" t="s">
        <v>288</v>
      </c>
      <c r="P444" t="s">
        <v>0</v>
      </c>
      <c r="W444" s="17" t="str">
        <f t="shared" si="175"/>
        <v>projectName</v>
      </c>
      <c r="X444" s="3" t="str">
        <f t="shared" si="176"/>
        <v>"projectName":"",</v>
      </c>
      <c r="Y444" s="22" t="str">
        <f t="shared" si="177"/>
        <v>public static String PROJECT_NAME="projectName";</v>
      </c>
      <c r="Z444" s="7" t="str">
        <f t="shared" si="178"/>
        <v>private String projectName="";</v>
      </c>
    </row>
    <row r="445" spans="2:26" ht="19.2" x14ac:dyDescent="0.45">
      <c r="B445" s="8" t="s">
        <v>275</v>
      </c>
      <c r="C445" s="1" t="s">
        <v>1</v>
      </c>
      <c r="D445" s="12">
        <v>40</v>
      </c>
      <c r="K445" s="25" t="str">
        <f t="shared" si="181"/>
        <v>UPDATED_BY,</v>
      </c>
      <c r="L445" s="14"/>
      <c r="M445" s="18" t="str">
        <f t="shared" si="182"/>
        <v>UPDATED_BY,</v>
      </c>
      <c r="N445" s="5" t="str">
        <f t="shared" si="179"/>
        <v>UPDATED_BY VARCHAR(40),</v>
      </c>
      <c r="O445" s="1" t="s">
        <v>315</v>
      </c>
      <c r="P445" t="s">
        <v>128</v>
      </c>
      <c r="W445" s="17" t="str">
        <f t="shared" si="175"/>
        <v>updatedBy</v>
      </c>
      <c r="X445" s="3" t="str">
        <f t="shared" si="176"/>
        <v>"updatedBy":"",</v>
      </c>
      <c r="Y445" s="22" t="str">
        <f t="shared" si="177"/>
        <v>public static String UPDATED_BY="updatedBy";</v>
      </c>
      <c r="Z445" s="7" t="str">
        <f t="shared" si="178"/>
        <v>private String updatedBy="";</v>
      </c>
    </row>
    <row r="446" spans="2:26" ht="19.2" x14ac:dyDescent="0.45">
      <c r="B446" s="8" t="s">
        <v>276</v>
      </c>
      <c r="C446" s="1" t="s">
        <v>1</v>
      </c>
      <c r="D446" s="12">
        <v>42</v>
      </c>
      <c r="K446" s="25" t="str">
        <f t="shared" si="181"/>
        <v>LAST_UPDATED_DATE,</v>
      </c>
      <c r="L446" s="14"/>
      <c r="M446" s="18" t="str">
        <f t="shared" si="182"/>
        <v>LAST_UPDATED_DATE,</v>
      </c>
      <c r="N446" s="5" t="str">
        <f t="shared" si="179"/>
        <v>LAST_UPDATED_DATE VARCHAR(42),</v>
      </c>
      <c r="O446" s="1" t="s">
        <v>316</v>
      </c>
      <c r="P446" t="s">
        <v>315</v>
      </c>
      <c r="Q446" t="s">
        <v>8</v>
      </c>
      <c r="W446" s="17" t="str">
        <f t="shared" si="175"/>
        <v>lastUpdatedDate</v>
      </c>
      <c r="X446" s="3" t="str">
        <f t="shared" si="176"/>
        <v>"lastUpdatedDate":"",</v>
      </c>
      <c r="Y446" s="22" t="str">
        <f t="shared" si="177"/>
        <v>public static String LAST_UPDATED_DATE="lastUpdatedDate";</v>
      </c>
      <c r="Z446" s="7" t="str">
        <f t="shared" si="178"/>
        <v>private String lastUpdatedDate="";</v>
      </c>
    </row>
    <row r="447" spans="2:26" ht="19.2" x14ac:dyDescent="0.45">
      <c r="B447" s="8" t="s">
        <v>277</v>
      </c>
      <c r="C447" s="1" t="s">
        <v>1</v>
      </c>
      <c r="D447" s="12">
        <v>42</v>
      </c>
      <c r="K447" s="25" t="str">
        <f t="shared" si="181"/>
        <v>LAST_UPDATED_TIME,</v>
      </c>
      <c r="L447" s="14"/>
      <c r="M447" s="18" t="str">
        <f t="shared" si="182"/>
        <v>LAST_UPDATED_TIME,</v>
      </c>
      <c r="N447" s="5" t="str">
        <f t="shared" si="179"/>
        <v>LAST_UPDATED_TIME VARCHAR(42),</v>
      </c>
      <c r="O447" s="1" t="s">
        <v>316</v>
      </c>
      <c r="P447" t="s">
        <v>315</v>
      </c>
      <c r="Q447" t="s">
        <v>133</v>
      </c>
      <c r="W447" s="17" t="str">
        <f t="shared" si="175"/>
        <v>lastUpdatedTime</v>
      </c>
      <c r="X447" s="3" t="str">
        <f t="shared" si="176"/>
        <v>"lastUpdatedTime":"",</v>
      </c>
      <c r="Y447" s="22" t="str">
        <f t="shared" si="177"/>
        <v>public static String LAST_UPDATED_TIME="lastUpdatedTime";</v>
      </c>
      <c r="Z447" s="7" t="str">
        <f t="shared" si="178"/>
        <v>private String lastUpdatedTime="";</v>
      </c>
    </row>
    <row r="448" spans="2:26" ht="19.2" x14ac:dyDescent="0.45">
      <c r="B448" s="8" t="s">
        <v>258</v>
      </c>
      <c r="C448" s="1" t="s">
        <v>1</v>
      </c>
      <c r="D448" s="12">
        <v>30</v>
      </c>
      <c r="K448" s="25" t="str">
        <f t="shared" si="181"/>
        <v>ORDER_NO,</v>
      </c>
      <c r="L448" s="14"/>
      <c r="M448" s="18" t="str">
        <f t="shared" si="182"/>
        <v>ORDER_NO,</v>
      </c>
      <c r="N448" s="5" t="str">
        <f t="shared" si="179"/>
        <v>ORDER_NO VARCHAR(30),</v>
      </c>
      <c r="O448" s="1" t="s">
        <v>259</v>
      </c>
      <c r="P448" t="s">
        <v>173</v>
      </c>
      <c r="W448" s="17" t="str">
        <f t="shared" si="175"/>
        <v>orderNo</v>
      </c>
      <c r="X448" s="3" t="str">
        <f t="shared" si="176"/>
        <v>"orderNo":"",</v>
      </c>
      <c r="Y448" s="22" t="str">
        <f t="shared" si="177"/>
        <v>public static String ORDER_NO="orderNo";</v>
      </c>
      <c r="Z448" s="7" t="str">
        <f t="shared" si="178"/>
        <v>private String orderNo="";</v>
      </c>
    </row>
    <row r="449" spans="2:26" ht="19.2" x14ac:dyDescent="0.45">
      <c r="B449" s="8" t="s">
        <v>301</v>
      </c>
      <c r="C449" s="1" t="s">
        <v>1</v>
      </c>
      <c r="D449" s="8">
        <v>43</v>
      </c>
      <c r="K449" s="25" t="str">
        <f t="shared" si="181"/>
        <v>FK_PRIORITY_ID,</v>
      </c>
      <c r="M449" s="18" t="str">
        <f t="shared" si="182"/>
        <v>FK_PRIORITY_ID,</v>
      </c>
      <c r="N449" s="5" t="str">
        <f t="shared" si="179"/>
        <v>FK_PRIORITY_ID VARCHAR(43),</v>
      </c>
      <c r="O449" s="1" t="s">
        <v>10</v>
      </c>
      <c r="P449" t="s">
        <v>305</v>
      </c>
      <c r="Q449" t="s">
        <v>2</v>
      </c>
      <c r="W449" s="17" t="str">
        <f t="shared" si="175"/>
        <v>fkPriorityId</v>
      </c>
      <c r="X449" s="3" t="str">
        <f t="shared" si="176"/>
        <v>"fkPriorityId":"",</v>
      </c>
      <c r="Y449" s="22" t="str">
        <f t="shared" si="177"/>
        <v>public static String FK_PRIORITY_ID="fkPriorityId";</v>
      </c>
      <c r="Z449" s="7" t="str">
        <f t="shared" si="178"/>
        <v>private String fkPriorityId="";</v>
      </c>
    </row>
    <row r="450" spans="2:26" ht="19.2" x14ac:dyDescent="0.45">
      <c r="B450" s="8" t="s">
        <v>333</v>
      </c>
      <c r="C450" s="1" t="s">
        <v>1</v>
      </c>
      <c r="D450" s="8">
        <v>43</v>
      </c>
      <c r="K450" s="25" t="str">
        <f t="shared" si="181"/>
        <v>FK_PROGRESS_ID,</v>
      </c>
      <c r="M450" s="18" t="str">
        <f t="shared" si="182"/>
        <v>FK_PROGRESS_ID,</v>
      </c>
      <c r="N450" s="5" t="str">
        <f t="shared" si="179"/>
        <v>FK_PROGRESS_ID VARCHAR(43),</v>
      </c>
      <c r="O450" s="1" t="s">
        <v>10</v>
      </c>
      <c r="P450" t="s">
        <v>297</v>
      </c>
      <c r="Q450" t="s">
        <v>2</v>
      </c>
      <c r="W450" s="17" t="str">
        <f t="shared" si="175"/>
        <v>fkProgressId</v>
      </c>
      <c r="X450" s="3" t="str">
        <f t="shared" si="176"/>
        <v>"fkProgressId":"",</v>
      </c>
      <c r="Y450" s="22" t="str">
        <f t="shared" si="177"/>
        <v>public static String FK_PROGRESS_ID="fkProgressId";</v>
      </c>
      <c r="Z450" s="7" t="str">
        <f t="shared" si="178"/>
        <v>private String fkProgressId="";</v>
      </c>
    </row>
    <row r="451" spans="2:26" ht="19.2" x14ac:dyDescent="0.45">
      <c r="B451" s="8" t="s">
        <v>306</v>
      </c>
      <c r="C451" s="1" t="s">
        <v>1</v>
      </c>
      <c r="D451" s="8">
        <v>43</v>
      </c>
      <c r="K451" s="25" t="str">
        <f t="shared" si="181"/>
        <v>FK_TASK_CATEGORY_ID,</v>
      </c>
      <c r="M451" s="18" t="str">
        <f t="shared" si="182"/>
        <v>FK_TASK_CATEGORY_ID,</v>
      </c>
      <c r="N451" s="5" t="str">
        <f t="shared" si="179"/>
        <v>FK_TASK_CATEGORY_ID VARCHAR(43),</v>
      </c>
      <c r="O451" s="1" t="s">
        <v>10</v>
      </c>
      <c r="P451" t="s">
        <v>311</v>
      </c>
      <c r="Q451" t="s">
        <v>310</v>
      </c>
      <c r="R451" t="s">
        <v>2</v>
      </c>
      <c r="W451" s="17" t="str">
        <f t="shared" si="175"/>
        <v>fkTaskCategoryId</v>
      </c>
      <c r="X451" s="3" t="str">
        <f t="shared" si="176"/>
        <v>"fkTaskCategoryId":"",</v>
      </c>
      <c r="Y451" s="22" t="str">
        <f t="shared" si="177"/>
        <v>public static String FK_TASK_CATEGORY_ID="fkTaskCategoryId";</v>
      </c>
      <c r="Z451" s="7" t="str">
        <f t="shared" si="178"/>
        <v>private String fkTaskCategoryId="";</v>
      </c>
    </row>
    <row r="452" spans="2:26" ht="19.2" x14ac:dyDescent="0.45">
      <c r="B452" s="8" t="s">
        <v>304</v>
      </c>
      <c r="C452" s="1" t="s">
        <v>1</v>
      </c>
      <c r="D452" s="8">
        <v>43</v>
      </c>
      <c r="K452" s="25" t="s">
        <v>334</v>
      </c>
      <c r="M452" s="18" t="str">
        <f>CONCATENATE(B452,",")</f>
        <v>PRIORITY_NAME,</v>
      </c>
      <c r="N452" s="5" t="str">
        <f>CONCATENATE(B452," ",C452,"(",D452,")",",")</f>
        <v>PRIORITY_NAME VARCHAR(43),</v>
      </c>
      <c r="O452" s="1" t="s">
        <v>305</v>
      </c>
      <c r="P452" t="s">
        <v>0</v>
      </c>
      <c r="W452" s="17" t="str">
        <f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priorityName</v>
      </c>
      <c r="X452" s="3" t="str">
        <f>CONCATENATE("""",W452,"""",":","""","""",",")</f>
        <v>"priorityName":"",</v>
      </c>
      <c r="Y452" s="22" t="str">
        <f>CONCATENATE("public static String ",,B452,,"=","""",W452,""";")</f>
        <v>public static String PRIORITY_NAME="priorityName";</v>
      </c>
      <c r="Z452" s="7" t="str">
        <f>CONCATENATE("private String ",W452,"=","""""",";")</f>
        <v>private String priorityName="";</v>
      </c>
    </row>
    <row r="453" spans="2:26" ht="19.2" x14ac:dyDescent="0.45">
      <c r="B453" s="8" t="s">
        <v>296</v>
      </c>
      <c r="C453" s="1" t="s">
        <v>1</v>
      </c>
      <c r="D453" s="8">
        <v>43</v>
      </c>
      <c r="K453" s="25" t="s">
        <v>335</v>
      </c>
      <c r="M453" s="18" t="str">
        <f>CONCATENATE(B453,",")</f>
        <v>PROGRESS_NAME,</v>
      </c>
      <c r="N453" s="5" t="str">
        <f>CONCATENATE(B453," ",C453,"(",D453,")",",")</f>
        <v>PROGRESS_NAME VARCHAR(43),</v>
      </c>
      <c r="O453" s="1" t="s">
        <v>297</v>
      </c>
      <c r="P453" t="s">
        <v>0</v>
      </c>
      <c r="W453" s="17" t="str">
        <f>CONCATENATE(,LOWER(O453),UPPER(LEFT(P453,1)),LOWER(RIGHT(P453,LEN(P453)-IF(LEN(P453)&gt;0,1,LEN(P453)))),UPPER(LEFT(Q453,1)),LOWER(RIGHT(Q453,LEN(Q453)-IF(LEN(Q453)&gt;0,1,LEN(Q453)))),UPPER(LEFT(R453,1)),LOWER(RIGHT(R453,LEN(R453)-IF(LEN(R453)&gt;0,1,LEN(R453)))),UPPER(LEFT(S453,1)),LOWER(RIGHT(S453,LEN(S453)-IF(LEN(S453)&gt;0,1,LEN(S453)))),UPPER(LEFT(T453,1)),LOWER(RIGHT(T453,LEN(T453)-IF(LEN(T453)&gt;0,1,LEN(T453)))),UPPER(LEFT(U453,1)),LOWER(RIGHT(U453,LEN(U453)-IF(LEN(U453)&gt;0,1,LEN(U453)))),UPPER(LEFT(V453,1)),LOWER(RIGHT(V453,LEN(V453)-IF(LEN(V453)&gt;0,1,LEN(V453)))))</f>
        <v>progressName</v>
      </c>
      <c r="X453" s="3" t="str">
        <f>CONCATENATE("""",W453,"""",":","""","""",",")</f>
        <v>"progressName":"",</v>
      </c>
      <c r="Y453" s="22" t="str">
        <f>CONCATENATE("public static String ",,B453,,"=","""",W453,""";")</f>
        <v>public static String PROGRESS_NAME="progressName";</v>
      </c>
      <c r="Z453" s="7" t="str">
        <f>CONCATENATE("private String ",W453,"=","""""",";")</f>
        <v>private String progressName="";</v>
      </c>
    </row>
    <row r="454" spans="2:26" ht="19.2" x14ac:dyDescent="0.45">
      <c r="B454" s="8" t="s">
        <v>309</v>
      </c>
      <c r="C454" s="1" t="s">
        <v>1</v>
      </c>
      <c r="D454" s="8">
        <v>43</v>
      </c>
      <c r="K454" s="25" t="s">
        <v>343</v>
      </c>
      <c r="M454" s="18" t="str">
        <f>CONCATENATE(B454,",")</f>
        <v>CATEGORY_NAME,</v>
      </c>
      <c r="N454" s="5" t="str">
        <f>CONCATENATE(B454," ",C454,"(",D454,")",",")</f>
        <v>CATEGORY_NAME VARCHAR(43),</v>
      </c>
      <c r="O454" s="1" t="s">
        <v>310</v>
      </c>
      <c r="P454" t="s">
        <v>0</v>
      </c>
      <c r="W454" s="17" t="str">
        <f>CONCATENATE(,LOWER(O454),UPPER(LEFT(P454,1)),LOWER(RIGHT(P454,LEN(P454)-IF(LEN(P454)&gt;0,1,LEN(P454)))),UPPER(LEFT(Q454,1)),LOWER(RIGHT(Q454,LEN(Q454)-IF(LEN(Q454)&gt;0,1,LEN(Q454)))),UPPER(LEFT(R454,1)),LOWER(RIGHT(R454,LEN(R454)-IF(LEN(R454)&gt;0,1,LEN(R454)))),UPPER(LEFT(S454,1)),LOWER(RIGHT(S454,LEN(S454)-IF(LEN(S454)&gt;0,1,LEN(S454)))),UPPER(LEFT(T454,1)),LOWER(RIGHT(T454,LEN(T454)-IF(LEN(T454)&gt;0,1,LEN(T454)))),UPPER(LEFT(U454,1)),LOWER(RIGHT(U454,LEN(U454)-IF(LEN(U454)&gt;0,1,LEN(U454)))),UPPER(LEFT(V454,1)),LOWER(RIGHT(V454,LEN(V454)-IF(LEN(V454)&gt;0,1,LEN(V454)))))</f>
        <v>categoryName</v>
      </c>
      <c r="X454" s="3" t="str">
        <f>CONCATENATE("""",W454,"""",":","""","""",",")</f>
        <v>"categoryName":"",</v>
      </c>
      <c r="Y454" s="22" t="str">
        <f>CONCATENATE("public static String ",,B454,,"=","""",W454,""";")</f>
        <v>public static String CATEGORY_NAME="categoryName";</v>
      </c>
      <c r="Z454" s="7" t="str">
        <f>CONCATENATE("private String ",W454,"=","""""",";")</f>
        <v>private String categoryName="";</v>
      </c>
    </row>
    <row r="455" spans="2:26" ht="19.2" x14ac:dyDescent="0.45">
      <c r="B455" s="8" t="s">
        <v>321</v>
      </c>
      <c r="C455" s="1" t="s">
        <v>1</v>
      </c>
      <c r="D455" s="8">
        <v>43</v>
      </c>
      <c r="K455" s="25" t="s">
        <v>345</v>
      </c>
      <c r="M455" s="18" t="str">
        <f>CONCATENATE(B455,",")</f>
        <v>FILE_URL,</v>
      </c>
      <c r="N455" s="5" t="str">
        <f>CONCATENATE(B455," ",C455,"(",D455,")",",")</f>
        <v>FILE_URL VARCHAR(43),</v>
      </c>
      <c r="O455" s="1" t="s">
        <v>324</v>
      </c>
      <c r="P455" t="s">
        <v>325</v>
      </c>
      <c r="W455" s="17" t="str">
        <f>CONCATENATE(,LOWER(O455),UPPER(LEFT(P455,1)),LOWER(RIGHT(P455,LEN(P455)-IF(LEN(P455)&gt;0,1,LEN(P455)))),UPPER(LEFT(Q455,1)),LOWER(RIGHT(Q455,LEN(Q455)-IF(LEN(Q455)&gt;0,1,LEN(Q455)))),UPPER(LEFT(R455,1)),LOWER(RIGHT(R455,LEN(R455)-IF(LEN(R455)&gt;0,1,LEN(R455)))),UPPER(LEFT(S455,1)),LOWER(RIGHT(S455,LEN(S455)-IF(LEN(S455)&gt;0,1,LEN(S455)))),UPPER(LEFT(T455,1)),LOWER(RIGHT(T455,LEN(T455)-IF(LEN(T455)&gt;0,1,LEN(T455)))),UPPER(LEFT(U455,1)),LOWER(RIGHT(U455,LEN(U455)-IF(LEN(U455)&gt;0,1,LEN(U455)))),UPPER(LEFT(V455,1)),LOWER(RIGHT(V455,LEN(V455)-IF(LEN(V455)&gt;0,1,LEN(V455)))))</f>
        <v>fileUrl</v>
      </c>
      <c r="X455" s="3" t="str">
        <f>CONCATENATE("""",W455,"""",":","""","""",",")</f>
        <v>"fileUrl":"",</v>
      </c>
      <c r="Y455" s="22" t="str">
        <f>CONCATENATE("public static String ",,B455,,"=","""",W455,""";")</f>
        <v>public static String FILE_URL="fileUrl";</v>
      </c>
      <c r="Z455" s="7" t="str">
        <f>CONCATENATE("private String ",W455,"=","""""",";")</f>
        <v>private String fileUrl="";</v>
      </c>
    </row>
    <row r="456" spans="2:26" ht="26.4" x14ac:dyDescent="0.45">
      <c r="B456" s="8" t="s">
        <v>341</v>
      </c>
      <c r="C456" s="1" t="s">
        <v>1</v>
      </c>
      <c r="D456" s="8">
        <v>43</v>
      </c>
      <c r="K456" s="25" t="s">
        <v>342</v>
      </c>
      <c r="M456" s="18" t="str">
        <f>CONCATENATE(B456,",")</f>
        <v>ASSIGNEE_NAME,</v>
      </c>
      <c r="N456" s="5" t="str">
        <f>CONCATENATE(B456," ",C456,"(",D456,")",",")</f>
        <v>ASSIGNEE_NAME VARCHAR(43),</v>
      </c>
      <c r="O456" s="1" t="s">
        <v>344</v>
      </c>
      <c r="P456" t="s">
        <v>0</v>
      </c>
      <c r="W456" s="17" t="str">
        <f>CONCATENATE(,LOWER(O456),UPPER(LEFT(P456,1)),LOWER(RIGHT(P456,LEN(P456)-IF(LEN(P456)&gt;0,1,LEN(P456)))),UPPER(LEFT(Q456,1)),LOWER(RIGHT(Q456,LEN(Q456)-IF(LEN(Q456)&gt;0,1,LEN(Q456)))),UPPER(LEFT(R456,1)),LOWER(RIGHT(R456,LEN(R456)-IF(LEN(R456)&gt;0,1,LEN(R456)))),UPPER(LEFT(S456,1)),LOWER(RIGHT(S456,LEN(S456)-IF(LEN(S456)&gt;0,1,LEN(S456)))),UPPER(LEFT(T456,1)),LOWER(RIGHT(T456,LEN(T456)-IF(LEN(T456)&gt;0,1,LEN(T456)))),UPPER(LEFT(U456,1)),LOWER(RIGHT(U456,LEN(U456)-IF(LEN(U456)&gt;0,1,LEN(U456)))),UPPER(LEFT(V456,1)),LOWER(RIGHT(V456,LEN(V456)-IF(LEN(V456)&gt;0,1,LEN(V456)))))</f>
        <v>assigneeName</v>
      </c>
      <c r="X456" s="3" t="str">
        <f>CONCATENATE("""",W456,"""",":","""","""",",")</f>
        <v>"assigneeName":"",</v>
      </c>
      <c r="Y456" s="22" t="str">
        <f>CONCATENATE("public static String ",,B456,,"=","""",W456,""";")</f>
        <v>public static String ASSIGNEE_NAME="assigneeName";</v>
      </c>
      <c r="Z456" s="7" t="str">
        <f>CONCATENATE("private String ",W456,"=","""""",";")</f>
        <v>private String assigneeName="";</v>
      </c>
    </row>
    <row r="457" spans="2:26" ht="19.2" x14ac:dyDescent="0.45">
      <c r="C457" s="1"/>
      <c r="D457" s="8"/>
      <c r="K457" s="29" t="str">
        <f>CONCATENATE(" FROM ",LEFT(B420,LEN(B420)-5)," T")</f>
        <v xml:space="preserve"> FROM TM_TASK T</v>
      </c>
      <c r="M457" s="18"/>
      <c r="N457" s="33" t="s">
        <v>130</v>
      </c>
      <c r="O457" s="1"/>
      <c r="W457" s="17"/>
    </row>
    <row r="458" spans="2:26" ht="19.2" x14ac:dyDescent="0.45">
      <c r="C458" s="14"/>
      <c r="D458" s="9"/>
      <c r="K458" s="29"/>
      <c r="M458" s="20"/>
      <c r="N458" s="33"/>
      <c r="O458" s="14"/>
      <c r="W458" s="17"/>
    </row>
    <row r="459" spans="2:26" ht="19.2" x14ac:dyDescent="0.45">
      <c r="C459" s="14"/>
      <c r="D459" s="9"/>
      <c r="K459" s="29"/>
      <c r="M459" s="20"/>
      <c r="N459" s="33"/>
      <c r="O459" s="14"/>
      <c r="W459" s="17"/>
    </row>
    <row r="460" spans="2:26" x14ac:dyDescent="0.3">
      <c r="B460" s="2" t="s">
        <v>402</v>
      </c>
      <c r="I460" t="str">
        <f>CONCATENATE("ALTER TABLE"," ",B460)</f>
        <v>ALTER TABLE TM_BACKLOG_TASK</v>
      </c>
      <c r="N460" s="5" t="str">
        <f>CONCATENATE("CREATE TABLE ",B460," ","(")</f>
        <v>CREATE TABLE TM_BACKLOG_TASK (</v>
      </c>
    </row>
    <row r="461" spans="2:26" ht="19.2" x14ac:dyDescent="0.45">
      <c r="B461" s="1" t="s">
        <v>2</v>
      </c>
      <c r="C461" s="1" t="s">
        <v>1</v>
      </c>
      <c r="D461" s="4">
        <v>30</v>
      </c>
      <c r="E461" s="24" t="s">
        <v>113</v>
      </c>
      <c r="I461" t="str">
        <f>I460</f>
        <v>ALTER TABLE TM_BACKLOG_TASK</v>
      </c>
      <c r="J461" t="str">
        <f t="shared" ref="J461:J466" si="183">CONCATENATE(LEFT(CONCATENATE(" ADD "," ",N461,";"),LEN(CONCATENATE(" ADD "," ",N461,";"))-2),";")</f>
        <v xml:space="preserve"> ADD  ID VARCHAR(30) NOT NULL ;</v>
      </c>
      <c r="K461" s="21" t="str">
        <f t="shared" ref="K461:K466" si="184">CONCATENATE(LEFT(CONCATENATE("  ALTER COLUMN  "," ",N461,";"),LEN(CONCATENATE("  ALTER COLUMN  "," ",N461,";"))-2),";")</f>
        <v xml:space="preserve">  ALTER COLUMN   ID VARCHAR(30) NOT NULL ;</v>
      </c>
      <c r="L461" s="12"/>
      <c r="M461" s="18" t="str">
        <f t="shared" ref="M461:M466" si="185">CONCATENATE(B461,",")</f>
        <v>ID,</v>
      </c>
      <c r="N461" s="5" t="str">
        <f>CONCATENATE(B461," ",C461,"(",D461,") ",E461," ,")</f>
        <v>ID VARCHAR(30) NOT NULL ,</v>
      </c>
      <c r="O461" s="1" t="s">
        <v>2</v>
      </c>
      <c r="P461" s="6"/>
      <c r="Q461" s="6"/>
      <c r="R461" s="6"/>
      <c r="S461" s="6"/>
      <c r="T461" s="6"/>
      <c r="U461" s="6"/>
      <c r="V461" s="6"/>
      <c r="W461" s="17" t="str">
        <f t="shared" ref="W461:W486" si="186">CONCATENATE(,LOWER(O461),UPPER(LEFT(P461,1)),LOWER(RIGHT(P461,LEN(P461)-IF(LEN(P461)&gt;0,1,LEN(P461)))),UPPER(LEFT(Q461,1)),LOWER(RIGHT(Q461,LEN(Q461)-IF(LEN(Q461)&gt;0,1,LEN(Q461)))),UPPER(LEFT(R461,1)),LOWER(RIGHT(R461,LEN(R461)-IF(LEN(R461)&gt;0,1,LEN(R461)))),UPPER(LEFT(S461,1)),LOWER(RIGHT(S461,LEN(S461)-IF(LEN(S461)&gt;0,1,LEN(S461)))),UPPER(LEFT(T461,1)),LOWER(RIGHT(T461,LEN(T461)-IF(LEN(T461)&gt;0,1,LEN(T461)))),UPPER(LEFT(U461,1)),LOWER(RIGHT(U461,LEN(U461)-IF(LEN(U461)&gt;0,1,LEN(U461)))),UPPER(LEFT(V461,1)),LOWER(RIGHT(V461,LEN(V461)-IF(LEN(V461)&gt;0,1,LEN(V461)))))</f>
        <v>id</v>
      </c>
      <c r="X461" s="3" t="str">
        <f>CONCATENATE("""",W461,"""",":","""","""",",")</f>
        <v>"id":"",</v>
      </c>
      <c r="Y461" s="22" t="str">
        <f>CONCATENATE("public static String ",,B461,,"=","""",W461,""";")</f>
        <v>public static String ID="id";</v>
      </c>
      <c r="Z461" s="7" t="str">
        <f>CONCATENATE("private String ",W461,"=","""""",";")</f>
        <v>private String id="";</v>
      </c>
    </row>
    <row r="462" spans="2:26" ht="19.2" x14ac:dyDescent="0.45">
      <c r="B462" s="1" t="s">
        <v>3</v>
      </c>
      <c r="C462" s="1" t="s">
        <v>1</v>
      </c>
      <c r="D462" s="4">
        <v>10</v>
      </c>
      <c r="I462" t="str">
        <f>I461</f>
        <v>ALTER TABLE TM_BACKLOG_TASK</v>
      </c>
      <c r="J462" t="str">
        <f t="shared" si="183"/>
        <v xml:space="preserve"> ADD  STATUS VARCHAR(10);</v>
      </c>
      <c r="K462" s="21" t="str">
        <f t="shared" si="184"/>
        <v xml:space="preserve">  ALTER COLUMN   STATUS VARCHAR(10);</v>
      </c>
      <c r="L462" s="12"/>
      <c r="M462" s="18" t="str">
        <f t="shared" si="185"/>
        <v>STATUS,</v>
      </c>
      <c r="N462" s="5" t="str">
        <f t="shared" ref="N462:N486" si="187">CONCATENATE(B462," ",C462,"(",D462,")",",")</f>
        <v>STATUS VARCHAR(10),</v>
      </c>
      <c r="O462" s="1" t="s">
        <v>3</v>
      </c>
      <c r="W462" s="17" t="str">
        <f t="shared" si="186"/>
        <v>status</v>
      </c>
      <c r="X462" s="3" t="str">
        <f>CONCATENATE("""",W462,"""",":","""","""",",")</f>
        <v>"status":"",</v>
      </c>
      <c r="Y462" s="22" t="str">
        <f>CONCATENATE("public static String ",,B462,,"=","""",W462,""";")</f>
        <v>public static String STATUS="status";</v>
      </c>
      <c r="Z462" s="7" t="str">
        <f>CONCATENATE("private String ",W462,"=","""""",";")</f>
        <v>private String status="";</v>
      </c>
    </row>
    <row r="463" spans="2:26" ht="19.2" x14ac:dyDescent="0.45">
      <c r="B463" s="1" t="s">
        <v>4</v>
      </c>
      <c r="C463" s="1" t="s">
        <v>1</v>
      </c>
      <c r="D463" s="4">
        <v>20</v>
      </c>
      <c r="I463" t="str">
        <f>I462</f>
        <v>ALTER TABLE TM_BACKLOG_TASK</v>
      </c>
      <c r="J463" t="str">
        <f t="shared" si="183"/>
        <v xml:space="preserve"> ADD  INSERT_DATE VARCHAR(20);</v>
      </c>
      <c r="K463" s="21" t="str">
        <f t="shared" si="184"/>
        <v xml:space="preserve">  ALTER COLUMN   INSERT_DATE VARCHAR(20);</v>
      </c>
      <c r="L463" s="12"/>
      <c r="M463" s="18" t="str">
        <f t="shared" si="185"/>
        <v>INSERT_DATE,</v>
      </c>
      <c r="N463" s="5" t="str">
        <f t="shared" si="187"/>
        <v>INSERT_DATE VARCHAR(20),</v>
      </c>
      <c r="O463" s="1" t="s">
        <v>7</v>
      </c>
      <c r="P463" t="s">
        <v>8</v>
      </c>
      <c r="W463" s="17" t="str">
        <f t="shared" si="186"/>
        <v>insertDate</v>
      </c>
      <c r="X463" s="3" t="str">
        <f t="shared" ref="X463:X486" si="188">CONCATENATE("""",W463,"""",":","""","""",",")</f>
        <v>"insertDate":"",</v>
      </c>
      <c r="Y463" s="22" t="str">
        <f t="shared" ref="Y463:Y486" si="189">CONCATENATE("public static String ",,B463,,"=","""",W463,""";")</f>
        <v>public static String INSERT_DATE="insertDate";</v>
      </c>
      <c r="Z463" s="7" t="str">
        <f t="shared" ref="Z463:Z486" si="190">CONCATENATE("private String ",W463,"=","""""",";")</f>
        <v>private String insertDate="";</v>
      </c>
    </row>
    <row r="464" spans="2:26" ht="19.2" x14ac:dyDescent="0.45">
      <c r="B464" s="1" t="s">
        <v>5</v>
      </c>
      <c r="C464" s="1" t="s">
        <v>1</v>
      </c>
      <c r="D464" s="4">
        <v>20</v>
      </c>
      <c r="I464" t="str">
        <f>I463</f>
        <v>ALTER TABLE TM_BACKLOG_TASK</v>
      </c>
      <c r="J464" t="str">
        <f t="shared" si="183"/>
        <v xml:space="preserve"> ADD  MODIFICATION_DATE VARCHAR(20);</v>
      </c>
      <c r="K464" s="21" t="str">
        <f t="shared" si="184"/>
        <v xml:space="preserve">  ALTER COLUMN   MODIFICATION_DATE VARCHAR(20);</v>
      </c>
      <c r="L464" s="12"/>
      <c r="M464" s="18" t="str">
        <f t="shared" si="185"/>
        <v>MODIFICATION_DATE,</v>
      </c>
      <c r="N464" s="5" t="str">
        <f t="shared" si="187"/>
        <v>MODIFICATION_DATE VARCHAR(20),</v>
      </c>
      <c r="O464" s="1" t="s">
        <v>9</v>
      </c>
      <c r="P464" t="s">
        <v>8</v>
      </c>
      <c r="W464" s="17" t="str">
        <f t="shared" si="186"/>
        <v>modificationDate</v>
      </c>
      <c r="X464" s="3" t="str">
        <f t="shared" si="188"/>
        <v>"modificationDate":"",</v>
      </c>
      <c r="Y464" s="22" t="str">
        <f t="shared" si="189"/>
        <v>public static String MODIFICATION_DATE="modificationDate";</v>
      </c>
      <c r="Z464" s="7" t="str">
        <f t="shared" si="190"/>
        <v>private String modificationDate="";</v>
      </c>
    </row>
    <row r="465" spans="2:26" ht="19.2" x14ac:dyDescent="0.45">
      <c r="B465" s="1" t="s">
        <v>367</v>
      </c>
      <c r="C465" s="1" t="s">
        <v>1</v>
      </c>
      <c r="D465" s="4">
        <v>43</v>
      </c>
      <c r="I465" t="e">
        <f>#REF!</f>
        <v>#REF!</v>
      </c>
      <c r="J465" t="str">
        <f t="shared" si="183"/>
        <v xml:space="preserve"> ADD  FK_BACKLOG_ID VARCHAR(43);</v>
      </c>
      <c r="K465" s="21" t="str">
        <f t="shared" si="184"/>
        <v xml:space="preserve">  ALTER COLUMN   FK_BACKLOG_ID VARCHAR(43);</v>
      </c>
      <c r="L465" s="12"/>
      <c r="M465" s="18" t="str">
        <f t="shared" si="185"/>
        <v>FK_BACKLOG_ID,</v>
      </c>
      <c r="N465" s="5" t="str">
        <f>CONCATENATE(B465," ",C465,"(",D465,")",",")</f>
        <v>FK_BACKLOG_ID VARCHAR(43),</v>
      </c>
      <c r="O465" s="1" t="s">
        <v>10</v>
      </c>
      <c r="P465" t="s">
        <v>354</v>
      </c>
      <c r="Q465" t="s">
        <v>2</v>
      </c>
      <c r="W465" s="17" t="str">
        <f>CONCATENATE(,LOWER(O465),UPPER(LEFT(P465,1)),LOWER(RIGHT(P465,LEN(P465)-IF(LEN(P465)&gt;0,1,LEN(P465)))),UPPER(LEFT(Q465,1)),LOWER(RIGHT(Q465,LEN(Q465)-IF(LEN(Q465)&gt;0,1,LEN(Q465)))),UPPER(LEFT(R465,1)),LOWER(RIGHT(R465,LEN(R465)-IF(LEN(R465)&gt;0,1,LEN(R465)))),UPPER(LEFT(S465,1)),LOWER(RIGHT(S465,LEN(S465)-IF(LEN(S465)&gt;0,1,LEN(S465)))),UPPER(LEFT(T465,1)),LOWER(RIGHT(T465,LEN(T465)-IF(LEN(T465)&gt;0,1,LEN(T465)))),UPPER(LEFT(U465,1)),LOWER(RIGHT(U465,LEN(U465)-IF(LEN(U465)&gt;0,1,LEN(U465)))),UPPER(LEFT(V465,1)),LOWER(RIGHT(V465,LEN(V465)-IF(LEN(V465)&gt;0,1,LEN(V465)))))</f>
        <v>fkBacklogId</v>
      </c>
      <c r="X465" s="3" t="str">
        <f>CONCATENATE("""",W465,"""",":","""","""",",")</f>
        <v>"fkBacklogId":"",</v>
      </c>
      <c r="Y465" s="22" t="str">
        <f>CONCATENATE("public static String ",,B465,,"=","""",W465,""";")</f>
        <v>public static String FK_BACKLOG_ID="fkBacklogId";</v>
      </c>
      <c r="Z465" s="7" t="str">
        <f>CONCATENATE("private String ",W465,"=","""""",";")</f>
        <v>private String fkBacklogId="";</v>
      </c>
    </row>
    <row r="466" spans="2:26" ht="19.2" x14ac:dyDescent="0.45">
      <c r="B466" s="1" t="s">
        <v>272</v>
      </c>
      <c r="C466" s="1" t="s">
        <v>1</v>
      </c>
      <c r="D466" s="4">
        <v>43</v>
      </c>
      <c r="I466" t="e">
        <f>#REF!</f>
        <v>#REF!</v>
      </c>
      <c r="J466" t="str">
        <f t="shared" si="183"/>
        <v xml:space="preserve"> ADD  FK_TASK_TYPE_ID VARCHAR(43);</v>
      </c>
      <c r="K466" s="21" t="str">
        <f t="shared" si="184"/>
        <v xml:space="preserve">  ALTER COLUMN   FK_TASK_TYPE_ID VARCHAR(43);</v>
      </c>
      <c r="L466" s="12"/>
      <c r="M466" s="18" t="str">
        <f t="shared" si="185"/>
        <v>FK_TASK_TYPE_ID,</v>
      </c>
      <c r="N466" s="5" t="str">
        <f t="shared" si="187"/>
        <v>FK_TASK_TYPE_ID VARCHAR(43),</v>
      </c>
      <c r="O466" s="1" t="s">
        <v>10</v>
      </c>
      <c r="P466" t="s">
        <v>311</v>
      </c>
      <c r="Q466" t="s">
        <v>51</v>
      </c>
      <c r="R466" t="s">
        <v>2</v>
      </c>
      <c r="W466" s="17" t="str">
        <f t="shared" si="186"/>
        <v>fkTaskTypeId</v>
      </c>
      <c r="X466" s="3" t="str">
        <f t="shared" si="188"/>
        <v>"fkTaskTypeId":"",</v>
      </c>
      <c r="Y466" s="22" t="str">
        <f t="shared" si="189"/>
        <v>public static String FK_TASK_TYPE_ID="fkTaskTypeId";</v>
      </c>
      <c r="Z466" s="7" t="str">
        <f t="shared" si="190"/>
        <v>private String fkTaskTypeId="";</v>
      </c>
    </row>
    <row r="467" spans="2:26" ht="19.2" x14ac:dyDescent="0.45">
      <c r="B467" s="1" t="s">
        <v>399</v>
      </c>
      <c r="C467" s="1" t="s">
        <v>1</v>
      </c>
      <c r="D467" s="4">
        <v>43</v>
      </c>
      <c r="L467" s="12"/>
      <c r="M467" s="18"/>
      <c r="N467" s="5" t="str">
        <f t="shared" si="187"/>
        <v>FK_ASSIGNEE_ID VARCHAR(43),</v>
      </c>
      <c r="O467" s="1" t="s">
        <v>10</v>
      </c>
      <c r="P467" t="s">
        <v>344</v>
      </c>
      <c r="Q467" t="s">
        <v>2</v>
      </c>
      <c r="W467" s="17" t="str">
        <f t="shared" si="186"/>
        <v>fkAssigneeId</v>
      </c>
      <c r="X467" s="3" t="str">
        <f t="shared" si="188"/>
        <v>"fkAssigneeId":"",</v>
      </c>
      <c r="Y467" s="22" t="str">
        <f t="shared" si="189"/>
        <v>public static String FK_ASSIGNEE_ID="fkAssigneeId";</v>
      </c>
      <c r="Z467" s="7" t="str">
        <f t="shared" si="190"/>
        <v>private String fkAssigneeId="";</v>
      </c>
    </row>
    <row r="468" spans="2:26" ht="19.2" x14ac:dyDescent="0.45">
      <c r="B468" s="10" t="s">
        <v>262</v>
      </c>
      <c r="C468" s="1" t="s">
        <v>1</v>
      </c>
      <c r="D468" s="4">
        <v>43</v>
      </c>
      <c r="I468" t="e">
        <f>#REF!</f>
        <v>#REF!</v>
      </c>
      <c r="J468" t="str">
        <f>CONCATENATE(LEFT(CONCATENATE(" ADD "," ",N468,";"),LEN(CONCATENATE(" ADD "," ",N468,";"))-2),";")</f>
        <v xml:space="preserve"> ADD  CREATED_BY VARCHAR(43);</v>
      </c>
      <c r="K468" s="21" t="str">
        <f>CONCATENATE(LEFT(CONCATENATE("  ALTER COLUMN  "," ",N468,";"),LEN(CONCATENATE("  ALTER COLUMN  "," ",N468,";"))-2),";")</f>
        <v xml:space="preserve">  ALTER COLUMN   CREATED_BY VARCHAR(43);</v>
      </c>
      <c r="L468" s="12"/>
      <c r="M468" s="18" t="str">
        <f>CONCATENATE(B467,",")</f>
        <v>FK_ASSIGNEE_ID,</v>
      </c>
      <c r="N468" s="5" t="str">
        <f t="shared" si="187"/>
        <v>CREATED_BY VARCHAR(43),</v>
      </c>
      <c r="O468" s="1" t="s">
        <v>282</v>
      </c>
      <c r="P468" t="s">
        <v>128</v>
      </c>
      <c r="W468" s="17" t="str">
        <f t="shared" si="186"/>
        <v>createdBy</v>
      </c>
      <c r="X468" s="3" t="str">
        <f t="shared" si="188"/>
        <v>"createdBy":"",</v>
      </c>
      <c r="Y468" s="22" t="str">
        <f t="shared" si="189"/>
        <v>public static String CREATED_BY="createdBy";</v>
      </c>
      <c r="Z468" s="7" t="str">
        <f t="shared" si="190"/>
        <v>private String createdBy="";</v>
      </c>
    </row>
    <row r="469" spans="2:26" ht="19.2" x14ac:dyDescent="0.45">
      <c r="B469" s="1" t="s">
        <v>263</v>
      </c>
      <c r="C469" s="1" t="s">
        <v>1</v>
      </c>
      <c r="D469" s="4">
        <v>43</v>
      </c>
      <c r="I469" t="e">
        <f>I158</f>
        <v>#REF!</v>
      </c>
      <c r="J469" t="str">
        <f>CONCATENATE(LEFT(CONCATENATE(" ADD "," ",N469,";"),LEN(CONCATENATE(" ADD "," ",N469,";"))-2),";")</f>
        <v xml:space="preserve"> ADD  CREATED_DATE VARCHAR(43);</v>
      </c>
      <c r="K469" s="21" t="str">
        <f>CONCATENATE(LEFT(CONCATENATE("  ALTER COLUMN  "," ",N469,";"),LEN(CONCATENATE("  ALTER COLUMN  "," ",N469,";"))-2),";")</f>
        <v xml:space="preserve">  ALTER COLUMN   CREATED_DATE VARCHAR(43);</v>
      </c>
      <c r="L469" s="12"/>
      <c r="M469" s="18" t="str">
        <f>CONCATENATE(B469,",")</f>
        <v>CREATED_DATE,</v>
      </c>
      <c r="N469" s="5" t="str">
        <f t="shared" si="187"/>
        <v>CREATED_DATE VARCHAR(43),</v>
      </c>
      <c r="O469" s="1" t="s">
        <v>282</v>
      </c>
      <c r="P469" t="s">
        <v>8</v>
      </c>
      <c r="W469" s="17" t="str">
        <f t="shared" si="186"/>
        <v>createdDate</v>
      </c>
      <c r="X469" s="3" t="str">
        <f t="shared" si="188"/>
        <v>"createdDate":"",</v>
      </c>
      <c r="Y469" s="22" t="str">
        <f t="shared" si="189"/>
        <v>public static String CREATED_DATE="createdDate";</v>
      </c>
      <c r="Z469" s="7" t="str">
        <f t="shared" si="190"/>
        <v>private String createdDate="";</v>
      </c>
    </row>
    <row r="470" spans="2:26" ht="19.2" x14ac:dyDescent="0.45">
      <c r="B470" s="1" t="s">
        <v>264</v>
      </c>
      <c r="C470" s="1" t="s">
        <v>1</v>
      </c>
      <c r="D470" s="4">
        <v>40</v>
      </c>
      <c r="L470" s="12"/>
      <c r="M470" s="18"/>
      <c r="N470" s="5" t="str">
        <f t="shared" si="187"/>
        <v>CREATED_TIME VARCHAR(40),</v>
      </c>
      <c r="O470" s="1" t="s">
        <v>282</v>
      </c>
      <c r="P470" t="s">
        <v>133</v>
      </c>
      <c r="W470" s="17" t="str">
        <f t="shared" si="186"/>
        <v>createdTime</v>
      </c>
      <c r="X470" s="3" t="str">
        <f t="shared" si="188"/>
        <v>"createdTime":"",</v>
      </c>
      <c r="Y470" s="22" t="str">
        <f t="shared" si="189"/>
        <v>public static String CREATED_TIME="createdTime";</v>
      </c>
      <c r="Z470" s="7" t="str">
        <f t="shared" si="190"/>
        <v>private String createdTime="";</v>
      </c>
    </row>
    <row r="471" spans="2:26" ht="19.2" x14ac:dyDescent="0.45">
      <c r="B471" s="1" t="s">
        <v>400</v>
      </c>
      <c r="C471" s="1" t="s">
        <v>1</v>
      </c>
      <c r="D471" s="4">
        <v>50</v>
      </c>
      <c r="I471" t="e">
        <f>I158</f>
        <v>#REF!</v>
      </c>
      <c r="J471" t="str">
        <f>CONCATENATE(LEFT(CONCATENATE(" ADD "," ",N471,";"),LEN(CONCATENATE(" ADD "," ",N471,";"))-2),";")</f>
        <v xml:space="preserve"> ADD  ESTIMATED_HOURS VARCHAR(50);</v>
      </c>
      <c r="K471" s="21" t="str">
        <f>CONCATENATE(LEFT(CONCATENATE("  ALTER COLUMN  "," ",N471,";"),LEN(CONCATENATE("  ALTER COLUMN  "," ",N471,";"))-2),";")</f>
        <v xml:space="preserve">  ALTER COLUMN   ESTIMATED_HOURS VARCHAR(50);</v>
      </c>
      <c r="L471" s="12"/>
      <c r="M471" s="18" t="str">
        <f>CONCATENATE(B471,",")</f>
        <v>ESTIMATED_HOURS,</v>
      </c>
      <c r="N471" s="5" t="str">
        <f t="shared" si="187"/>
        <v>ESTIMATED_HOURS VARCHAR(50),</v>
      </c>
      <c r="O471" s="1" t="s">
        <v>405</v>
      </c>
      <c r="P471" t="s">
        <v>406</v>
      </c>
      <c r="W471" s="17" t="str">
        <f t="shared" si="186"/>
        <v>estimatedHours</v>
      </c>
      <c r="X471" s="3" t="str">
        <f t="shared" si="188"/>
        <v>"estimatedHours":"",</v>
      </c>
      <c r="Y471" s="22" t="str">
        <f t="shared" si="189"/>
        <v>public static String ESTIMATED_HOURS="estimatedHours";</v>
      </c>
      <c r="Z471" s="7" t="str">
        <f t="shared" si="190"/>
        <v>private String estimatedHours="";</v>
      </c>
    </row>
    <row r="472" spans="2:26" ht="19.2" x14ac:dyDescent="0.45">
      <c r="B472" s="1" t="s">
        <v>401</v>
      </c>
      <c r="C472" s="1" t="s">
        <v>1</v>
      </c>
      <c r="D472" s="4">
        <v>50</v>
      </c>
      <c r="I472">
        <f>I161</f>
        <v>0</v>
      </c>
      <c r="J472" t="str">
        <f>CONCATENATE(LEFT(CONCATENATE(" ADD "," ",N472,";"),LEN(CONCATENATE(" ADD "," ",N472,";"))-2),";")</f>
        <v xml:space="preserve"> ADD  SPENT_HOURS VARCHAR(50);</v>
      </c>
      <c r="K472" s="21" t="str">
        <f>CONCATENATE(LEFT(CONCATENATE("  ALTER COLUMN  "," ",N472,";"),LEN(CONCATENATE("  ALTER COLUMN  "," ",N472,";"))-2),";")</f>
        <v xml:space="preserve">  ALTER COLUMN   SPENT_HOURS VARCHAR(50);</v>
      </c>
      <c r="L472" s="12"/>
      <c r="M472" s="18" t="str">
        <f>CONCATENATE(B472,",")</f>
        <v>SPENT_HOURS,</v>
      </c>
      <c r="N472" s="5" t="str">
        <f t="shared" si="187"/>
        <v>SPENT_HOURS VARCHAR(50),</v>
      </c>
      <c r="O472" s="1" t="s">
        <v>407</v>
      </c>
      <c r="P472" t="s">
        <v>406</v>
      </c>
      <c r="W472" s="17" t="str">
        <f t="shared" si="186"/>
        <v>spentHours</v>
      </c>
      <c r="X472" s="3" t="str">
        <f t="shared" si="188"/>
        <v>"spentHours":"",</v>
      </c>
      <c r="Y472" s="22" t="str">
        <f t="shared" si="189"/>
        <v>public static String SPENT_HOURS="spentHours";</v>
      </c>
      <c r="Z472" s="7" t="str">
        <f t="shared" si="190"/>
        <v>private String spentHours="";</v>
      </c>
    </row>
    <row r="473" spans="2:26" ht="19.2" x14ac:dyDescent="0.45">
      <c r="B473" s="1" t="s">
        <v>398</v>
      </c>
      <c r="C473" s="1" t="s">
        <v>1</v>
      </c>
      <c r="D473" s="4">
        <v>40</v>
      </c>
      <c r="L473" s="12"/>
      <c r="M473" s="18"/>
      <c r="N473" s="5" t="str">
        <f t="shared" si="187"/>
        <v>DEPENDENT_TASK_TYPE_1_ID VARCHAR(40),</v>
      </c>
      <c r="O473" s="1" t="s">
        <v>388</v>
      </c>
      <c r="P473" t="s">
        <v>311</v>
      </c>
      <c r="Q473" t="s">
        <v>51</v>
      </c>
      <c r="R473">
        <v>1</v>
      </c>
      <c r="S473" t="s">
        <v>2</v>
      </c>
      <c r="W473" s="17" t="str">
        <f t="shared" si="186"/>
        <v>dependentTaskType1Id</v>
      </c>
      <c r="X473" s="3" t="str">
        <f t="shared" si="188"/>
        <v>"dependentTaskType1Id":"",</v>
      </c>
      <c r="Y473" s="22" t="str">
        <f t="shared" si="189"/>
        <v>public static String DEPENDENT_TASK_TYPE_1_ID="dependentTaskType1Id";</v>
      </c>
      <c r="Z473" s="7" t="str">
        <f t="shared" si="190"/>
        <v>private String dependentTaskType1Id="";</v>
      </c>
    </row>
    <row r="474" spans="2:26" ht="19.2" x14ac:dyDescent="0.45">
      <c r="B474" s="1" t="s">
        <v>397</v>
      </c>
      <c r="C474" s="1" t="s">
        <v>1</v>
      </c>
      <c r="D474" s="4">
        <v>40</v>
      </c>
      <c r="I474">
        <f>I161</f>
        <v>0</v>
      </c>
      <c r="J474" t="str">
        <f>CONCATENATE(LEFT(CONCATENATE(" ADD "," ",N474,";"),LEN(CONCATENATE(" ADD "," ",N474,";"))-2),";")</f>
        <v xml:space="preserve"> ADD  DEPENDENT_TASK_TYPE_2_ID VARCHAR(40);</v>
      </c>
      <c r="K474" s="21" t="str">
        <f>CONCATENATE(LEFT(CONCATENATE("  ALTER COLUMN  "," ",N474,";"),LEN(CONCATENATE("  ALTER COLUMN  "," ",N474,";"))-2),";")</f>
        <v xml:space="preserve">  ALTER COLUMN   DEPENDENT_TASK_TYPE_2_ID VARCHAR(40);</v>
      </c>
      <c r="L474" s="12"/>
      <c r="M474" s="18" t="str">
        <f t="shared" ref="M474:M486" si="191">CONCATENATE(B474,",")</f>
        <v>DEPENDENT_TASK_TYPE_2_ID,</v>
      </c>
      <c r="N474" s="5" t="str">
        <f t="shared" si="187"/>
        <v>DEPENDENT_TASK_TYPE_2_ID VARCHAR(40),</v>
      </c>
      <c r="O474" s="1" t="s">
        <v>388</v>
      </c>
      <c r="P474" t="s">
        <v>311</v>
      </c>
      <c r="Q474" t="s">
        <v>51</v>
      </c>
      <c r="R474">
        <v>2</v>
      </c>
      <c r="S474" t="s">
        <v>2</v>
      </c>
      <c r="W474" s="17" t="str">
        <f t="shared" si="186"/>
        <v>dependentTaskType2Id</v>
      </c>
      <c r="X474" s="3" t="str">
        <f t="shared" si="188"/>
        <v>"dependentTaskType2Id":"",</v>
      </c>
      <c r="Y474" s="22" t="str">
        <f t="shared" si="189"/>
        <v>public static String DEPENDENT_TASK_TYPE_2_ID="dependentTaskType2Id";</v>
      </c>
      <c r="Z474" s="7" t="str">
        <f t="shared" si="190"/>
        <v>private String dependentTaskType2Id="";</v>
      </c>
    </row>
    <row r="475" spans="2:26" ht="19.2" x14ac:dyDescent="0.45">
      <c r="B475" s="1" t="s">
        <v>271</v>
      </c>
      <c r="C475" s="1" t="s">
        <v>1</v>
      </c>
      <c r="D475" s="4">
        <v>30</v>
      </c>
      <c r="I475" t="str">
        <f>I461</f>
        <v>ALTER TABLE TM_BACKLOG_TASK</v>
      </c>
      <c r="J475" t="str">
        <f>CONCATENATE(LEFT(CONCATENATE(" ADD "," ",N475,";"),LEN(CONCATENATE(" ADD "," ",N475,";"))-2),";")</f>
        <v xml:space="preserve"> ADD  COMPLETED_DURATION VARCHAR(30);</v>
      </c>
      <c r="K475" s="21" t="str">
        <f>CONCATENATE(LEFT(CONCATENATE("  ALTER COLUMN  "," ",N475,";"),LEN(CONCATENATE("  ALTER COLUMN  "," ",N475,";"))-2),";")</f>
        <v xml:space="preserve">  ALTER COLUMN   COMPLETED_DURATION VARCHAR(30);</v>
      </c>
      <c r="L475" s="12"/>
      <c r="M475" s="18" t="str">
        <f t="shared" si="191"/>
        <v>COMPLETED_DURATION,</v>
      </c>
      <c r="N475" s="5" t="str">
        <f t="shared" si="187"/>
        <v>COMPLETED_DURATION VARCHAR(30),</v>
      </c>
      <c r="O475" s="1" t="s">
        <v>313</v>
      </c>
      <c r="P475" t="s">
        <v>314</v>
      </c>
      <c r="W475" s="17" t="str">
        <f t="shared" si="186"/>
        <v>completedDuration</v>
      </c>
      <c r="X475" s="3" t="str">
        <f t="shared" si="188"/>
        <v>"completedDuration":"",</v>
      </c>
      <c r="Y475" s="22" t="str">
        <f t="shared" si="189"/>
        <v>public static String COMPLETED_DURATION="completedDuration";</v>
      </c>
      <c r="Z475" s="7" t="str">
        <f t="shared" si="190"/>
        <v>private String completedDuration="";</v>
      </c>
    </row>
    <row r="476" spans="2:26" ht="19.2" x14ac:dyDescent="0.45">
      <c r="B476" s="8" t="s">
        <v>275</v>
      </c>
      <c r="C476" s="1" t="s">
        <v>1</v>
      </c>
      <c r="D476" s="12">
        <v>40</v>
      </c>
      <c r="I476" t="str">
        <f>I462</f>
        <v>ALTER TABLE TM_BACKLOG_TASK</v>
      </c>
      <c r="L476" s="14"/>
      <c r="M476" s="18" t="str">
        <f t="shared" si="191"/>
        <v>UPDATED_BY,</v>
      </c>
      <c r="N476" s="5" t="str">
        <f t="shared" si="187"/>
        <v>UPDATED_BY VARCHAR(40),</v>
      </c>
      <c r="O476" s="1" t="s">
        <v>315</v>
      </c>
      <c r="P476" t="s">
        <v>128</v>
      </c>
      <c r="W476" s="17" t="str">
        <f t="shared" si="186"/>
        <v>updatedBy</v>
      </c>
      <c r="X476" s="3" t="str">
        <f t="shared" si="188"/>
        <v>"updatedBy":"",</v>
      </c>
      <c r="Y476" s="22" t="str">
        <f t="shared" si="189"/>
        <v>public static String UPDATED_BY="updatedBy";</v>
      </c>
      <c r="Z476" s="7" t="str">
        <f t="shared" si="190"/>
        <v>private String updatedBy="";</v>
      </c>
    </row>
    <row r="477" spans="2:26" ht="19.2" x14ac:dyDescent="0.45">
      <c r="B477" s="8" t="s">
        <v>276</v>
      </c>
      <c r="C477" s="1" t="s">
        <v>1</v>
      </c>
      <c r="D477" s="12">
        <v>42</v>
      </c>
      <c r="I477" t="str">
        <f>I463</f>
        <v>ALTER TABLE TM_BACKLOG_TASK</v>
      </c>
      <c r="L477" s="14"/>
      <c r="M477" s="18" t="str">
        <f t="shared" si="191"/>
        <v>LAST_UPDATED_DATE,</v>
      </c>
      <c r="N477" s="5" t="str">
        <f t="shared" si="187"/>
        <v>LAST_UPDATED_DATE VARCHAR(42),</v>
      </c>
      <c r="O477" s="1" t="s">
        <v>316</v>
      </c>
      <c r="P477" t="s">
        <v>315</v>
      </c>
      <c r="Q477" t="s">
        <v>8</v>
      </c>
      <c r="W477" s="17" t="str">
        <f t="shared" si="186"/>
        <v>lastUpdatedDate</v>
      </c>
      <c r="X477" s="3" t="str">
        <f t="shared" si="188"/>
        <v>"lastUpdatedDate":"",</v>
      </c>
      <c r="Y477" s="22" t="str">
        <f t="shared" si="189"/>
        <v>public static String LAST_UPDATED_DATE="lastUpdatedDate";</v>
      </c>
      <c r="Z477" s="7" t="str">
        <f t="shared" si="190"/>
        <v>private String lastUpdatedDate="";</v>
      </c>
    </row>
    <row r="478" spans="2:26" ht="19.2" x14ac:dyDescent="0.45">
      <c r="B478" s="8" t="s">
        <v>277</v>
      </c>
      <c r="C478" s="1" t="s">
        <v>1</v>
      </c>
      <c r="D478" s="12">
        <v>42</v>
      </c>
      <c r="I478" t="str">
        <f>I464</f>
        <v>ALTER TABLE TM_BACKLOG_TASK</v>
      </c>
      <c r="J478" t="str">
        <f t="shared" ref="J478:J486" si="192">CONCATENATE(LEFT(CONCATENATE(" ADD "," ",N478,";"),LEN(CONCATENATE(" ADD "," ",N478,";"))-2),";")</f>
        <v xml:space="preserve"> ADD  LAST_UPDATED_TIME VARCHAR(42);</v>
      </c>
      <c r="L478" s="14"/>
      <c r="M478" s="18" t="str">
        <f t="shared" si="191"/>
        <v>LAST_UPDATED_TIME,</v>
      </c>
      <c r="N478" s="5" t="str">
        <f t="shared" ref="N478:N485" si="193">CONCATENATE(B478," ",C478,"(",D478,")",",")</f>
        <v>LAST_UPDATED_TIME VARCHAR(42),</v>
      </c>
      <c r="O478" s="1" t="s">
        <v>316</v>
      </c>
      <c r="P478" t="s">
        <v>315</v>
      </c>
      <c r="Q478" t="s">
        <v>133</v>
      </c>
      <c r="W478" s="17" t="str">
        <f t="shared" ref="W478:W485" si="194"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lastUpdatedTime</v>
      </c>
      <c r="X478" s="3" t="str">
        <f t="shared" ref="X478:X485" si="195">CONCATENATE("""",W478,"""",":","""","""",",")</f>
        <v>"lastUpdatedTime":"",</v>
      </c>
      <c r="Y478" s="22" t="str">
        <f t="shared" ref="Y478:Y485" si="196">CONCATENATE("public static String ",,B478,,"=","""",W478,""";")</f>
        <v>public static String LAST_UPDATED_TIME="lastUpdatedTime";</v>
      </c>
      <c r="Z478" s="7" t="str">
        <f t="shared" ref="Z478:Z485" si="197">CONCATENATE("private String ",W478,"=","""""",";")</f>
        <v>private String lastUpdatedTime="";</v>
      </c>
    </row>
    <row r="479" spans="2:26" ht="19.2" x14ac:dyDescent="0.45">
      <c r="B479" s="8" t="s">
        <v>471</v>
      </c>
      <c r="C479" s="1" t="s">
        <v>1</v>
      </c>
      <c r="D479" s="12">
        <v>42</v>
      </c>
      <c r="I479" t="str">
        <f>I477</f>
        <v>ALTER TABLE TM_BACKLOG_TASK</v>
      </c>
      <c r="J479" t="str">
        <f t="shared" si="192"/>
        <v xml:space="preserve"> ADD  IS_GENERAL VARCHAR(42);</v>
      </c>
      <c r="L479" s="14"/>
      <c r="M479" s="18" t="str">
        <f t="shared" si="191"/>
        <v>IS_GENERAL,</v>
      </c>
      <c r="N479" s="5" t="str">
        <f t="shared" si="193"/>
        <v>IS_GENERAL VARCHAR(42),</v>
      </c>
      <c r="O479" s="1" t="s">
        <v>112</v>
      </c>
      <c r="P479" t="s">
        <v>472</v>
      </c>
      <c r="W479" s="17" t="str">
        <f t="shared" si="194"/>
        <v>isGeneral</v>
      </c>
      <c r="X479" s="3" t="str">
        <f t="shared" si="195"/>
        <v>"isGeneral":"",</v>
      </c>
      <c r="Y479" s="22" t="str">
        <f t="shared" si="196"/>
        <v>public static String IS_GENERAL="isGeneral";</v>
      </c>
      <c r="Z479" s="7" t="str">
        <f t="shared" si="197"/>
        <v>private String isGeneral="";</v>
      </c>
    </row>
    <row r="480" spans="2:26" ht="19.2" x14ac:dyDescent="0.45">
      <c r="B480" s="8" t="s">
        <v>265</v>
      </c>
      <c r="C480" s="1" t="s">
        <v>1</v>
      </c>
      <c r="D480" s="12">
        <v>42</v>
      </c>
      <c r="I480" t="str">
        <f>I475</f>
        <v>ALTER TABLE TM_BACKLOG_TASK</v>
      </c>
      <c r="J480" t="str">
        <f t="shared" si="192"/>
        <v xml:space="preserve"> ADD  START_DATE VARCHAR(42);</v>
      </c>
      <c r="L480" s="14"/>
      <c r="M480" s="18" t="str">
        <f t="shared" si="191"/>
        <v>START_DATE,</v>
      </c>
      <c r="N480" s="5" t="str">
        <f t="shared" si="193"/>
        <v>START_DATE VARCHAR(42),</v>
      </c>
      <c r="O480" s="1" t="s">
        <v>289</v>
      </c>
      <c r="P480" t="s">
        <v>8</v>
      </c>
      <c r="W480" s="17" t="str">
        <f t="shared" si="194"/>
        <v>startDate</v>
      </c>
      <c r="X480" s="3" t="str">
        <f t="shared" si="195"/>
        <v>"startDate":"",</v>
      </c>
      <c r="Y480" s="22" t="str">
        <f t="shared" si="196"/>
        <v>public static String START_DATE="startDate";</v>
      </c>
      <c r="Z480" s="7" t="str">
        <f t="shared" si="197"/>
        <v>private String startDate="";</v>
      </c>
    </row>
    <row r="481" spans="2:26" ht="19.2" x14ac:dyDescent="0.45">
      <c r="B481" s="8" t="s">
        <v>266</v>
      </c>
      <c r="C481" s="1" t="s">
        <v>1</v>
      </c>
      <c r="D481" s="12">
        <v>42</v>
      </c>
      <c r="I481" t="str">
        <f>I476</f>
        <v>ALTER TABLE TM_BACKLOG_TASK</v>
      </c>
      <c r="J481" t="str">
        <f>CONCATENATE(LEFT(CONCATENATE(" ADD "," ",N481,";"),LEN(CONCATENATE(" ADD "," ",N481,";"))-2),";")</f>
        <v xml:space="preserve"> ADD  START_TIME VARCHAR(42);</v>
      </c>
      <c r="L481" s="14"/>
      <c r="M481" s="18" t="str">
        <f>CONCATENATE(B481,",")</f>
        <v>START_TIME,</v>
      </c>
      <c r="N481" s="5" t="str">
        <f t="shared" si="193"/>
        <v>START_TIME VARCHAR(42),</v>
      </c>
      <c r="O481" s="1" t="s">
        <v>289</v>
      </c>
      <c r="P481" t="s">
        <v>133</v>
      </c>
      <c r="W481" s="17" t="str">
        <f t="shared" si="194"/>
        <v>startTime</v>
      </c>
      <c r="X481" s="3" t="str">
        <f t="shared" si="195"/>
        <v>"startTime":"",</v>
      </c>
      <c r="Y481" s="22" t="str">
        <f t="shared" si="196"/>
        <v>public static String START_TIME="startTime";</v>
      </c>
      <c r="Z481" s="7" t="str">
        <f t="shared" si="197"/>
        <v>private String startTime="";</v>
      </c>
    </row>
    <row r="482" spans="2:26" ht="19.2" x14ac:dyDescent="0.45">
      <c r="B482" s="8" t="s">
        <v>631</v>
      </c>
      <c r="C482" s="1" t="s">
        <v>1</v>
      </c>
      <c r="D482" s="12">
        <v>42</v>
      </c>
      <c r="I482" t="str">
        <f>I477</f>
        <v>ALTER TABLE TM_BACKLOG_TASK</v>
      </c>
      <c r="J482" t="str">
        <f>CONCATENATE(LEFT(CONCATENATE(" ADD "," ",N482,";"),LEN(CONCATENATE(" ADD "," ",N482,";"))-2),";")</f>
        <v xml:space="preserve"> ADD  START_TYPE VARCHAR(42);</v>
      </c>
      <c r="L482" s="14"/>
      <c r="M482" s="18" t="str">
        <f>CONCATENATE(B482,",")</f>
        <v>START_TYPE,</v>
      </c>
      <c r="N482" s="5" t="str">
        <f t="shared" si="193"/>
        <v>START_TYPE VARCHAR(42),</v>
      </c>
      <c r="O482" s="1" t="s">
        <v>289</v>
      </c>
      <c r="P482" t="s">
        <v>51</v>
      </c>
      <c r="W482" s="17" t="str">
        <f t="shared" si="194"/>
        <v>startType</v>
      </c>
      <c r="X482" s="3" t="str">
        <f t="shared" si="195"/>
        <v>"startType":"",</v>
      </c>
      <c r="Y482" s="22" t="str">
        <f t="shared" si="196"/>
        <v>public static String START_TYPE="startType";</v>
      </c>
      <c r="Z482" s="7" t="str">
        <f t="shared" si="197"/>
        <v>private String startType="";</v>
      </c>
    </row>
    <row r="483" spans="2:26" ht="19.2" x14ac:dyDescent="0.45">
      <c r="B483" s="8" t="s">
        <v>416</v>
      </c>
      <c r="C483" s="1" t="s">
        <v>1</v>
      </c>
      <c r="D483" s="12">
        <v>42</v>
      </c>
      <c r="I483" t="str">
        <f>I478</f>
        <v>ALTER TABLE TM_BACKLOG_TASK</v>
      </c>
      <c r="J483" t="str">
        <f t="shared" si="192"/>
        <v xml:space="preserve"> ADD  TASK_STATUS VARCHAR(42);</v>
      </c>
      <c r="L483" s="14"/>
      <c r="M483" s="18" t="str">
        <f t="shared" si="191"/>
        <v>TASK_STATUS,</v>
      </c>
      <c r="N483" s="5" t="str">
        <f t="shared" si="193"/>
        <v>TASK_STATUS VARCHAR(42),</v>
      </c>
      <c r="O483" s="1" t="s">
        <v>311</v>
      </c>
      <c r="P483" t="s">
        <v>3</v>
      </c>
      <c r="W483" s="17" t="str">
        <f t="shared" si="194"/>
        <v>taskStatus</v>
      </c>
      <c r="X483" s="3" t="str">
        <f t="shared" si="195"/>
        <v>"taskStatus":"",</v>
      </c>
      <c r="Y483" s="22" t="str">
        <f t="shared" si="196"/>
        <v>public static String TASK_STATUS="taskStatus";</v>
      </c>
      <c r="Z483" s="7" t="str">
        <f t="shared" si="197"/>
        <v>private String taskStatus="";</v>
      </c>
    </row>
    <row r="484" spans="2:26" ht="19.2" x14ac:dyDescent="0.45">
      <c r="B484" s="8" t="s">
        <v>622</v>
      </c>
      <c r="C484" s="1" t="s">
        <v>1</v>
      </c>
      <c r="D484" s="12">
        <v>42</v>
      </c>
      <c r="I484" t="str">
        <f>I479</f>
        <v>ALTER TABLE TM_BACKLOG_TASK</v>
      </c>
      <c r="J484" t="str">
        <f t="shared" si="192"/>
        <v xml:space="preserve"> ADD  IS_NOTIFIED_BUG VARCHAR(42);</v>
      </c>
      <c r="L484" s="14"/>
      <c r="M484" s="18" t="str">
        <f t="shared" si="191"/>
        <v>IS_NOTIFIED_BUG,</v>
      </c>
      <c r="N484" s="5" t="str">
        <f t="shared" si="193"/>
        <v>IS_NOTIFIED_BUG VARCHAR(42),</v>
      </c>
      <c r="O484" s="1" t="s">
        <v>112</v>
      </c>
      <c r="P484" t="s">
        <v>576</v>
      </c>
      <c r="Q484" t="s">
        <v>409</v>
      </c>
      <c r="W484" s="17" t="str">
        <f t="shared" si="194"/>
        <v>isNotifiedBug</v>
      </c>
      <c r="X484" s="3" t="str">
        <f t="shared" si="195"/>
        <v>"isNotifiedBug":"",</v>
      </c>
      <c r="Y484" s="22" t="str">
        <f t="shared" si="196"/>
        <v>public static String IS_NOTIFIED_BUG="isNotifiedBug";</v>
      </c>
      <c r="Z484" s="7" t="str">
        <f t="shared" si="197"/>
        <v>private String isNotifiedBug="";</v>
      </c>
    </row>
    <row r="485" spans="2:26" ht="19.2" x14ac:dyDescent="0.45">
      <c r="B485" s="8" t="s">
        <v>403</v>
      </c>
      <c r="C485" s="1" t="s">
        <v>1</v>
      </c>
      <c r="D485" s="12">
        <v>42</v>
      </c>
      <c r="I485" t="str">
        <f>I483</f>
        <v>ALTER TABLE TM_BACKLOG_TASK</v>
      </c>
      <c r="J485" t="str">
        <f t="shared" si="192"/>
        <v xml:space="preserve"> ADD  IS_DETECTED_BUG VARCHAR(42);</v>
      </c>
      <c r="L485" s="14"/>
      <c r="M485" s="18" t="str">
        <f t="shared" si="191"/>
        <v>IS_DETECTED_BUG,</v>
      </c>
      <c r="N485" s="5" t="str">
        <f t="shared" si="193"/>
        <v>IS_DETECTED_BUG VARCHAR(42),</v>
      </c>
      <c r="O485" s="1" t="s">
        <v>112</v>
      </c>
      <c r="P485" t="s">
        <v>408</v>
      </c>
      <c r="Q485" t="s">
        <v>409</v>
      </c>
      <c r="W485" s="17" t="str">
        <f t="shared" si="194"/>
        <v>isDetectedBug</v>
      </c>
      <c r="X485" s="3" t="str">
        <f t="shared" si="195"/>
        <v>"isDetectedBug":"",</v>
      </c>
      <c r="Y485" s="22" t="str">
        <f t="shared" si="196"/>
        <v>public static String IS_DETECTED_BUG="isDetectedBug";</v>
      </c>
      <c r="Z485" s="7" t="str">
        <f t="shared" si="197"/>
        <v>private String isDetectedBug="";</v>
      </c>
    </row>
    <row r="486" spans="2:26" ht="19.2" x14ac:dyDescent="0.45">
      <c r="B486" s="8" t="s">
        <v>404</v>
      </c>
      <c r="C486" s="1" t="s">
        <v>1</v>
      </c>
      <c r="D486" s="12">
        <v>42</v>
      </c>
      <c r="I486" t="str">
        <f>I485</f>
        <v>ALTER TABLE TM_BACKLOG_TASK</v>
      </c>
      <c r="J486" t="str">
        <f t="shared" si="192"/>
        <v xml:space="preserve"> ADD  IS_UPDATE_REQUIRED VARCHAR(42);</v>
      </c>
      <c r="L486" s="14"/>
      <c r="M486" s="18" t="str">
        <f t="shared" si="191"/>
        <v>IS_UPDATE_REQUIRED,</v>
      </c>
      <c r="N486" s="5" t="str">
        <f t="shared" si="187"/>
        <v>IS_UPDATE_REQUIRED VARCHAR(42),</v>
      </c>
      <c r="O486" s="1" t="s">
        <v>112</v>
      </c>
      <c r="P486" t="s">
        <v>410</v>
      </c>
      <c r="Q486" t="s">
        <v>411</v>
      </c>
      <c r="W486" s="17" t="str">
        <f t="shared" si="186"/>
        <v>isUpdateRequired</v>
      </c>
      <c r="X486" s="3" t="str">
        <f t="shared" si="188"/>
        <v>"isUpdateRequired":"",</v>
      </c>
      <c r="Y486" s="22" t="str">
        <f t="shared" si="189"/>
        <v>public static String IS_UPDATE_REQUIRED="isUpdateRequired";</v>
      </c>
      <c r="Z486" s="7" t="str">
        <f t="shared" si="190"/>
        <v>private String isUpdateRequired="";</v>
      </c>
    </row>
    <row r="487" spans="2:26" ht="19.2" x14ac:dyDescent="0.45">
      <c r="B487" s="8"/>
      <c r="C487" s="14"/>
      <c r="D487" s="14"/>
      <c r="L487" s="14"/>
      <c r="M487" s="20"/>
      <c r="O487" s="14"/>
      <c r="W487" s="17"/>
    </row>
    <row r="488" spans="2:26" ht="19.2" x14ac:dyDescent="0.45">
      <c r="B488" s="8"/>
      <c r="C488" s="14"/>
      <c r="D488" s="14"/>
      <c r="L488" s="14"/>
      <c r="M488" s="20"/>
      <c r="O488" s="14"/>
      <c r="W488" s="17"/>
    </row>
    <row r="489" spans="2:26" ht="19.2" x14ac:dyDescent="0.45">
      <c r="B489" s="8"/>
      <c r="C489" s="14"/>
      <c r="D489" s="14"/>
      <c r="L489" s="14"/>
      <c r="M489" s="20"/>
      <c r="O489" s="14"/>
      <c r="W489" s="17"/>
    </row>
    <row r="490" spans="2:26" ht="19.2" x14ac:dyDescent="0.45">
      <c r="B490" s="8"/>
      <c r="C490" s="14"/>
      <c r="D490" s="14"/>
      <c r="L490" s="14"/>
      <c r="M490" s="20"/>
      <c r="O490" s="14"/>
      <c r="W490" s="17"/>
    </row>
    <row r="491" spans="2:26" x14ac:dyDescent="0.3">
      <c r="B491" s="2" t="s">
        <v>417</v>
      </c>
      <c r="J491" t="s">
        <v>293</v>
      </c>
      <c r="K491" s="26" t="str">
        <f>CONCATENATE(J491," VIEW ",B491," AS SELECT")</f>
        <v>create OR REPLACE VIEW TM_BACKLOG_TASK_LIST AS SELECT</v>
      </c>
      <c r="N491" s="5" t="str">
        <f>CONCATENATE("CREATE TABLE ",B491," ","(")</f>
        <v>CREATE TABLE TM_BACKLOG_TASK_LIST (</v>
      </c>
    </row>
    <row r="492" spans="2:26" ht="19.2" x14ac:dyDescent="0.45">
      <c r="B492" s="1" t="s">
        <v>2</v>
      </c>
      <c r="C492" s="1" t="s">
        <v>1</v>
      </c>
      <c r="D492" s="4">
        <v>30</v>
      </c>
      <c r="E492" s="24" t="s">
        <v>113</v>
      </c>
      <c r="K492" s="25" t="str">
        <f>CONCATENATE("T.",B492,",")</f>
        <v>T.ID,</v>
      </c>
      <c r="L492" s="12"/>
      <c r="M492" s="18" t="str">
        <f t="shared" ref="M492:M499" si="198">CONCATENATE(B492,",")</f>
        <v>ID,</v>
      </c>
      <c r="N492" s="5" t="str">
        <f>CONCATENATE(B492," ",C492,"(",D492,") ",E492," ,")</f>
        <v>ID VARCHAR(30) NOT NULL ,</v>
      </c>
      <c r="O492" s="1" t="s">
        <v>2</v>
      </c>
      <c r="P492" s="6"/>
      <c r="Q492" s="6"/>
      <c r="R492" s="6"/>
      <c r="S492" s="6"/>
      <c r="T492" s="6"/>
      <c r="U492" s="6"/>
      <c r="V492" s="6"/>
      <c r="W492" s="17" t="str">
        <f t="shared" ref="W492:W527" si="199"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id</v>
      </c>
      <c r="X492" s="3" t="str">
        <f>CONCATENATE("""",W492,"""",":","""","""",",")</f>
        <v>"id":"",</v>
      </c>
      <c r="Y492" s="22" t="str">
        <f>CONCATENATE("public static String ",,B492,,"=","""",W492,""";")</f>
        <v>public static String ID="id";</v>
      </c>
      <c r="Z492" s="7" t="str">
        <f>CONCATENATE("private String ",W492,"=","""""",";")</f>
        <v>private String id="";</v>
      </c>
    </row>
    <row r="493" spans="2:26" ht="19.2" x14ac:dyDescent="0.45">
      <c r="B493" s="1" t="s">
        <v>3</v>
      </c>
      <c r="C493" s="1" t="s">
        <v>1</v>
      </c>
      <c r="D493" s="4">
        <v>10</v>
      </c>
      <c r="K493" s="25" t="str">
        <f t="shared" ref="K493:K498" si="200">CONCATENATE("T.",B493,",")</f>
        <v>T.STATUS,</v>
      </c>
      <c r="L493" s="12"/>
      <c r="M493" s="18" t="str">
        <f t="shared" si="198"/>
        <v>STATUS,</v>
      </c>
      <c r="N493" s="5" t="str">
        <f t="shared" ref="N493:N527" si="201">CONCATENATE(B493," ",C493,"(",D493,")",",")</f>
        <v>STATUS VARCHAR(10),</v>
      </c>
      <c r="O493" s="1" t="s">
        <v>3</v>
      </c>
      <c r="W493" s="17" t="str">
        <f t="shared" si="199"/>
        <v>status</v>
      </c>
      <c r="X493" s="3" t="str">
        <f>CONCATENATE("""",W493,"""",":","""","""",",")</f>
        <v>"status":"",</v>
      </c>
      <c r="Y493" s="22" t="str">
        <f>CONCATENATE("public static String ",,B493,,"=","""",W493,""";")</f>
        <v>public static String STATUS="status";</v>
      </c>
      <c r="Z493" s="7" t="str">
        <f>CONCATENATE("private String ",W493,"=","""""",";")</f>
        <v>private String status="";</v>
      </c>
    </row>
    <row r="494" spans="2:26" ht="19.2" x14ac:dyDescent="0.45">
      <c r="B494" s="1" t="s">
        <v>4</v>
      </c>
      <c r="C494" s="1" t="s">
        <v>1</v>
      </c>
      <c r="D494" s="4">
        <v>20</v>
      </c>
      <c r="K494" s="25" t="str">
        <f t="shared" si="200"/>
        <v>T.INSERT_DATE,</v>
      </c>
      <c r="L494" s="12"/>
      <c r="M494" s="18" t="str">
        <f t="shared" si="198"/>
        <v>INSERT_DATE,</v>
      </c>
      <c r="N494" s="5" t="str">
        <f t="shared" si="201"/>
        <v>INSERT_DATE VARCHAR(20),</v>
      </c>
      <c r="O494" s="1" t="s">
        <v>7</v>
      </c>
      <c r="P494" t="s">
        <v>8</v>
      </c>
      <c r="W494" s="17" t="str">
        <f t="shared" si="199"/>
        <v>insertDate</v>
      </c>
      <c r="X494" s="3" t="str">
        <f t="shared" ref="X494:X527" si="202">CONCATENATE("""",W494,"""",":","""","""",",")</f>
        <v>"insertDate":"",</v>
      </c>
      <c r="Y494" s="22" t="str">
        <f t="shared" ref="Y494:Y527" si="203">CONCATENATE("public static String ",,B494,,"=","""",W494,""";")</f>
        <v>public static String INSERT_DATE="insertDate";</v>
      </c>
      <c r="Z494" s="7" t="str">
        <f t="shared" ref="Z494:Z527" si="204">CONCATENATE("private String ",W494,"=","""""",";")</f>
        <v>private String insertDate="";</v>
      </c>
    </row>
    <row r="495" spans="2:26" ht="19.2" x14ac:dyDescent="0.45">
      <c r="B495" s="1" t="s">
        <v>5</v>
      </c>
      <c r="C495" s="1" t="s">
        <v>1</v>
      </c>
      <c r="D495" s="4">
        <v>20</v>
      </c>
      <c r="K495" s="25" t="str">
        <f t="shared" si="200"/>
        <v>T.MODIFICATION_DATE,</v>
      </c>
      <c r="L495" s="12"/>
      <c r="M495" s="18" t="str">
        <f t="shared" si="198"/>
        <v>MODIFICATION_DATE,</v>
      </c>
      <c r="N495" s="5" t="str">
        <f t="shared" si="201"/>
        <v>MODIFICATION_DATE VARCHAR(20),</v>
      </c>
      <c r="O495" s="1" t="s">
        <v>9</v>
      </c>
      <c r="P495" t="s">
        <v>8</v>
      </c>
      <c r="W495" s="17" t="str">
        <f t="shared" si="199"/>
        <v>modificationDate</v>
      </c>
      <c r="X495" s="3" t="str">
        <f t="shared" si="202"/>
        <v>"modificationDate":"",</v>
      </c>
      <c r="Y495" s="22" t="str">
        <f t="shared" si="203"/>
        <v>public static String MODIFICATION_DATE="modificationDate";</v>
      </c>
      <c r="Z495" s="7" t="str">
        <f t="shared" si="204"/>
        <v>private String modificationDate="";</v>
      </c>
    </row>
    <row r="496" spans="2:26" ht="19.2" x14ac:dyDescent="0.45">
      <c r="B496" s="1" t="s">
        <v>274</v>
      </c>
      <c r="C496" s="1" t="s">
        <v>1</v>
      </c>
      <c r="D496" s="4">
        <v>43</v>
      </c>
      <c r="K496" s="25" t="str">
        <f>CONCATENATE("B.",B496,",")</f>
        <v>B.FK_PROJECT_ID,</v>
      </c>
      <c r="L496" s="12"/>
      <c r="M496" s="18" t="str">
        <f>CONCATENATE(B496,",")</f>
        <v>FK_PROJECT_ID,</v>
      </c>
      <c r="N496" s="5" t="str">
        <f>CONCATENATE(B496," ",C496,"(",D496,")",",")</f>
        <v>FK_PROJECT_ID VARCHAR(43),</v>
      </c>
      <c r="O496" s="1" t="s">
        <v>10</v>
      </c>
      <c r="P496" t="s">
        <v>354</v>
      </c>
      <c r="Q496" t="s">
        <v>2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fkBacklogId</v>
      </c>
      <c r="X496" s="3" t="str">
        <f>CONCATENATE("""",W496,"""",":","""","""",",")</f>
        <v>"fkBacklogId":"",</v>
      </c>
      <c r="Y496" s="22" t="str">
        <f>CONCATENATE("public static String ",,B496,,"=","""",W496,""";")</f>
        <v>public static String FK_PROJECT_ID="fkBacklogId";</v>
      </c>
      <c r="Z496" s="7" t="str">
        <f>CONCATENATE("private String ",W496,"=","""""",";")</f>
        <v>private String fkBacklogId="";</v>
      </c>
    </row>
    <row r="497" spans="2:26" ht="19.2" x14ac:dyDescent="0.45">
      <c r="B497" s="1" t="s">
        <v>367</v>
      </c>
      <c r="C497" s="1" t="s">
        <v>1</v>
      </c>
      <c r="D497" s="4">
        <v>43</v>
      </c>
      <c r="K497" s="25" t="str">
        <f t="shared" si="200"/>
        <v>T.FK_BACKLOG_ID,</v>
      </c>
      <c r="L497" s="12"/>
      <c r="M497" s="18" t="str">
        <f t="shared" si="198"/>
        <v>FK_BACKLOG_ID,</v>
      </c>
      <c r="N497" s="5" t="str">
        <f t="shared" si="201"/>
        <v>FK_BACKLOG_ID VARCHAR(43),</v>
      </c>
      <c r="O497" s="1" t="s">
        <v>10</v>
      </c>
      <c r="P497" t="s">
        <v>354</v>
      </c>
      <c r="Q497" t="s">
        <v>2</v>
      </c>
      <c r="W497" s="17" t="str">
        <f t="shared" si="199"/>
        <v>fkBacklogId</v>
      </c>
      <c r="X497" s="3" t="str">
        <f t="shared" si="202"/>
        <v>"fkBacklogId":"",</v>
      </c>
      <c r="Y497" s="22" t="str">
        <f t="shared" si="203"/>
        <v>public static String FK_BACKLOG_ID="fkBacklogId";</v>
      </c>
      <c r="Z497" s="7" t="str">
        <f t="shared" si="204"/>
        <v>private String fkBacklogId="";</v>
      </c>
    </row>
    <row r="498" spans="2:26" ht="19.2" x14ac:dyDescent="0.45">
      <c r="B498" s="1" t="s">
        <v>272</v>
      </c>
      <c r="C498" s="1" t="s">
        <v>1</v>
      </c>
      <c r="D498" s="4">
        <v>43</v>
      </c>
      <c r="J498" s="23"/>
      <c r="K498" s="25" t="str">
        <f t="shared" si="200"/>
        <v>T.FK_TASK_TYPE_ID,</v>
      </c>
      <c r="L498" s="12"/>
      <c r="M498" s="18" t="str">
        <f t="shared" si="198"/>
        <v>FK_TASK_TYPE_ID,</v>
      </c>
      <c r="N498" s="5" t="str">
        <f>CONCATENATE(B498," ",C498,"(",D498,")",",")</f>
        <v>FK_TASK_TYPE_ID VARCHAR(43),</v>
      </c>
      <c r="O498" s="1" t="s">
        <v>10</v>
      </c>
      <c r="P498" t="s">
        <v>311</v>
      </c>
      <c r="Q498" t="s">
        <v>51</v>
      </c>
      <c r="R498" t="s">
        <v>2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fkTaskTypeId</v>
      </c>
      <c r="X498" s="3" t="str">
        <f>CONCATENATE("""",W498,"""",":","""","""",",")</f>
        <v>"fkTaskTypeId":"",</v>
      </c>
      <c r="Y498" s="22" t="str">
        <f>CONCATENATE("public static String ",,B498,,"=","""",W498,""";")</f>
        <v>public static String FK_TASK_TYPE_ID="fkTaskTypeId";</v>
      </c>
      <c r="Z498" s="7" t="str">
        <f>CONCATENATE("private String ",W498,"=","""""",";")</f>
        <v>private String fkTaskTypeId="";</v>
      </c>
    </row>
    <row r="499" spans="2:26" ht="19.2" x14ac:dyDescent="0.45">
      <c r="B499" s="1" t="s">
        <v>331</v>
      </c>
      <c r="C499" s="1" t="s">
        <v>1</v>
      </c>
      <c r="D499" s="4">
        <v>43</v>
      </c>
      <c r="J499" s="23"/>
      <c r="K499" s="25" t="s">
        <v>473</v>
      </c>
      <c r="L499" s="12"/>
      <c r="M499" s="18" t="str">
        <f t="shared" si="198"/>
        <v>TASK_TYPE_NAME,</v>
      </c>
      <c r="N499" s="5" t="str">
        <f t="shared" si="201"/>
        <v>TASK_TYPE_NAME VARCHAR(43),</v>
      </c>
      <c r="O499" s="1" t="s">
        <v>311</v>
      </c>
      <c r="P499" t="s">
        <v>51</v>
      </c>
      <c r="Q499" t="s">
        <v>0</v>
      </c>
      <c r="W499" s="17" t="str">
        <f t="shared" si="199"/>
        <v>taskTypeName</v>
      </c>
      <c r="X499" s="3" t="str">
        <f t="shared" si="202"/>
        <v>"taskTypeName":"",</v>
      </c>
      <c r="Y499" s="22" t="str">
        <f t="shared" si="203"/>
        <v>public static String TASK_TYPE_NAME="taskTypeName";</v>
      </c>
      <c r="Z499" s="7" t="str">
        <f t="shared" si="204"/>
        <v>private String taskTypeName="";</v>
      </c>
    </row>
    <row r="500" spans="2:26" ht="19.2" x14ac:dyDescent="0.45">
      <c r="B500" s="1" t="s">
        <v>399</v>
      </c>
      <c r="C500" s="1" t="s">
        <v>1</v>
      </c>
      <c r="D500" s="4">
        <v>43</v>
      </c>
      <c r="K500" s="25" t="str">
        <f>CONCATENATE("T.",B500,",")</f>
        <v>T.FK_ASSIGNEE_ID,</v>
      </c>
      <c r="L500" s="12"/>
      <c r="M500" s="18"/>
      <c r="N500" s="5" t="str">
        <f>CONCATENATE(B500," ",C500,"(",D500,")",",")</f>
        <v>FK_ASSIGNEE_ID VARCHAR(43),</v>
      </c>
      <c r="O500" s="1" t="s">
        <v>10</v>
      </c>
      <c r="P500" t="s">
        <v>344</v>
      </c>
      <c r="Q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fkAssigneeId</v>
      </c>
      <c r="X500" s="3" t="str">
        <f>CONCATENATE("""",W500,"""",":","""","""",",")</f>
        <v>"fkAssigneeId":"",</v>
      </c>
      <c r="Y500" s="22" t="str">
        <f>CONCATENATE("public static String ",,B500,,"=","""",W500,""";")</f>
        <v>public static String FK_ASSIGNEE_ID="fkAssigneeId";</v>
      </c>
      <c r="Z500" s="7" t="str">
        <f>CONCATENATE("private String ",W500,"=","""""",";")</f>
        <v>private String fkAssigneeId="";</v>
      </c>
    </row>
    <row r="501" spans="2:26" ht="19.2" x14ac:dyDescent="0.45">
      <c r="B501" s="1" t="s">
        <v>341</v>
      </c>
      <c r="C501" s="1" t="s">
        <v>1</v>
      </c>
      <c r="D501" s="4">
        <v>43</v>
      </c>
      <c r="K501" s="25" t="s">
        <v>446</v>
      </c>
      <c r="L501" s="12"/>
      <c r="M501" s="18"/>
      <c r="N501" s="5" t="str">
        <f>CONCATENATE(B501," ",C501,"(",D501,")",",")</f>
        <v>ASSIGNEE_NAME VARCHAR(43),</v>
      </c>
      <c r="O501" s="1" t="s">
        <v>344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assigneeName</v>
      </c>
      <c r="X501" s="3" t="str">
        <f>CONCATENATE("""",W501,"""",":","""","""",",")</f>
        <v>"assigneeName":"",</v>
      </c>
      <c r="Y501" s="22" t="str">
        <f>CONCATENATE("public static String ",,B501,,"=","""",W501,""";")</f>
        <v>public static String ASSIGNEE_NAME="assigneeName";</v>
      </c>
      <c r="Z501" s="7" t="str">
        <f>CONCATENATE("private String ",W501,"=","""""",";")</f>
        <v>private String assigneeName="";</v>
      </c>
    </row>
    <row r="502" spans="2:26" ht="19.2" x14ac:dyDescent="0.45">
      <c r="B502" s="1" t="s">
        <v>625</v>
      </c>
      <c r="C502" s="1" t="s">
        <v>1</v>
      </c>
      <c r="D502" s="4">
        <v>43</v>
      </c>
      <c r="K502" s="25" t="s">
        <v>626</v>
      </c>
      <c r="L502" s="12"/>
      <c r="M502" s="18"/>
      <c r="N502" s="5" t="str">
        <f t="shared" si="201"/>
        <v>ASSIGNEE_IMAGE_URL VARCHAR(43),</v>
      </c>
      <c r="O502" s="1" t="s">
        <v>344</v>
      </c>
      <c r="P502" t="s">
        <v>153</v>
      </c>
      <c r="Q502" t="s">
        <v>325</v>
      </c>
      <c r="W502" s="17" t="str">
        <f t="shared" si="199"/>
        <v>assigneeImageUrl</v>
      </c>
      <c r="X502" s="3" t="str">
        <f t="shared" si="202"/>
        <v>"assigneeImageUrl":"",</v>
      </c>
      <c r="Y502" s="22" t="str">
        <f t="shared" si="203"/>
        <v>public static String ASSIGNEE_IMAGE_URL="assigneeImageUrl";</v>
      </c>
      <c r="Z502" s="7" t="str">
        <f t="shared" si="204"/>
        <v>private String assigneeImageUrl="";</v>
      </c>
    </row>
    <row r="503" spans="2:26" ht="26.4" x14ac:dyDescent="0.45">
      <c r="B503" s="10" t="s">
        <v>442</v>
      </c>
      <c r="C503" s="1" t="s">
        <v>1</v>
      </c>
      <c r="D503" s="4">
        <v>43</v>
      </c>
      <c r="K503" s="25" t="s">
        <v>447</v>
      </c>
      <c r="L503" s="12"/>
      <c r="M503" s="18" t="str">
        <f>CONCATENATE(B498,",")</f>
        <v>FK_TASK_TYPE_ID,</v>
      </c>
      <c r="N503" s="5" t="str">
        <f>CONCATENATE(B503," ",C503,"(",D503,")",",")</f>
        <v>BUG_COUNT VARCHAR(43),</v>
      </c>
      <c r="O503" s="1" t="s">
        <v>409</v>
      </c>
      <c r="P503" t="s">
        <v>214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bugCount</v>
      </c>
      <c r="X503" s="3" t="str">
        <f>CONCATENATE("""",W503,"""",":","""","""",",")</f>
        <v>"bugCount":"",</v>
      </c>
      <c r="Y503" s="22" t="str">
        <f>CONCATENATE("public static String ",,B503,,"=","""",W503,""";")</f>
        <v>public static String BUG_COUNT="bugCount";</v>
      </c>
      <c r="Z503" s="7" t="str">
        <f>CONCATENATE("private String ",W503,"=","""""",";")</f>
        <v>private String bugCount="";</v>
      </c>
    </row>
    <row r="504" spans="2:26" ht="26.4" x14ac:dyDescent="0.45">
      <c r="B504" s="10" t="s">
        <v>443</v>
      </c>
      <c r="C504" s="1" t="s">
        <v>1</v>
      </c>
      <c r="D504" s="4">
        <v>43</v>
      </c>
      <c r="K504" s="25" t="s">
        <v>448</v>
      </c>
      <c r="L504" s="12"/>
      <c r="M504" s="18" t="str">
        <f>CONCATENATE(B499,",")</f>
        <v>TASK_TYPE_NAME,</v>
      </c>
      <c r="N504" s="5" t="str">
        <f t="shared" si="201"/>
        <v>UPDATE_COUNT VARCHAR(43),</v>
      </c>
      <c r="O504" s="1" t="s">
        <v>410</v>
      </c>
      <c r="P504" t="s">
        <v>214</v>
      </c>
      <c r="W504" s="17" t="str">
        <f t="shared" si="199"/>
        <v>updateCount</v>
      </c>
      <c r="X504" s="3" t="str">
        <f t="shared" si="202"/>
        <v>"updateCount":"",</v>
      </c>
      <c r="Y504" s="22" t="str">
        <f t="shared" si="203"/>
        <v>public static String UPDATE_COUNT="updateCount";</v>
      </c>
      <c r="Z504" s="7" t="str">
        <f t="shared" si="204"/>
        <v>private String updateCount="";</v>
      </c>
    </row>
    <row r="505" spans="2:26" ht="19.2" x14ac:dyDescent="0.45">
      <c r="B505" s="10" t="s">
        <v>262</v>
      </c>
      <c r="C505" s="1" t="s">
        <v>1</v>
      </c>
      <c r="D505" s="4">
        <v>43</v>
      </c>
      <c r="K505" s="25" t="str">
        <f>CONCATENATE("T.",B505,",")</f>
        <v>T.CREATED_BY,</v>
      </c>
      <c r="L505" s="12"/>
      <c r="M505" s="18" t="str">
        <f>CONCATENATE(B500,",")</f>
        <v>FK_ASSIGNEE_ID,</v>
      </c>
      <c r="N505" s="5" t="str">
        <f>CONCATENATE(B505," ",C505,"(",D505,")",",")</f>
        <v>CREATED_BY VARCHAR(43),</v>
      </c>
      <c r="O505" s="1" t="s">
        <v>282</v>
      </c>
      <c r="P505" t="s">
        <v>128</v>
      </c>
      <c r="W505" s="17" t="str">
        <f>CONCATENATE(,LOWER(O505),UPPER(LEFT(P505,1)),LOWER(RIGHT(P505,LEN(P505)-IF(LEN(P505)&gt;0,1,LEN(P505)))),UPPER(LEFT(Q505,1)),LOWER(RIGHT(Q505,LEN(Q505)-IF(LEN(Q505)&gt;0,1,LEN(Q505)))),UPPER(LEFT(R505,1)),LOWER(RIGHT(R505,LEN(R505)-IF(LEN(R505)&gt;0,1,LEN(R505)))),UPPER(LEFT(S505,1)),LOWER(RIGHT(S505,LEN(S505)-IF(LEN(S505)&gt;0,1,LEN(S505)))),UPPER(LEFT(T505,1)),LOWER(RIGHT(T505,LEN(T505)-IF(LEN(T505)&gt;0,1,LEN(T505)))),UPPER(LEFT(U505,1)),LOWER(RIGHT(U505,LEN(U505)-IF(LEN(U505)&gt;0,1,LEN(U505)))),UPPER(LEFT(V505,1)),LOWER(RIGHT(V505,LEN(V505)-IF(LEN(V505)&gt;0,1,LEN(V505)))))</f>
        <v>createdBy</v>
      </c>
      <c r="X505" s="3" t="str">
        <f>CONCATENATE("""",W505,"""",":","""","""",",")</f>
        <v>"createdBy":"",</v>
      </c>
      <c r="Y505" s="22" t="str">
        <f>CONCATENATE("public static String ",,B505,,"=","""",W505,""";")</f>
        <v>public static String CREATED_BY="createdBy";</v>
      </c>
      <c r="Z505" s="7" t="str">
        <f>CONCATENATE("private String ",W505,"=","""""",";")</f>
        <v>private String createdBy="";</v>
      </c>
    </row>
    <row r="506" spans="2:26" ht="19.2" x14ac:dyDescent="0.45">
      <c r="B506" s="10" t="s">
        <v>339</v>
      </c>
      <c r="C506" s="1" t="s">
        <v>1</v>
      </c>
      <c r="D506" s="4">
        <v>43</v>
      </c>
      <c r="K506" s="25" t="s">
        <v>449</v>
      </c>
      <c r="L506" s="12"/>
      <c r="M506" s="18" t="str">
        <f>CONCATENATE(B502,",")</f>
        <v>ASSIGNEE_IMAGE_URL,</v>
      </c>
      <c r="N506" s="5" t="str">
        <f t="shared" si="201"/>
        <v>CREATED_BY_NAME VARCHAR(43),</v>
      </c>
      <c r="O506" s="1" t="s">
        <v>282</v>
      </c>
      <c r="P506" t="s">
        <v>128</v>
      </c>
      <c r="Q506" t="s">
        <v>0</v>
      </c>
      <c r="W506" s="17" t="str">
        <f t="shared" si="199"/>
        <v>createdByName</v>
      </c>
      <c r="X506" s="3" t="str">
        <f t="shared" si="202"/>
        <v>"createdByName":"",</v>
      </c>
      <c r="Y506" s="22" t="str">
        <f t="shared" si="203"/>
        <v>public static String CREATED_BY_NAME="createdByName";</v>
      </c>
      <c r="Z506" s="7" t="str">
        <f t="shared" si="204"/>
        <v>private String createdByName="";</v>
      </c>
    </row>
    <row r="507" spans="2:26" ht="19.2" x14ac:dyDescent="0.45">
      <c r="B507" s="1" t="s">
        <v>263</v>
      </c>
      <c r="C507" s="1" t="s">
        <v>1</v>
      </c>
      <c r="D507" s="4">
        <v>43</v>
      </c>
      <c r="K507" s="25" t="str">
        <f t="shared" ref="K507:K512" si="205">CONCATENATE("T.",B507,",")</f>
        <v>T.CREATED_DATE,</v>
      </c>
      <c r="L507" s="12"/>
      <c r="M507" s="18" t="str">
        <f>CONCATENATE(B507,",")</f>
        <v>CREATED_DATE,</v>
      </c>
      <c r="N507" s="5" t="str">
        <f t="shared" si="201"/>
        <v>CREATED_DATE VARCHAR(43),</v>
      </c>
      <c r="O507" s="1" t="s">
        <v>282</v>
      </c>
      <c r="P507" t="s">
        <v>8</v>
      </c>
      <c r="W507" s="17" t="str">
        <f t="shared" si="199"/>
        <v>createdDate</v>
      </c>
      <c r="X507" s="3" t="str">
        <f t="shared" si="202"/>
        <v>"createdDate":"",</v>
      </c>
      <c r="Y507" s="22" t="str">
        <f t="shared" si="203"/>
        <v>public static String CREATED_DATE="createdDate";</v>
      </c>
      <c r="Z507" s="7" t="str">
        <f t="shared" si="204"/>
        <v>private String createdDate="";</v>
      </c>
    </row>
    <row r="508" spans="2:26" ht="19.2" x14ac:dyDescent="0.45">
      <c r="B508" s="1" t="s">
        <v>264</v>
      </c>
      <c r="C508" s="1" t="s">
        <v>1</v>
      </c>
      <c r="D508" s="4">
        <v>40</v>
      </c>
      <c r="K508" s="25" t="str">
        <f t="shared" si="205"/>
        <v>T.CREATED_TIME,</v>
      </c>
      <c r="L508" s="12"/>
      <c r="M508" s="18"/>
      <c r="N508" s="5" t="str">
        <f t="shared" si="201"/>
        <v>CREATED_TIME VARCHAR(40),</v>
      </c>
      <c r="O508" s="1" t="s">
        <v>282</v>
      </c>
      <c r="P508" t="s">
        <v>133</v>
      </c>
      <c r="W508" s="17" t="str">
        <f t="shared" si="199"/>
        <v>createdTime</v>
      </c>
      <c r="X508" s="3" t="str">
        <f t="shared" si="202"/>
        <v>"createdTime":"",</v>
      </c>
      <c r="Y508" s="22" t="str">
        <f t="shared" si="203"/>
        <v>public static String CREATED_TIME="createdTime";</v>
      </c>
      <c r="Z508" s="7" t="str">
        <f t="shared" si="204"/>
        <v>private String createdTime="";</v>
      </c>
    </row>
    <row r="509" spans="2:26" ht="19.2" x14ac:dyDescent="0.45">
      <c r="B509" s="1" t="s">
        <v>400</v>
      </c>
      <c r="C509" s="1" t="s">
        <v>1</v>
      </c>
      <c r="D509" s="4">
        <v>50</v>
      </c>
      <c r="K509" s="25" t="str">
        <f t="shared" si="205"/>
        <v>T.ESTIMATED_HOURS,</v>
      </c>
      <c r="L509" s="12"/>
      <c r="M509" s="18" t="str">
        <f>CONCATENATE(B509,",")</f>
        <v>ESTIMATED_HOURS,</v>
      </c>
      <c r="N509" s="5" t="str">
        <f t="shared" si="201"/>
        <v>ESTIMATED_HOURS VARCHAR(50),</v>
      </c>
      <c r="O509" s="1" t="s">
        <v>405</v>
      </c>
      <c r="P509" t="s">
        <v>406</v>
      </c>
      <c r="W509" s="17" t="str">
        <f t="shared" si="199"/>
        <v>estimatedHours</v>
      </c>
      <c r="X509" s="3" t="str">
        <f t="shared" si="202"/>
        <v>"estimatedHours":"",</v>
      </c>
      <c r="Y509" s="22" t="str">
        <f t="shared" si="203"/>
        <v>public static String ESTIMATED_HOURS="estimatedHours";</v>
      </c>
      <c r="Z509" s="7" t="str">
        <f t="shared" si="204"/>
        <v>private String estimatedHours="";</v>
      </c>
    </row>
    <row r="510" spans="2:26" ht="19.2" x14ac:dyDescent="0.45">
      <c r="B510" s="1" t="s">
        <v>401</v>
      </c>
      <c r="C510" s="1" t="s">
        <v>1</v>
      </c>
      <c r="D510" s="4">
        <v>50</v>
      </c>
      <c r="K510" s="25" t="str">
        <f t="shared" si="205"/>
        <v>T.SPENT_HOURS,</v>
      </c>
      <c r="L510" s="12"/>
      <c r="M510" s="18" t="str">
        <f>CONCATENATE(B510,",")</f>
        <v>SPENT_HOURS,</v>
      </c>
      <c r="N510" s="5" t="str">
        <f t="shared" si="201"/>
        <v>SPENT_HOURS VARCHAR(50),</v>
      </c>
      <c r="O510" s="1" t="s">
        <v>407</v>
      </c>
      <c r="P510" t="s">
        <v>406</v>
      </c>
      <c r="W510" s="17" t="str">
        <f t="shared" si="199"/>
        <v>spentHours</v>
      </c>
      <c r="X510" s="3" t="str">
        <f t="shared" si="202"/>
        <v>"spentHours":"",</v>
      </c>
      <c r="Y510" s="22" t="str">
        <f t="shared" si="203"/>
        <v>public static String SPENT_HOURS="spentHours";</v>
      </c>
      <c r="Z510" s="7" t="str">
        <f t="shared" si="204"/>
        <v>private String spentHours="";</v>
      </c>
    </row>
    <row r="511" spans="2:26" ht="19.2" x14ac:dyDescent="0.45">
      <c r="B511" s="1" t="s">
        <v>398</v>
      </c>
      <c r="C511" s="1" t="s">
        <v>1</v>
      </c>
      <c r="D511" s="4">
        <v>40</v>
      </c>
      <c r="K511" s="25" t="str">
        <f t="shared" si="205"/>
        <v>T.DEPENDENT_TASK_TYPE_1_ID,</v>
      </c>
      <c r="L511" s="12"/>
      <c r="M511" s="18"/>
      <c r="N511" s="5" t="str">
        <f>CONCATENATE(B511," ",C511,"(",D511,")",",")</f>
        <v>DEPENDENT_TASK_TYPE_1_ID VARCHAR(40),</v>
      </c>
      <c r="O511" s="1" t="s">
        <v>388</v>
      </c>
      <c r="P511" t="s">
        <v>311</v>
      </c>
      <c r="Q511" t="s">
        <v>51</v>
      </c>
      <c r="R511">
        <v>1</v>
      </c>
      <c r="S511" t="s">
        <v>2</v>
      </c>
      <c r="W511" s="17" t="str">
        <f>CONCATENATE(,LOWER(O511),UPPER(LEFT(P511,1)),LOWER(RIGHT(P511,LEN(P511)-IF(LEN(P511)&gt;0,1,LEN(P511)))),UPPER(LEFT(Q511,1)),LOWER(RIGHT(Q511,LEN(Q511)-IF(LEN(Q511)&gt;0,1,LEN(Q511)))),UPPER(LEFT(R511,1)),LOWER(RIGHT(R511,LEN(R511)-IF(LEN(R511)&gt;0,1,LEN(R511)))),UPPER(LEFT(S511,1)),LOWER(RIGHT(S511,LEN(S511)-IF(LEN(S511)&gt;0,1,LEN(S511)))),UPPER(LEFT(T511,1)),LOWER(RIGHT(T511,LEN(T511)-IF(LEN(T511)&gt;0,1,LEN(T511)))),UPPER(LEFT(U511,1)),LOWER(RIGHT(U511,LEN(U511)-IF(LEN(U511)&gt;0,1,LEN(U511)))),UPPER(LEFT(V511,1)),LOWER(RIGHT(V511,LEN(V511)-IF(LEN(V511)&gt;0,1,LEN(V511)))))</f>
        <v>dependentTaskType1Id</v>
      </c>
      <c r="X511" s="3" t="str">
        <f>CONCATENATE("""",W511,"""",":","""","""",",")</f>
        <v>"dependentTaskType1Id":"",</v>
      </c>
      <c r="Y511" s="22" t="str">
        <f>CONCATENATE("public static String ",,B511,,"=","""",W511,""";")</f>
        <v>public static String DEPENDENT_TASK_TYPE_1_ID="dependentTaskType1Id";</v>
      </c>
      <c r="Z511" s="7" t="str">
        <f>CONCATENATE("private String ",W511,"=","""""",";")</f>
        <v>private String dependentTaskType1Id="";</v>
      </c>
    </row>
    <row r="512" spans="2:26" ht="19.2" x14ac:dyDescent="0.45">
      <c r="B512" s="1" t="s">
        <v>397</v>
      </c>
      <c r="C512" s="1" t="s">
        <v>1</v>
      </c>
      <c r="D512" s="4">
        <v>40</v>
      </c>
      <c r="K512" s="25" t="str">
        <f t="shared" si="205"/>
        <v>T.DEPENDENT_TASK_TYPE_2_ID,</v>
      </c>
      <c r="L512" s="12"/>
      <c r="M512" s="18" t="str">
        <f>CONCATENATE(B512,",")</f>
        <v>DEPENDENT_TASK_TYPE_2_ID,</v>
      </c>
      <c r="N512" s="5" t="str">
        <f>CONCATENATE(B512," ",C512,"(",D512,")",",")</f>
        <v>DEPENDENT_TASK_TYPE_2_ID VARCHAR(40),</v>
      </c>
      <c r="O512" s="1" t="s">
        <v>388</v>
      </c>
      <c r="P512" t="s">
        <v>311</v>
      </c>
      <c r="Q512" t="s">
        <v>51</v>
      </c>
      <c r="R512">
        <v>2</v>
      </c>
      <c r="S512" t="s">
        <v>2</v>
      </c>
      <c r="W512" s="17" t="str">
        <f>CONCATENATE(,LOWER(O512),UPPER(LEFT(P512,1)),LOWER(RIGHT(P512,LEN(P512)-IF(LEN(P512)&gt;0,1,LEN(P512)))),UPPER(LEFT(Q512,1)),LOWER(RIGHT(Q512,LEN(Q512)-IF(LEN(Q512)&gt;0,1,LEN(Q512)))),UPPER(LEFT(R512,1)),LOWER(RIGHT(R512,LEN(R512)-IF(LEN(R512)&gt;0,1,LEN(R512)))),UPPER(LEFT(S512,1)),LOWER(RIGHT(S512,LEN(S512)-IF(LEN(S512)&gt;0,1,LEN(S512)))),UPPER(LEFT(T512,1)),LOWER(RIGHT(T512,LEN(T512)-IF(LEN(T512)&gt;0,1,LEN(T512)))),UPPER(LEFT(U512,1)),LOWER(RIGHT(U512,LEN(U512)-IF(LEN(U512)&gt;0,1,LEN(U512)))),UPPER(LEFT(V512,1)),LOWER(RIGHT(V512,LEN(V512)-IF(LEN(V512)&gt;0,1,LEN(V512)))))</f>
        <v>dependentTaskType2Id</v>
      </c>
      <c r="X512" s="3" t="str">
        <f>CONCATENATE("""",W512,"""",":","""","""",",")</f>
        <v>"dependentTaskType2Id":"",</v>
      </c>
      <c r="Y512" s="22" t="str">
        <f>CONCATENATE("public static String ",,B512,,"=","""",W512,""";")</f>
        <v>public static String DEPENDENT_TASK_TYPE_2_ID="dependentTaskType2Id";</v>
      </c>
      <c r="Z512" s="7" t="str">
        <f>CONCATENATE("private String ",W512,"=","""""",";")</f>
        <v>private String dependentTaskType2Id="";</v>
      </c>
    </row>
    <row r="513" spans="2:26" ht="19.2" x14ac:dyDescent="0.45">
      <c r="B513" s="1" t="s">
        <v>418</v>
      </c>
      <c r="C513" s="1" t="s">
        <v>1</v>
      </c>
      <c r="D513" s="4">
        <v>40</v>
      </c>
      <c r="K513" s="25" t="s">
        <v>452</v>
      </c>
      <c r="L513" s="12"/>
      <c r="M513" s="18"/>
      <c r="N513" s="5" t="str">
        <f t="shared" si="201"/>
        <v>DEPENDENT_TASK_TYPE_1_NAME VARCHAR(40),</v>
      </c>
      <c r="O513" s="1" t="s">
        <v>388</v>
      </c>
      <c r="P513" t="s">
        <v>311</v>
      </c>
      <c r="Q513" t="s">
        <v>51</v>
      </c>
      <c r="R513">
        <v>1</v>
      </c>
      <c r="S513" t="s">
        <v>0</v>
      </c>
      <c r="W513" s="17" t="str">
        <f t="shared" si="199"/>
        <v>dependentTaskType1Name</v>
      </c>
      <c r="X513" s="3" t="str">
        <f t="shared" si="202"/>
        <v>"dependentTaskType1Name":"",</v>
      </c>
      <c r="Y513" s="22" t="str">
        <f t="shared" si="203"/>
        <v>public static String DEPENDENT_TASK_TYPE_1_NAME="dependentTaskType1Name";</v>
      </c>
      <c r="Z513" s="7" t="str">
        <f t="shared" si="204"/>
        <v>private String dependentTaskType1Name="";</v>
      </c>
    </row>
    <row r="514" spans="2:26" ht="19.2" x14ac:dyDescent="0.45">
      <c r="B514" s="1" t="s">
        <v>419</v>
      </c>
      <c r="C514" s="1" t="s">
        <v>1</v>
      </c>
      <c r="D514" s="4">
        <v>40</v>
      </c>
      <c r="K514" s="25" t="s">
        <v>453</v>
      </c>
      <c r="L514" s="12"/>
      <c r="M514" s="18" t="str">
        <f>CONCATENATE(B514,",")</f>
        <v>DEPENDENT_TASK_TYPE_2_NAME,</v>
      </c>
      <c r="N514" s="5" t="str">
        <f t="shared" si="201"/>
        <v>DEPENDENT_TASK_TYPE_2_NAME VARCHAR(40),</v>
      </c>
      <c r="O514" s="1" t="s">
        <v>388</v>
      </c>
      <c r="P514" t="s">
        <v>311</v>
      </c>
      <c r="Q514" t="s">
        <v>51</v>
      </c>
      <c r="R514">
        <v>2</v>
      </c>
      <c r="S514" t="s">
        <v>0</v>
      </c>
      <c r="W514" s="17" t="str">
        <f t="shared" si="199"/>
        <v>dependentTaskType2Name</v>
      </c>
      <c r="X514" s="3" t="str">
        <f t="shared" si="202"/>
        <v>"dependentTaskType2Name":"",</v>
      </c>
      <c r="Y514" s="22" t="str">
        <f t="shared" si="203"/>
        <v>public static String DEPENDENT_TASK_TYPE_2_NAME="dependentTaskType2Name";</v>
      </c>
      <c r="Z514" s="7" t="str">
        <f t="shared" si="204"/>
        <v>private String dependentTaskType2Name="";</v>
      </c>
    </row>
    <row r="515" spans="2:26" ht="19.2" x14ac:dyDescent="0.45">
      <c r="B515" s="1" t="s">
        <v>271</v>
      </c>
      <c r="C515" s="1" t="s">
        <v>1</v>
      </c>
      <c r="D515" s="4">
        <v>30</v>
      </c>
      <c r="K515" s="25" t="str">
        <f>CONCATENATE("T.",B515,",")</f>
        <v>T.COMPLETED_DURATION,</v>
      </c>
      <c r="L515" s="12"/>
      <c r="M515" s="18" t="str">
        <f>CONCATENATE(B515,",")</f>
        <v>COMPLETED_DURATION,</v>
      </c>
      <c r="N515" s="5" t="str">
        <f t="shared" si="201"/>
        <v>COMPLETED_DURATION VARCHAR(30),</v>
      </c>
      <c r="O515" s="1" t="s">
        <v>313</v>
      </c>
      <c r="P515" t="s">
        <v>314</v>
      </c>
      <c r="W515" s="17" t="str">
        <f t="shared" si="199"/>
        <v>completedDuration</v>
      </c>
      <c r="X515" s="3" t="str">
        <f t="shared" si="202"/>
        <v>"completedDuration":"",</v>
      </c>
      <c r="Y515" s="22" t="str">
        <f t="shared" si="203"/>
        <v>public static String COMPLETED_DURATION="completedDuration";</v>
      </c>
      <c r="Z515" s="7" t="str">
        <f t="shared" si="204"/>
        <v>private String completedDuration="";</v>
      </c>
    </row>
    <row r="516" spans="2:26" ht="19.2" x14ac:dyDescent="0.45">
      <c r="B516" s="8" t="s">
        <v>275</v>
      </c>
      <c r="C516" s="1" t="s">
        <v>1</v>
      </c>
      <c r="D516" s="12">
        <v>40</v>
      </c>
      <c r="K516" s="25" t="str">
        <f>CONCATENATE("T.",B516,",")</f>
        <v>T.UPDATED_BY,</v>
      </c>
      <c r="L516" s="14"/>
      <c r="M516" s="18" t="str">
        <f>CONCATENATE(B516,",")</f>
        <v>UPDATED_BY,</v>
      </c>
      <c r="N516" s="5" t="str">
        <f>CONCATENATE(B516," ",C516,"(",D516,")",",")</f>
        <v>UPDATED_BY VARCHAR(40),</v>
      </c>
      <c r="O516" s="1" t="s">
        <v>315</v>
      </c>
      <c r="P516" t="s">
        <v>128</v>
      </c>
      <c r="W516" s="17" t="str">
        <f>CONCATENATE(,LOWER(O516),UPPER(LEFT(P516,1)),LOWER(RIGHT(P516,LEN(P516)-IF(LEN(P516)&gt;0,1,LEN(P516)))),UPPER(LEFT(Q516,1)),LOWER(RIGHT(Q516,LEN(Q516)-IF(LEN(Q516)&gt;0,1,LEN(Q516)))),UPPER(LEFT(R516,1)),LOWER(RIGHT(R516,LEN(R516)-IF(LEN(R516)&gt;0,1,LEN(R516)))),UPPER(LEFT(S516,1)),LOWER(RIGHT(S516,LEN(S516)-IF(LEN(S516)&gt;0,1,LEN(S516)))),UPPER(LEFT(T516,1)),LOWER(RIGHT(T516,LEN(T516)-IF(LEN(T516)&gt;0,1,LEN(T516)))),UPPER(LEFT(U516,1)),LOWER(RIGHT(U516,LEN(U516)-IF(LEN(U516)&gt;0,1,LEN(U516)))),UPPER(LEFT(V516,1)),LOWER(RIGHT(V516,LEN(V516)-IF(LEN(V516)&gt;0,1,LEN(V516)))))</f>
        <v>updatedBy</v>
      </c>
      <c r="X516" s="3" t="str">
        <f>CONCATENATE("""",W516,"""",":","""","""",",")</f>
        <v>"updatedBy":"",</v>
      </c>
      <c r="Y516" s="22" t="str">
        <f>CONCATENATE("public static String ",,B516,,"=","""",W516,""";")</f>
        <v>public static String UPDATED_BY="updatedBy";</v>
      </c>
      <c r="Z516" s="7" t="str">
        <f>CONCATENATE("private String ",W516,"=","""""",";")</f>
        <v>private String updatedBy="";</v>
      </c>
    </row>
    <row r="517" spans="2:26" ht="19.2" x14ac:dyDescent="0.45">
      <c r="B517" s="8" t="s">
        <v>420</v>
      </c>
      <c r="C517" s="1" t="s">
        <v>1</v>
      </c>
      <c r="D517" s="12">
        <v>40</v>
      </c>
      <c r="K517" s="25" t="s">
        <v>450</v>
      </c>
      <c r="L517" s="14"/>
      <c r="M517" s="18" t="str">
        <f t="shared" ref="M517:M527" si="206">CONCATENATE(B517,",")</f>
        <v>UPDATED_BY_NAME,</v>
      </c>
      <c r="N517" s="5" t="str">
        <f t="shared" si="201"/>
        <v>UPDATED_BY_NAME VARCHAR(40),</v>
      </c>
      <c r="O517" s="1" t="s">
        <v>315</v>
      </c>
      <c r="P517" t="s">
        <v>128</v>
      </c>
      <c r="Q517" t="s">
        <v>0</v>
      </c>
      <c r="W517" s="17" t="str">
        <f t="shared" si="199"/>
        <v>updatedByName</v>
      </c>
      <c r="X517" s="3" t="str">
        <f t="shared" si="202"/>
        <v>"updatedByName":"",</v>
      </c>
      <c r="Y517" s="22" t="str">
        <f t="shared" si="203"/>
        <v>public static String UPDATED_BY_NAME="updatedByName";</v>
      </c>
      <c r="Z517" s="7" t="str">
        <f t="shared" si="204"/>
        <v>private String updatedByName="";</v>
      </c>
    </row>
    <row r="518" spans="2:26" ht="19.2" x14ac:dyDescent="0.45">
      <c r="B518" s="8" t="s">
        <v>276</v>
      </c>
      <c r="C518" s="1" t="s">
        <v>1</v>
      </c>
      <c r="D518" s="12">
        <v>42</v>
      </c>
      <c r="K518" s="25" t="str">
        <f t="shared" ref="K518:K526" si="207">CONCATENATE("T.",B518,",")</f>
        <v>T.LAST_UPDATED_DATE,</v>
      </c>
      <c r="L518" s="14"/>
      <c r="M518" s="18" t="str">
        <f t="shared" si="206"/>
        <v>LAST_UPDATED_DATE,</v>
      </c>
      <c r="N518" s="5" t="str">
        <f t="shared" si="201"/>
        <v>LAST_UPDATED_DATE VARCHAR(42),</v>
      </c>
      <c r="O518" s="1" t="s">
        <v>316</v>
      </c>
      <c r="P518" t="s">
        <v>315</v>
      </c>
      <c r="Q518" t="s">
        <v>8</v>
      </c>
      <c r="W518" s="17" t="str">
        <f t="shared" si="199"/>
        <v>lastUpdatedDate</v>
      </c>
      <c r="X518" s="3" t="str">
        <f t="shared" si="202"/>
        <v>"lastUpdatedDate":"",</v>
      </c>
      <c r="Y518" s="22" t="str">
        <f t="shared" si="203"/>
        <v>public static String LAST_UPDATED_DATE="lastUpdatedDate";</v>
      </c>
      <c r="Z518" s="7" t="str">
        <f t="shared" si="204"/>
        <v>private String lastUpdatedDate="";</v>
      </c>
    </row>
    <row r="519" spans="2:26" ht="19.2" x14ac:dyDescent="0.45">
      <c r="B519" s="8" t="s">
        <v>277</v>
      </c>
      <c r="C519" s="1" t="s">
        <v>1</v>
      </c>
      <c r="D519" s="12">
        <v>42</v>
      </c>
      <c r="K519" s="25" t="str">
        <f t="shared" si="207"/>
        <v>T.LAST_UPDATED_TIME,</v>
      </c>
      <c r="L519" s="14"/>
      <c r="M519" s="18" t="str">
        <f t="shared" si="206"/>
        <v>LAST_UPDATED_TIME,</v>
      </c>
      <c r="N519" s="5" t="str">
        <f t="shared" si="201"/>
        <v>LAST_UPDATED_TIME VARCHAR(42),</v>
      </c>
      <c r="O519" s="1" t="s">
        <v>316</v>
      </c>
      <c r="P519" t="s">
        <v>315</v>
      </c>
      <c r="Q519" t="s">
        <v>133</v>
      </c>
      <c r="W519" s="17" t="str">
        <f t="shared" si="199"/>
        <v>lastUpdatedTime</v>
      </c>
      <c r="X519" s="3" t="str">
        <f t="shared" si="202"/>
        <v>"lastUpdatedTime":"",</v>
      </c>
      <c r="Y519" s="22" t="str">
        <f t="shared" si="203"/>
        <v>public static String LAST_UPDATED_TIME="lastUpdatedTime";</v>
      </c>
      <c r="Z519" s="7" t="str">
        <f t="shared" si="204"/>
        <v>private String lastUpdatedTime="";</v>
      </c>
    </row>
    <row r="520" spans="2:26" ht="19.2" x14ac:dyDescent="0.45">
      <c r="B520" s="8" t="s">
        <v>416</v>
      </c>
      <c r="C520" s="1" t="s">
        <v>1</v>
      </c>
      <c r="D520" s="12">
        <v>42</v>
      </c>
      <c r="K520" s="25" t="str">
        <f t="shared" si="207"/>
        <v>T.TASK_STATUS,</v>
      </c>
      <c r="L520" s="14"/>
      <c r="M520" s="18" t="str">
        <f t="shared" si="206"/>
        <v>TASK_STATUS,</v>
      </c>
      <c r="N520" s="5" t="str">
        <f t="shared" si="201"/>
        <v>TASK_STATUS VARCHAR(42),</v>
      </c>
      <c r="O520" s="1" t="s">
        <v>311</v>
      </c>
      <c r="P520" t="s">
        <v>3</v>
      </c>
      <c r="W520" s="17" t="str">
        <f t="shared" si="199"/>
        <v>taskStatus</v>
      </c>
      <c r="X520" s="3" t="str">
        <f t="shared" si="202"/>
        <v>"taskStatus":"",</v>
      </c>
      <c r="Y520" s="22" t="str">
        <f t="shared" si="203"/>
        <v>public static String TASK_STATUS="taskStatus";</v>
      </c>
      <c r="Z520" s="7" t="str">
        <f t="shared" si="204"/>
        <v>private String taskStatus="";</v>
      </c>
    </row>
    <row r="521" spans="2:26" ht="19.2" x14ac:dyDescent="0.45">
      <c r="B521" s="8" t="s">
        <v>265</v>
      </c>
      <c r="C521" s="1" t="s">
        <v>1</v>
      </c>
      <c r="D521" s="12">
        <v>42</v>
      </c>
      <c r="I521">
        <f>I516</f>
        <v>0</v>
      </c>
      <c r="J521" t="str">
        <f>CONCATENATE(LEFT(CONCATENATE(" ADD "," ",N521,";"),LEN(CONCATENATE(" ADD "," ",N521,";"))-2),";")</f>
        <v xml:space="preserve"> ADD  START_DATE VARCHAR(42);</v>
      </c>
      <c r="K521" s="25" t="str">
        <f t="shared" si="207"/>
        <v>T.START_DATE,</v>
      </c>
      <c r="L521" s="14"/>
      <c r="M521" s="18" t="str">
        <f t="shared" si="206"/>
        <v>START_DATE,</v>
      </c>
      <c r="N521" s="5" t="str">
        <f>CONCATENATE(B521," ",C521,"(",D521,")",",")</f>
        <v>START_DATE VARCHAR(42),</v>
      </c>
      <c r="O521" s="1" t="s">
        <v>289</v>
      </c>
      <c r="P521" t="s">
        <v>8</v>
      </c>
      <c r="W521" s="17" t="str">
        <f>CONCATENATE(,LOWER(O521),UPPER(LEFT(P521,1)),LOWER(RIGHT(P521,LEN(P521)-IF(LEN(P521)&gt;0,1,LEN(P521)))),UPPER(LEFT(Q521,1)),LOWER(RIGHT(Q521,LEN(Q521)-IF(LEN(Q521)&gt;0,1,LEN(Q521)))),UPPER(LEFT(R521,1)),LOWER(RIGHT(R521,LEN(R521)-IF(LEN(R521)&gt;0,1,LEN(R521)))),UPPER(LEFT(S521,1)),LOWER(RIGHT(S521,LEN(S521)-IF(LEN(S521)&gt;0,1,LEN(S521)))),UPPER(LEFT(T521,1)),LOWER(RIGHT(T521,LEN(T521)-IF(LEN(T521)&gt;0,1,LEN(T521)))),UPPER(LEFT(U521,1)),LOWER(RIGHT(U521,LEN(U521)-IF(LEN(U521)&gt;0,1,LEN(U521)))),UPPER(LEFT(V521,1)),LOWER(RIGHT(V521,LEN(V521)-IF(LEN(V521)&gt;0,1,LEN(V521)))))</f>
        <v>startDate</v>
      </c>
      <c r="X521" s="3" t="str">
        <f>CONCATENATE("""",W521,"""",":","""","""",",")</f>
        <v>"startDate":"",</v>
      </c>
      <c r="Y521" s="22" t="str">
        <f>CONCATENATE("public static String ",,B521,,"=","""",W521,""";")</f>
        <v>public static String START_DATE="startDate";</v>
      </c>
      <c r="Z521" s="7" t="str">
        <f>CONCATENATE("private String ",W521,"=","""""",";")</f>
        <v>private String startDate="";</v>
      </c>
    </row>
    <row r="522" spans="2:26" ht="19.2" x14ac:dyDescent="0.45">
      <c r="B522" s="8" t="s">
        <v>266</v>
      </c>
      <c r="C522" s="1" t="s">
        <v>1</v>
      </c>
      <c r="D522" s="12">
        <v>42</v>
      </c>
      <c r="I522">
        <f>I517</f>
        <v>0</v>
      </c>
      <c r="J522" t="str">
        <f>CONCATENATE(LEFT(CONCATENATE(" ADD "," ",N522,";"),LEN(CONCATENATE(" ADD "," ",N522,";"))-2),";")</f>
        <v xml:space="preserve"> ADD  START_TIME VARCHAR(42);</v>
      </c>
      <c r="K522" s="25" t="str">
        <f t="shared" si="207"/>
        <v>T.START_TIME,</v>
      </c>
      <c r="L522" s="14"/>
      <c r="M522" s="18" t="str">
        <f t="shared" si="206"/>
        <v>START_TIME,</v>
      </c>
      <c r="N522" s="5" t="str">
        <f>CONCATENATE(B522," ",C522,"(",D522,")",",")</f>
        <v>START_TIME VARCHAR(42),</v>
      </c>
      <c r="O522" s="1" t="s">
        <v>289</v>
      </c>
      <c r="P522" t="s">
        <v>133</v>
      </c>
      <c r="W522" s="17" t="str">
        <f>CONCATENATE(,LOWER(O522),UPPER(LEFT(P522,1)),LOWER(RIGHT(P522,LEN(P522)-IF(LEN(P522)&gt;0,1,LEN(P522)))),UPPER(LEFT(Q522,1)),LOWER(RIGHT(Q522,LEN(Q522)-IF(LEN(Q522)&gt;0,1,LEN(Q522)))),UPPER(LEFT(R522,1)),LOWER(RIGHT(R522,LEN(R522)-IF(LEN(R522)&gt;0,1,LEN(R522)))),UPPER(LEFT(S522,1)),LOWER(RIGHT(S522,LEN(S522)-IF(LEN(S522)&gt;0,1,LEN(S522)))),UPPER(LEFT(T522,1)),LOWER(RIGHT(T522,LEN(T522)-IF(LEN(T522)&gt;0,1,LEN(T522)))),UPPER(LEFT(U522,1)),LOWER(RIGHT(U522,LEN(U522)-IF(LEN(U522)&gt;0,1,LEN(U522)))),UPPER(LEFT(V522,1)),LOWER(RIGHT(V522,LEN(V522)-IF(LEN(V522)&gt;0,1,LEN(V522)))))</f>
        <v>startTime</v>
      </c>
      <c r="X522" s="3" t="str">
        <f>CONCATENATE("""",W522,"""",":","""","""",",")</f>
        <v>"startTime":"",</v>
      </c>
      <c r="Y522" s="22" t="str">
        <f>CONCATENATE("public static String ",,B522,,"=","""",W522,""";")</f>
        <v>public static String START_TIME="startTime";</v>
      </c>
      <c r="Z522" s="7" t="str">
        <f>CONCATENATE("private String ",W522,"=","""""",";")</f>
        <v>private String startTime="";</v>
      </c>
    </row>
    <row r="523" spans="2:26" ht="19.2" x14ac:dyDescent="0.45">
      <c r="B523" s="8" t="s">
        <v>631</v>
      </c>
      <c r="C523" s="1" t="s">
        <v>1</v>
      </c>
      <c r="D523" s="12">
        <v>42</v>
      </c>
      <c r="I523">
        <f>I518</f>
        <v>0</v>
      </c>
      <c r="J523" t="str">
        <f>CONCATENATE(LEFT(CONCATENATE(" ADD "," ",N523,";"),LEN(CONCATENATE(" ADD "," ",N523,";"))-2),";")</f>
        <v xml:space="preserve"> ADD  START_TYPE VARCHAR(42);</v>
      </c>
      <c r="K523" s="25" t="str">
        <f t="shared" si="207"/>
        <v>T.START_TYPE,</v>
      </c>
      <c r="L523" s="14"/>
      <c r="M523" s="18" t="str">
        <f t="shared" si="206"/>
        <v>START_TYPE,</v>
      </c>
      <c r="N523" s="5" t="str">
        <f>CONCATENATE(B523," ",C523,"(",D523,")",",")</f>
        <v>START_TYPE VARCHAR(42),</v>
      </c>
      <c r="O523" s="1" t="s">
        <v>289</v>
      </c>
      <c r="P523" t="s">
        <v>51</v>
      </c>
      <c r="W523" s="17" t="str">
        <f>CONCATENATE(,LOWER(O523),UPPER(LEFT(P523,1)),LOWER(RIGHT(P523,LEN(P523)-IF(LEN(P523)&gt;0,1,LEN(P523)))),UPPER(LEFT(Q523,1)),LOWER(RIGHT(Q523,LEN(Q523)-IF(LEN(Q523)&gt;0,1,LEN(Q523)))),UPPER(LEFT(R523,1)),LOWER(RIGHT(R523,LEN(R523)-IF(LEN(R523)&gt;0,1,LEN(R523)))),UPPER(LEFT(S523,1)),LOWER(RIGHT(S523,LEN(S523)-IF(LEN(S523)&gt;0,1,LEN(S523)))),UPPER(LEFT(T523,1)),LOWER(RIGHT(T523,LEN(T523)-IF(LEN(T523)&gt;0,1,LEN(T523)))),UPPER(LEFT(U523,1)),LOWER(RIGHT(U523,LEN(U523)-IF(LEN(U523)&gt;0,1,LEN(U523)))),UPPER(LEFT(V523,1)),LOWER(RIGHT(V523,LEN(V523)-IF(LEN(V523)&gt;0,1,LEN(V523)))))</f>
        <v>startType</v>
      </c>
      <c r="X523" s="3" t="str">
        <f>CONCATENATE("""",W523,"""",":","""","""",",")</f>
        <v>"startType":"",</v>
      </c>
      <c r="Y523" s="22" t="str">
        <f>CONCATENATE("public static String ",,B523,,"=","""",W523,""";")</f>
        <v>public static String START_TYPE="startType";</v>
      </c>
      <c r="Z523" s="7" t="str">
        <f>CONCATENATE("private String ",W523,"=","""""",";")</f>
        <v>private String startType="";</v>
      </c>
    </row>
    <row r="524" spans="2:26" ht="19.2" x14ac:dyDescent="0.45">
      <c r="B524" s="8" t="s">
        <v>622</v>
      </c>
      <c r="C524" s="1" t="s">
        <v>1</v>
      </c>
      <c r="D524" s="12">
        <v>42</v>
      </c>
      <c r="I524">
        <f>I519</f>
        <v>0</v>
      </c>
      <c r="J524" t="str">
        <f>CONCATENATE(LEFT(CONCATENATE(" ADD "," ",N524,";"),LEN(CONCATENATE(" ADD "," ",N524,";"))-2),";")</f>
        <v xml:space="preserve"> ADD  IS_NOTIFIED_BUG VARCHAR(42);</v>
      </c>
      <c r="K524" s="25" t="str">
        <f t="shared" si="207"/>
        <v>T.IS_NOTIFIED_BUG,</v>
      </c>
      <c r="L524" s="14"/>
      <c r="M524" s="18" t="str">
        <f>CONCATENATE(B524,",")</f>
        <v>IS_NOTIFIED_BUG,</v>
      </c>
      <c r="N524" s="5" t="str">
        <f>CONCATENATE(B524," ",C524,"(",D524,")",",")</f>
        <v>IS_NOTIFIED_BUG VARCHAR(42),</v>
      </c>
      <c r="O524" s="1" t="s">
        <v>112</v>
      </c>
      <c r="P524" t="s">
        <v>576</v>
      </c>
      <c r="Q524" t="s">
        <v>409</v>
      </c>
      <c r="W524" s="17" t="str">
        <f>CONCATENATE(,LOWER(O524),UPPER(LEFT(P524,1)),LOWER(RIGHT(P524,LEN(P524)-IF(LEN(P524)&gt;0,1,LEN(P524)))),UPPER(LEFT(Q524,1)),LOWER(RIGHT(Q524,LEN(Q524)-IF(LEN(Q524)&gt;0,1,LEN(Q524)))),UPPER(LEFT(R524,1)),LOWER(RIGHT(R524,LEN(R524)-IF(LEN(R524)&gt;0,1,LEN(R524)))),UPPER(LEFT(S524,1)),LOWER(RIGHT(S524,LEN(S524)-IF(LEN(S524)&gt;0,1,LEN(S524)))),UPPER(LEFT(T524,1)),LOWER(RIGHT(T524,LEN(T524)-IF(LEN(T524)&gt;0,1,LEN(T524)))),UPPER(LEFT(U524,1)),LOWER(RIGHT(U524,LEN(U524)-IF(LEN(U524)&gt;0,1,LEN(U524)))),UPPER(LEFT(V524,1)),LOWER(RIGHT(V524,LEN(V524)-IF(LEN(V524)&gt;0,1,LEN(V524)))))</f>
        <v>isNotifiedBug</v>
      </c>
      <c r="X524" s="3" t="str">
        <f>CONCATENATE("""",W524,"""",":","""","""",",")</f>
        <v>"isNotifiedBug":"",</v>
      </c>
      <c r="Y524" s="22" t="str">
        <f>CONCATENATE("public static String ",,B524,,"=","""",W524,""";")</f>
        <v>public static String IS_NOTIFIED_BUG="isNotifiedBug";</v>
      </c>
      <c r="Z524" s="7" t="str">
        <f>CONCATENATE("private String ",W524,"=","""""",";")</f>
        <v>private String isNotifiedBug="";</v>
      </c>
    </row>
    <row r="525" spans="2:26" ht="19.2" x14ac:dyDescent="0.45">
      <c r="B525" s="8" t="s">
        <v>403</v>
      </c>
      <c r="C525" s="1" t="s">
        <v>1</v>
      </c>
      <c r="D525" s="12">
        <v>42</v>
      </c>
      <c r="K525" s="25" t="str">
        <f t="shared" si="207"/>
        <v>T.IS_DETECTED_BUG,</v>
      </c>
      <c r="L525" s="14"/>
      <c r="M525" s="18" t="str">
        <f t="shared" si="206"/>
        <v>IS_DETECTED_BUG,</v>
      </c>
      <c r="N525" s="5" t="str">
        <f t="shared" si="201"/>
        <v>IS_DETECTED_BUG VARCHAR(42),</v>
      </c>
      <c r="O525" s="1" t="s">
        <v>112</v>
      </c>
      <c r="P525" t="s">
        <v>408</v>
      </c>
      <c r="Q525" t="s">
        <v>409</v>
      </c>
      <c r="W525" s="17" t="str">
        <f t="shared" si="199"/>
        <v>isDetectedBug</v>
      </c>
      <c r="X525" s="3" t="str">
        <f t="shared" si="202"/>
        <v>"isDetectedBug":"",</v>
      </c>
      <c r="Y525" s="22" t="str">
        <f t="shared" si="203"/>
        <v>public static String IS_DETECTED_BUG="isDetectedBug";</v>
      </c>
      <c r="Z525" s="7" t="str">
        <f t="shared" si="204"/>
        <v>private String isDetectedBug="";</v>
      </c>
    </row>
    <row r="526" spans="2:26" ht="19.2" x14ac:dyDescent="0.45">
      <c r="B526" s="8" t="s">
        <v>471</v>
      </c>
      <c r="C526" s="1" t="s">
        <v>1</v>
      </c>
      <c r="D526" s="12">
        <v>42</v>
      </c>
      <c r="I526">
        <f>I520</f>
        <v>0</v>
      </c>
      <c r="J526" t="str">
        <f>CONCATENATE(LEFT(CONCATENATE(" ADD "," ",N526,";"),LEN(CONCATENATE(" ADD "," ",N526,";"))-2),";")</f>
        <v xml:space="preserve"> ADD  IS_GENERAL VARCHAR(42);</v>
      </c>
      <c r="K526" s="25" t="str">
        <f t="shared" si="207"/>
        <v>T.IS_GENERAL,</v>
      </c>
      <c r="L526" s="14"/>
      <c r="M526" s="18" t="str">
        <f t="shared" si="206"/>
        <v>IS_GENERAL,</v>
      </c>
      <c r="N526" s="5" t="str">
        <f t="shared" si="201"/>
        <v>IS_GENERAL VARCHAR(42),</v>
      </c>
      <c r="O526" s="1" t="s">
        <v>112</v>
      </c>
      <c r="P526" t="s">
        <v>472</v>
      </c>
      <c r="W526" s="17" t="str">
        <f t="shared" si="199"/>
        <v>isGeneral</v>
      </c>
      <c r="X526" s="3" t="str">
        <f t="shared" si="202"/>
        <v>"isGeneral":"",</v>
      </c>
      <c r="Y526" s="22" t="str">
        <f t="shared" si="203"/>
        <v>public static String IS_GENERAL="isGeneral";</v>
      </c>
      <c r="Z526" s="7" t="str">
        <f t="shared" si="204"/>
        <v>private String isGeneral="";</v>
      </c>
    </row>
    <row r="527" spans="2:26" ht="19.2" x14ac:dyDescent="0.45">
      <c r="B527" s="8" t="s">
        <v>404</v>
      </c>
      <c r="C527" s="1" t="s">
        <v>1</v>
      </c>
      <c r="D527" s="12">
        <v>42</v>
      </c>
      <c r="K527" s="25" t="str">
        <f>CONCATENATE("T.",B527,"")</f>
        <v>T.IS_UPDATE_REQUIRED</v>
      </c>
      <c r="L527" s="14"/>
      <c r="M527" s="18" t="str">
        <f t="shared" si="206"/>
        <v>IS_UPDATE_REQUIRED,</v>
      </c>
      <c r="N527" s="5" t="str">
        <f t="shared" si="201"/>
        <v>IS_UPDATE_REQUIRED VARCHAR(42),</v>
      </c>
      <c r="O527" s="1" t="s">
        <v>112</v>
      </c>
      <c r="P527" t="s">
        <v>410</v>
      </c>
      <c r="Q527" t="s">
        <v>411</v>
      </c>
      <c r="W527" s="17" t="str">
        <f t="shared" si="199"/>
        <v>isUpdateRequired</v>
      </c>
      <c r="X527" s="3" t="str">
        <f t="shared" si="202"/>
        <v>"isUpdateRequired":"",</v>
      </c>
      <c r="Y527" s="22" t="str">
        <f t="shared" si="203"/>
        <v>public static String IS_UPDATE_REQUIRED="isUpdateRequired";</v>
      </c>
      <c r="Z527" s="7" t="str">
        <f t="shared" si="204"/>
        <v>private String isUpdateRequired="";</v>
      </c>
    </row>
    <row r="528" spans="2:26" ht="19.2" x14ac:dyDescent="0.45">
      <c r="C528" s="1"/>
      <c r="D528" s="8"/>
      <c r="K528" s="29" t="s">
        <v>468</v>
      </c>
      <c r="M528" s="18"/>
      <c r="N528" s="33" t="s">
        <v>130</v>
      </c>
      <c r="O528" s="1"/>
      <c r="W528" s="17"/>
    </row>
    <row r="529" spans="2:26" ht="19.2" x14ac:dyDescent="0.45">
      <c r="C529" s="14"/>
      <c r="D529" s="9"/>
      <c r="K529" s="29" t="s">
        <v>469</v>
      </c>
      <c r="M529" s="20"/>
      <c r="N529" s="33"/>
      <c r="O529" s="14"/>
      <c r="W529" s="17"/>
    </row>
    <row r="530" spans="2:26" ht="19.2" x14ac:dyDescent="0.45">
      <c r="C530" s="14"/>
      <c r="D530" s="9"/>
      <c r="K530" s="21" t="s">
        <v>470</v>
      </c>
      <c r="M530" s="20"/>
      <c r="N530" s="33"/>
      <c r="O530" s="14"/>
      <c r="W530" s="17"/>
    </row>
    <row r="531" spans="2:26" ht="19.2" x14ac:dyDescent="0.45">
      <c r="C531" s="14"/>
      <c r="D531" s="9"/>
      <c r="M531" s="20"/>
      <c r="N531" s="33"/>
      <c r="O531" s="14"/>
      <c r="W531" s="17"/>
    </row>
    <row r="532" spans="2:26" x14ac:dyDescent="0.3">
      <c r="B532" s="2" t="s">
        <v>412</v>
      </c>
      <c r="I532" t="str">
        <f>CONCATENATE("ALTER TABLE"," ",B532)</f>
        <v>ALTER TABLE TM_BACKLOG_TASK_NOTIFIER</v>
      </c>
      <c r="N532" s="5" t="str">
        <f>CONCATENATE("CREATE TABLE ",B532," ","(")</f>
        <v>CREATE TABLE TM_BACKLOG_TASK_NOTIFIER (</v>
      </c>
    </row>
    <row r="533" spans="2:26" ht="19.2" x14ac:dyDescent="0.45">
      <c r="B533" s="1" t="s">
        <v>2</v>
      </c>
      <c r="C533" s="1" t="s">
        <v>1</v>
      </c>
      <c r="D533" s="4">
        <v>30</v>
      </c>
      <c r="E533" s="24" t="s">
        <v>113</v>
      </c>
      <c r="I533" t="str">
        <f>I532</f>
        <v>ALTER TABLE TM_BACKLOG_TASK_NOTIFIER</v>
      </c>
      <c r="J533" t="str">
        <f t="shared" ref="J533:J538" si="208">CONCATENATE(LEFT(CONCATENATE(" ADD "," ",N533,";"),LEN(CONCATENATE(" ADD "," ",N533,";"))-2),";")</f>
        <v xml:space="preserve"> ADD  ID VARCHAR(30) NOT NULL ;</v>
      </c>
      <c r="K533" s="21" t="str">
        <f t="shared" ref="K533:K538" si="209">CONCATENATE(LEFT(CONCATENATE("  ALTER COLUMN  "," ",N533,";"),LEN(CONCATENATE("  ALTER COLUMN  "," ",N533,";"))-2),";")</f>
        <v xml:space="preserve">  ALTER COLUMN   ID VARCHAR(30) NOT NULL ;</v>
      </c>
      <c r="L533" s="12"/>
      <c r="M533" s="18" t="str">
        <f t="shared" ref="M533:M538" si="210">CONCATENATE(B533,",")</f>
        <v>ID,</v>
      </c>
      <c r="N533" s="5" t="str">
        <f>CONCATENATE(B533," ",C533,"(",D533,") ",E533," ,")</f>
        <v>ID VARCHAR(30) NOT NULL ,</v>
      </c>
      <c r="O533" s="1" t="s">
        <v>2</v>
      </c>
      <c r="P533" s="6"/>
      <c r="Q533" s="6"/>
      <c r="R533" s="6"/>
      <c r="S533" s="6"/>
      <c r="T533" s="6"/>
      <c r="U533" s="6"/>
      <c r="V533" s="6"/>
      <c r="W533" s="17" t="str">
        <f t="shared" ref="W533:W538" si="211">CONCATENATE(,LOWER(O533),UPPER(LEFT(P533,1)),LOWER(RIGHT(P533,LEN(P533)-IF(LEN(P533)&gt;0,1,LEN(P533)))),UPPER(LEFT(Q533,1)),LOWER(RIGHT(Q533,LEN(Q533)-IF(LEN(Q533)&gt;0,1,LEN(Q533)))),UPPER(LEFT(R533,1)),LOWER(RIGHT(R533,LEN(R533)-IF(LEN(R533)&gt;0,1,LEN(R533)))),UPPER(LEFT(S533,1)),LOWER(RIGHT(S533,LEN(S533)-IF(LEN(S533)&gt;0,1,LEN(S533)))),UPPER(LEFT(T533,1)),LOWER(RIGHT(T533,LEN(T533)-IF(LEN(T533)&gt;0,1,LEN(T533)))),UPPER(LEFT(U533,1)),LOWER(RIGHT(U533,LEN(U533)-IF(LEN(U533)&gt;0,1,LEN(U533)))),UPPER(LEFT(V533,1)),LOWER(RIGHT(V533,LEN(V533)-IF(LEN(V533)&gt;0,1,LEN(V533)))))</f>
        <v>id</v>
      </c>
      <c r="X533" s="3" t="str">
        <f t="shared" ref="X533:X538" si="212">CONCATENATE("""",W533,"""",":","""","""",",")</f>
        <v>"id":"",</v>
      </c>
      <c r="Y533" s="22" t="str">
        <f t="shared" ref="Y533:Y538" si="213">CONCATENATE("public static String ",,B533,,"=","""",W533,""";")</f>
        <v>public static String ID="id";</v>
      </c>
      <c r="Z533" s="7" t="str">
        <f t="shared" ref="Z533:Z538" si="214">CONCATENATE("private String ",W533,"=","""""",";")</f>
        <v>private String id="";</v>
      </c>
    </row>
    <row r="534" spans="2:26" ht="19.2" x14ac:dyDescent="0.45">
      <c r="B534" s="1" t="s">
        <v>3</v>
      </c>
      <c r="C534" s="1" t="s">
        <v>1</v>
      </c>
      <c r="D534" s="4">
        <v>10</v>
      </c>
      <c r="I534" t="str">
        <f>I533</f>
        <v>ALTER TABLE TM_BACKLOG_TASK_NOTIFIER</v>
      </c>
      <c r="J534" t="str">
        <f t="shared" si="208"/>
        <v xml:space="preserve"> ADD  STATUS VARCHAR(10);</v>
      </c>
      <c r="K534" s="21" t="str">
        <f t="shared" si="209"/>
        <v xml:space="preserve">  ALTER COLUMN   STATUS VARCHAR(10);</v>
      </c>
      <c r="L534" s="12"/>
      <c r="M534" s="18" t="str">
        <f t="shared" si="210"/>
        <v>STATUS,</v>
      </c>
      <c r="N534" s="5" t="str">
        <f>CONCATENATE(B534," ",C534,"(",D534,")",",")</f>
        <v>STATUS VARCHAR(10),</v>
      </c>
      <c r="O534" s="1" t="s">
        <v>3</v>
      </c>
      <c r="W534" s="17" t="str">
        <f t="shared" si="211"/>
        <v>status</v>
      </c>
      <c r="X534" s="3" t="str">
        <f t="shared" si="212"/>
        <v>"status":"",</v>
      </c>
      <c r="Y534" s="22" t="str">
        <f t="shared" si="213"/>
        <v>public static String STATUS="status";</v>
      </c>
      <c r="Z534" s="7" t="str">
        <f t="shared" si="214"/>
        <v>private String status="";</v>
      </c>
    </row>
    <row r="535" spans="2:26" ht="19.2" x14ac:dyDescent="0.45">
      <c r="B535" s="1" t="s">
        <v>4</v>
      </c>
      <c r="C535" s="1" t="s">
        <v>1</v>
      </c>
      <c r="D535" s="4">
        <v>20</v>
      </c>
      <c r="I535" t="str">
        <f>I534</f>
        <v>ALTER TABLE TM_BACKLOG_TASK_NOTIFIER</v>
      </c>
      <c r="J535" t="str">
        <f t="shared" si="208"/>
        <v xml:space="preserve"> ADD  INSERT_DATE VARCHAR(20);</v>
      </c>
      <c r="K535" s="21" t="str">
        <f t="shared" si="209"/>
        <v xml:space="preserve">  ALTER COLUMN   INSERT_DATE VARCHAR(20);</v>
      </c>
      <c r="L535" s="12"/>
      <c r="M535" s="18" t="str">
        <f t="shared" si="210"/>
        <v>INSERT_DATE,</v>
      </c>
      <c r="N535" s="5" t="str">
        <f>CONCATENATE(B535," ",C535,"(",D535,")",",")</f>
        <v>INSERT_DATE VARCHAR(20),</v>
      </c>
      <c r="O535" s="1" t="s">
        <v>7</v>
      </c>
      <c r="P535" t="s">
        <v>8</v>
      </c>
      <c r="W535" s="17" t="str">
        <f t="shared" si="211"/>
        <v>insertDate</v>
      </c>
      <c r="X535" s="3" t="str">
        <f t="shared" si="212"/>
        <v>"insertDate":"",</v>
      </c>
      <c r="Y535" s="22" t="str">
        <f t="shared" si="213"/>
        <v>public static String INSERT_DATE="insertDate";</v>
      </c>
      <c r="Z535" s="7" t="str">
        <f t="shared" si="214"/>
        <v>private String insertDate="";</v>
      </c>
    </row>
    <row r="536" spans="2:26" ht="19.2" x14ac:dyDescent="0.45">
      <c r="B536" s="1" t="s">
        <v>5</v>
      </c>
      <c r="C536" s="1" t="s">
        <v>1</v>
      </c>
      <c r="D536" s="4">
        <v>20</v>
      </c>
      <c r="I536" t="str">
        <f>I533</f>
        <v>ALTER TABLE TM_BACKLOG_TASK_NOTIFIER</v>
      </c>
      <c r="J536" t="str">
        <f t="shared" si="208"/>
        <v xml:space="preserve"> ADD  MODIFICATION_DATE VARCHAR(20);</v>
      </c>
      <c r="K536" s="21" t="str">
        <f t="shared" si="209"/>
        <v xml:space="preserve">  ALTER COLUMN   MODIFICATION_DATE VARCHAR(20);</v>
      </c>
      <c r="L536" s="12"/>
      <c r="M536" s="18" t="str">
        <f t="shared" si="210"/>
        <v>MODIFICATION_DATE,</v>
      </c>
      <c r="N536" s="5" t="str">
        <f>CONCATENATE(B536," ",C536,"(",D536,")",",")</f>
        <v>MODIFICATION_DATE VARCHAR(20),</v>
      </c>
      <c r="O536" s="1" t="s">
        <v>9</v>
      </c>
      <c r="P536" t="s">
        <v>8</v>
      </c>
      <c r="W536" s="17" t="str">
        <f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modificationDate</v>
      </c>
      <c r="X536" s="3" t="str">
        <f t="shared" si="212"/>
        <v>"modificationDate":"",</v>
      </c>
      <c r="Y536" s="22" t="str">
        <f t="shared" si="213"/>
        <v>public static String MODIFICATION_DATE="modificationDate";</v>
      </c>
      <c r="Z536" s="7" t="str">
        <f t="shared" si="214"/>
        <v>private String modificationDate="";</v>
      </c>
    </row>
    <row r="537" spans="2:26" ht="19.2" x14ac:dyDescent="0.45">
      <c r="B537" s="1" t="s">
        <v>413</v>
      </c>
      <c r="C537" s="1" t="s">
        <v>1</v>
      </c>
      <c r="D537" s="4">
        <v>43</v>
      </c>
      <c r="I537" t="e">
        <f>#REF!</f>
        <v>#REF!</v>
      </c>
      <c r="J537" t="str">
        <f t="shared" si="208"/>
        <v xml:space="preserve"> ADD  FK_BACKLOG_TASK_ID VARCHAR(43);</v>
      </c>
      <c r="K537" s="21" t="str">
        <f t="shared" si="209"/>
        <v xml:space="preserve">  ALTER COLUMN   FK_BACKLOG_TASK_ID VARCHAR(43);</v>
      </c>
      <c r="L537" s="12"/>
      <c r="M537" s="18" t="str">
        <f t="shared" si="210"/>
        <v>FK_BACKLOG_TASK_ID,</v>
      </c>
      <c r="N537" s="5" t="str">
        <f>CONCATENATE(B537," ",C537,"(",D537,")",",")</f>
        <v>FK_BACKLOG_TASK_ID VARCHAR(43),</v>
      </c>
      <c r="O537" s="1" t="s">
        <v>10</v>
      </c>
      <c r="P537" t="s">
        <v>354</v>
      </c>
      <c r="Q537" t="s">
        <v>311</v>
      </c>
      <c r="R537" t="s">
        <v>2</v>
      </c>
      <c r="W537" s="17" t="str">
        <f>CONCATENATE(,LOWER(O537),UPPER(LEFT(P537,1)),LOWER(RIGHT(P537,LEN(P537)-IF(LEN(P537)&gt;0,1,LEN(P537)))),UPPER(LEFT(Q537,1)),LOWER(RIGHT(Q537,LEN(Q537)-IF(LEN(Q537)&gt;0,1,LEN(Q537)))),UPPER(LEFT(R537,1)),LOWER(RIGHT(R537,LEN(R537)-IF(LEN(R537)&gt;0,1,LEN(R537)))),UPPER(LEFT(S537,1)),LOWER(RIGHT(S537,LEN(S537)-IF(LEN(S537)&gt;0,1,LEN(S537)))),UPPER(LEFT(T537,1)),LOWER(RIGHT(T537,LEN(T537)-IF(LEN(T537)&gt;0,1,LEN(T537)))),UPPER(LEFT(U537,1)),LOWER(RIGHT(U537,LEN(U537)-IF(LEN(U537)&gt;0,1,LEN(U537)))),UPPER(LEFT(V537,1)),LOWER(RIGHT(V537,LEN(V537)-IF(LEN(V537)&gt;0,1,LEN(V537)))))</f>
        <v>fkBacklogTaskId</v>
      </c>
      <c r="X537" s="3" t="str">
        <f t="shared" si="212"/>
        <v>"fkBacklogTaskId":"",</v>
      </c>
      <c r="Y537" s="22" t="str">
        <f t="shared" si="213"/>
        <v>public static String FK_BACKLOG_TASK_ID="fkBacklogTaskId";</v>
      </c>
      <c r="Z537" s="7" t="str">
        <f t="shared" si="214"/>
        <v>private String fkBacklogTaskId="";</v>
      </c>
    </row>
    <row r="538" spans="2:26" ht="19.2" x14ac:dyDescent="0.45">
      <c r="B538" s="1" t="s">
        <v>414</v>
      </c>
      <c r="C538" s="1" t="s">
        <v>1</v>
      </c>
      <c r="D538" s="4">
        <v>20</v>
      </c>
      <c r="I538" t="str">
        <f>I535</f>
        <v>ALTER TABLE TM_BACKLOG_TASK_NOTIFIER</v>
      </c>
      <c r="J538" t="str">
        <f t="shared" si="208"/>
        <v xml:space="preserve"> ADD  FK_NOTIFIER_ID VARCHAR(20);</v>
      </c>
      <c r="K538" s="21" t="str">
        <f t="shared" si="209"/>
        <v xml:space="preserve">  ALTER COLUMN   FK_NOTIFIER_ID VARCHAR(20);</v>
      </c>
      <c r="L538" s="12"/>
      <c r="M538" s="18" t="str">
        <f t="shared" si="210"/>
        <v>FK_NOTIFIER_ID,</v>
      </c>
      <c r="N538" s="5" t="str">
        <f>CONCATENATE(B538," ",C538,"(",D538,")",",")</f>
        <v>FK_NOTIFIER_ID VARCHAR(20),</v>
      </c>
      <c r="O538" s="1" t="s">
        <v>10</v>
      </c>
      <c r="P538" t="s">
        <v>415</v>
      </c>
      <c r="Q538" t="s">
        <v>2</v>
      </c>
      <c r="W538" s="17" t="str">
        <f t="shared" si="211"/>
        <v>fkNotifierId</v>
      </c>
      <c r="X538" s="3" t="str">
        <f t="shared" si="212"/>
        <v>"fkNotifierId":"",</v>
      </c>
      <c r="Y538" s="22" t="str">
        <f t="shared" si="213"/>
        <v>public static String FK_NOTIFIER_ID="fkNotifierId";</v>
      </c>
      <c r="Z538" s="7" t="str">
        <f t="shared" si="214"/>
        <v>private String fkNotifierId="";</v>
      </c>
    </row>
    <row r="539" spans="2:26" ht="19.2" x14ac:dyDescent="0.45">
      <c r="C539" s="1"/>
      <c r="D539" s="8"/>
      <c r="M539" s="18"/>
      <c r="N539" s="31" t="s">
        <v>126</v>
      </c>
      <c r="O539" s="1"/>
      <c r="W539" s="17"/>
    </row>
    <row r="540" spans="2:26" ht="19.2" x14ac:dyDescent="0.45">
      <c r="C540" s="14"/>
      <c r="D540" s="9"/>
      <c r="K540" s="29"/>
      <c r="M540" s="20"/>
      <c r="N540" s="33"/>
      <c r="O540" s="14"/>
      <c r="W540" s="17"/>
    </row>
    <row r="541" spans="2:26" x14ac:dyDescent="0.3">
      <c r="B541" s="2" t="s">
        <v>373</v>
      </c>
      <c r="I541" t="str">
        <f>CONCATENATE("ALTER TABLE"," ",B541)</f>
        <v>ALTER TABLE TM_COMMENT_FILE</v>
      </c>
      <c r="N541" s="5" t="str">
        <f>CONCATENATE("CREATE TABLE ",B541," ","(")</f>
        <v>CREATE TABLE TM_COMMENT_FILE (</v>
      </c>
    </row>
    <row r="542" spans="2:26" ht="19.2" x14ac:dyDescent="0.45">
      <c r="B542" s="1" t="s">
        <v>2</v>
      </c>
      <c r="C542" s="1" t="s">
        <v>1</v>
      </c>
      <c r="D542" s="4">
        <v>30</v>
      </c>
      <c r="E542" s="24" t="s">
        <v>113</v>
      </c>
      <c r="I542" t="str">
        <f>I541</f>
        <v>ALTER TABLE TM_COMMENT_FILE</v>
      </c>
      <c r="J542" t="str">
        <f>CONCATENATE(LEFT(CONCATENATE(" ADD "," ",N542,";"),LEN(CONCATENATE(" ADD "," ",N542,";"))-2),";")</f>
        <v xml:space="preserve"> ADD  ID VARCHAR(30) NOT NULL ;</v>
      </c>
      <c r="K542" s="21" t="str">
        <f>CONCATENATE(LEFT(CONCATENATE("  ALTER COLUMN  "," ",N542,";"),LEN(CONCATENATE("  ALTER COLUMN  "," ",N542,";"))-2),";")</f>
        <v xml:space="preserve">  ALTER COLUMN   ID VARCHAR(30) NOT NULL ;</v>
      </c>
      <c r="L542" s="12"/>
      <c r="M542" s="18" t="str">
        <f>CONCATENATE(B542,",")</f>
        <v>ID,</v>
      </c>
      <c r="N542" s="5" t="str">
        <f>CONCATENATE(B542," ",C542,"(",D542,") ",E542," ,")</f>
        <v>ID VARCHAR(30) NOT NULL ,</v>
      </c>
      <c r="O542" s="1" t="s">
        <v>2</v>
      </c>
      <c r="P542" s="6"/>
      <c r="Q542" s="6"/>
      <c r="R542" s="6"/>
      <c r="S542" s="6"/>
      <c r="T542" s="6"/>
      <c r="U542" s="6"/>
      <c r="V542" s="6"/>
      <c r="W542" s="17" t="str">
        <f t="shared" ref="W542:W548" si="215"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id</v>
      </c>
      <c r="X542" s="3" t="str">
        <f t="shared" ref="X542:X548" si="216">CONCATENATE("""",W542,"""",":","""","""",",")</f>
        <v>"id":"",</v>
      </c>
      <c r="Y542" s="22" t="str">
        <f t="shared" ref="Y542:Y548" si="217">CONCATENATE("public static String ",,B542,,"=","""",W542,""";")</f>
        <v>public static String ID="id";</v>
      </c>
      <c r="Z542" s="7" t="str">
        <f t="shared" ref="Z542:Z548" si="218">CONCATENATE("private String ",W542,"=","""""",";")</f>
        <v>private String id="";</v>
      </c>
    </row>
    <row r="543" spans="2:26" ht="19.2" x14ac:dyDescent="0.45">
      <c r="B543" s="1" t="s">
        <v>3</v>
      </c>
      <c r="C543" s="1" t="s">
        <v>1</v>
      </c>
      <c r="D543" s="4">
        <v>10</v>
      </c>
      <c r="I543" t="str">
        <f>I542</f>
        <v>ALTER TABLE TM_COMMENT_FILE</v>
      </c>
      <c r="J543" t="str">
        <f>CONCATENATE(LEFT(CONCATENATE(" ADD "," ",N543,";"),LEN(CONCATENATE(" ADD "," ",N543,";"))-2),";")</f>
        <v xml:space="preserve"> ADD  STATUS VARCHAR(10);</v>
      </c>
      <c r="K543" s="21" t="str">
        <f>CONCATENATE(LEFT(CONCATENATE("  ALTER COLUMN  "," ",N543,";"),LEN(CONCATENATE("  ALTER COLUMN  "," ",N543,";"))-2),";")</f>
        <v xml:space="preserve">  ALTER COLUMN   STATUS VARCHAR(10);</v>
      </c>
      <c r="L543" s="12"/>
      <c r="M543" s="18" t="str">
        <f>CONCATENATE(B543,",")</f>
        <v>STATUS,</v>
      </c>
      <c r="N543" s="5" t="str">
        <f t="shared" ref="N543:N548" si="219">CONCATENATE(B543," ",C543,"(",D543,")",",")</f>
        <v>STATUS VARCHAR(10),</v>
      </c>
      <c r="O543" s="1" t="s">
        <v>3</v>
      </c>
      <c r="W543" s="17" t="str">
        <f t="shared" si="215"/>
        <v>status</v>
      </c>
      <c r="X543" s="3" t="str">
        <f t="shared" si="216"/>
        <v>"status":"",</v>
      </c>
      <c r="Y543" s="22" t="str">
        <f t="shared" si="217"/>
        <v>public static String STATUS="status";</v>
      </c>
      <c r="Z543" s="7" t="str">
        <f t="shared" si="218"/>
        <v>private String status="";</v>
      </c>
    </row>
    <row r="544" spans="2:26" ht="19.2" x14ac:dyDescent="0.45">
      <c r="B544" s="1" t="s">
        <v>4</v>
      </c>
      <c r="C544" s="1" t="s">
        <v>1</v>
      </c>
      <c r="D544" s="4">
        <v>30</v>
      </c>
      <c r="I544" t="str">
        <f>I543</f>
        <v>ALTER TABLE TM_COMMENT_FILE</v>
      </c>
      <c r="J544" t="str">
        <f>CONCATENATE(LEFT(CONCATENATE(" ADD "," ",N544,";"),LEN(CONCATENATE(" ADD "," ",N544,";"))-2),";")</f>
        <v xml:space="preserve"> ADD  INSERT_DATE VARCHAR(30);</v>
      </c>
      <c r="K544" s="21" t="str">
        <f>CONCATENATE(LEFT(CONCATENATE("  ALTER COLUMN  "," ",N544,";"),LEN(CONCATENATE("  ALTER COLUMN  "," ",N544,";"))-2),";")</f>
        <v xml:space="preserve">  ALTER COLUMN   INSERT_DATE VARCHAR(30);</v>
      </c>
      <c r="L544" s="12"/>
      <c r="M544" s="18" t="str">
        <f>CONCATENATE(B544,",")</f>
        <v>INSERT_DATE,</v>
      </c>
      <c r="N544" s="5" t="str">
        <f t="shared" si="219"/>
        <v>INSERT_DATE VARCHAR(30),</v>
      </c>
      <c r="O544" s="1" t="s">
        <v>7</v>
      </c>
      <c r="P544" t="s">
        <v>8</v>
      </c>
      <c r="W544" s="17" t="str">
        <f t="shared" si="215"/>
        <v>insertDate</v>
      </c>
      <c r="X544" s="3" t="str">
        <f t="shared" si="216"/>
        <v>"insertDate":"",</v>
      </c>
      <c r="Y544" s="22" t="str">
        <f t="shared" si="217"/>
        <v>public static String INSERT_DATE="insertDate";</v>
      </c>
      <c r="Z544" s="7" t="str">
        <f t="shared" si="218"/>
        <v>private String insertDate="";</v>
      </c>
    </row>
    <row r="545" spans="2:26" ht="19.2" x14ac:dyDescent="0.45">
      <c r="B545" s="1" t="s">
        <v>5</v>
      </c>
      <c r="C545" s="1" t="s">
        <v>1</v>
      </c>
      <c r="D545" s="4">
        <v>30</v>
      </c>
      <c r="I545" t="str">
        <f>I544</f>
        <v>ALTER TABLE TM_COMMENT_FILE</v>
      </c>
      <c r="J545" t="str">
        <f>CONCATENATE(LEFT(CONCATENATE(" ADD "," ",N545,";"),LEN(CONCATENATE(" ADD "," ",N545,";"))-2),";")</f>
        <v xml:space="preserve"> ADD  MODIFICATION_DATE VARCHAR(30);</v>
      </c>
      <c r="K545" s="21" t="str">
        <f>CONCATENATE(LEFT(CONCATENATE("  ALTER COLUMN  "," ",N545,";"),LEN(CONCATENATE("  ALTER COLUMN  "," ",N545,";"))-2),";")</f>
        <v xml:space="preserve">  ALTER COLUMN   MODIFICATION_DATE VARCHAR(30);</v>
      </c>
      <c r="L545" s="12"/>
      <c r="M545" s="18" t="str">
        <f>CONCATENATE(B545,",")</f>
        <v>MODIFICATION_DATE,</v>
      </c>
      <c r="N545" s="5" t="str">
        <f t="shared" si="219"/>
        <v>MODIFICATION_DATE VARCHAR(30),</v>
      </c>
      <c r="O545" s="1" t="s">
        <v>9</v>
      </c>
      <c r="P545" t="s">
        <v>8</v>
      </c>
      <c r="W545" s="17" t="str">
        <f t="shared" si="215"/>
        <v>modificationDate</v>
      </c>
      <c r="X545" s="3" t="str">
        <f t="shared" si="216"/>
        <v>"modificationDate":"",</v>
      </c>
      <c r="Y545" s="22" t="str">
        <f t="shared" si="217"/>
        <v>public static String MODIFICATION_DATE="modificationDate";</v>
      </c>
      <c r="Z545" s="7" t="str">
        <f t="shared" si="218"/>
        <v>private String modificationDate="";</v>
      </c>
    </row>
    <row r="546" spans="2:26" ht="19.2" x14ac:dyDescent="0.45">
      <c r="B546" s="1" t="s">
        <v>322</v>
      </c>
      <c r="C546" s="1" t="s">
        <v>1</v>
      </c>
      <c r="D546" s="4">
        <v>43</v>
      </c>
      <c r="I546" t="e">
        <f>I395</f>
        <v>#REF!</v>
      </c>
      <c r="J546" t="str">
        <f>CONCATENATE(LEFT(CONCATENATE(" ADD "," ",N546,";"),LEN(CONCATENATE(" ADD "," ",N546,";"))-2),";")</f>
        <v xml:space="preserve"> ADD  FK_COMMENT_ID VARCHAR(43);</v>
      </c>
      <c r="K546" s="21" t="str">
        <f>CONCATENATE(LEFT(CONCATENATE("  ALTER COLUMN  "," ",N546,";"),LEN(CONCATENATE("  ALTER COLUMN  "," ",N546,";"))-2),";")</f>
        <v xml:space="preserve">  ALTER COLUMN   FK_COMMENT_ID VARCHAR(43);</v>
      </c>
      <c r="L546" s="12"/>
      <c r="M546" s="18" t="str">
        <f>CONCATENATE(B546,",")</f>
        <v>FK_COMMENT_ID,</v>
      </c>
      <c r="N546" s="5" t="str">
        <f t="shared" si="219"/>
        <v>FK_COMMENT_ID VARCHAR(43),</v>
      </c>
      <c r="O546" s="1" t="s">
        <v>10</v>
      </c>
      <c r="P546" t="s">
        <v>323</v>
      </c>
      <c r="Q546" t="s">
        <v>2</v>
      </c>
      <c r="W546" s="17" t="str">
        <f t="shared" si="215"/>
        <v>fkCommentId</v>
      </c>
      <c r="X546" s="3" t="str">
        <f t="shared" si="216"/>
        <v>"fkCommentId":"",</v>
      </c>
      <c r="Y546" s="22" t="str">
        <f t="shared" si="217"/>
        <v>public static String FK_COMMENT_ID="fkCommentId";</v>
      </c>
      <c r="Z546" s="7" t="str">
        <f t="shared" si="218"/>
        <v>private String fkCommentId="";</v>
      </c>
    </row>
    <row r="547" spans="2:26" ht="19.2" x14ac:dyDescent="0.45">
      <c r="B547" s="1" t="s">
        <v>374</v>
      </c>
      <c r="C547" s="1" t="s">
        <v>1</v>
      </c>
      <c r="D547" s="4">
        <v>444</v>
      </c>
      <c r="L547" s="12"/>
      <c r="M547" s="18"/>
      <c r="N547" s="5" t="str">
        <f t="shared" si="219"/>
        <v>FILE_NAME VARCHAR(444),</v>
      </c>
      <c r="O547" s="1" t="s">
        <v>324</v>
      </c>
      <c r="P547" t="s">
        <v>0</v>
      </c>
      <c r="W547" s="17" t="str">
        <f t="shared" si="215"/>
        <v>fileName</v>
      </c>
      <c r="X547" s="3" t="str">
        <f t="shared" si="216"/>
        <v>"fileName":"",</v>
      </c>
      <c r="Y547" s="22" t="str">
        <f t="shared" si="217"/>
        <v>public static String FILE_NAME="fileName";</v>
      </c>
      <c r="Z547" s="7" t="str">
        <f t="shared" si="218"/>
        <v>private String fileName="";</v>
      </c>
    </row>
    <row r="548" spans="2:26" ht="19.2" x14ac:dyDescent="0.45">
      <c r="B548" s="1" t="s">
        <v>375</v>
      </c>
      <c r="C548" s="1" t="s">
        <v>1</v>
      </c>
      <c r="D548" s="4">
        <v>33</v>
      </c>
      <c r="L548" s="12"/>
      <c r="M548" s="18"/>
      <c r="N548" s="5" t="str">
        <f t="shared" si="219"/>
        <v>UPLOAD_DATE VARCHAR(33),</v>
      </c>
      <c r="O548" s="1" t="s">
        <v>379</v>
      </c>
      <c r="P548" t="s">
        <v>8</v>
      </c>
      <c r="W548" s="17" t="str">
        <f t="shared" si="215"/>
        <v>uploadDate</v>
      </c>
      <c r="X548" s="3" t="str">
        <f t="shared" si="216"/>
        <v>"uploadDate":"",</v>
      </c>
      <c r="Y548" s="22" t="str">
        <f t="shared" si="217"/>
        <v>public static String UPLOAD_DATE="uploadDate";</v>
      </c>
      <c r="Z548" s="7" t="str">
        <f t="shared" si="218"/>
        <v>private String uploadDate="";</v>
      </c>
    </row>
    <row r="549" spans="2:26" ht="19.2" x14ac:dyDescent="0.45">
      <c r="B549" s="1" t="s">
        <v>376</v>
      </c>
      <c r="C549" s="1" t="s">
        <v>1</v>
      </c>
      <c r="D549" s="4">
        <v>43</v>
      </c>
      <c r="I549">
        <f>I402</f>
        <v>0</v>
      </c>
      <c r="J549" t="str">
        <f>CONCATENATE(LEFT(CONCATENATE(" ADD "," ",N549,";"),LEN(CONCATENATE(" ADD "," ",N549,";"))-2),";")</f>
        <v xml:space="preserve"> ADD  UPLOAD_TIME VARCHAR(43);</v>
      </c>
      <c r="K549" s="21" t="str">
        <f>CONCATENATE(LEFT(CONCATENATE("  ALTER COLUMN  "," ",N549,";"),LEN(CONCATENATE("  ALTER COLUMN  "," ",N549,";"))-2),";")</f>
        <v xml:space="preserve">  ALTER COLUMN   UPLOAD_TIME VARCHAR(43);</v>
      </c>
      <c r="L549" s="12"/>
      <c r="M549" s="18" t="str">
        <f>CONCATENATE(B549,",")</f>
        <v>UPLOAD_TIME,</v>
      </c>
      <c r="N549" s="5" t="str">
        <f>CONCATENATE(B549," ",C549,"(",D549,")",",")</f>
        <v>UPLOAD_TIME VARCHAR(43),</v>
      </c>
      <c r="O549" s="1" t="s">
        <v>379</v>
      </c>
      <c r="P549" t="s">
        <v>133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uploadTime</v>
      </c>
      <c r="X549" s="3" t="str">
        <f>CONCATENATE("""",W549,"""",":","""","""",",")</f>
        <v>"uploadTime":"",</v>
      </c>
      <c r="Y549" s="22" t="str">
        <f>CONCATENATE("public static String ",,B549,,"=","""",W549,""";")</f>
        <v>public static String UPLOAD_TIME="uploadTime";</v>
      </c>
      <c r="Z549" s="7" t="str">
        <f>CONCATENATE("private String ",W549,"=","""""",";")</f>
        <v>private String uploadTime="";</v>
      </c>
    </row>
    <row r="550" spans="2:26" ht="19.2" x14ac:dyDescent="0.45">
      <c r="B550" s="1" t="s">
        <v>377</v>
      </c>
      <c r="C550" s="1" t="s">
        <v>1</v>
      </c>
      <c r="D550" s="4">
        <v>333</v>
      </c>
      <c r="I550">
        <f>I403</f>
        <v>0</v>
      </c>
      <c r="J550" t="str">
        <f>CONCATENATE(LEFT(CONCATENATE(" ADD "," ",N550,";"),LEN(CONCATENATE(" ADD "," ",N550,";"))-2),";")</f>
        <v xml:space="preserve"> ADD  FILE_TITLE VARCHAR(333);</v>
      </c>
      <c r="K550" s="21" t="str">
        <f>CONCATENATE(LEFT(CONCATENATE("  ALTER COLUMN  "," ",N550,";"),LEN(CONCATENATE("  ALTER COLUMN  "," ",N550,";"))-2),";")</f>
        <v xml:space="preserve">  ALTER COLUMN   FILE_TITLE VARCHAR(333);</v>
      </c>
      <c r="L550" s="12"/>
      <c r="M550" s="18" t="str">
        <f>CONCATENATE(B550,",")</f>
        <v>FILE_TITLE,</v>
      </c>
      <c r="N550" s="5" t="str">
        <f>CONCATENATE(B550," ",C550,"(",D550,")",",")</f>
        <v>FILE_TITLE VARCHAR(333),</v>
      </c>
      <c r="O550" s="1" t="s">
        <v>324</v>
      </c>
      <c r="P550" t="s">
        <v>380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fileTitle</v>
      </c>
      <c r="X550" s="3" t="str">
        <f>CONCATENATE("""",W550,"""",":","""","""",",")</f>
        <v>"fileTitle":"",</v>
      </c>
      <c r="Y550" s="22" t="str">
        <f>CONCATENATE("public static String ",,B550,,"=","""",W550,""";")</f>
        <v>public static String FILE_TITLE="fileTitle";</v>
      </c>
      <c r="Z550" s="7" t="str">
        <f>CONCATENATE("private String ",W550,"=","""""",";")</f>
        <v>private String fileTitle="";</v>
      </c>
    </row>
    <row r="551" spans="2:26" ht="19.2" x14ac:dyDescent="0.45">
      <c r="B551" s="1" t="s">
        <v>378</v>
      </c>
      <c r="C551" s="1" t="s">
        <v>1</v>
      </c>
      <c r="D551" s="4">
        <v>444</v>
      </c>
      <c r="L551" s="12"/>
      <c r="M551" s="18"/>
      <c r="N551" s="5" t="str">
        <f>CONCATENATE(B551," ",C551,"(",D551,")",",")</f>
        <v>FILE_DESCRIPTION VARCHAR(444),</v>
      </c>
      <c r="O551" s="1" t="s">
        <v>324</v>
      </c>
      <c r="P551" t="s">
        <v>14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fileDescription</v>
      </c>
      <c r="X551" s="3" t="str">
        <f>CONCATENATE("""",W551,"""",":","""","""",",")</f>
        <v>"fileDescription":"",</v>
      </c>
      <c r="Y551" s="22" t="str">
        <f>CONCATENATE("public static String ",,B551,,"=","""",W551,""";")</f>
        <v>public static String FILE_DESCRIPTION="fileDescription";</v>
      </c>
      <c r="Z551" s="7" t="str">
        <f>CONCATENATE("private String ",W551,"=","""""",";")</f>
        <v>private String fileDescription="";</v>
      </c>
    </row>
    <row r="552" spans="2:26" ht="19.2" x14ac:dyDescent="0.45">
      <c r="C552" s="1"/>
      <c r="D552" s="8"/>
      <c r="M552" s="18"/>
      <c r="N552" s="33" t="s">
        <v>130</v>
      </c>
      <c r="O552" s="1"/>
      <c r="W552" s="17"/>
    </row>
    <row r="553" spans="2:26" ht="19.2" x14ac:dyDescent="0.45">
      <c r="C553" s="1"/>
      <c r="D553" s="8"/>
      <c r="M553" s="18"/>
      <c r="N553" s="31" t="s">
        <v>126</v>
      </c>
      <c r="O553" s="1"/>
      <c r="W553" s="17"/>
    </row>
    <row r="554" spans="2:26" ht="19.2" x14ac:dyDescent="0.45">
      <c r="C554" s="1"/>
      <c r="D554" s="8"/>
      <c r="M554" s="18"/>
      <c r="N554" s="31"/>
      <c r="O554" s="1"/>
      <c r="W554" s="17"/>
    </row>
    <row r="555" spans="2:26" x14ac:dyDescent="0.3">
      <c r="B555" s="2" t="s">
        <v>383</v>
      </c>
      <c r="I555" t="str">
        <f>CONCATENATE("ALTER TABLE"," ",B555)</f>
        <v>ALTER TABLE TM_INPUT</v>
      </c>
      <c r="N555" s="5" t="str">
        <f>CONCATENATE("CREATE TABLE ",B555," ","(")</f>
        <v>CREATE TABLE TM_INPUT (</v>
      </c>
    </row>
    <row r="556" spans="2:26" ht="19.2" x14ac:dyDescent="0.45">
      <c r="B556" s="1" t="s">
        <v>2</v>
      </c>
      <c r="C556" s="1" t="s">
        <v>1</v>
      </c>
      <c r="D556" s="4">
        <v>30</v>
      </c>
      <c r="E556" s="24" t="s">
        <v>113</v>
      </c>
      <c r="I556" t="str">
        <f>I555</f>
        <v>ALTER TABLE TM_INPUT</v>
      </c>
      <c r="J556" t="str">
        <f t="shared" ref="J556:J561" si="220">CONCATENATE(LEFT(CONCATENATE(" ADD "," ",N556,";"),LEN(CONCATENATE(" ADD "," ",N556,";"))-2),";")</f>
        <v xml:space="preserve"> ADD  ID VARCHAR(30) NOT NULL ;</v>
      </c>
      <c r="K556" s="21" t="str">
        <f t="shared" ref="K556:K561" si="221">CONCATENATE(LEFT(CONCATENATE("  ALTER COLUMN  "," ",N556,";"),LEN(CONCATENATE("  ALTER COLUMN  "," ",N556,";"))-2),";")</f>
        <v xml:space="preserve">  ALTER COLUMN   ID VARCHAR(30) NOT NULL ;</v>
      </c>
      <c r="L556" s="12"/>
      <c r="M556" s="18" t="str">
        <f t="shared" ref="M556:M561" si="222">CONCATENATE(B556,",")</f>
        <v>ID,</v>
      </c>
      <c r="N556" s="5" t="str">
        <f>CONCATENATE(B556," ",C556,"(",D556,") ",E556," ,")</f>
        <v>ID VARCHAR(30) NOT NULL ,</v>
      </c>
      <c r="O556" s="1" t="s">
        <v>2</v>
      </c>
      <c r="P556" s="6"/>
      <c r="Q556" s="6"/>
      <c r="R556" s="6"/>
      <c r="S556" s="6"/>
      <c r="T556" s="6"/>
      <c r="U556" s="6"/>
      <c r="V556" s="6"/>
      <c r="W556" s="17" t="str">
        <f t="shared" ref="W556:W564" si="223"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id</v>
      </c>
      <c r="X556" s="3" t="str">
        <f t="shared" ref="X556:X564" si="224">CONCATENATE("""",W556,"""",":","""","""",",")</f>
        <v>"id":"",</v>
      </c>
      <c r="Y556" s="22" t="str">
        <f t="shared" ref="Y556:Y564" si="225">CONCATENATE("public static String ",,B556,,"=","""",W556,""";")</f>
        <v>public static String ID="id";</v>
      </c>
      <c r="Z556" s="7" t="str">
        <f t="shared" ref="Z556:Z564" si="226">CONCATENATE("private String ",W556,"=","""""",";")</f>
        <v>private String id="";</v>
      </c>
    </row>
    <row r="557" spans="2:26" ht="19.2" x14ac:dyDescent="0.45">
      <c r="B557" s="1" t="s">
        <v>3</v>
      </c>
      <c r="C557" s="1" t="s">
        <v>1</v>
      </c>
      <c r="D557" s="4">
        <v>10</v>
      </c>
      <c r="I557" t="str">
        <f>I556</f>
        <v>ALTER TABLE TM_INPUT</v>
      </c>
      <c r="J557" t="str">
        <f t="shared" si="220"/>
        <v xml:space="preserve"> ADD  STATUS VARCHAR(10);</v>
      </c>
      <c r="K557" s="21" t="str">
        <f t="shared" si="221"/>
        <v xml:space="preserve">  ALTER COLUMN   STATUS VARCHAR(10);</v>
      </c>
      <c r="L557" s="12"/>
      <c r="M557" s="18" t="str">
        <f t="shared" si="222"/>
        <v>STATUS,</v>
      </c>
      <c r="N557" s="5" t="str">
        <f t="shared" ref="N557:N564" si="227">CONCATENATE(B557," ",C557,"(",D557,")",",")</f>
        <v>STATUS VARCHAR(10),</v>
      </c>
      <c r="O557" s="1" t="s">
        <v>3</v>
      </c>
      <c r="W557" s="17" t="str">
        <f t="shared" si="223"/>
        <v>status</v>
      </c>
      <c r="X557" s="3" t="str">
        <f t="shared" si="224"/>
        <v>"status":"",</v>
      </c>
      <c r="Y557" s="22" t="str">
        <f t="shared" si="225"/>
        <v>public static String STATUS="status";</v>
      </c>
      <c r="Z557" s="7" t="str">
        <f t="shared" si="226"/>
        <v>private String status="";</v>
      </c>
    </row>
    <row r="558" spans="2:26" ht="19.2" x14ac:dyDescent="0.45">
      <c r="B558" s="1" t="s">
        <v>4</v>
      </c>
      <c r="C558" s="1" t="s">
        <v>1</v>
      </c>
      <c r="D558" s="4">
        <v>30</v>
      </c>
      <c r="I558" t="str">
        <f>I557</f>
        <v>ALTER TABLE TM_INPUT</v>
      </c>
      <c r="J558" t="str">
        <f t="shared" si="220"/>
        <v xml:space="preserve"> ADD  INSERT_DATE VARCHAR(30);</v>
      </c>
      <c r="K558" s="21" t="str">
        <f t="shared" si="221"/>
        <v xml:space="preserve">  ALTER COLUMN   INSERT_DATE VARCHAR(30);</v>
      </c>
      <c r="L558" s="12"/>
      <c r="M558" s="18" t="str">
        <f t="shared" si="222"/>
        <v>INSERT_DATE,</v>
      </c>
      <c r="N558" s="5" t="str">
        <f t="shared" si="227"/>
        <v>INSERT_DATE VARCHAR(30),</v>
      </c>
      <c r="O558" s="1" t="s">
        <v>7</v>
      </c>
      <c r="P558" t="s">
        <v>8</v>
      </c>
      <c r="W558" s="17" t="str">
        <f t="shared" si="223"/>
        <v>insertDate</v>
      </c>
      <c r="X558" s="3" t="str">
        <f t="shared" si="224"/>
        <v>"insertDate":"",</v>
      </c>
      <c r="Y558" s="22" t="str">
        <f t="shared" si="225"/>
        <v>public static String INSERT_DATE="insertDate";</v>
      </c>
      <c r="Z558" s="7" t="str">
        <f t="shared" si="226"/>
        <v>private String insertDate="";</v>
      </c>
    </row>
    <row r="559" spans="2:26" ht="19.2" x14ac:dyDescent="0.45">
      <c r="B559" s="1" t="s">
        <v>5</v>
      </c>
      <c r="C559" s="1" t="s">
        <v>1</v>
      </c>
      <c r="D559" s="4">
        <v>30</v>
      </c>
      <c r="I559" t="str">
        <f>I558</f>
        <v>ALTER TABLE TM_INPUT</v>
      </c>
      <c r="J559" t="str">
        <f t="shared" si="220"/>
        <v xml:space="preserve"> ADD  MODIFICATION_DATE VARCHAR(30);</v>
      </c>
      <c r="K559" s="21" t="str">
        <f t="shared" si="221"/>
        <v xml:space="preserve">  ALTER COLUMN   MODIFICATION_DATE VARCHAR(30);</v>
      </c>
      <c r="L559" s="12"/>
      <c r="M559" s="18" t="str">
        <f t="shared" si="222"/>
        <v>MODIFICATION_DATE,</v>
      </c>
      <c r="N559" s="5" t="str">
        <f t="shared" si="227"/>
        <v>MODIFICATION_DATE VARCHAR(30),</v>
      </c>
      <c r="O559" s="1" t="s">
        <v>9</v>
      </c>
      <c r="P559" t="s">
        <v>8</v>
      </c>
      <c r="W559" s="17" t="str">
        <f t="shared" si="223"/>
        <v>modificationDate</v>
      </c>
      <c r="X559" s="3" t="str">
        <f t="shared" si="224"/>
        <v>"modificationDate":"",</v>
      </c>
      <c r="Y559" s="22" t="str">
        <f t="shared" si="225"/>
        <v>public static String MODIFICATION_DATE="modificationDate";</v>
      </c>
      <c r="Z559" s="7" t="str">
        <f t="shared" si="226"/>
        <v>private String modificationDate="";</v>
      </c>
    </row>
    <row r="560" spans="2:26" ht="19.2" x14ac:dyDescent="0.45">
      <c r="B560" s="1" t="s">
        <v>384</v>
      </c>
      <c r="C560" s="1" t="s">
        <v>1</v>
      </c>
      <c r="D560" s="4">
        <v>444</v>
      </c>
      <c r="I560" t="str">
        <f>I558</f>
        <v>ALTER TABLE TM_INPUT</v>
      </c>
      <c r="J560" t="str">
        <f t="shared" si="220"/>
        <v xml:space="preserve"> ADD  INPUT_NAME VARCHAR(444);</v>
      </c>
      <c r="K560" s="21" t="str">
        <f t="shared" si="221"/>
        <v xml:space="preserve">  ALTER COLUMN   INPUT_NAME VARCHAR(444);</v>
      </c>
      <c r="L560" s="12"/>
      <c r="M560" s="18" t="str">
        <f t="shared" si="222"/>
        <v>INPUT_NAME,</v>
      </c>
      <c r="N560" s="5" t="str">
        <f t="shared" si="227"/>
        <v>INPUT_NAME VARCHAR(444),</v>
      </c>
      <c r="O560" s="1" t="s">
        <v>387</v>
      </c>
      <c r="P560" t="s">
        <v>0</v>
      </c>
      <c r="W560" s="17" t="str">
        <f t="shared" si="223"/>
        <v>inputName</v>
      </c>
      <c r="X560" s="3" t="str">
        <f t="shared" si="224"/>
        <v>"inputName":"",</v>
      </c>
      <c r="Y560" s="22" t="str">
        <f t="shared" si="225"/>
        <v>public static String INPUT_NAME="inputName";</v>
      </c>
      <c r="Z560" s="7" t="str">
        <f t="shared" si="226"/>
        <v>private String inputName="";</v>
      </c>
    </row>
    <row r="561" spans="2:26" ht="19.2" x14ac:dyDescent="0.45">
      <c r="B561" s="1" t="s">
        <v>367</v>
      </c>
      <c r="C561" s="1" t="s">
        <v>1</v>
      </c>
      <c r="D561" s="4">
        <v>43</v>
      </c>
      <c r="I561" t="str">
        <f t="shared" ref="I561:I575" si="228">I559</f>
        <v>ALTER TABLE TM_INPUT</v>
      </c>
      <c r="J561" t="str">
        <f t="shared" si="220"/>
        <v xml:space="preserve"> ADD  FK_BACKLOG_ID VARCHAR(43);</v>
      </c>
      <c r="K561" s="21" t="str">
        <f t="shared" si="221"/>
        <v xml:space="preserve">  ALTER COLUMN   FK_BACKLOG_ID VARCHAR(43);</v>
      </c>
      <c r="L561" s="12"/>
      <c r="M561" s="18" t="str">
        <f t="shared" si="222"/>
        <v>FK_BACKLOG_ID,</v>
      </c>
      <c r="N561" s="5" t="str">
        <f t="shared" si="227"/>
        <v>FK_BACKLOG_ID VARCHAR(43),</v>
      </c>
      <c r="O561" s="1" t="s">
        <v>10</v>
      </c>
      <c r="P561" t="s">
        <v>354</v>
      </c>
      <c r="Q561" t="s">
        <v>2</v>
      </c>
      <c r="W561" s="17" t="str">
        <f t="shared" si="223"/>
        <v>fkBacklogId</v>
      </c>
      <c r="X561" s="3" t="str">
        <f t="shared" si="224"/>
        <v>"fkBacklogId":"",</v>
      </c>
      <c r="Y561" s="22" t="str">
        <f t="shared" si="225"/>
        <v>public static String FK_BACKLOG_ID="fkBacklogId";</v>
      </c>
      <c r="Z561" s="7" t="str">
        <f t="shared" si="226"/>
        <v>private String fkBacklogId="";</v>
      </c>
    </row>
    <row r="562" spans="2:26" ht="19.2" x14ac:dyDescent="0.45">
      <c r="B562" s="1" t="s">
        <v>385</v>
      </c>
      <c r="C562" s="1" t="s">
        <v>1</v>
      </c>
      <c r="D562" s="4">
        <v>44</v>
      </c>
      <c r="I562" t="str">
        <f t="shared" si="228"/>
        <v>ALTER TABLE TM_INPUT</v>
      </c>
      <c r="L562" s="12"/>
      <c r="M562" s="18"/>
      <c r="N562" s="5" t="str">
        <f>CONCATENATE(B562," ",C562,"(",D562,")",",")</f>
        <v>FK_DEPENDENT_BACKLOG_ID VARCHAR(44),</v>
      </c>
      <c r="O562" s="1" t="s">
        <v>10</v>
      </c>
      <c r="P562" t="s">
        <v>388</v>
      </c>
      <c r="Q562" t="s">
        <v>354</v>
      </c>
      <c r="R562" t="s">
        <v>2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fkDependentBacklogId</v>
      </c>
      <c r="X562" s="3" t="str">
        <f>CONCATENATE("""",W562,"""",":","""","""",",")</f>
        <v>"fkDependentBacklogId":"",</v>
      </c>
      <c r="Y562" s="22" t="str">
        <f>CONCATENATE("public static String ",,B562,,"=","""",W562,""";")</f>
        <v>public static String FK_DEPENDENT_BACKLOG_ID="fkDependentBacklogId";</v>
      </c>
      <c r="Z562" s="7" t="str">
        <f>CONCATENATE("private String ",W562,"=","""""",";")</f>
        <v>private String fkDependentBacklogId="";</v>
      </c>
    </row>
    <row r="563" spans="2:26" ht="19.2" x14ac:dyDescent="0.45">
      <c r="B563" s="1" t="s">
        <v>386</v>
      </c>
      <c r="C563" s="1" t="s">
        <v>1</v>
      </c>
      <c r="D563" s="4">
        <v>44</v>
      </c>
      <c r="I563" t="str">
        <f t="shared" si="228"/>
        <v>ALTER TABLE TM_INPUT</v>
      </c>
      <c r="L563" s="12"/>
      <c r="M563" s="18"/>
      <c r="N563" s="5" t="str">
        <f t="shared" si="227"/>
        <v>FK_DEPENDENT_OUTPUT_ID VARCHAR(44),</v>
      </c>
      <c r="O563" s="1" t="s">
        <v>10</v>
      </c>
      <c r="P563" t="s">
        <v>388</v>
      </c>
      <c r="Q563" t="s">
        <v>389</v>
      </c>
      <c r="R563" t="s">
        <v>2</v>
      </c>
      <c r="W563" s="17" t="str">
        <f t="shared" si="223"/>
        <v>fkDependentOutputId</v>
      </c>
      <c r="X563" s="3" t="str">
        <f t="shared" si="224"/>
        <v>"fkDependentOutputId":"",</v>
      </c>
      <c r="Y563" s="22" t="str">
        <f t="shared" si="225"/>
        <v>public static String FK_DEPENDENT_OUTPUT_ID="fkDependentOutputId";</v>
      </c>
      <c r="Z563" s="7" t="str">
        <f t="shared" si="226"/>
        <v>private String fkDependentOutputId="";</v>
      </c>
    </row>
    <row r="564" spans="2:26" ht="19.2" x14ac:dyDescent="0.45">
      <c r="B564" s="1" t="s">
        <v>215</v>
      </c>
      <c r="C564" s="1" t="s">
        <v>1</v>
      </c>
      <c r="D564" s="4">
        <v>444</v>
      </c>
      <c r="I564" t="str">
        <f t="shared" si="228"/>
        <v>ALTER TABLE TM_INPUT</v>
      </c>
      <c r="L564" s="12"/>
      <c r="M564" s="18"/>
      <c r="N564" s="5" t="str">
        <f t="shared" si="227"/>
        <v>TABLE_NAME VARCHAR(444),</v>
      </c>
      <c r="O564" s="1" t="s">
        <v>220</v>
      </c>
      <c r="P564" t="s">
        <v>0</v>
      </c>
      <c r="W564" s="17" t="str">
        <f t="shared" si="223"/>
        <v>tableName</v>
      </c>
      <c r="X564" s="3" t="str">
        <f t="shared" si="224"/>
        <v>"tableName":"",</v>
      </c>
      <c r="Y564" s="22" t="str">
        <f t="shared" si="225"/>
        <v>public static String TABLE_NAME="tableName";</v>
      </c>
      <c r="Z564" s="7" t="str">
        <f t="shared" si="226"/>
        <v>private String tableName="";</v>
      </c>
    </row>
    <row r="565" spans="2:26" ht="19.2" x14ac:dyDescent="0.45">
      <c r="B565" s="1" t="s">
        <v>390</v>
      </c>
      <c r="C565" s="1" t="s">
        <v>1</v>
      </c>
      <c r="D565" s="4">
        <v>44</v>
      </c>
      <c r="I565" t="str">
        <f t="shared" si="228"/>
        <v>ALTER TABLE TM_INPUT</v>
      </c>
      <c r="J565" t="str">
        <f t="shared" ref="J565:J575" si="229">CONCATENATE(LEFT(CONCATENATE(" ADD "," ",N565,";"),LEN(CONCATENATE(" ADD "," ",N565,";"))-2),";")</f>
        <v xml:space="preserve"> ADD  INPUT_TYPE VARCHAR(44);</v>
      </c>
      <c r="K565" s="21" t="str">
        <f t="shared" ref="K565:K575" si="230">CONCATENATE(LEFT(CONCATENATE("  ALTER COLUMN  "," ",N565,";"),LEN(CONCATENATE("  ALTER COLUMN  "," ",N565,";"))-2),";")</f>
        <v xml:space="preserve">  ALTER COLUMN   INPUT_TYPE VARCHAR(44);</v>
      </c>
      <c r="L565" s="12"/>
      <c r="M565" s="18" t="str">
        <f t="shared" ref="M565:M575" si="231">CONCATENATE(B565,",")</f>
        <v>INPUT_TYPE,</v>
      </c>
      <c r="N565" s="5" t="str">
        <f t="shared" ref="N565:N575" si="232">CONCATENATE(B565," ",C565,"(",D565,")",",")</f>
        <v>INPUT_TYPE VARCHAR(44),</v>
      </c>
      <c r="O565" s="1" t="s">
        <v>13</v>
      </c>
      <c r="P565" t="s">
        <v>51</v>
      </c>
      <c r="W565" s="17" t="str">
        <f t="shared" ref="W565:W575" si="233"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inputType</v>
      </c>
      <c r="X565" s="3" t="str">
        <f t="shared" ref="X565:X575" si="234">CONCATENATE("""",W565,"""",":","""","""",",")</f>
        <v>"inputType":"",</v>
      </c>
      <c r="Y565" s="22" t="str">
        <f t="shared" ref="Y565:Y575" si="235">CONCATENATE("public static String ",,B565,,"=","""",W565,""";")</f>
        <v>public static String INPUT_TYPE="inputType";</v>
      </c>
      <c r="Z565" s="7" t="str">
        <f t="shared" ref="Z565:Z575" si="236">CONCATENATE("private String ",W565,"=","""""",";")</f>
        <v>private String inputType="";</v>
      </c>
    </row>
    <row r="566" spans="2:26" ht="19.2" x14ac:dyDescent="0.45">
      <c r="B566" s="1" t="s">
        <v>258</v>
      </c>
      <c r="C566" s="1" t="s">
        <v>1</v>
      </c>
      <c r="D566" s="4">
        <v>222</v>
      </c>
      <c r="I566" t="str">
        <f t="shared" si="228"/>
        <v>ALTER TABLE TM_INPUT</v>
      </c>
      <c r="J566" t="str">
        <f t="shared" si="229"/>
        <v xml:space="preserve"> ADD  ORDER_NO VARCHAR(222);</v>
      </c>
      <c r="K566" s="21" t="str">
        <f t="shared" si="230"/>
        <v xml:space="preserve">  ALTER COLUMN   ORDER_NO VARCHAR(222);</v>
      </c>
      <c r="L566" s="12"/>
      <c r="M566" s="18" t="str">
        <f t="shared" si="231"/>
        <v>ORDER_NO,</v>
      </c>
      <c r="N566" s="5" t="str">
        <f t="shared" si="232"/>
        <v>ORDER_NO VARCHAR(222),</v>
      </c>
      <c r="O566" s="1" t="s">
        <v>259</v>
      </c>
      <c r="P566" t="s">
        <v>173</v>
      </c>
      <c r="W566" s="17" t="str">
        <f t="shared" si="233"/>
        <v>orderNo</v>
      </c>
      <c r="X566" s="3" t="str">
        <f t="shared" si="234"/>
        <v>"orderNo":"",</v>
      </c>
      <c r="Y566" s="22" t="str">
        <f t="shared" si="235"/>
        <v>public static String ORDER_NO="orderNo";</v>
      </c>
      <c r="Z566" s="7" t="str">
        <f t="shared" si="236"/>
        <v>private String orderNo="";</v>
      </c>
    </row>
    <row r="567" spans="2:26" ht="19.2" x14ac:dyDescent="0.45">
      <c r="B567" s="1" t="s">
        <v>551</v>
      </c>
      <c r="C567" s="1" t="s">
        <v>1</v>
      </c>
      <c r="D567" s="4">
        <v>222</v>
      </c>
      <c r="I567" t="str">
        <f t="shared" si="228"/>
        <v>ALTER TABLE TM_INPUT</v>
      </c>
      <c r="J567" t="str">
        <f t="shared" si="229"/>
        <v xml:space="preserve"> ADD  CELL_NO VARCHAR(222);</v>
      </c>
      <c r="K567" s="21" t="str">
        <f t="shared" si="230"/>
        <v xml:space="preserve">  ALTER COLUMN   CELL_NO VARCHAR(222);</v>
      </c>
      <c r="L567" s="12"/>
      <c r="M567" s="18" t="str">
        <f t="shared" si="231"/>
        <v>CELL_NO,</v>
      </c>
      <c r="N567" s="5" t="str">
        <f t="shared" si="232"/>
        <v>CELL_NO VARCHAR(222),</v>
      </c>
      <c r="O567" s="1" t="s">
        <v>555</v>
      </c>
      <c r="P567" t="s">
        <v>173</v>
      </c>
      <c r="W567" s="17" t="str">
        <f t="shared" si="233"/>
        <v>cellNo</v>
      </c>
      <c r="X567" s="3" t="str">
        <f t="shared" si="234"/>
        <v>"cellNo":"",</v>
      </c>
      <c r="Y567" s="22" t="str">
        <f t="shared" si="235"/>
        <v>public static String CELL_NO="cellNo";</v>
      </c>
      <c r="Z567" s="7" t="str">
        <f t="shared" si="236"/>
        <v>private String cellNo="";</v>
      </c>
    </row>
    <row r="568" spans="2:26" ht="19.2" x14ac:dyDescent="0.45">
      <c r="B568" s="1" t="s">
        <v>552</v>
      </c>
      <c r="C568" s="1" t="s">
        <v>1</v>
      </c>
      <c r="D568" s="4">
        <v>222</v>
      </c>
      <c r="I568" t="str">
        <f t="shared" si="228"/>
        <v>ALTER TABLE TM_INPUT</v>
      </c>
      <c r="J568" t="str">
        <f t="shared" si="229"/>
        <v xml:space="preserve"> ADD  ALIGN VARCHAR(222);</v>
      </c>
      <c r="K568" s="21" t="str">
        <f t="shared" si="230"/>
        <v xml:space="preserve">  ALTER COLUMN   ALIGN VARCHAR(222);</v>
      </c>
      <c r="L568" s="12"/>
      <c r="M568" s="18" t="str">
        <f t="shared" si="231"/>
        <v>ALIGN,</v>
      </c>
      <c r="N568" s="5" t="str">
        <f t="shared" si="232"/>
        <v>ALIGN VARCHAR(222),</v>
      </c>
      <c r="O568" s="1" t="s">
        <v>552</v>
      </c>
      <c r="W568" s="17" t="str">
        <f t="shared" si="233"/>
        <v>align</v>
      </c>
      <c r="X568" s="3" t="str">
        <f t="shared" si="234"/>
        <v>"align":"",</v>
      </c>
      <c r="Y568" s="22" t="str">
        <f t="shared" si="235"/>
        <v>public static String ALIGN="align";</v>
      </c>
      <c r="Z568" s="7" t="str">
        <f t="shared" si="236"/>
        <v>private String align="";</v>
      </c>
    </row>
    <row r="569" spans="2:26" ht="19.2" x14ac:dyDescent="0.45">
      <c r="B569" s="1" t="s">
        <v>553</v>
      </c>
      <c r="C569" s="1" t="s">
        <v>1</v>
      </c>
      <c r="D569" s="4">
        <v>4444</v>
      </c>
      <c r="I569" t="str">
        <f t="shared" si="228"/>
        <v>ALTER TABLE TM_INPUT</v>
      </c>
      <c r="J569" t="str">
        <f t="shared" si="229"/>
        <v xml:space="preserve"> ADD  CSS_STYLE VARCHAR(4444);</v>
      </c>
      <c r="K569" s="21" t="str">
        <f t="shared" si="230"/>
        <v xml:space="preserve">  ALTER COLUMN   CSS_STYLE VARCHAR(4444);</v>
      </c>
      <c r="L569" s="12"/>
      <c r="M569" s="18" t="str">
        <f t="shared" si="231"/>
        <v>CSS_STYLE,</v>
      </c>
      <c r="N569" s="5" t="str">
        <f t="shared" si="232"/>
        <v>CSS_STYLE VARCHAR(4444),</v>
      </c>
      <c r="O569" s="1" t="s">
        <v>556</v>
      </c>
      <c r="P569" t="s">
        <v>557</v>
      </c>
      <c r="W569" s="17" t="str">
        <f t="shared" si="233"/>
        <v>cssStyle</v>
      </c>
      <c r="X569" s="3" t="str">
        <f t="shared" si="234"/>
        <v>"cssStyle":"",</v>
      </c>
      <c r="Y569" s="22" t="str">
        <f t="shared" si="235"/>
        <v>public static String CSS_STYLE="cssStyle";</v>
      </c>
      <c r="Z569" s="7" t="str">
        <f t="shared" si="236"/>
        <v>private String cssStyle="";</v>
      </c>
    </row>
    <row r="570" spans="2:26" ht="19.2" x14ac:dyDescent="0.45">
      <c r="B570" s="1" t="s">
        <v>554</v>
      </c>
      <c r="C570" s="1" t="s">
        <v>1</v>
      </c>
      <c r="D570" s="4">
        <v>4444</v>
      </c>
      <c r="I570" t="str">
        <f t="shared" si="228"/>
        <v>ALTER TABLE TM_INPUT</v>
      </c>
      <c r="J570" t="str">
        <f t="shared" si="229"/>
        <v xml:space="preserve"> ADD  CSS_TEMPLATE_NAME VARCHAR(4444);</v>
      </c>
      <c r="K570" s="21" t="str">
        <f t="shared" si="230"/>
        <v xml:space="preserve">  ALTER COLUMN   CSS_TEMPLATE_NAME VARCHAR(4444);</v>
      </c>
      <c r="L570" s="12"/>
      <c r="M570" s="18" t="str">
        <f t="shared" si="231"/>
        <v>CSS_TEMPLATE_NAME,</v>
      </c>
      <c r="N570" s="5" t="str">
        <f t="shared" si="232"/>
        <v>CSS_TEMPLATE_NAME VARCHAR(4444),</v>
      </c>
      <c r="O570" s="1" t="s">
        <v>556</v>
      </c>
      <c r="P570" t="s">
        <v>558</v>
      </c>
      <c r="Q570" t="s">
        <v>0</v>
      </c>
      <c r="W570" s="17" t="str">
        <f t="shared" si="233"/>
        <v>cssTemplateName</v>
      </c>
      <c r="X570" s="3" t="str">
        <f t="shared" si="234"/>
        <v>"cssTemplateName":"",</v>
      </c>
      <c r="Y570" s="22" t="str">
        <f t="shared" si="235"/>
        <v>public static String CSS_TEMPLATE_NAME="cssTemplateName";</v>
      </c>
      <c r="Z570" s="7" t="str">
        <f t="shared" si="236"/>
        <v>private String cssTemplateName="";</v>
      </c>
    </row>
    <row r="571" spans="2:26" ht="19.2" x14ac:dyDescent="0.45">
      <c r="B571" s="1" t="s">
        <v>97</v>
      </c>
      <c r="C571" s="1" t="s">
        <v>1</v>
      </c>
      <c r="D571" s="4">
        <v>44</v>
      </c>
      <c r="I571" t="str">
        <f t="shared" si="228"/>
        <v>ALTER TABLE TM_INPUT</v>
      </c>
      <c r="J571" t="str">
        <f t="shared" si="229"/>
        <v xml:space="preserve"> ADD  PARAM_1 VARCHAR(44);</v>
      </c>
      <c r="K571" s="21" t="str">
        <f t="shared" si="230"/>
        <v xml:space="preserve">  ALTER COLUMN   PARAM_1 VARCHAR(44);</v>
      </c>
      <c r="L571" s="12"/>
      <c r="M571" s="18" t="str">
        <f t="shared" si="231"/>
        <v>PARAM_1,</v>
      </c>
      <c r="N571" s="5" t="str">
        <f t="shared" si="232"/>
        <v>PARAM_1 VARCHAR(44),</v>
      </c>
      <c r="O571" s="1" t="s">
        <v>102</v>
      </c>
      <c r="P571">
        <v>1</v>
      </c>
      <c r="W571" s="17" t="str">
        <f t="shared" si="233"/>
        <v>param1</v>
      </c>
      <c r="X571" s="3" t="str">
        <f t="shared" si="234"/>
        <v>"param1":"",</v>
      </c>
      <c r="Y571" s="22" t="str">
        <f t="shared" si="235"/>
        <v>public static String PARAM_1="param1";</v>
      </c>
      <c r="Z571" s="7" t="str">
        <f t="shared" si="236"/>
        <v>private String param1="";</v>
      </c>
    </row>
    <row r="572" spans="2:26" ht="19.2" x14ac:dyDescent="0.45">
      <c r="B572" s="1" t="s">
        <v>98</v>
      </c>
      <c r="C572" s="1" t="s">
        <v>1</v>
      </c>
      <c r="D572" s="4">
        <v>44</v>
      </c>
      <c r="I572" t="str">
        <f t="shared" si="228"/>
        <v>ALTER TABLE TM_INPUT</v>
      </c>
      <c r="J572" t="str">
        <f t="shared" si="229"/>
        <v xml:space="preserve"> ADD  PARAM_2 VARCHAR(44);</v>
      </c>
      <c r="K572" s="21" t="str">
        <f t="shared" si="230"/>
        <v xml:space="preserve">  ALTER COLUMN   PARAM_2 VARCHAR(44);</v>
      </c>
      <c r="L572" s="12"/>
      <c r="M572" s="18" t="str">
        <f t="shared" si="231"/>
        <v>PARAM_2,</v>
      </c>
      <c r="N572" s="5" t="str">
        <f t="shared" si="232"/>
        <v>PARAM_2 VARCHAR(44),</v>
      </c>
      <c r="O572" s="1" t="s">
        <v>102</v>
      </c>
      <c r="P572">
        <v>2</v>
      </c>
      <c r="W572" s="17" t="str">
        <f t="shared" si="233"/>
        <v>param2</v>
      </c>
      <c r="X572" s="3" t="str">
        <f t="shared" si="234"/>
        <v>"param2":"",</v>
      </c>
      <c r="Y572" s="22" t="str">
        <f t="shared" si="235"/>
        <v>public static String PARAM_2="param2";</v>
      </c>
      <c r="Z572" s="7" t="str">
        <f t="shared" si="236"/>
        <v>private String param2="";</v>
      </c>
    </row>
    <row r="573" spans="2:26" ht="19.2" x14ac:dyDescent="0.45">
      <c r="B573" s="1" t="s">
        <v>99</v>
      </c>
      <c r="C573" s="1" t="s">
        <v>1</v>
      </c>
      <c r="D573" s="4">
        <v>4000</v>
      </c>
      <c r="I573" t="str">
        <f t="shared" si="228"/>
        <v>ALTER TABLE TM_INPUT</v>
      </c>
      <c r="J573" t="str">
        <f t="shared" si="229"/>
        <v xml:space="preserve"> ADD  PARAM_3 VARCHAR(4000);</v>
      </c>
      <c r="K573" s="21" t="str">
        <f t="shared" si="230"/>
        <v xml:space="preserve">  ALTER COLUMN   PARAM_3 VARCHAR(4000);</v>
      </c>
      <c r="L573" s="12"/>
      <c r="M573" s="18" t="str">
        <f t="shared" si="231"/>
        <v>PARAM_3,</v>
      </c>
      <c r="N573" s="5" t="str">
        <f t="shared" si="232"/>
        <v>PARAM_3 VARCHAR(4000),</v>
      </c>
      <c r="O573" s="1" t="s">
        <v>102</v>
      </c>
      <c r="P573">
        <v>3</v>
      </c>
      <c r="W573" s="17" t="str">
        <f t="shared" si="233"/>
        <v>param3</v>
      </c>
      <c r="X573" s="3" t="str">
        <f t="shared" si="234"/>
        <v>"param3":"",</v>
      </c>
      <c r="Y573" s="22" t="str">
        <f t="shared" si="235"/>
        <v>public static String PARAM_3="param3";</v>
      </c>
      <c r="Z573" s="7" t="str">
        <f t="shared" si="236"/>
        <v>private String param3="";</v>
      </c>
    </row>
    <row r="574" spans="2:26" ht="19.2" x14ac:dyDescent="0.45">
      <c r="B574" s="1" t="s">
        <v>101</v>
      </c>
      <c r="C574" s="1" t="s">
        <v>1</v>
      </c>
      <c r="D574" s="4">
        <v>4000</v>
      </c>
      <c r="I574" t="str">
        <f t="shared" si="228"/>
        <v>ALTER TABLE TM_INPUT</v>
      </c>
      <c r="J574" t="str">
        <f t="shared" si="229"/>
        <v xml:space="preserve"> ADD  PARAM_4 VARCHAR(4000);</v>
      </c>
      <c r="K574" s="21" t="str">
        <f t="shared" si="230"/>
        <v xml:space="preserve">  ALTER COLUMN   PARAM_4 VARCHAR(4000);</v>
      </c>
      <c r="L574" s="12"/>
      <c r="M574" s="18" t="str">
        <f t="shared" si="231"/>
        <v>PARAM_4,</v>
      </c>
      <c r="N574" s="5" t="str">
        <f t="shared" si="232"/>
        <v>PARAM_4 VARCHAR(4000),</v>
      </c>
      <c r="O574" s="1" t="s">
        <v>102</v>
      </c>
      <c r="P574">
        <v>4</v>
      </c>
      <c r="W574" s="17" t="str">
        <f t="shared" si="233"/>
        <v>param4</v>
      </c>
      <c r="X574" s="3" t="str">
        <f t="shared" si="234"/>
        <v>"param4":"",</v>
      </c>
      <c r="Y574" s="22" t="str">
        <f t="shared" si="235"/>
        <v>public static String PARAM_4="param4";</v>
      </c>
      <c r="Z574" s="7" t="str">
        <f t="shared" si="236"/>
        <v>private String param4="";</v>
      </c>
    </row>
    <row r="575" spans="2:26" ht="19.2" x14ac:dyDescent="0.45">
      <c r="B575" s="1" t="s">
        <v>46</v>
      </c>
      <c r="C575" s="1" t="s">
        <v>1</v>
      </c>
      <c r="D575" s="4">
        <v>44</v>
      </c>
      <c r="I575" t="str">
        <f t="shared" si="228"/>
        <v>ALTER TABLE TM_INPUT</v>
      </c>
      <c r="J575" t="str">
        <f t="shared" si="229"/>
        <v xml:space="preserve"> ADD  COMPONENT_TYPE VARCHAR(44);</v>
      </c>
      <c r="K575" s="21" t="str">
        <f t="shared" si="230"/>
        <v xml:space="preserve">  ALTER COLUMN   COMPONENT_TYPE VARCHAR(44);</v>
      </c>
      <c r="L575" s="12"/>
      <c r="M575" s="18" t="str">
        <f t="shared" si="231"/>
        <v>COMPONENT_TYPE,</v>
      </c>
      <c r="N575" s="5" t="str">
        <f t="shared" si="232"/>
        <v>COMPONENT_TYPE VARCHAR(44),</v>
      </c>
      <c r="O575" s="1" t="s">
        <v>49</v>
      </c>
      <c r="P575" t="s">
        <v>51</v>
      </c>
      <c r="W575" s="17" t="str">
        <f t="shared" si="233"/>
        <v>componentType</v>
      </c>
      <c r="X575" s="3" t="str">
        <f t="shared" si="234"/>
        <v>"componentType":"",</v>
      </c>
      <c r="Y575" s="22" t="str">
        <f t="shared" si="235"/>
        <v>public static String COMPONENT_TYPE="componentType";</v>
      </c>
      <c r="Z575" s="7" t="str">
        <f t="shared" si="236"/>
        <v>private String componentType="";</v>
      </c>
    </row>
    <row r="576" spans="2:26" ht="19.2" x14ac:dyDescent="0.45">
      <c r="C576" s="1"/>
      <c r="D576" s="8"/>
      <c r="M576" s="18"/>
      <c r="N576" s="33" t="s">
        <v>130</v>
      </c>
      <c r="O576" s="1"/>
      <c r="W576" s="17"/>
    </row>
    <row r="577" spans="2:26" ht="19.2" x14ac:dyDescent="0.45">
      <c r="C577" s="1"/>
      <c r="D577" s="8"/>
      <c r="M577" s="18"/>
      <c r="N577" s="31" t="s">
        <v>126</v>
      </c>
      <c r="O577" s="1"/>
      <c r="W577" s="17"/>
    </row>
    <row r="578" spans="2:26" ht="19.2" x14ac:dyDescent="0.45">
      <c r="C578" s="1"/>
      <c r="D578" s="8"/>
      <c r="M578" s="18"/>
      <c r="N578" s="31"/>
      <c r="O578" s="1"/>
      <c r="W578" s="17"/>
    </row>
    <row r="582" spans="2:26" x14ac:dyDescent="0.3">
      <c r="B582" s="2" t="s">
        <v>391</v>
      </c>
      <c r="I582" t="str">
        <f>CONCATENATE("ALTER TABLE"," ",B582)</f>
        <v>ALTER TABLE TM_INPUT_DESCRIPTION</v>
      </c>
      <c r="N582" s="5" t="str">
        <f>CONCATENATE("CREATE TABLE ",B582," ","(")</f>
        <v>CREATE TABLE TM_INPUT_DESCRIPTION (</v>
      </c>
    </row>
    <row r="583" spans="2:26" ht="19.2" x14ac:dyDescent="0.45">
      <c r="B583" s="1" t="s">
        <v>2</v>
      </c>
      <c r="C583" s="1" t="s">
        <v>1</v>
      </c>
      <c r="D583" s="4">
        <v>30</v>
      </c>
      <c r="E583" s="24" t="s">
        <v>113</v>
      </c>
      <c r="I583" t="str">
        <f>I582</f>
        <v>ALTER TABLE TM_INPUT_DESCRIPTION</v>
      </c>
      <c r="J583" t="str">
        <f t="shared" ref="J583:J588" si="237">CONCATENATE(LEFT(CONCATENATE(" ADD "," ",N583,";"),LEN(CONCATENATE(" ADD "," ",N583,";"))-2),";")</f>
        <v xml:space="preserve"> ADD  ID VARCHAR(30) NOT NULL ;</v>
      </c>
      <c r="K583" s="21" t="str">
        <f t="shared" ref="K583:K588" si="238">CONCATENATE(LEFT(CONCATENATE("  ALTER COLUMN  "," ",N583,";"),LEN(CONCATENATE("  ALTER COLUMN  "," ",N583,";"))-2),";")</f>
        <v xml:space="preserve">  ALTER COLUMN   ID VARCHAR(30) NOT NULL ;</v>
      </c>
      <c r="L583" s="12"/>
      <c r="M583" s="18" t="str">
        <f t="shared" ref="M583:M588" si="239">CONCATENATE(B583,",")</f>
        <v>ID,</v>
      </c>
      <c r="N583" s="5" t="str">
        <f>CONCATENATE(B583," ",C583,"(",D583,") ",E583," ,")</f>
        <v>ID VARCHAR(30) NOT NULL ,</v>
      </c>
      <c r="O583" s="1" t="s">
        <v>2</v>
      </c>
      <c r="P583" s="6"/>
      <c r="Q583" s="6"/>
      <c r="R583" s="6"/>
      <c r="S583" s="6"/>
      <c r="T583" s="6"/>
      <c r="U583" s="6"/>
      <c r="V583" s="6"/>
      <c r="W583" s="17" t="str">
        <f t="shared" ref="W583:W588" si="240"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id</v>
      </c>
      <c r="X583" s="3" t="str">
        <f t="shared" ref="X583:X588" si="241">CONCATENATE("""",W583,"""",":","""","""",",")</f>
        <v>"id":"",</v>
      </c>
      <c r="Y583" s="22" t="str">
        <f t="shared" ref="Y583:Y588" si="242">CONCATENATE("public static String ",,B583,,"=","""",W583,""";")</f>
        <v>public static String ID="id";</v>
      </c>
      <c r="Z583" s="7" t="str">
        <f t="shared" ref="Z583:Z588" si="243">CONCATENATE("private String ",W583,"=","""""",";")</f>
        <v>private String id="";</v>
      </c>
    </row>
    <row r="584" spans="2:26" ht="19.2" x14ac:dyDescent="0.45">
      <c r="B584" s="1" t="s">
        <v>3</v>
      </c>
      <c r="C584" s="1" t="s">
        <v>1</v>
      </c>
      <c r="D584" s="4">
        <v>10</v>
      </c>
      <c r="I584" t="str">
        <f>I583</f>
        <v>ALTER TABLE TM_INPUT_DESCRIPTION</v>
      </c>
      <c r="J584" t="str">
        <f t="shared" si="237"/>
        <v xml:space="preserve"> ADD  STATUS VARCHAR(10);</v>
      </c>
      <c r="K584" s="21" t="str">
        <f t="shared" si="238"/>
        <v xml:space="preserve">  ALTER COLUMN   STATUS VARCHAR(10);</v>
      </c>
      <c r="L584" s="12"/>
      <c r="M584" s="18" t="str">
        <f t="shared" si="239"/>
        <v>STATUS,</v>
      </c>
      <c r="N584" s="5" t="str">
        <f>CONCATENATE(B584," ",C584,"(",D584,")",",")</f>
        <v>STATUS VARCHAR(10),</v>
      </c>
      <c r="O584" s="1" t="s">
        <v>3</v>
      </c>
      <c r="W584" s="17" t="str">
        <f t="shared" si="240"/>
        <v>status</v>
      </c>
      <c r="X584" s="3" t="str">
        <f t="shared" si="241"/>
        <v>"status":"",</v>
      </c>
      <c r="Y584" s="22" t="str">
        <f t="shared" si="242"/>
        <v>public static String STATUS="status";</v>
      </c>
      <c r="Z584" s="7" t="str">
        <f t="shared" si="243"/>
        <v>private String status="";</v>
      </c>
    </row>
    <row r="585" spans="2:26" ht="19.2" x14ac:dyDescent="0.45">
      <c r="B585" s="1" t="s">
        <v>4</v>
      </c>
      <c r="C585" s="1" t="s">
        <v>1</v>
      </c>
      <c r="D585" s="4">
        <v>30</v>
      </c>
      <c r="I585" t="str">
        <f>I584</f>
        <v>ALTER TABLE TM_INPUT_DESCRIPTION</v>
      </c>
      <c r="J585" t="str">
        <f t="shared" si="237"/>
        <v xml:space="preserve"> ADD  INSERT_DATE VARCHAR(30);</v>
      </c>
      <c r="K585" s="21" t="str">
        <f t="shared" si="238"/>
        <v xml:space="preserve">  ALTER COLUMN   INSERT_DATE VARCHAR(30);</v>
      </c>
      <c r="L585" s="12"/>
      <c r="M585" s="18" t="str">
        <f t="shared" si="239"/>
        <v>INSERT_DATE,</v>
      </c>
      <c r="N585" s="5" t="str">
        <f>CONCATENATE(B585," ",C585,"(",D585,")",",")</f>
        <v>INSERT_DATE VARCHAR(30),</v>
      </c>
      <c r="O585" s="1" t="s">
        <v>7</v>
      </c>
      <c r="P585" t="s">
        <v>8</v>
      </c>
      <c r="W585" s="17" t="str">
        <f t="shared" si="240"/>
        <v>insertDate</v>
      </c>
      <c r="X585" s="3" t="str">
        <f t="shared" si="241"/>
        <v>"insertDate":"",</v>
      </c>
      <c r="Y585" s="22" t="str">
        <f t="shared" si="242"/>
        <v>public static String INSERT_DATE="insertDate";</v>
      </c>
      <c r="Z585" s="7" t="str">
        <f t="shared" si="243"/>
        <v>private String insertDate="";</v>
      </c>
    </row>
    <row r="586" spans="2:26" ht="19.2" x14ac:dyDescent="0.45">
      <c r="B586" s="1" t="s">
        <v>5</v>
      </c>
      <c r="C586" s="1" t="s">
        <v>1</v>
      </c>
      <c r="D586" s="4">
        <v>30</v>
      </c>
      <c r="I586" t="str">
        <f>I585</f>
        <v>ALTER TABLE TM_INPUT_DESCRIPTION</v>
      </c>
      <c r="J586" t="str">
        <f t="shared" si="237"/>
        <v xml:space="preserve"> ADD  MODIFICATION_DATE VARCHAR(30);</v>
      </c>
      <c r="K586" s="21" t="str">
        <f t="shared" si="238"/>
        <v xml:space="preserve">  ALTER COLUMN   MODIFICATION_DATE VARCHAR(30);</v>
      </c>
      <c r="L586" s="12"/>
      <c r="M586" s="18" t="str">
        <f t="shared" si="239"/>
        <v>MODIFICATION_DATE,</v>
      </c>
      <c r="N586" s="5" t="str">
        <f>CONCATENATE(B586," ",C586,"(",D586,")",",")</f>
        <v>MODIFICATION_DATE VARCHAR(30),</v>
      </c>
      <c r="O586" s="1" t="s">
        <v>9</v>
      </c>
      <c r="P586" t="s">
        <v>8</v>
      </c>
      <c r="W586" s="17" t="str">
        <f t="shared" si="240"/>
        <v>modificationDate</v>
      </c>
      <c r="X586" s="3" t="str">
        <f t="shared" si="241"/>
        <v>"modificationDate":"",</v>
      </c>
      <c r="Y586" s="22" t="str">
        <f t="shared" si="242"/>
        <v>public static String MODIFICATION_DATE="modificationDate";</v>
      </c>
      <c r="Z586" s="7" t="str">
        <f t="shared" si="243"/>
        <v>private String modificationDate="";</v>
      </c>
    </row>
    <row r="587" spans="2:26" ht="19.2" x14ac:dyDescent="0.45">
      <c r="B587" s="1" t="s">
        <v>392</v>
      </c>
      <c r="C587" s="1" t="s">
        <v>1</v>
      </c>
      <c r="D587" s="4">
        <v>45</v>
      </c>
      <c r="I587" t="str">
        <f>I585</f>
        <v>ALTER TABLE TM_INPUT_DESCRIPTION</v>
      </c>
      <c r="J587" t="str">
        <f t="shared" si="237"/>
        <v xml:space="preserve"> ADD  FK_INPUT_ID VARCHAR(45);</v>
      </c>
      <c r="K587" s="21" t="str">
        <f t="shared" si="238"/>
        <v xml:space="preserve">  ALTER COLUMN   FK_INPUT_ID VARCHAR(45);</v>
      </c>
      <c r="L587" s="12"/>
      <c r="M587" s="18" t="str">
        <f t="shared" si="239"/>
        <v>FK_INPUT_ID,</v>
      </c>
      <c r="N587" s="5" t="str">
        <f>CONCATENATE(B587," ",C587,"(",D587,")",",")</f>
        <v>FK_INPUT_ID VARCHAR(45),</v>
      </c>
      <c r="O587" s="1" t="s">
        <v>10</v>
      </c>
      <c r="P587" t="s">
        <v>13</v>
      </c>
      <c r="Q587" t="s">
        <v>2</v>
      </c>
      <c r="W587" s="17" t="str">
        <f t="shared" si="240"/>
        <v>fkInputId</v>
      </c>
      <c r="X587" s="3" t="str">
        <f t="shared" si="241"/>
        <v>"fkInputId":"",</v>
      </c>
      <c r="Y587" s="22" t="str">
        <f t="shared" si="242"/>
        <v>public static String FK_INPUT_ID="fkInputId";</v>
      </c>
      <c r="Z587" s="7" t="str">
        <f t="shared" si="243"/>
        <v>private String fkInputId="";</v>
      </c>
    </row>
    <row r="588" spans="2:26" ht="19.2" x14ac:dyDescent="0.45">
      <c r="B588" s="1" t="s">
        <v>14</v>
      </c>
      <c r="C588" s="1" t="s">
        <v>1</v>
      </c>
      <c r="D588" s="4">
        <v>4444</v>
      </c>
      <c r="I588" t="str">
        <f>I570</f>
        <v>ALTER TABLE TM_INPUT</v>
      </c>
      <c r="J588" t="str">
        <f t="shared" si="237"/>
        <v xml:space="preserve"> ADD  DESCRIPTION VARCHAR(4444);</v>
      </c>
      <c r="K588" s="21" t="str">
        <f t="shared" si="238"/>
        <v xml:space="preserve">  ALTER COLUMN   DESCRIPTION VARCHAR(4444);</v>
      </c>
      <c r="L588" s="12"/>
      <c r="M588" s="18" t="str">
        <f t="shared" si="239"/>
        <v>DESCRIPTION,</v>
      </c>
      <c r="N588" s="5" t="str">
        <f>CONCATENATE(B588," ",C588,"(",D588,")",",")</f>
        <v>DESCRIPTION VARCHAR(4444),</v>
      </c>
      <c r="O588" s="1" t="s">
        <v>14</v>
      </c>
      <c r="W588" s="17" t="str">
        <f t="shared" si="240"/>
        <v>description</v>
      </c>
      <c r="X588" s="3" t="str">
        <f t="shared" si="241"/>
        <v>"description":"",</v>
      </c>
      <c r="Y588" s="22" t="str">
        <f t="shared" si="242"/>
        <v>public static String DESCRIPTION="description";</v>
      </c>
      <c r="Z588" s="7" t="str">
        <f t="shared" si="243"/>
        <v>private String description="";</v>
      </c>
    </row>
    <row r="589" spans="2:26" ht="19.2" x14ac:dyDescent="0.45">
      <c r="C589" s="1"/>
      <c r="D589" s="8"/>
      <c r="M589" s="18"/>
      <c r="N589" s="33" t="s">
        <v>130</v>
      </c>
      <c r="O589" s="1"/>
      <c r="W589" s="17"/>
    </row>
    <row r="590" spans="2:26" ht="19.2" x14ac:dyDescent="0.45">
      <c r="C590" s="1"/>
      <c r="D590" s="8"/>
      <c r="M590" s="18"/>
      <c r="N590" s="31" t="s">
        <v>126</v>
      </c>
      <c r="O590" s="1"/>
      <c r="W590" s="17"/>
    </row>
    <row r="591" spans="2:26" ht="19.2" x14ac:dyDescent="0.45">
      <c r="C591" s="14"/>
      <c r="D591" s="9"/>
      <c r="M591" s="20"/>
      <c r="N591" s="31"/>
      <c r="O591" s="14"/>
      <c r="W591" s="17"/>
    </row>
    <row r="592" spans="2:26" x14ac:dyDescent="0.3">
      <c r="B592" s="2" t="s">
        <v>423</v>
      </c>
      <c r="I592" t="str">
        <f>CONCATENATE("ALTER TABLE"," ",B592)</f>
        <v>ALTER TABLE TM_BACKLOG_HISTORY</v>
      </c>
      <c r="N592" s="5" t="str">
        <f>CONCATENATE("CREATE TABLE ",B592," ","(")</f>
        <v>CREATE TABLE TM_BACKLOG_HISTORY (</v>
      </c>
    </row>
    <row r="593" spans="2:26" ht="19.2" x14ac:dyDescent="0.45">
      <c r="B593" s="1" t="s">
        <v>2</v>
      </c>
      <c r="C593" s="1" t="s">
        <v>1</v>
      </c>
      <c r="D593" s="4">
        <v>30</v>
      </c>
      <c r="E593" s="24" t="s">
        <v>113</v>
      </c>
      <c r="I593" t="str">
        <f>I592</f>
        <v>ALTER TABLE TM_BACKLOG_HISTORY</v>
      </c>
      <c r="J593" t="str">
        <f t="shared" ref="J593:J599" si="244">CONCATENATE(LEFT(CONCATENATE(" ADD "," ",N593,";"),LEN(CONCATENATE(" ADD "," ",N593,";"))-2),";")</f>
        <v xml:space="preserve"> ADD  ID VARCHAR(30) NOT NULL ;</v>
      </c>
      <c r="K593" s="21" t="str">
        <f t="shared" ref="K593:K599" si="245">CONCATENATE(LEFT(CONCATENATE("  ALTER COLUMN  "," ",N593,";"),LEN(CONCATENATE("  ALTER COLUMN  "," ",N593,";"))-2),";")</f>
        <v xml:space="preserve">  ALTER COLUMN   ID VARCHAR(30) NOT NULL ;</v>
      </c>
      <c r="L593" s="12"/>
      <c r="M593" s="18" t="str">
        <f t="shared" ref="M593:M599" si="246">CONCATENATE(B593,",")</f>
        <v>ID,</v>
      </c>
      <c r="N593" s="5" t="str">
        <f>CONCATENATE(B593," ",C593,"(",D593,") ",E593," ,")</f>
        <v>ID VARCHAR(30) NOT NULL ,</v>
      </c>
      <c r="O593" s="1" t="s">
        <v>2</v>
      </c>
      <c r="P593" s="6"/>
      <c r="Q593" s="6"/>
      <c r="R593" s="6"/>
      <c r="S593" s="6"/>
      <c r="T593" s="6"/>
      <c r="U593" s="6"/>
      <c r="V593" s="6"/>
      <c r="W593" s="17" t="str">
        <f t="shared" ref="W593:W599" si="247"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id</v>
      </c>
      <c r="X593" s="3" t="str">
        <f t="shared" ref="X593:X599" si="248">CONCATENATE("""",W593,"""",":","""","""",",")</f>
        <v>"id":"",</v>
      </c>
      <c r="Y593" s="22" t="str">
        <f t="shared" ref="Y593:Y599" si="249">CONCATENATE("public static String ",,B593,,"=","""",W593,""";")</f>
        <v>public static String ID="id";</v>
      </c>
      <c r="Z593" s="7" t="str">
        <f t="shared" ref="Z593:Z599" si="250">CONCATENATE("private String ",W593,"=","""""",";")</f>
        <v>private String id="";</v>
      </c>
    </row>
    <row r="594" spans="2:26" ht="19.2" x14ac:dyDescent="0.45">
      <c r="B594" s="1" t="s">
        <v>3</v>
      </c>
      <c r="C594" s="1" t="s">
        <v>1</v>
      </c>
      <c r="D594" s="4">
        <v>10</v>
      </c>
      <c r="I594" t="str">
        <f>I593</f>
        <v>ALTER TABLE TM_BACKLOG_HISTORY</v>
      </c>
      <c r="J594" t="str">
        <f t="shared" si="244"/>
        <v xml:space="preserve"> ADD  STATUS VARCHAR(10);</v>
      </c>
      <c r="K594" s="21" t="str">
        <f t="shared" si="245"/>
        <v xml:space="preserve">  ALTER COLUMN   STATUS VARCHAR(10);</v>
      </c>
      <c r="L594" s="12"/>
      <c r="M594" s="18" t="str">
        <f t="shared" si="246"/>
        <v>STATUS,</v>
      </c>
      <c r="N594" s="5" t="str">
        <f t="shared" ref="N594:N607" si="251">CONCATENATE(B594," ",C594,"(",D594,")",",")</f>
        <v>STATUS VARCHAR(10),</v>
      </c>
      <c r="O594" s="1" t="s">
        <v>3</v>
      </c>
      <c r="W594" s="17" t="str">
        <f t="shared" si="247"/>
        <v>status</v>
      </c>
      <c r="X594" s="3" t="str">
        <f t="shared" si="248"/>
        <v>"status":"",</v>
      </c>
      <c r="Y594" s="22" t="str">
        <f t="shared" si="249"/>
        <v>public static String STATUS="status";</v>
      </c>
      <c r="Z594" s="7" t="str">
        <f t="shared" si="250"/>
        <v>private String status="";</v>
      </c>
    </row>
    <row r="595" spans="2:26" ht="19.2" x14ac:dyDescent="0.45">
      <c r="B595" s="1" t="s">
        <v>4</v>
      </c>
      <c r="C595" s="1" t="s">
        <v>1</v>
      </c>
      <c r="D595" s="4">
        <v>30</v>
      </c>
      <c r="I595" t="str">
        <f>I594</f>
        <v>ALTER TABLE TM_BACKLOG_HISTORY</v>
      </c>
      <c r="J595" t="str">
        <f t="shared" si="244"/>
        <v xml:space="preserve"> ADD  INSERT_DATE VARCHAR(30);</v>
      </c>
      <c r="K595" s="21" t="str">
        <f t="shared" si="245"/>
        <v xml:space="preserve">  ALTER COLUMN   INSERT_DATE VARCHAR(30);</v>
      </c>
      <c r="L595" s="12"/>
      <c r="M595" s="18" t="str">
        <f t="shared" si="246"/>
        <v>INSERT_DATE,</v>
      </c>
      <c r="N595" s="5" t="str">
        <f t="shared" si="251"/>
        <v>INSERT_DATE VARCHAR(30),</v>
      </c>
      <c r="O595" s="1" t="s">
        <v>7</v>
      </c>
      <c r="P595" t="s">
        <v>8</v>
      </c>
      <c r="W595" s="17" t="str">
        <f t="shared" si="247"/>
        <v>insertDate</v>
      </c>
      <c r="X595" s="3" t="str">
        <f t="shared" si="248"/>
        <v>"insertDate":"",</v>
      </c>
      <c r="Y595" s="22" t="str">
        <f t="shared" si="249"/>
        <v>public static String INSERT_DATE="insertDate";</v>
      </c>
      <c r="Z595" s="7" t="str">
        <f t="shared" si="250"/>
        <v>private String insertDate="";</v>
      </c>
    </row>
    <row r="596" spans="2:26" ht="19.2" x14ac:dyDescent="0.45">
      <c r="B596" s="1" t="s">
        <v>5</v>
      </c>
      <c r="C596" s="1" t="s">
        <v>1</v>
      </c>
      <c r="D596" s="4">
        <v>30</v>
      </c>
      <c r="I596" t="str">
        <f>I595</f>
        <v>ALTER TABLE TM_BACKLOG_HISTORY</v>
      </c>
      <c r="J596" t="str">
        <f t="shared" si="244"/>
        <v xml:space="preserve"> ADD  MODIFICATION_DATE VARCHAR(30);</v>
      </c>
      <c r="K596" s="21" t="str">
        <f t="shared" si="245"/>
        <v xml:space="preserve">  ALTER COLUMN   MODIFICATION_DATE VARCHAR(30);</v>
      </c>
      <c r="L596" s="12"/>
      <c r="M596" s="18" t="str">
        <f t="shared" si="246"/>
        <v>MODIFICATION_DATE,</v>
      </c>
      <c r="N596" s="5" t="str">
        <f t="shared" si="251"/>
        <v>MODIFICATION_DATE VARCHAR(30),</v>
      </c>
      <c r="O596" s="1" t="s">
        <v>9</v>
      </c>
      <c r="P596" t="s">
        <v>8</v>
      </c>
      <c r="W596" s="17" t="str">
        <f t="shared" si="247"/>
        <v>modificationDate</v>
      </c>
      <c r="X596" s="3" t="str">
        <f t="shared" si="248"/>
        <v>"modificationDate":"",</v>
      </c>
      <c r="Y596" s="22" t="str">
        <f t="shared" si="249"/>
        <v>public static String MODIFICATION_DATE="modificationDate";</v>
      </c>
      <c r="Z596" s="7" t="str">
        <f t="shared" si="250"/>
        <v>private String modificationDate="";</v>
      </c>
    </row>
    <row r="597" spans="2:26" ht="19.2" x14ac:dyDescent="0.45">
      <c r="B597" s="1" t="s">
        <v>274</v>
      </c>
      <c r="C597" s="1" t="s">
        <v>1</v>
      </c>
      <c r="D597" s="4">
        <v>45</v>
      </c>
      <c r="I597" t="str">
        <f>I596</f>
        <v>ALTER TABLE TM_BACKLOG_HISTORY</v>
      </c>
      <c r="J597" t="str">
        <f>CONCATENATE(LEFT(CONCATENATE(" ADD "," ",N597,";"),LEN(CONCATENATE(" ADD "," ",N597,";"))-2),";")</f>
        <v xml:space="preserve"> ADD  FK_PROJECT_ID VARCHAR(45);</v>
      </c>
      <c r="K597" s="21" t="str">
        <f>CONCATENATE(LEFT(CONCATENATE("  ALTER COLUMN  "," ",N597,";"),LEN(CONCATENATE("  ALTER COLUMN  "," ",N597,";"))-2),";")</f>
        <v xml:space="preserve">  ALTER COLUMN   FK_PROJECT_ID VARCHAR(45);</v>
      </c>
      <c r="L597" s="12"/>
      <c r="M597" s="18" t="str">
        <f>CONCATENATE(B597,",")</f>
        <v>FK_PROJECT_ID,</v>
      </c>
      <c r="N597" s="5" t="str">
        <f>CONCATENATE(B597," ",C597,"(",D597,")",",")</f>
        <v>FK_PROJECT_ID VARCHAR(45),</v>
      </c>
      <c r="O597" s="1" t="s">
        <v>10</v>
      </c>
      <c r="P597" t="s">
        <v>288</v>
      </c>
      <c r="Q597" t="s">
        <v>2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fkProjectId</v>
      </c>
      <c r="X597" s="3" t="str">
        <f>CONCATENATE("""",W597,"""",":","""","""",",")</f>
        <v>"fkProjectId":"",</v>
      </c>
      <c r="Y597" s="22" t="str">
        <f>CONCATENATE("public static String ",,B597,,"=","""",W597,""";")</f>
        <v>public static String FK_PROJECT_ID="fkProjectId";</v>
      </c>
      <c r="Z597" s="7" t="str">
        <f>CONCATENATE("private String ",W597,"=","""""",";")</f>
        <v>private String fkProjectId="";</v>
      </c>
    </row>
    <row r="598" spans="2:26" ht="19.2" x14ac:dyDescent="0.45">
      <c r="B598" s="1" t="s">
        <v>367</v>
      </c>
      <c r="C598" s="1" t="s">
        <v>1</v>
      </c>
      <c r="D598" s="4">
        <v>45</v>
      </c>
      <c r="I598" t="str">
        <f>I588</f>
        <v>ALTER TABLE TM_INPUT</v>
      </c>
      <c r="J598" t="str">
        <f t="shared" si="244"/>
        <v xml:space="preserve"> ADD  FK_BACKLOG_ID VARCHAR(45);</v>
      </c>
      <c r="K598" s="21" t="str">
        <f t="shared" si="245"/>
        <v xml:space="preserve">  ALTER COLUMN   FK_BACKLOG_ID VARCHAR(45);</v>
      </c>
      <c r="L598" s="12"/>
      <c r="M598" s="18" t="str">
        <f t="shared" si="246"/>
        <v>FK_BACKLOG_ID,</v>
      </c>
      <c r="N598" s="5" t="str">
        <f t="shared" si="251"/>
        <v>FK_BACKLOG_ID VARCHAR(45),</v>
      </c>
      <c r="O598" s="1" t="s">
        <v>10</v>
      </c>
      <c r="P598" t="s">
        <v>354</v>
      </c>
      <c r="Q598" t="s">
        <v>2</v>
      </c>
      <c r="W598" s="17" t="str">
        <f t="shared" si="247"/>
        <v>fkBacklogId</v>
      </c>
      <c r="X598" s="3" t="str">
        <f t="shared" si="248"/>
        <v>"fkBacklogId":"",</v>
      </c>
      <c r="Y598" s="22" t="str">
        <f t="shared" si="249"/>
        <v>public static String FK_BACKLOG_ID="fkBacklogId";</v>
      </c>
      <c r="Z598" s="7" t="str">
        <f t="shared" si="250"/>
        <v>private String fkBacklogId="";</v>
      </c>
    </row>
    <row r="599" spans="2:26" ht="19.2" x14ac:dyDescent="0.45">
      <c r="B599" s="1" t="s">
        <v>424</v>
      </c>
      <c r="C599" s="1" t="s">
        <v>1</v>
      </c>
      <c r="D599" s="4">
        <v>222</v>
      </c>
      <c r="I599">
        <f>I430</f>
        <v>0</v>
      </c>
      <c r="J599" t="str">
        <f t="shared" si="244"/>
        <v xml:space="preserve"> ADD  HISTORY_TYPE VARCHAR(222);</v>
      </c>
      <c r="K599" s="21" t="str">
        <f t="shared" si="245"/>
        <v xml:space="preserve">  ALTER COLUMN   HISTORY_TYPE VARCHAR(222);</v>
      </c>
      <c r="L599" s="12"/>
      <c r="M599" s="18" t="str">
        <f t="shared" si="246"/>
        <v>HISTORY_TYPE,</v>
      </c>
      <c r="N599" s="5" t="str">
        <f t="shared" si="251"/>
        <v>HISTORY_TYPE VARCHAR(222),</v>
      </c>
      <c r="O599" s="1" t="s">
        <v>430</v>
      </c>
      <c r="P599" t="s">
        <v>51</v>
      </c>
      <c r="W599" s="17" t="str">
        <f t="shared" si="247"/>
        <v>historyType</v>
      </c>
      <c r="X599" s="3" t="str">
        <f t="shared" si="248"/>
        <v>"historyType":"",</v>
      </c>
      <c r="Y599" s="22" t="str">
        <f t="shared" si="249"/>
        <v>public static String HISTORY_TYPE="historyType";</v>
      </c>
      <c r="Z599" s="7" t="str">
        <f t="shared" si="250"/>
        <v>private String historyType="";</v>
      </c>
    </row>
    <row r="600" spans="2:26" ht="19.2" x14ac:dyDescent="0.45">
      <c r="B600" s="1" t="s">
        <v>425</v>
      </c>
      <c r="C600" s="1" t="s">
        <v>1</v>
      </c>
      <c r="D600" s="4">
        <v>45</v>
      </c>
      <c r="I600">
        <f>I590</f>
        <v>0</v>
      </c>
      <c r="J600" t="str">
        <f>CONCATENATE(LEFT(CONCATENATE(" ADD "," ",N600,";"),LEN(CONCATENATE(" ADD "," ",N600,";"))-2),";")</f>
        <v xml:space="preserve"> ADD  HISTORY_DATE VARCHAR(45);</v>
      </c>
      <c r="K600" s="21" t="str">
        <f>CONCATENATE(LEFT(CONCATENATE("  ALTER COLUMN  "," ",N600,";"),LEN(CONCATENATE("  ALTER COLUMN  "," ",N600,";"))-2),";")</f>
        <v xml:space="preserve">  ALTER COLUMN   HISTORY_DATE VARCHAR(45);</v>
      </c>
      <c r="L600" s="12"/>
      <c r="M600" s="18" t="str">
        <f>CONCATENATE(B600,",")</f>
        <v>HISTORY_DATE,</v>
      </c>
      <c r="N600" s="5" t="str">
        <f t="shared" si="251"/>
        <v>HISTORY_DATE VARCHAR(45),</v>
      </c>
      <c r="O600" s="1" t="s">
        <v>430</v>
      </c>
      <c r="P600" t="s">
        <v>8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historyDate</v>
      </c>
      <c r="X600" s="3" t="str">
        <f>CONCATENATE("""",W600,"""",":","""","""",",")</f>
        <v>"historyDate":"",</v>
      </c>
      <c r="Y600" s="22" t="str">
        <f>CONCATENATE("public static String ",,B600,,"=","""",W600,""";")</f>
        <v>public static String HISTORY_DATE="historyDate";</v>
      </c>
      <c r="Z600" s="7" t="str">
        <f>CONCATENATE("private String ",W600,"=","""""",";")</f>
        <v>private String historyDate="";</v>
      </c>
    </row>
    <row r="601" spans="2:26" ht="19.2" x14ac:dyDescent="0.45">
      <c r="B601" s="1" t="s">
        <v>426</v>
      </c>
      <c r="C601" s="1" t="s">
        <v>1</v>
      </c>
      <c r="D601" s="4">
        <v>45</v>
      </c>
      <c r="I601">
        <f>I432</f>
        <v>0</v>
      </c>
      <c r="J601" t="str">
        <f>CONCATENATE(LEFT(CONCATENATE(" ADD "," ",N601,";"),LEN(CONCATENATE(" ADD "," ",N601,";"))-2),";")</f>
        <v xml:space="preserve"> ADD  HISTORY_TIME VARCHAR(45);</v>
      </c>
      <c r="K601" s="21" t="str">
        <f>CONCATENATE(LEFT(CONCATENATE("  ALTER COLUMN  "," ",N601,";"),LEN(CONCATENATE("  ALTER COLUMN  "," ",N601,";"))-2),";")</f>
        <v xml:space="preserve">  ALTER COLUMN   HISTORY_TIME VARCHAR(45);</v>
      </c>
      <c r="L601" s="12"/>
      <c r="M601" s="18" t="str">
        <f>CONCATENATE(B601,",")</f>
        <v>HISTORY_TIME,</v>
      </c>
      <c r="N601" s="5" t="str">
        <f t="shared" si="251"/>
        <v>HISTORY_TIME VARCHAR(45),</v>
      </c>
      <c r="O601" s="1" t="s">
        <v>430</v>
      </c>
      <c r="P601" t="s">
        <v>133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historyTime</v>
      </c>
      <c r="X601" s="3" t="str">
        <f>CONCATENATE("""",W601,"""",":","""","""",",")</f>
        <v>"historyTime":"",</v>
      </c>
      <c r="Y601" s="22" t="str">
        <f>CONCATENATE("public static String ",,B601,,"=","""",W601,""";")</f>
        <v>public static String HISTORY_TIME="historyTime";</v>
      </c>
      <c r="Z601" s="7" t="str">
        <f>CONCATENATE("private String ",W601,"=","""""",";")</f>
        <v>private String historyTime="";</v>
      </c>
    </row>
    <row r="602" spans="2:26" ht="19.2" x14ac:dyDescent="0.45">
      <c r="B602" s="1" t="s">
        <v>427</v>
      </c>
      <c r="C602" s="1" t="s">
        <v>1</v>
      </c>
      <c r="D602" s="4">
        <v>45</v>
      </c>
      <c r="I602" t="str">
        <f>I593</f>
        <v>ALTER TABLE TM_BACKLOG_HISTORY</v>
      </c>
      <c r="J602" t="str">
        <f t="shared" ref="J602:J607" si="252">CONCATENATE(LEFT(CONCATENATE(" ADD "," ",N602,";"),LEN(CONCATENATE(" ADD "," ",N602,";"))-2),";")</f>
        <v xml:space="preserve"> ADD  HISTORY_TELLER_ID VARCHAR(45);</v>
      </c>
      <c r="K602" s="21" t="str">
        <f t="shared" ref="K602:K607" si="253">CONCATENATE(LEFT(CONCATENATE("  ALTER COLUMN  "," ",N602,";"),LEN(CONCATENATE("  ALTER COLUMN  "," ",N602,";"))-2),";")</f>
        <v xml:space="preserve">  ALTER COLUMN   HISTORY_TELLER_ID VARCHAR(45);</v>
      </c>
      <c r="L602" s="12"/>
      <c r="M602" s="18" t="str">
        <f t="shared" ref="M602:M607" si="254">CONCATENATE(B602,",")</f>
        <v>HISTORY_TELLER_ID,</v>
      </c>
      <c r="N602" s="5" t="str">
        <f t="shared" si="251"/>
        <v>HISTORY_TELLER_ID VARCHAR(45),</v>
      </c>
      <c r="O602" s="1" t="s">
        <v>430</v>
      </c>
      <c r="P602" t="s">
        <v>431</v>
      </c>
      <c r="Q602" t="s">
        <v>2</v>
      </c>
      <c r="W602" s="17" t="str">
        <f t="shared" ref="W602:W607" si="255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historyTellerId</v>
      </c>
      <c r="X602" s="3" t="str">
        <f t="shared" ref="X602:X607" si="256">CONCATENATE("""",W602,"""",":","""","""",",")</f>
        <v>"historyTellerId":"",</v>
      </c>
      <c r="Y602" s="22" t="str">
        <f t="shared" ref="Y602:Y607" si="257">CONCATENATE("public static String ",,B602,,"=","""",W602,""";")</f>
        <v>public static String HISTORY_TELLER_ID="historyTellerId";</v>
      </c>
      <c r="Z602" s="7" t="str">
        <f t="shared" ref="Z602:Z607" si="258">CONCATENATE("private String ",W602,"=","""""",";")</f>
        <v>private String historyTellerId="";</v>
      </c>
    </row>
    <row r="603" spans="2:26" ht="19.2" x14ac:dyDescent="0.45">
      <c r="B603" s="1" t="s">
        <v>97</v>
      </c>
      <c r="C603" s="1" t="s">
        <v>1</v>
      </c>
      <c r="D603" s="4">
        <v>1000</v>
      </c>
      <c r="I603" t="str">
        <f>I594</f>
        <v>ALTER TABLE TM_BACKLOG_HISTORY</v>
      </c>
      <c r="J603" t="str">
        <f t="shared" si="252"/>
        <v xml:space="preserve"> ADD  PARAM_1 VARCHAR(1000);</v>
      </c>
      <c r="K603" s="21" t="str">
        <f t="shared" si="253"/>
        <v xml:space="preserve">  ALTER COLUMN   PARAM_1 VARCHAR(1000);</v>
      </c>
      <c r="L603" s="12"/>
      <c r="M603" s="18" t="str">
        <f t="shared" si="254"/>
        <v>PARAM_1,</v>
      </c>
      <c r="N603" s="5" t="str">
        <f t="shared" si="251"/>
        <v>PARAM_1 VARCHAR(1000),</v>
      </c>
      <c r="O603" s="1" t="s">
        <v>102</v>
      </c>
      <c r="P603">
        <v>1</v>
      </c>
      <c r="W603" s="17" t="str">
        <f t="shared" si="255"/>
        <v>param1</v>
      </c>
      <c r="X603" s="3" t="str">
        <f t="shared" si="256"/>
        <v>"param1":"",</v>
      </c>
      <c r="Y603" s="22" t="str">
        <f t="shared" si="257"/>
        <v>public static String PARAM_1="param1";</v>
      </c>
      <c r="Z603" s="7" t="str">
        <f t="shared" si="258"/>
        <v>private String param1="";</v>
      </c>
    </row>
    <row r="604" spans="2:26" ht="19.2" x14ac:dyDescent="0.45">
      <c r="B604" s="1" t="s">
        <v>98</v>
      </c>
      <c r="C604" s="1" t="s">
        <v>1</v>
      </c>
      <c r="D604" s="4">
        <v>1000</v>
      </c>
      <c r="I604" t="str">
        <f>I592</f>
        <v>ALTER TABLE TM_BACKLOG_HISTORY</v>
      </c>
      <c r="J604" t="str">
        <f>CONCATENATE(LEFT(CONCATENATE(" ADD "," ",N604,";"),LEN(CONCATENATE(" ADD "," ",N604,";"))-2),";")</f>
        <v xml:space="preserve"> ADD  PARAM_2 VARCHAR(1000);</v>
      </c>
      <c r="K604" s="21" t="str">
        <f>CONCATENATE(LEFT(CONCATENATE("  ALTER COLUMN  "," ",N604,";"),LEN(CONCATENATE("  ALTER COLUMN  "," ",N604,";"))-2),";")</f>
        <v xml:space="preserve">  ALTER COLUMN   PARAM_2 VARCHAR(1000);</v>
      </c>
      <c r="L604" s="12"/>
      <c r="M604" s="18" t="str">
        <f>CONCATENATE(B604,",")</f>
        <v>PARAM_2,</v>
      </c>
      <c r="N604" s="5" t="str">
        <f>CONCATENATE(B604," ",C604,"(",D604,")",",")</f>
        <v>PARAM_2 VARCHAR(1000),</v>
      </c>
      <c r="O604" s="1" t="s">
        <v>102</v>
      </c>
      <c r="P604">
        <v>2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param2</v>
      </c>
      <c r="X604" s="3" t="str">
        <f>CONCATENATE("""",W604,"""",":","""","""",",")</f>
        <v>"param2":"",</v>
      </c>
      <c r="Y604" s="22" t="str">
        <f>CONCATENATE("public static String ",,B604,,"=","""",W604,""";")</f>
        <v>public static String PARAM_2="param2";</v>
      </c>
      <c r="Z604" s="7" t="str">
        <f>CONCATENATE("private String ",W604,"=","""""",";")</f>
        <v>private String param2="";</v>
      </c>
    </row>
    <row r="605" spans="2:26" ht="19.2" x14ac:dyDescent="0.45">
      <c r="B605" s="1" t="s">
        <v>99</v>
      </c>
      <c r="C605" s="1" t="s">
        <v>1</v>
      </c>
      <c r="D605" s="4">
        <v>1000</v>
      </c>
      <c r="I605" t="str">
        <f>I593</f>
        <v>ALTER TABLE TM_BACKLOG_HISTORY</v>
      </c>
      <c r="J605" t="str">
        <f t="shared" si="252"/>
        <v xml:space="preserve"> ADD  PARAM_3 VARCHAR(1000);</v>
      </c>
      <c r="K605" s="21" t="str">
        <f t="shared" si="253"/>
        <v xml:space="preserve">  ALTER COLUMN   PARAM_3 VARCHAR(1000);</v>
      </c>
      <c r="L605" s="12"/>
      <c r="M605" s="18" t="str">
        <f t="shared" si="254"/>
        <v>PARAM_3,</v>
      </c>
      <c r="N605" s="5" t="str">
        <f t="shared" si="251"/>
        <v>PARAM_3 VARCHAR(1000),</v>
      </c>
      <c r="O605" s="1" t="s">
        <v>102</v>
      </c>
      <c r="P605">
        <v>3</v>
      </c>
      <c r="W605" s="17" t="str">
        <f t="shared" si="255"/>
        <v>param3</v>
      </c>
      <c r="X605" s="3" t="str">
        <f t="shared" si="256"/>
        <v>"param3":"",</v>
      </c>
      <c r="Y605" s="22" t="str">
        <f t="shared" si="257"/>
        <v>public static String PARAM_3="param3";</v>
      </c>
      <c r="Z605" s="7" t="str">
        <f t="shared" si="258"/>
        <v>private String param3="";</v>
      </c>
    </row>
    <row r="606" spans="2:26" ht="19.2" x14ac:dyDescent="0.45">
      <c r="B606" s="1" t="s">
        <v>444</v>
      </c>
      <c r="C606" s="1" t="s">
        <v>1</v>
      </c>
      <c r="D606" s="4">
        <v>50</v>
      </c>
      <c r="I606" t="str">
        <f>I594</f>
        <v>ALTER TABLE TM_BACKLOG_HISTORY</v>
      </c>
      <c r="J606" t="str">
        <f>CONCATENATE(LEFT(CONCATENATE(" ADD "," ",N606,";"),LEN(CONCATENATE(" ADD "," ",N606,";"))-2),";")</f>
        <v xml:space="preserve"> ADD  RELATION_ID VARCHAR(50);</v>
      </c>
      <c r="K606" s="21" t="str">
        <f>CONCATENATE(LEFT(CONCATENATE("  ALTER COLUMN  "," ",N606,";"),LEN(CONCATENATE("  ALTER COLUMN  "," ",N606,";"))-2),";")</f>
        <v xml:space="preserve">  ALTER COLUMN   RELATION_ID VARCHAR(50);</v>
      </c>
      <c r="L606" s="12"/>
      <c r="M606" s="18" t="str">
        <f>CONCATENATE(B606,",")</f>
        <v>RELATION_ID,</v>
      </c>
      <c r="N606" s="5" t="str">
        <f>CONCATENATE(B606," ",C606,"(",D606,")",",")</f>
        <v>RELATION_ID VARCHAR(50),</v>
      </c>
      <c r="O606" s="1" t="s">
        <v>445</v>
      </c>
      <c r="P606" t="s">
        <v>2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relationId</v>
      </c>
      <c r="X606" s="3" t="str">
        <f>CONCATENATE("""",W606,"""",":","""","""",",")</f>
        <v>"relationId":"",</v>
      </c>
      <c r="Y606" s="22" t="str">
        <f>CONCATENATE("public static String ",,B606,,"=","""",W606,""";")</f>
        <v>public static String RELATION_ID="relationId";</v>
      </c>
      <c r="Z606" s="7" t="str">
        <f>CONCATENATE("private String ",W606,"=","""""",";")</f>
        <v>private String relationId="";</v>
      </c>
    </row>
    <row r="607" spans="2:26" ht="19.2" x14ac:dyDescent="0.45">
      <c r="B607" s="1" t="s">
        <v>428</v>
      </c>
      <c r="C607" s="1" t="s">
        <v>1</v>
      </c>
      <c r="D607" s="4">
        <v>4444</v>
      </c>
      <c r="I607">
        <f>I434</f>
        <v>0</v>
      </c>
      <c r="J607" t="str">
        <f t="shared" si="252"/>
        <v xml:space="preserve"> ADD  HISTORY_BODY VARCHAR(4444);</v>
      </c>
      <c r="K607" s="21" t="str">
        <f t="shared" si="253"/>
        <v xml:space="preserve">  ALTER COLUMN   HISTORY_BODY VARCHAR(4444);</v>
      </c>
      <c r="L607" s="12"/>
      <c r="M607" s="18" t="str">
        <f t="shared" si="254"/>
        <v>HISTORY_BODY,</v>
      </c>
      <c r="N607" s="5" t="str">
        <f t="shared" si="251"/>
        <v>HISTORY_BODY VARCHAR(4444),</v>
      </c>
      <c r="O607" s="1" t="s">
        <v>430</v>
      </c>
      <c r="P607" t="s">
        <v>429</v>
      </c>
      <c r="W607" s="17" t="str">
        <f t="shared" si="255"/>
        <v>historyBody</v>
      </c>
      <c r="X607" s="3" t="str">
        <f t="shared" si="256"/>
        <v>"historyBody":"",</v>
      </c>
      <c r="Y607" s="22" t="str">
        <f t="shared" si="257"/>
        <v>public static String HISTORY_BODY="historyBody";</v>
      </c>
      <c r="Z607" s="7" t="str">
        <f t="shared" si="258"/>
        <v>private String historyBody="";</v>
      </c>
    </row>
    <row r="608" spans="2:26" ht="19.2" x14ac:dyDescent="0.45">
      <c r="B608" s="1"/>
      <c r="C608" s="1"/>
      <c r="D608" s="4"/>
      <c r="L608" s="12"/>
      <c r="M608" s="18"/>
      <c r="N608" s="33" t="s">
        <v>130</v>
      </c>
      <c r="O608" s="1"/>
      <c r="W608" s="17"/>
    </row>
    <row r="609" spans="2:26" ht="19.2" x14ac:dyDescent="0.45">
      <c r="B609" s="1"/>
      <c r="C609" s="1"/>
      <c r="D609" s="4"/>
      <c r="L609" s="12"/>
      <c r="M609" s="18"/>
      <c r="N609" s="31" t="s">
        <v>126</v>
      </c>
      <c r="O609" s="1"/>
      <c r="W609" s="17"/>
    </row>
    <row r="610" spans="2:26" x14ac:dyDescent="0.3">
      <c r="B610" s="2" t="s">
        <v>432</v>
      </c>
      <c r="I610" t="str">
        <f>CONCATENATE("ALTER TABLE"," ",B610)</f>
        <v>ALTER TABLE TM_BACKLOG_HISTORY_LIST</v>
      </c>
      <c r="J610" t="s">
        <v>293</v>
      </c>
      <c r="K610" s="26" t="str">
        <f>CONCATENATE(J610," VIEW ",B610," AS SELECT")</f>
        <v>create OR REPLACE VIEW TM_BACKLOG_HISTORY_LIST AS SELECT</v>
      </c>
      <c r="N610" s="5" t="str">
        <f>CONCATENATE("CREATE TABLE ",B610," ","(")</f>
        <v>CREATE TABLE TM_BACKLOG_HISTORY_LIST (</v>
      </c>
    </row>
    <row r="611" spans="2:26" ht="19.2" x14ac:dyDescent="0.45">
      <c r="B611" s="1" t="s">
        <v>2</v>
      </c>
      <c r="C611" s="1" t="s">
        <v>1</v>
      </c>
      <c r="D611" s="4">
        <v>30</v>
      </c>
      <c r="E611" s="24" t="s">
        <v>113</v>
      </c>
      <c r="I611" t="str">
        <f>I610</f>
        <v>ALTER TABLE TM_BACKLOG_HISTORY_LIST</v>
      </c>
      <c r="K611" s="25" t="str">
        <f>CONCATENATE("T.",B611,",")</f>
        <v>T.ID,</v>
      </c>
      <c r="L611" s="12"/>
      <c r="M611" s="18" t="str">
        <f t="shared" ref="M611:M628" si="259">CONCATENATE(B611,",")</f>
        <v>ID,</v>
      </c>
      <c r="N611" s="5" t="str">
        <f>CONCATENATE(B611," ",C611,"(",D611,") ",E611," ,")</f>
        <v>ID VARCHAR(30) NOT NULL ,</v>
      </c>
      <c r="O611" s="1" t="s">
        <v>2</v>
      </c>
      <c r="P611" s="6"/>
      <c r="Q611" s="6"/>
      <c r="R611" s="6"/>
      <c r="S611" s="6"/>
      <c r="T611" s="6"/>
      <c r="U611" s="6"/>
      <c r="V611" s="6"/>
      <c r="W611" s="17" t="str">
        <f t="shared" ref="W611:W628" si="260"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id</v>
      </c>
      <c r="X611" s="3" t="str">
        <f t="shared" ref="X611:X628" si="261">CONCATENATE("""",W611,"""",":","""","""",",")</f>
        <v>"id":"",</v>
      </c>
      <c r="Y611" s="22" t="str">
        <f t="shared" ref="Y611:Y628" si="262">CONCATENATE("public static String ",,B611,,"=","""",W611,""";")</f>
        <v>public static String ID="id";</v>
      </c>
      <c r="Z611" s="7" t="str">
        <f t="shared" ref="Z611:Z628" si="263">CONCATENATE("private String ",W611,"=","""""",";")</f>
        <v>private String id="";</v>
      </c>
    </row>
    <row r="612" spans="2:26" ht="19.2" x14ac:dyDescent="0.45">
      <c r="B612" s="1" t="s">
        <v>3</v>
      </c>
      <c r="C612" s="1" t="s">
        <v>1</v>
      </c>
      <c r="D612" s="4">
        <v>10</v>
      </c>
      <c r="I612" t="str">
        <f>I611</f>
        <v>ALTER TABLE TM_BACKLOG_HISTORY_LIST</v>
      </c>
      <c r="K612" s="25" t="str">
        <f t="shared" ref="K612:K621" si="264">CONCATENATE("T.",B612,",")</f>
        <v>T.STATUS,</v>
      </c>
      <c r="L612" s="12"/>
      <c r="M612" s="18" t="str">
        <f t="shared" si="259"/>
        <v>STATUS,</v>
      </c>
      <c r="N612" s="5" t="str">
        <f t="shared" ref="N612:N628" si="265">CONCATENATE(B612," ",C612,"(",D612,")",",")</f>
        <v>STATUS VARCHAR(10),</v>
      </c>
      <c r="O612" s="1" t="s">
        <v>3</v>
      </c>
      <c r="W612" s="17" t="str">
        <f t="shared" si="260"/>
        <v>status</v>
      </c>
      <c r="X612" s="3" t="str">
        <f t="shared" si="261"/>
        <v>"status":"",</v>
      </c>
      <c r="Y612" s="22" t="str">
        <f t="shared" si="262"/>
        <v>public static String STATUS="status";</v>
      </c>
      <c r="Z612" s="7" t="str">
        <f t="shared" si="263"/>
        <v>private String status="";</v>
      </c>
    </row>
    <row r="613" spans="2:26" ht="19.2" x14ac:dyDescent="0.45">
      <c r="B613" s="1" t="s">
        <v>4</v>
      </c>
      <c r="C613" s="1" t="s">
        <v>1</v>
      </c>
      <c r="D613" s="4">
        <v>30</v>
      </c>
      <c r="I613" t="str">
        <f>I612</f>
        <v>ALTER TABLE TM_BACKLOG_HISTORY_LIST</v>
      </c>
      <c r="K613" s="25" t="str">
        <f t="shared" si="264"/>
        <v>T.INSERT_DATE,</v>
      </c>
      <c r="L613" s="12"/>
      <c r="M613" s="18" t="str">
        <f t="shared" si="259"/>
        <v>INSERT_DATE,</v>
      </c>
      <c r="N613" s="5" t="str">
        <f t="shared" si="265"/>
        <v>INSERT_DATE VARCHAR(30),</v>
      </c>
      <c r="O613" s="1" t="s">
        <v>7</v>
      </c>
      <c r="P613" t="s">
        <v>8</v>
      </c>
      <c r="W613" s="17" t="str">
        <f t="shared" si="260"/>
        <v>insertDate</v>
      </c>
      <c r="X613" s="3" t="str">
        <f t="shared" si="261"/>
        <v>"insertDate":"",</v>
      </c>
      <c r="Y613" s="22" t="str">
        <f t="shared" si="262"/>
        <v>public static String INSERT_DATE="insertDate";</v>
      </c>
      <c r="Z613" s="7" t="str">
        <f t="shared" si="263"/>
        <v>private String insertDate="";</v>
      </c>
    </row>
    <row r="614" spans="2:26" ht="19.2" x14ac:dyDescent="0.45">
      <c r="B614" s="1" t="s">
        <v>5</v>
      </c>
      <c r="C614" s="1" t="s">
        <v>1</v>
      </c>
      <c r="D614" s="4">
        <v>30</v>
      </c>
      <c r="I614" t="str">
        <f>I613</f>
        <v>ALTER TABLE TM_BACKLOG_HISTORY_LIST</v>
      </c>
      <c r="K614" s="25" t="str">
        <f t="shared" si="264"/>
        <v>T.MODIFICATION_DATE,</v>
      </c>
      <c r="L614" s="12"/>
      <c r="M614" s="18" t="str">
        <f t="shared" si="259"/>
        <v>MODIFICATION_DATE,</v>
      </c>
      <c r="N614" s="5" t="str">
        <f t="shared" si="265"/>
        <v>MODIFICATION_DATE VARCHAR(30),</v>
      </c>
      <c r="O614" s="1" t="s">
        <v>9</v>
      </c>
      <c r="P614" t="s">
        <v>8</v>
      </c>
      <c r="W614" s="17" t="str">
        <f t="shared" si="260"/>
        <v>modificationDate</v>
      </c>
      <c r="X614" s="3" t="str">
        <f t="shared" si="261"/>
        <v>"modificationDate":"",</v>
      </c>
      <c r="Y614" s="22" t="str">
        <f t="shared" si="262"/>
        <v>public static String MODIFICATION_DATE="modificationDate";</v>
      </c>
      <c r="Z614" s="7" t="str">
        <f t="shared" si="263"/>
        <v>private String modificationDate="";</v>
      </c>
    </row>
    <row r="615" spans="2:26" ht="19.2" x14ac:dyDescent="0.45">
      <c r="B615" s="1" t="s">
        <v>274</v>
      </c>
      <c r="C615" s="1" t="s">
        <v>1</v>
      </c>
      <c r="D615" s="4">
        <v>45</v>
      </c>
      <c r="I615" t="str">
        <f>I604</f>
        <v>ALTER TABLE TM_BACKLOG_HISTORY</v>
      </c>
      <c r="J615" t="str">
        <f>CONCATENATE(LEFT(CONCATENATE(" ADD "," ",N615,";"),LEN(CONCATENATE(" ADD "," ",N615,";"))-2),";")</f>
        <v xml:space="preserve"> ADD  FK_PROJECT_ID VARCHAR(45);</v>
      </c>
      <c r="K615" s="25" t="str">
        <f>CONCATENATE("T.",B615,",")</f>
        <v>T.FK_PROJECT_ID,</v>
      </c>
      <c r="L615" s="12"/>
      <c r="M615" s="18" t="str">
        <f>CONCATENATE(B615,",")</f>
        <v>FK_PROJECT_ID,</v>
      </c>
      <c r="N615" s="5" t="str">
        <f>CONCATENATE(B615," ",C615,"(",D615,")",",")</f>
        <v>FK_PROJECT_ID VARCHAR(45),</v>
      </c>
      <c r="O615" s="1" t="s">
        <v>10</v>
      </c>
      <c r="P615" t="s">
        <v>288</v>
      </c>
      <c r="Q615" t="s">
        <v>2</v>
      </c>
      <c r="W615" s="17" t="str">
        <f>CONCATENATE(,LOWER(O615),UPPER(LEFT(P615,1)),LOWER(RIGHT(P615,LEN(P615)-IF(LEN(P615)&gt;0,1,LEN(P615)))),UPPER(LEFT(Q615,1)),LOWER(RIGHT(Q615,LEN(Q615)-IF(LEN(Q615)&gt;0,1,LEN(Q615)))),UPPER(LEFT(R615,1)),LOWER(RIGHT(R615,LEN(R615)-IF(LEN(R615)&gt;0,1,LEN(R615)))),UPPER(LEFT(S615,1)),LOWER(RIGHT(S615,LEN(S615)-IF(LEN(S615)&gt;0,1,LEN(S615)))),UPPER(LEFT(T615,1)),LOWER(RIGHT(T615,LEN(T615)-IF(LEN(T615)&gt;0,1,LEN(T615)))),UPPER(LEFT(U615,1)),LOWER(RIGHT(U615,LEN(U615)-IF(LEN(U615)&gt;0,1,LEN(U615)))),UPPER(LEFT(V615,1)),LOWER(RIGHT(V615,LEN(V615)-IF(LEN(V615)&gt;0,1,LEN(V615)))))</f>
        <v>fkProjectId</v>
      </c>
      <c r="X615" s="3" t="str">
        <f>CONCATENATE("""",W615,"""",":","""","""",",")</f>
        <v>"fkProjectId":"",</v>
      </c>
      <c r="Y615" s="22" t="str">
        <f>CONCATENATE("public static String ",,B615,,"=","""",W615,""";")</f>
        <v>public static String FK_PROJECT_ID="fkProjectId";</v>
      </c>
      <c r="Z615" s="7" t="str">
        <f>CONCATENATE("private String ",W615,"=","""""",";")</f>
        <v>private String fkProjectId="";</v>
      </c>
    </row>
    <row r="616" spans="2:26" ht="19.2" x14ac:dyDescent="0.45">
      <c r="B616" s="1" t="s">
        <v>287</v>
      </c>
      <c r="C616" s="1" t="s">
        <v>1</v>
      </c>
      <c r="D616" s="4">
        <v>45</v>
      </c>
      <c r="I616" t="str">
        <f>I605</f>
        <v>ALTER TABLE TM_BACKLOG_HISTORY</v>
      </c>
      <c r="J616" t="str">
        <f>CONCATENATE(LEFT(CONCATENATE(" ADD "," ",N616,";"),LEN(CONCATENATE(" ADD "," ",N616,";"))-2),";")</f>
        <v xml:space="preserve"> ADD  PROJECT_NAME VARCHAR(45);</v>
      </c>
      <c r="K616" s="25" t="s">
        <v>537</v>
      </c>
      <c r="L616" s="12"/>
      <c r="M616" s="18" t="str">
        <f t="shared" si="259"/>
        <v>PROJECT_NAME,</v>
      </c>
      <c r="N616" s="5" t="str">
        <f t="shared" si="265"/>
        <v>PROJECT_NAME VARCHAR(45),</v>
      </c>
      <c r="O616" s="1" t="s">
        <v>288</v>
      </c>
      <c r="P616" t="s">
        <v>0</v>
      </c>
      <c r="W616" s="17" t="str">
        <f t="shared" si="260"/>
        <v>projectName</v>
      </c>
      <c r="X616" s="3" t="str">
        <f t="shared" si="261"/>
        <v>"projectName":"",</v>
      </c>
      <c r="Y616" s="22" t="str">
        <f t="shared" si="262"/>
        <v>public static String PROJECT_NAME="projectName";</v>
      </c>
      <c r="Z616" s="7" t="str">
        <f t="shared" si="263"/>
        <v>private String projectName="";</v>
      </c>
    </row>
    <row r="617" spans="2:26" ht="19.2" x14ac:dyDescent="0.45">
      <c r="B617" s="1" t="s">
        <v>367</v>
      </c>
      <c r="C617" s="1" t="s">
        <v>1</v>
      </c>
      <c r="D617" s="4">
        <v>45</v>
      </c>
      <c r="I617" t="str">
        <f>I602</f>
        <v>ALTER TABLE TM_BACKLOG_HISTORY</v>
      </c>
      <c r="K617" s="25" t="str">
        <f t="shared" si="264"/>
        <v>T.FK_BACKLOG_ID,</v>
      </c>
      <c r="L617" s="12"/>
      <c r="M617" s="18" t="str">
        <f t="shared" si="259"/>
        <v>FK_BACKLOG_ID,</v>
      </c>
      <c r="N617" s="5" t="str">
        <f t="shared" si="265"/>
        <v>FK_BACKLOG_ID VARCHAR(45),</v>
      </c>
      <c r="O617" s="1" t="s">
        <v>10</v>
      </c>
      <c r="P617" t="s">
        <v>354</v>
      </c>
      <c r="Q617" t="s">
        <v>2</v>
      </c>
      <c r="W617" s="17" t="str">
        <f t="shared" si="260"/>
        <v>fkBacklogId</v>
      </c>
      <c r="X617" s="3" t="str">
        <f t="shared" si="261"/>
        <v>"fkBacklogId":"",</v>
      </c>
      <c r="Y617" s="22" t="str">
        <f t="shared" si="262"/>
        <v>public static String FK_BACKLOG_ID="fkBacklogId";</v>
      </c>
      <c r="Z617" s="7" t="str">
        <f t="shared" si="263"/>
        <v>private String fkBacklogId="";</v>
      </c>
    </row>
    <row r="618" spans="2:26" ht="19.2" x14ac:dyDescent="0.45">
      <c r="B618" s="1" t="s">
        <v>424</v>
      </c>
      <c r="C618" s="1" t="s">
        <v>1</v>
      </c>
      <c r="D618" s="4">
        <v>222</v>
      </c>
      <c r="I618">
        <f>I443</f>
        <v>0</v>
      </c>
      <c r="K618" s="25" t="str">
        <f t="shared" si="264"/>
        <v>T.HISTORY_TYPE,</v>
      </c>
      <c r="L618" s="12"/>
      <c r="M618" s="18" t="str">
        <f t="shared" si="259"/>
        <v>HISTORY_TYPE,</v>
      </c>
      <c r="N618" s="5" t="str">
        <f t="shared" si="265"/>
        <v>HISTORY_TYPE VARCHAR(222),</v>
      </c>
      <c r="O618" s="1" t="s">
        <v>430</v>
      </c>
      <c r="P618" t="s">
        <v>51</v>
      </c>
      <c r="W618" s="17" t="str">
        <f t="shared" si="260"/>
        <v>historyType</v>
      </c>
      <c r="X618" s="3" t="str">
        <f t="shared" si="261"/>
        <v>"historyType":"",</v>
      </c>
      <c r="Y618" s="22" t="str">
        <f t="shared" si="262"/>
        <v>public static String HISTORY_TYPE="historyType";</v>
      </c>
      <c r="Z618" s="7" t="str">
        <f t="shared" si="263"/>
        <v>private String historyType="";</v>
      </c>
    </row>
    <row r="619" spans="2:26" ht="19.2" x14ac:dyDescent="0.45">
      <c r="B619" s="1" t="s">
        <v>425</v>
      </c>
      <c r="C619" s="1" t="s">
        <v>1</v>
      </c>
      <c r="D619" s="4">
        <v>45</v>
      </c>
      <c r="I619">
        <f>I608</f>
        <v>0</v>
      </c>
      <c r="K619" s="25" t="str">
        <f t="shared" si="264"/>
        <v>T.HISTORY_DATE,</v>
      </c>
      <c r="L619" s="12"/>
      <c r="M619" s="18" t="str">
        <f t="shared" si="259"/>
        <v>HISTORY_DATE,</v>
      </c>
      <c r="N619" s="5" t="str">
        <f t="shared" si="265"/>
        <v>HISTORY_DATE VARCHAR(45),</v>
      </c>
      <c r="O619" s="1" t="s">
        <v>430</v>
      </c>
      <c r="P619" t="s">
        <v>8</v>
      </c>
      <c r="W619" s="17" t="str">
        <f t="shared" si="260"/>
        <v>historyDate</v>
      </c>
      <c r="X619" s="3" t="str">
        <f t="shared" si="261"/>
        <v>"historyDate":"",</v>
      </c>
      <c r="Y619" s="22" t="str">
        <f t="shared" si="262"/>
        <v>public static String HISTORY_DATE="historyDate";</v>
      </c>
      <c r="Z619" s="7" t="str">
        <f t="shared" si="263"/>
        <v>private String historyDate="";</v>
      </c>
    </row>
    <row r="620" spans="2:26" ht="19.2" x14ac:dyDescent="0.45">
      <c r="B620" s="1" t="s">
        <v>426</v>
      </c>
      <c r="C620" s="1" t="s">
        <v>1</v>
      </c>
      <c r="D620" s="4">
        <v>45</v>
      </c>
      <c r="I620">
        <f>I445</f>
        <v>0</v>
      </c>
      <c r="K620" s="25" t="str">
        <f t="shared" si="264"/>
        <v>T.HISTORY_TIME,</v>
      </c>
      <c r="L620" s="12"/>
      <c r="M620" s="18" t="str">
        <f t="shared" si="259"/>
        <v>HISTORY_TIME,</v>
      </c>
      <c r="N620" s="5" t="str">
        <f t="shared" si="265"/>
        <v>HISTORY_TIME VARCHAR(45),</v>
      </c>
      <c r="O620" s="1" t="s">
        <v>430</v>
      </c>
      <c r="P620" t="s">
        <v>133</v>
      </c>
      <c r="W620" s="17" t="str">
        <f t="shared" si="260"/>
        <v>historyTime</v>
      </c>
      <c r="X620" s="3" t="str">
        <f t="shared" si="261"/>
        <v>"historyTime":"",</v>
      </c>
      <c r="Y620" s="22" t="str">
        <f t="shared" si="262"/>
        <v>public static String HISTORY_TIME="historyTime";</v>
      </c>
      <c r="Z620" s="7" t="str">
        <f t="shared" si="263"/>
        <v>private String historyTime="";</v>
      </c>
    </row>
    <row r="621" spans="2:26" ht="19.2" x14ac:dyDescent="0.45">
      <c r="B621" s="1" t="s">
        <v>427</v>
      </c>
      <c r="C621" s="1" t="s">
        <v>1</v>
      </c>
      <c r="D621" s="4">
        <v>45</v>
      </c>
      <c r="I621" t="str">
        <f>I610</f>
        <v>ALTER TABLE TM_BACKLOG_HISTORY_LIST</v>
      </c>
      <c r="K621" s="25" t="str">
        <f t="shared" si="264"/>
        <v>T.HISTORY_TELLER_ID,</v>
      </c>
      <c r="L621" s="12"/>
      <c r="M621" s="18" t="str">
        <f>CONCATENATE(B621,",")</f>
        <v>HISTORY_TELLER_ID,</v>
      </c>
      <c r="N621" s="5" t="str">
        <f t="shared" si="265"/>
        <v>HISTORY_TELLER_ID VARCHAR(45),</v>
      </c>
      <c r="O621" s="1" t="s">
        <v>430</v>
      </c>
      <c r="P621" t="s">
        <v>431</v>
      </c>
      <c r="Q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historyTellerId</v>
      </c>
      <c r="X621" s="3" t="str">
        <f>CONCATENATE("""",W621,"""",":","""","""",",")</f>
        <v>"historyTellerId":"",</v>
      </c>
      <c r="Y621" s="22" t="str">
        <f>CONCATENATE("public static String ",,B621,,"=","""",W621,""";")</f>
        <v>public static String HISTORY_TELLER_ID="historyTellerId";</v>
      </c>
      <c r="Z621" s="7" t="str">
        <f>CONCATENATE("private String ",W621,"=","""""",";")</f>
        <v>private String historyTellerId="";</v>
      </c>
    </row>
    <row r="622" spans="2:26" ht="19.2" x14ac:dyDescent="0.45">
      <c r="B622" s="1" t="s">
        <v>433</v>
      </c>
      <c r="C622" s="1" t="s">
        <v>1</v>
      </c>
      <c r="D622" s="4">
        <v>45</v>
      </c>
      <c r="I622" t="str">
        <f>I610</f>
        <v>ALTER TABLE TM_BACKLOG_HISTORY_LIST</v>
      </c>
      <c r="K622" s="25" t="s">
        <v>536</v>
      </c>
      <c r="L622" s="12"/>
      <c r="M622" s="18" t="str">
        <f>CONCATENATE(B622,",")</f>
        <v>HISTORY_TELLER_NAME,</v>
      </c>
      <c r="N622" s="5" t="str">
        <f t="shared" si="265"/>
        <v>HISTORY_TELLER_NAME VARCHAR(45),</v>
      </c>
      <c r="O622" s="1" t="s">
        <v>430</v>
      </c>
      <c r="P622" t="s">
        <v>431</v>
      </c>
      <c r="Q622" t="s">
        <v>0</v>
      </c>
      <c r="W622" s="17" t="str">
        <f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historyTellerName</v>
      </c>
      <c r="X622" s="3" t="str">
        <f>CONCATENATE("""",W622,"""",":","""","""",",")</f>
        <v>"historyTellerName":"",</v>
      </c>
      <c r="Y622" s="22" t="str">
        <f>CONCATENATE("public static String ",,B622,,"=","""",W622,""";")</f>
        <v>public static String HISTORY_TELLER_NAME="historyTellerName";</v>
      </c>
      <c r="Z622" s="7" t="str">
        <f>CONCATENATE("private String ",W622,"=","""""",";")</f>
        <v>private String historyTellerName="";</v>
      </c>
    </row>
    <row r="623" spans="2:26" ht="19.2" x14ac:dyDescent="0.45">
      <c r="B623" s="1" t="s">
        <v>434</v>
      </c>
      <c r="C623" s="1" t="s">
        <v>1</v>
      </c>
      <c r="D623" s="4">
        <v>45</v>
      </c>
      <c r="I623" t="str">
        <f>I611</f>
        <v>ALTER TABLE TM_BACKLOG_HISTORY_LIST</v>
      </c>
      <c r="K623" s="25" t="s">
        <v>451</v>
      </c>
      <c r="L623" s="12"/>
      <c r="M623" s="18" t="str">
        <f t="shared" si="259"/>
        <v>HISTORY_TELLER_IMAGE,</v>
      </c>
      <c r="N623" s="5" t="str">
        <f t="shared" si="265"/>
        <v>HISTORY_TELLER_IMAGE VARCHAR(45),</v>
      </c>
      <c r="O623" s="1" t="s">
        <v>430</v>
      </c>
      <c r="P623" t="s">
        <v>431</v>
      </c>
      <c r="Q623" t="s">
        <v>153</v>
      </c>
      <c r="W623" s="17" t="str">
        <f t="shared" si="260"/>
        <v>historyTellerImage</v>
      </c>
      <c r="X623" s="3" t="str">
        <f t="shared" si="261"/>
        <v>"historyTellerImage":"",</v>
      </c>
      <c r="Y623" s="22" t="str">
        <f t="shared" si="262"/>
        <v>public static String HISTORY_TELLER_IMAGE="historyTellerImage";</v>
      </c>
      <c r="Z623" s="7" t="str">
        <f t="shared" si="263"/>
        <v>private String historyTellerImage="";</v>
      </c>
    </row>
    <row r="624" spans="2:26" ht="19.2" x14ac:dyDescent="0.45">
      <c r="B624" s="1" t="s">
        <v>444</v>
      </c>
      <c r="C624" s="1" t="s">
        <v>1</v>
      </c>
      <c r="D624" s="4">
        <v>50</v>
      </c>
      <c r="I624" t="str">
        <f>I614</f>
        <v>ALTER TABLE TM_BACKLOG_HISTORY_LIST</v>
      </c>
      <c r="J624" t="str">
        <f>CONCATENATE(LEFT(CONCATENATE(" ADD "," ",N624,";"),LEN(CONCATENATE(" ADD "," ",N624,";"))-2),";")</f>
        <v xml:space="preserve"> ADD  RELATION_ID VARCHAR(50);</v>
      </c>
      <c r="K624" s="25" t="str">
        <f>CONCATENATE("T.",B624,",")</f>
        <v>T.RELATION_ID,</v>
      </c>
      <c r="L624" s="12"/>
      <c r="M624" s="18" t="str">
        <f t="shared" si="259"/>
        <v>RELATION_ID,</v>
      </c>
      <c r="N624" s="5" t="str">
        <f t="shared" si="265"/>
        <v>RELATION_ID VARCHAR(50),</v>
      </c>
      <c r="O624" s="1" t="s">
        <v>445</v>
      </c>
      <c r="P624" t="s">
        <v>2</v>
      </c>
      <c r="W624" s="17" t="str">
        <f t="shared" si="260"/>
        <v>relationId</v>
      </c>
      <c r="X624" s="3" t="str">
        <f t="shared" si="261"/>
        <v>"relationId":"",</v>
      </c>
      <c r="Y624" s="22" t="str">
        <f t="shared" si="262"/>
        <v>public static String RELATION_ID="relationId";</v>
      </c>
      <c r="Z624" s="7" t="str">
        <f t="shared" si="263"/>
        <v>private String relationId="";</v>
      </c>
    </row>
    <row r="625" spans="2:26" ht="19.2" x14ac:dyDescent="0.45">
      <c r="B625" s="1" t="s">
        <v>97</v>
      </c>
      <c r="C625" s="1" t="s">
        <v>1</v>
      </c>
      <c r="D625" s="4">
        <v>1000</v>
      </c>
      <c r="I625" t="str">
        <f>I617</f>
        <v>ALTER TABLE TM_BACKLOG_HISTORY</v>
      </c>
      <c r="J625" t="str">
        <f>CONCATENATE(LEFT(CONCATENATE(" ADD "," ",N625,";"),LEN(CONCATENATE(" ADD "," ",N625,";"))-2),";")</f>
        <v xml:space="preserve"> ADD  PARAM_1 VARCHAR(1000);</v>
      </c>
      <c r="K625" s="25" t="str">
        <f>CONCATENATE("T.",B625,",")</f>
        <v>T.PARAM_1,</v>
      </c>
      <c r="L625" s="12"/>
      <c r="M625" s="18" t="str">
        <f t="shared" si="259"/>
        <v>PARAM_1,</v>
      </c>
      <c r="N625" s="5" t="str">
        <f t="shared" si="265"/>
        <v>PARAM_1 VARCHAR(1000),</v>
      </c>
      <c r="O625" s="1" t="s">
        <v>102</v>
      </c>
      <c r="P625">
        <v>1</v>
      </c>
      <c r="W625" s="17" t="str">
        <f t="shared" si="260"/>
        <v>param1</v>
      </c>
      <c r="X625" s="3" t="str">
        <f t="shared" si="261"/>
        <v>"param1":"",</v>
      </c>
      <c r="Y625" s="22" t="str">
        <f t="shared" si="262"/>
        <v>public static String PARAM_1="param1";</v>
      </c>
      <c r="Z625" s="7" t="str">
        <f t="shared" si="263"/>
        <v>private String param1="";</v>
      </c>
    </row>
    <row r="626" spans="2:26" ht="19.2" x14ac:dyDescent="0.45">
      <c r="B626" s="1" t="s">
        <v>98</v>
      </c>
      <c r="C626" s="1" t="s">
        <v>1</v>
      </c>
      <c r="D626" s="4">
        <v>1000</v>
      </c>
      <c r="I626" t="str">
        <f>I613</f>
        <v>ALTER TABLE TM_BACKLOG_HISTORY_LIST</v>
      </c>
      <c r="J626" t="str">
        <f>CONCATENATE(LEFT(CONCATENATE(" ADD "," ",N626,";"),LEN(CONCATENATE(" ADD "," ",N626,";"))-2),";")</f>
        <v xml:space="preserve"> ADD  PARAM_2 VARCHAR(1000);</v>
      </c>
      <c r="K626" s="25" t="str">
        <f>CONCATENATE("T.",B626,",")</f>
        <v>T.PARAM_2,</v>
      </c>
      <c r="L626" s="12"/>
      <c r="M626" s="18" t="str">
        <f t="shared" si="259"/>
        <v>PARAM_2,</v>
      </c>
      <c r="N626" s="5" t="str">
        <f t="shared" si="265"/>
        <v>PARAM_2 VARCHAR(1000),</v>
      </c>
      <c r="O626" s="1" t="s">
        <v>102</v>
      </c>
      <c r="P626">
        <v>2</v>
      </c>
      <c r="W626" s="17" t="str">
        <f t="shared" si="260"/>
        <v>param2</v>
      </c>
      <c r="X626" s="3" t="str">
        <f t="shared" si="261"/>
        <v>"param2":"",</v>
      </c>
      <c r="Y626" s="22" t="str">
        <f t="shared" si="262"/>
        <v>public static String PARAM_2="param2";</v>
      </c>
      <c r="Z626" s="7" t="str">
        <f t="shared" si="263"/>
        <v>private String param2="";</v>
      </c>
    </row>
    <row r="627" spans="2:26" ht="19.2" x14ac:dyDescent="0.45">
      <c r="B627" s="1" t="s">
        <v>99</v>
      </c>
      <c r="C627" s="1" t="s">
        <v>1</v>
      </c>
      <c r="D627" s="4">
        <v>1000</v>
      </c>
      <c r="I627" t="str">
        <f>I614</f>
        <v>ALTER TABLE TM_BACKLOG_HISTORY_LIST</v>
      </c>
      <c r="J627" t="str">
        <f>CONCATENATE(LEFT(CONCATENATE(" ADD "," ",N627,";"),LEN(CONCATENATE(" ADD "," ",N627,";"))-2),";")</f>
        <v xml:space="preserve"> ADD  PARAM_3 VARCHAR(1000);</v>
      </c>
      <c r="K627" s="25" t="str">
        <f>CONCATENATE("T.",B627,",")</f>
        <v>T.PARAM_3,</v>
      </c>
      <c r="L627" s="12"/>
      <c r="M627" s="18" t="str">
        <f t="shared" si="259"/>
        <v>PARAM_3,</v>
      </c>
      <c r="N627" s="5" t="str">
        <f t="shared" si="265"/>
        <v>PARAM_3 VARCHAR(1000),</v>
      </c>
      <c r="O627" s="1" t="s">
        <v>102</v>
      </c>
      <c r="P627">
        <v>3</v>
      </c>
      <c r="W627" s="17" t="str">
        <f t="shared" si="260"/>
        <v>param3</v>
      </c>
      <c r="X627" s="3" t="str">
        <f t="shared" si="261"/>
        <v>"param3":"",</v>
      </c>
      <c r="Y627" s="22" t="str">
        <f t="shared" si="262"/>
        <v>public static String PARAM_3="param3";</v>
      </c>
      <c r="Z627" s="7" t="str">
        <f t="shared" si="263"/>
        <v>private String param3="";</v>
      </c>
    </row>
    <row r="628" spans="2:26" ht="19.2" x14ac:dyDescent="0.45">
      <c r="B628" s="1" t="s">
        <v>428</v>
      </c>
      <c r="C628" s="1" t="s">
        <v>1</v>
      </c>
      <c r="D628" s="4">
        <v>4444</v>
      </c>
      <c r="I628">
        <f>I447</f>
        <v>0</v>
      </c>
      <c r="K628" s="25" t="str">
        <f>CONCATENATE("T.",B628,"")</f>
        <v>T.HISTORY_BODY</v>
      </c>
      <c r="L628" s="12"/>
      <c r="M628" s="18" t="str">
        <f t="shared" si="259"/>
        <v>HISTORY_BODY,</v>
      </c>
      <c r="N628" s="5" t="str">
        <f t="shared" si="265"/>
        <v>HISTORY_BODY VARCHAR(4444),</v>
      </c>
      <c r="O628" s="1" t="s">
        <v>430</v>
      </c>
      <c r="P628" t="s">
        <v>429</v>
      </c>
      <c r="W628" s="17" t="str">
        <f t="shared" si="260"/>
        <v>historyBody</v>
      </c>
      <c r="X628" s="3" t="str">
        <f t="shared" si="261"/>
        <v>"historyBody":"",</v>
      </c>
      <c r="Y628" s="22" t="str">
        <f t="shared" si="262"/>
        <v>public static String HISTORY_BODY="historyBody";</v>
      </c>
      <c r="Z628" s="7" t="str">
        <f t="shared" si="263"/>
        <v>private String historyBody="";</v>
      </c>
    </row>
    <row r="629" spans="2:26" ht="19.2" x14ac:dyDescent="0.45">
      <c r="B629" s="1"/>
      <c r="C629" s="1"/>
      <c r="D629" s="4"/>
      <c r="K629" s="29" t="s">
        <v>435</v>
      </c>
      <c r="L629" s="12"/>
      <c r="M629" s="18"/>
      <c r="N629" s="33" t="s">
        <v>130</v>
      </c>
      <c r="O629" s="1"/>
      <c r="W629" s="17"/>
    </row>
    <row r="630" spans="2:26" x14ac:dyDescent="0.3">
      <c r="K630" s="21" t="s">
        <v>436</v>
      </c>
    </row>
    <row r="633" spans="2:26" x14ac:dyDescent="0.3">
      <c r="B633" s="2" t="s">
        <v>454</v>
      </c>
      <c r="I633" t="str">
        <f>CONCATENATE("ALTER TABLE"," ",B633)</f>
        <v>ALTER TABLE TM_REL_BACKLOG_AND_LABEL</v>
      </c>
      <c r="N633" s="5" t="str">
        <f>CONCATENATE("CREATE TABLE ",B633," ","(")</f>
        <v>CREATE TABLE TM_REL_BACKLOG_AND_LABEL (</v>
      </c>
    </row>
    <row r="634" spans="2:26" ht="19.2" x14ac:dyDescent="0.45">
      <c r="B634" s="1" t="s">
        <v>2</v>
      </c>
      <c r="C634" s="1" t="s">
        <v>1</v>
      </c>
      <c r="D634" s="4">
        <v>30</v>
      </c>
      <c r="E634" s="24" t="s">
        <v>113</v>
      </c>
      <c r="I634" t="str">
        <f>I633</f>
        <v>ALTER TABLE TM_REL_BACKLOG_AND_LABEL</v>
      </c>
      <c r="J634" t="str">
        <f t="shared" ref="J634:J639" si="266">CONCATENATE(LEFT(CONCATENATE(" ADD "," ",N634,";"),LEN(CONCATENATE(" ADD "," ",N634,";"))-2),";")</f>
        <v xml:space="preserve"> ADD  ID VARCHAR(30) NOT NULL ;</v>
      </c>
      <c r="K634" s="21" t="str">
        <f t="shared" ref="K634:K639" si="267">CONCATENATE(LEFT(CONCATENATE("  ALTER COLUMN  "," ",N634,";"),LEN(CONCATENATE("  ALTER COLUMN  "," ",N634,";"))-2),";")</f>
        <v xml:space="preserve">  ALTER COLUMN   ID VARCHAR(30) NOT NULL ;</v>
      </c>
      <c r="L634" s="12"/>
      <c r="M634" s="18" t="str">
        <f t="shared" ref="M634:M639" si="268">CONCATENATE(B634,",")</f>
        <v>ID,</v>
      </c>
      <c r="N634" s="5" t="str">
        <f>CONCATENATE(B634," ",C634,"(",D634,") ",E634," ,")</f>
        <v>ID VARCHAR(30) NOT NULL ,</v>
      </c>
      <c r="O634" s="1" t="s">
        <v>2</v>
      </c>
      <c r="P634" s="6"/>
      <c r="Q634" s="6"/>
      <c r="R634" s="6"/>
      <c r="S634" s="6"/>
      <c r="T634" s="6"/>
      <c r="U634" s="6"/>
      <c r="V634" s="6"/>
      <c r="W634" s="17" t="str">
        <f t="shared" ref="W634:W639" si="269"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id</v>
      </c>
      <c r="X634" s="3" t="str">
        <f t="shared" ref="X634:X639" si="270">CONCATENATE("""",W634,"""",":","""","""",",")</f>
        <v>"id":"",</v>
      </c>
      <c r="Y634" s="22" t="str">
        <f t="shared" ref="Y634:Y639" si="271">CONCATENATE("public static String ",,B634,,"=","""",W634,""";")</f>
        <v>public static String ID="id";</v>
      </c>
      <c r="Z634" s="7" t="str">
        <f t="shared" ref="Z634:Z639" si="272">CONCATENATE("private String ",W634,"=","""""",";")</f>
        <v>private String id="";</v>
      </c>
    </row>
    <row r="635" spans="2:26" ht="19.2" x14ac:dyDescent="0.45">
      <c r="B635" s="1" t="s">
        <v>3</v>
      </c>
      <c r="C635" s="1" t="s">
        <v>1</v>
      </c>
      <c r="D635" s="4">
        <v>10</v>
      </c>
      <c r="I635" t="str">
        <f>I634</f>
        <v>ALTER TABLE TM_REL_BACKLOG_AND_LABEL</v>
      </c>
      <c r="J635" t="str">
        <f t="shared" si="266"/>
        <v xml:space="preserve"> ADD  STATUS VARCHAR(10);</v>
      </c>
      <c r="K635" s="21" t="str">
        <f t="shared" si="267"/>
        <v xml:space="preserve">  ALTER COLUMN   STATUS VARCHAR(10);</v>
      </c>
      <c r="L635" s="12"/>
      <c r="M635" s="18" t="str">
        <f t="shared" si="268"/>
        <v>STATUS,</v>
      </c>
      <c r="N635" s="5" t="str">
        <f>CONCATENATE(B635," ",C635,"(",D635,")",",")</f>
        <v>STATUS VARCHAR(10),</v>
      </c>
      <c r="O635" s="1" t="s">
        <v>3</v>
      </c>
      <c r="W635" s="17" t="str">
        <f t="shared" si="269"/>
        <v>status</v>
      </c>
      <c r="X635" s="3" t="str">
        <f t="shared" si="270"/>
        <v>"status":"",</v>
      </c>
      <c r="Y635" s="22" t="str">
        <f t="shared" si="271"/>
        <v>public static String STATUS="status";</v>
      </c>
      <c r="Z635" s="7" t="str">
        <f t="shared" si="272"/>
        <v>private String status="";</v>
      </c>
    </row>
    <row r="636" spans="2:26" ht="19.2" x14ac:dyDescent="0.45">
      <c r="B636" s="1" t="s">
        <v>4</v>
      </c>
      <c r="C636" s="1" t="s">
        <v>1</v>
      </c>
      <c r="D636" s="4">
        <v>30</v>
      </c>
      <c r="I636" t="str">
        <f>I635</f>
        <v>ALTER TABLE TM_REL_BACKLOG_AND_LABEL</v>
      </c>
      <c r="J636" t="str">
        <f t="shared" si="266"/>
        <v xml:space="preserve"> ADD  INSERT_DATE VARCHAR(30);</v>
      </c>
      <c r="K636" s="21" t="str">
        <f t="shared" si="267"/>
        <v xml:space="preserve">  ALTER COLUMN   INSERT_DATE VARCHAR(30);</v>
      </c>
      <c r="L636" s="12"/>
      <c r="M636" s="18" t="str">
        <f t="shared" si="268"/>
        <v>INSERT_DATE,</v>
      </c>
      <c r="N636" s="5" t="str">
        <f>CONCATENATE(B636," ",C636,"(",D636,")",",")</f>
        <v>INSERT_DATE VARCHAR(30),</v>
      </c>
      <c r="O636" s="1" t="s">
        <v>7</v>
      </c>
      <c r="P636" t="s">
        <v>8</v>
      </c>
      <c r="W636" s="17" t="str">
        <f t="shared" si="269"/>
        <v>insertDate</v>
      </c>
      <c r="X636" s="3" t="str">
        <f t="shared" si="270"/>
        <v>"insertDate":"",</v>
      </c>
      <c r="Y636" s="22" t="str">
        <f t="shared" si="271"/>
        <v>public static String INSERT_DATE="insertDate";</v>
      </c>
      <c r="Z636" s="7" t="str">
        <f t="shared" si="272"/>
        <v>private String insertDate="";</v>
      </c>
    </row>
    <row r="637" spans="2:26" ht="19.2" x14ac:dyDescent="0.45">
      <c r="B637" s="1" t="s">
        <v>5</v>
      </c>
      <c r="C637" s="1" t="s">
        <v>1</v>
      </c>
      <c r="D637" s="4">
        <v>30</v>
      </c>
      <c r="I637" t="str">
        <f>I636</f>
        <v>ALTER TABLE TM_REL_BACKLOG_AND_LABEL</v>
      </c>
      <c r="J637" t="str">
        <f t="shared" si="266"/>
        <v xml:space="preserve"> ADD  MODIFICATION_DATE VARCHAR(30);</v>
      </c>
      <c r="K637" s="21" t="str">
        <f t="shared" si="267"/>
        <v xml:space="preserve">  ALTER COLUMN   MODIFICATION_DATE VARCHAR(30);</v>
      </c>
      <c r="L637" s="12"/>
      <c r="M637" s="18" t="str">
        <f t="shared" si="268"/>
        <v>MODIFICATION_DATE,</v>
      </c>
      <c r="N637" s="5" t="str">
        <f>CONCATENATE(B637," ",C637,"(",D637,")",",")</f>
        <v>MODIFICATION_DATE VARCHAR(30),</v>
      </c>
      <c r="O637" s="1" t="s">
        <v>9</v>
      </c>
      <c r="P637" t="s">
        <v>8</v>
      </c>
      <c r="W637" s="17" t="str">
        <f t="shared" si="269"/>
        <v>modificationDate</v>
      </c>
      <c r="X637" s="3" t="str">
        <f t="shared" si="270"/>
        <v>"modificationDate":"",</v>
      </c>
      <c r="Y637" s="22" t="str">
        <f t="shared" si="271"/>
        <v>public static String MODIFICATION_DATE="modificationDate";</v>
      </c>
      <c r="Z637" s="7" t="str">
        <f t="shared" si="272"/>
        <v>private String modificationDate="";</v>
      </c>
    </row>
    <row r="638" spans="2:26" ht="19.2" x14ac:dyDescent="0.45">
      <c r="B638" s="1" t="s">
        <v>367</v>
      </c>
      <c r="C638" s="1" t="s">
        <v>1</v>
      </c>
      <c r="D638" s="4">
        <v>45</v>
      </c>
      <c r="I638" t="str">
        <f>I613</f>
        <v>ALTER TABLE TM_BACKLOG_HISTORY_LIST</v>
      </c>
      <c r="J638" t="str">
        <f t="shared" si="266"/>
        <v xml:space="preserve"> ADD  FK_BACKLOG_ID VARCHAR(45);</v>
      </c>
      <c r="K638" s="21" t="str">
        <f t="shared" si="267"/>
        <v xml:space="preserve">  ALTER COLUMN   FK_BACKLOG_ID VARCHAR(45);</v>
      </c>
      <c r="L638" s="12"/>
      <c r="M638" s="18" t="str">
        <f t="shared" si="268"/>
        <v>FK_BACKLOG_ID,</v>
      </c>
      <c r="N638" s="5" t="str">
        <f>CONCATENATE(B638," ",C638,"(",D638,")",",")</f>
        <v>FK_BACKLOG_ID VARCHAR(45),</v>
      </c>
      <c r="O638" s="1" t="s">
        <v>10</v>
      </c>
      <c r="P638" t="s">
        <v>354</v>
      </c>
      <c r="Q638" t="s">
        <v>2</v>
      </c>
      <c r="W638" s="17" t="str">
        <f t="shared" si="269"/>
        <v>fkBacklogId</v>
      </c>
      <c r="X638" s="3" t="str">
        <f t="shared" si="270"/>
        <v>"fkBacklogId":"",</v>
      </c>
      <c r="Y638" s="22" t="str">
        <f t="shared" si="271"/>
        <v>public static String FK_BACKLOG_ID="fkBacklogId";</v>
      </c>
      <c r="Z638" s="7" t="str">
        <f t="shared" si="272"/>
        <v>private String fkBacklogId="";</v>
      </c>
    </row>
    <row r="639" spans="2:26" ht="19.2" x14ac:dyDescent="0.45">
      <c r="B639" s="1" t="s">
        <v>455</v>
      </c>
      <c r="C639" s="1" t="s">
        <v>1</v>
      </c>
      <c r="D639" s="4">
        <v>44</v>
      </c>
      <c r="I639">
        <f>I451</f>
        <v>0</v>
      </c>
      <c r="J639" t="str">
        <f t="shared" si="266"/>
        <v xml:space="preserve"> ADD  FK_TASK_LABEL_ID VARCHAR(44);</v>
      </c>
      <c r="K639" s="21" t="str">
        <f t="shared" si="267"/>
        <v xml:space="preserve">  ALTER COLUMN   FK_TASK_LABEL_ID VARCHAR(44);</v>
      </c>
      <c r="L639" s="12"/>
      <c r="M639" s="18" t="str">
        <f t="shared" si="268"/>
        <v>FK_TASK_LABEL_ID,</v>
      </c>
      <c r="N639" s="5" t="str">
        <f>CONCATENATE(B639," ",C639,"(",D639,")",",")</f>
        <v>FK_TASK_LABEL_ID VARCHAR(44),</v>
      </c>
      <c r="O639" s="1" t="s">
        <v>10</v>
      </c>
      <c r="P639" t="s">
        <v>311</v>
      </c>
      <c r="Q639" t="s">
        <v>61</v>
      </c>
      <c r="R639" t="s">
        <v>2</v>
      </c>
      <c r="W639" s="17" t="str">
        <f t="shared" si="269"/>
        <v>fkTaskLabelId</v>
      </c>
      <c r="X639" s="3" t="str">
        <f t="shared" si="270"/>
        <v>"fkTaskLabelId":"",</v>
      </c>
      <c r="Y639" s="22" t="str">
        <f t="shared" si="271"/>
        <v>public static String FK_TASK_LABEL_ID="fkTaskLabelId";</v>
      </c>
      <c r="Z639" s="7" t="str">
        <f t="shared" si="272"/>
        <v>private String fkTaskLabelId="";</v>
      </c>
    </row>
    <row r="640" spans="2:26" ht="19.2" x14ac:dyDescent="0.45">
      <c r="B640" s="1"/>
      <c r="C640" s="1"/>
      <c r="D640" s="4"/>
      <c r="L640" s="12"/>
      <c r="M640" s="18"/>
      <c r="N640" s="33" t="s">
        <v>130</v>
      </c>
      <c r="O640" s="1"/>
      <c r="W640" s="17"/>
    </row>
    <row r="641" spans="2:26" x14ac:dyDescent="0.3">
      <c r="N641" s="31" t="s">
        <v>126</v>
      </c>
    </row>
    <row r="644" spans="2:26" x14ac:dyDescent="0.3">
      <c r="B644" s="2" t="s">
        <v>458</v>
      </c>
      <c r="I644" t="str">
        <f>CONCATENATE("ALTER TABLE"," ",B644)</f>
        <v>ALTER TABLE TM_REL_BACKLOG_AND_LABEL_LIST</v>
      </c>
      <c r="J644" t="s">
        <v>293</v>
      </c>
      <c r="K644" s="26" t="str">
        <f>CONCATENATE(J644," VIEW ",B644," AS SELECT")</f>
        <v>create OR REPLACE VIEW TM_REL_BACKLOG_AND_LABEL_LIST AS SELECT</v>
      </c>
      <c r="N644" s="5" t="str">
        <f>CONCATENATE("CREATE TABLE ",B644," ","(")</f>
        <v>CREATE TABLE TM_REL_BACKLOG_AND_LABEL_LIST (</v>
      </c>
    </row>
    <row r="645" spans="2:26" ht="19.2" x14ac:dyDescent="0.45">
      <c r="B645" s="1" t="s">
        <v>2</v>
      </c>
      <c r="C645" s="1" t="s">
        <v>1</v>
      </c>
      <c r="D645" s="4">
        <v>30</v>
      </c>
      <c r="E645" s="24" t="s">
        <v>113</v>
      </c>
      <c r="I645" t="str">
        <f>I644</f>
        <v>ALTER TABLE TM_REL_BACKLOG_AND_LABEL_LIST</v>
      </c>
      <c r="K645" s="25" t="str">
        <f>CONCATENATE("T.",B645,",")</f>
        <v>T.ID,</v>
      </c>
      <c r="L645" s="12"/>
      <c r="M645" s="18" t="str">
        <f t="shared" ref="M645:M653" si="273">CONCATENATE(B645,",")</f>
        <v>ID,</v>
      </c>
      <c r="N645" s="5" t="str">
        <f>CONCATENATE(B645," ",C645,"(",D645,") ",E645," ,")</f>
        <v>ID VARCHAR(30) NOT NULL ,</v>
      </c>
      <c r="O645" s="1" t="s">
        <v>2</v>
      </c>
      <c r="P645" s="6"/>
      <c r="Q645" s="6"/>
      <c r="R645" s="6"/>
      <c r="S645" s="6"/>
      <c r="T645" s="6"/>
      <c r="U645" s="6"/>
      <c r="V645" s="6"/>
      <c r="W645" s="17" t="str">
        <f t="shared" ref="W645:W653" si="274"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id</v>
      </c>
      <c r="X645" s="3" t="str">
        <f t="shared" ref="X645:X653" si="275">CONCATENATE("""",W645,"""",":","""","""",",")</f>
        <v>"id":"",</v>
      </c>
      <c r="Y645" s="22" t="str">
        <f t="shared" ref="Y645:Y653" si="276">CONCATENATE("public static String ",,B645,,"=","""",W645,""";")</f>
        <v>public static String ID="id";</v>
      </c>
      <c r="Z645" s="7" t="str">
        <f t="shared" ref="Z645:Z653" si="277">CONCATENATE("private String ",W645,"=","""""",";")</f>
        <v>private String id="";</v>
      </c>
    </row>
    <row r="646" spans="2:26" ht="19.2" x14ac:dyDescent="0.45">
      <c r="B646" s="1" t="s">
        <v>3</v>
      </c>
      <c r="C646" s="1" t="s">
        <v>1</v>
      </c>
      <c r="D646" s="4">
        <v>10</v>
      </c>
      <c r="I646" t="str">
        <f>I645</f>
        <v>ALTER TABLE TM_REL_BACKLOG_AND_LABEL_LIST</v>
      </c>
      <c r="K646" s="25" t="str">
        <f t="shared" ref="K646:K651" si="278">CONCATENATE("T.",B646,",")</f>
        <v>T.STATUS,</v>
      </c>
      <c r="L646" s="12"/>
      <c r="M646" s="18" t="str">
        <f t="shared" si="273"/>
        <v>STATUS,</v>
      </c>
      <c r="N646" s="5" t="str">
        <f t="shared" ref="N646:N653" si="279">CONCATENATE(B646," ",C646,"(",D646,")",",")</f>
        <v>STATUS VARCHAR(10),</v>
      </c>
      <c r="O646" s="1" t="s">
        <v>3</v>
      </c>
      <c r="W646" s="17" t="str">
        <f t="shared" si="274"/>
        <v>status</v>
      </c>
      <c r="X646" s="3" t="str">
        <f t="shared" si="275"/>
        <v>"status":"",</v>
      </c>
      <c r="Y646" s="22" t="str">
        <f t="shared" si="276"/>
        <v>public static String STATUS="status";</v>
      </c>
      <c r="Z646" s="7" t="str">
        <f t="shared" si="277"/>
        <v>private String status="";</v>
      </c>
    </row>
    <row r="647" spans="2:26" ht="19.2" x14ac:dyDescent="0.45">
      <c r="B647" s="1" t="s">
        <v>4</v>
      </c>
      <c r="C647" s="1" t="s">
        <v>1</v>
      </c>
      <c r="D647" s="4">
        <v>30</v>
      </c>
      <c r="I647" t="str">
        <f>I646</f>
        <v>ALTER TABLE TM_REL_BACKLOG_AND_LABEL_LIST</v>
      </c>
      <c r="K647" s="25" t="str">
        <f t="shared" si="278"/>
        <v>T.INSERT_DATE,</v>
      </c>
      <c r="L647" s="12"/>
      <c r="M647" s="18" t="str">
        <f t="shared" si="273"/>
        <v>INSERT_DATE,</v>
      </c>
      <c r="N647" s="5" t="str">
        <f t="shared" si="279"/>
        <v>INSERT_DATE VARCHAR(30),</v>
      </c>
      <c r="O647" s="1" t="s">
        <v>7</v>
      </c>
      <c r="P647" t="s">
        <v>8</v>
      </c>
      <c r="W647" s="17" t="str">
        <f t="shared" si="274"/>
        <v>insertDate</v>
      </c>
      <c r="X647" s="3" t="str">
        <f t="shared" si="275"/>
        <v>"insertDate":"",</v>
      </c>
      <c r="Y647" s="22" t="str">
        <f t="shared" si="276"/>
        <v>public static String INSERT_DATE="insertDate";</v>
      </c>
      <c r="Z647" s="7" t="str">
        <f t="shared" si="277"/>
        <v>private String insertDate="";</v>
      </c>
    </row>
    <row r="648" spans="2:26" ht="19.2" x14ac:dyDescent="0.45">
      <c r="B648" s="1" t="s">
        <v>5</v>
      </c>
      <c r="C648" s="1" t="s">
        <v>1</v>
      </c>
      <c r="D648" s="4">
        <v>30</v>
      </c>
      <c r="I648" t="str">
        <f>I647</f>
        <v>ALTER TABLE TM_REL_BACKLOG_AND_LABEL_LIST</v>
      </c>
      <c r="K648" s="25" t="str">
        <f t="shared" si="278"/>
        <v>T.MODIFICATION_DATE,</v>
      </c>
      <c r="L648" s="12"/>
      <c r="M648" s="18" t="str">
        <f t="shared" si="273"/>
        <v>MODIFICATION_DATE,</v>
      </c>
      <c r="N648" s="5" t="str">
        <f t="shared" si="279"/>
        <v>MODIFICATION_DATE VARCHAR(30),</v>
      </c>
      <c r="O648" s="1" t="s">
        <v>9</v>
      </c>
      <c r="P648" t="s">
        <v>8</v>
      </c>
      <c r="W648" s="17" t="str">
        <f t="shared" si="274"/>
        <v>modificationDate</v>
      </c>
      <c r="X648" s="3" t="str">
        <f t="shared" si="275"/>
        <v>"modificationDate":"",</v>
      </c>
      <c r="Y648" s="22" t="str">
        <f t="shared" si="276"/>
        <v>public static String MODIFICATION_DATE="modificationDate";</v>
      </c>
      <c r="Z648" s="7" t="str">
        <f t="shared" si="277"/>
        <v>private String modificationDate="";</v>
      </c>
    </row>
    <row r="649" spans="2:26" ht="19.2" x14ac:dyDescent="0.45">
      <c r="B649" s="1" t="s">
        <v>367</v>
      </c>
      <c r="C649" s="1" t="s">
        <v>1</v>
      </c>
      <c r="D649" s="4">
        <v>45</v>
      </c>
      <c r="I649">
        <f>I628</f>
        <v>0</v>
      </c>
      <c r="K649" s="25" t="str">
        <f t="shared" si="278"/>
        <v>T.FK_BACKLOG_ID,</v>
      </c>
      <c r="L649" s="12"/>
      <c r="M649" s="18" t="str">
        <f>CONCATENATE(B649,",")</f>
        <v>FK_BACKLOG_ID,</v>
      </c>
      <c r="N649" s="5" t="str">
        <f>CONCATENATE(B649," ",C649,"(",D649,")",",")</f>
        <v>FK_BACKLOG_ID VARCHAR(45),</v>
      </c>
      <c r="O649" s="1" t="s">
        <v>10</v>
      </c>
      <c r="P649" t="s">
        <v>354</v>
      </c>
      <c r="Q649" t="s">
        <v>2</v>
      </c>
      <c r="W649" s="17" t="str">
        <f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fkBacklogId</v>
      </c>
      <c r="X649" s="3" t="str">
        <f>CONCATENATE("""",W649,"""",":","""","""",",")</f>
        <v>"fkBacklogId":"",</v>
      </c>
      <c r="Y649" s="22" t="str">
        <f>CONCATENATE("public static String ",,B649,,"=","""",W649,""";")</f>
        <v>public static String FK_BACKLOG_ID="fkBacklogId";</v>
      </c>
      <c r="Z649" s="7" t="str">
        <f>CONCATENATE("private String ",W649,"=","""""",";")</f>
        <v>private String fkBacklogId="";</v>
      </c>
    </row>
    <row r="650" spans="2:26" ht="19.2" x14ac:dyDescent="0.45">
      <c r="B650" s="1" t="s">
        <v>351</v>
      </c>
      <c r="C650" s="1" t="s">
        <v>1</v>
      </c>
      <c r="D650" s="4">
        <v>45</v>
      </c>
      <c r="I650">
        <f>I629</f>
        <v>0</v>
      </c>
      <c r="K650" s="25" t="s">
        <v>460</v>
      </c>
      <c r="L650" s="12"/>
      <c r="M650" s="18" t="str">
        <f t="shared" si="273"/>
        <v>BACKLOG_NAME,</v>
      </c>
      <c r="N650" s="5" t="str">
        <f t="shared" si="279"/>
        <v>BACKLOG_NAME VARCHAR(45),</v>
      </c>
      <c r="O650" s="1" t="s">
        <v>354</v>
      </c>
      <c r="P650" t="s">
        <v>0</v>
      </c>
      <c r="W650" s="17" t="str">
        <f t="shared" si="274"/>
        <v>backlogName</v>
      </c>
      <c r="X650" s="3" t="str">
        <f t="shared" si="275"/>
        <v>"backlogName":"",</v>
      </c>
      <c r="Y650" s="22" t="str">
        <f t="shared" si="276"/>
        <v>public static String BACKLOG_NAME="backlogName";</v>
      </c>
      <c r="Z650" s="7" t="str">
        <f t="shared" si="277"/>
        <v>private String backlogName="";</v>
      </c>
    </row>
    <row r="651" spans="2:26" ht="19.2" x14ac:dyDescent="0.45">
      <c r="B651" s="1" t="s">
        <v>455</v>
      </c>
      <c r="C651" s="1" t="s">
        <v>1</v>
      </c>
      <c r="D651" s="4">
        <v>44</v>
      </c>
      <c r="I651" t="str">
        <f>I461</f>
        <v>ALTER TABLE TM_BACKLOG_TASK</v>
      </c>
      <c r="K651" s="25" t="str">
        <f t="shared" si="278"/>
        <v>T.FK_TASK_LABEL_ID,</v>
      </c>
      <c r="L651" s="12"/>
      <c r="M651" s="18" t="str">
        <f>CONCATENATE(B651,",")</f>
        <v>FK_TASK_LABEL_ID,</v>
      </c>
      <c r="N651" s="5" t="str">
        <f>CONCATENATE(B651," ",C651,"(",D651,")",",")</f>
        <v>FK_TASK_LABEL_ID VARCHAR(44),</v>
      </c>
      <c r="O651" s="1" t="s">
        <v>10</v>
      </c>
      <c r="P651" t="s">
        <v>311</v>
      </c>
      <c r="Q651" t="s">
        <v>61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fkTaskLabelId</v>
      </c>
      <c r="X651" s="3" t="str">
        <f>CONCATENATE("""",W651,"""",":","""","""",",")</f>
        <v>"fkTaskLabelId":"",</v>
      </c>
      <c r="Y651" s="22" t="str">
        <f>CONCATENATE("public static String ",,B651,,"=","""",W651,""";")</f>
        <v>public static String FK_TASK_LABEL_ID="fkTaskLabelId";</v>
      </c>
      <c r="Z651" s="7" t="str">
        <f>CONCATENATE("private String ",W651,"=","""""",";")</f>
        <v>private String fkTaskLabelId="";</v>
      </c>
    </row>
    <row r="652" spans="2:26" ht="19.2" x14ac:dyDescent="0.45">
      <c r="B652" s="1" t="s">
        <v>459</v>
      </c>
      <c r="C652" s="1" t="s">
        <v>1</v>
      </c>
      <c r="D652" s="4">
        <v>44</v>
      </c>
      <c r="I652" t="s">
        <v>462</v>
      </c>
      <c r="K652" s="25" t="s">
        <v>462</v>
      </c>
      <c r="L652" s="12"/>
      <c r="M652" s="18" t="str">
        <f>CONCATENATE(B652,",")</f>
        <v>LABEL_NAME,</v>
      </c>
      <c r="N652" s="5" t="str">
        <f>CONCATENATE(B652," ",C652,"(",D652,")",",")</f>
        <v>LABEL_NAME VARCHAR(44),</v>
      </c>
      <c r="O652" s="1" t="s">
        <v>61</v>
      </c>
      <c r="P652" t="s">
        <v>0</v>
      </c>
      <c r="W652" s="17" t="str">
        <f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labelName</v>
      </c>
      <c r="X652" s="3" t="str">
        <f>CONCATENATE("""",W652,"""",":","""","""",",")</f>
        <v>"labelName":"",</v>
      </c>
      <c r="Y652" s="22" t="str">
        <f>CONCATENATE("public static String ",,B652,,"=","""",W652,""";")</f>
        <v>public static String LABEL_NAME="labelName";</v>
      </c>
      <c r="Z652" s="7" t="str">
        <f>CONCATENATE("private String ",W652,"=","""""",";")</f>
        <v>private String labelName="";</v>
      </c>
    </row>
    <row r="653" spans="2:26" ht="19.2" x14ac:dyDescent="0.45">
      <c r="B653" s="1" t="s">
        <v>461</v>
      </c>
      <c r="C653" s="1" t="s">
        <v>1</v>
      </c>
      <c r="D653" s="4">
        <v>44</v>
      </c>
      <c r="I653" t="str">
        <f>I462</f>
        <v>ALTER TABLE TM_BACKLOG_TASK</v>
      </c>
      <c r="K653" s="25" t="s">
        <v>464</v>
      </c>
      <c r="L653" s="12"/>
      <c r="M653" s="18" t="str">
        <f t="shared" si="273"/>
        <v>LABEL_COLOR,</v>
      </c>
      <c r="N653" s="5" t="str">
        <f t="shared" si="279"/>
        <v>LABEL_COLOR VARCHAR(44),</v>
      </c>
      <c r="O653" s="1" t="s">
        <v>61</v>
      </c>
      <c r="P653" t="s">
        <v>358</v>
      </c>
      <c r="W653" s="17" t="str">
        <f t="shared" si="274"/>
        <v>labelColor</v>
      </c>
      <c r="X653" s="3" t="str">
        <f t="shared" si="275"/>
        <v>"labelColor":"",</v>
      </c>
      <c r="Y653" s="22" t="str">
        <f t="shared" si="276"/>
        <v>public static String LABEL_COLOR="labelColor";</v>
      </c>
      <c r="Z653" s="7" t="str">
        <f t="shared" si="277"/>
        <v>private String labelColor="";</v>
      </c>
    </row>
    <row r="654" spans="2:26" ht="38.4" x14ac:dyDescent="0.45">
      <c r="B654" s="1"/>
      <c r="C654" s="1"/>
      <c r="D654" s="4"/>
      <c r="K654" s="29" t="s">
        <v>463</v>
      </c>
      <c r="L654" s="12"/>
      <c r="M654" s="18"/>
      <c r="N654" s="33" t="s">
        <v>130</v>
      </c>
      <c r="O654" s="1"/>
      <c r="W654" s="17"/>
    </row>
    <row r="655" spans="2:26" x14ac:dyDescent="0.3">
      <c r="K655" s="25"/>
      <c r="N655" s="31" t="s">
        <v>126</v>
      </c>
    </row>
    <row r="656" spans="2:26" x14ac:dyDescent="0.3">
      <c r="K656" s="25"/>
    </row>
    <row r="657" spans="2:26" x14ac:dyDescent="0.3">
      <c r="J657" t="str">
        <f>CONCATENATE(LEFT(CONCATENATE(" ADD "," ",N657,";"),LEN(CONCATENATE(" ADD "," ",N657,";"))-2),";")</f>
        <v xml:space="preserve"> ADD ;</v>
      </c>
      <c r="K657" s="25"/>
    </row>
    <row r="658" spans="2:26" x14ac:dyDescent="0.3">
      <c r="B658" s="2" t="s">
        <v>456</v>
      </c>
      <c r="I658" t="str">
        <f>CONCATENATE("ALTER TABLE"," ",B658)</f>
        <v>ALTER TABLE TM_REL_BACKLOG_AND_SPRINT</v>
      </c>
      <c r="K658" s="25"/>
      <c r="N658" s="5" t="str">
        <f>CONCATENATE("CREATE TABLE ",B658," ","(")</f>
        <v>CREATE TABLE TM_REL_BACKLOG_AND_SPRINT (</v>
      </c>
    </row>
    <row r="659" spans="2:26" ht="19.2" x14ac:dyDescent="0.45">
      <c r="B659" s="1" t="s">
        <v>2</v>
      </c>
      <c r="C659" s="1" t="s">
        <v>1</v>
      </c>
      <c r="D659" s="4">
        <v>30</v>
      </c>
      <c r="E659" s="24" t="s">
        <v>113</v>
      </c>
      <c r="I659" t="str">
        <f>I658</f>
        <v>ALTER TABLE TM_REL_BACKLOG_AND_SPRINT</v>
      </c>
      <c r="L659" s="12"/>
      <c r="M659" s="18" t="str">
        <f t="shared" ref="M659:M664" si="280">CONCATENATE(B659,",")</f>
        <v>ID,</v>
      </c>
      <c r="N659" s="5" t="str">
        <f>CONCATENATE(B659," ",C659,"(",D659,") ",E659," ,")</f>
        <v>ID VARCHAR(30) NOT NULL ,</v>
      </c>
      <c r="O659" s="1" t="s">
        <v>2</v>
      </c>
      <c r="P659" s="6"/>
      <c r="Q659" s="6"/>
      <c r="R659" s="6"/>
      <c r="S659" s="6"/>
      <c r="T659" s="6"/>
      <c r="U659" s="6"/>
      <c r="V659" s="6"/>
      <c r="W659" s="17" t="str">
        <f t="shared" ref="W659:W664" si="281"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id</v>
      </c>
      <c r="X659" s="3" t="str">
        <f t="shared" ref="X659:X664" si="282">CONCATENATE("""",W659,"""",":","""","""",",")</f>
        <v>"id":"",</v>
      </c>
      <c r="Y659" s="22" t="str">
        <f t="shared" ref="Y659:Y664" si="283">CONCATENATE("public static String ",,B659,,"=","""",W659,""";")</f>
        <v>public static String ID="id";</v>
      </c>
      <c r="Z659" s="7" t="str">
        <f t="shared" ref="Z659:Z664" si="284">CONCATENATE("private String ",W659,"=","""""",";")</f>
        <v>private String id="";</v>
      </c>
    </row>
    <row r="660" spans="2:26" ht="19.2" x14ac:dyDescent="0.45">
      <c r="B660" s="1" t="s">
        <v>3</v>
      </c>
      <c r="C660" s="1" t="s">
        <v>1</v>
      </c>
      <c r="D660" s="4">
        <v>10</v>
      </c>
      <c r="I660" t="str">
        <f>I659</f>
        <v>ALTER TABLE TM_REL_BACKLOG_AND_SPRINT</v>
      </c>
      <c r="K660" s="21" t="s">
        <v>436</v>
      </c>
      <c r="L660" s="12"/>
      <c r="M660" s="18" t="str">
        <f t="shared" si="280"/>
        <v>STATUS,</v>
      </c>
      <c r="N660" s="5" t="str">
        <f>CONCATENATE(B660," ",C660,"(",D660,")",",")</f>
        <v>STATUS VARCHAR(10),</v>
      </c>
      <c r="O660" s="1" t="s">
        <v>3</v>
      </c>
      <c r="W660" s="17" t="str">
        <f t="shared" si="281"/>
        <v>status</v>
      </c>
      <c r="X660" s="3" t="str">
        <f t="shared" si="282"/>
        <v>"status":"",</v>
      </c>
      <c r="Y660" s="22" t="str">
        <f t="shared" si="283"/>
        <v>public static String STATUS="status";</v>
      </c>
      <c r="Z660" s="7" t="str">
        <f t="shared" si="284"/>
        <v>private String status="";</v>
      </c>
    </row>
    <row r="661" spans="2:26" ht="19.2" x14ac:dyDescent="0.45">
      <c r="B661" s="1" t="s">
        <v>4</v>
      </c>
      <c r="C661" s="1" t="s">
        <v>1</v>
      </c>
      <c r="D661" s="4">
        <v>30</v>
      </c>
      <c r="I661" t="str">
        <f>I660</f>
        <v>ALTER TABLE TM_REL_BACKLOG_AND_SPRINT</v>
      </c>
      <c r="J661" t="str">
        <f>CONCATENATE(LEFT(CONCATENATE(" ADD "," ",N661,";"),LEN(CONCATENATE(" ADD "," ",N661,";"))-2),";")</f>
        <v xml:space="preserve"> ADD  INSERT_DATE VARCHAR(30);</v>
      </c>
      <c r="K661" s="21" t="str">
        <f>CONCATENATE(LEFT(CONCATENATE("  ALTER COLUMN  "," ",N661,";"),LEN(CONCATENATE("  ALTER COLUMN  "," ",N661,";"))-2),";")</f>
        <v xml:space="preserve">  ALTER COLUMN   INSERT_DATE VARCHAR(30);</v>
      </c>
      <c r="L661" s="12"/>
      <c r="M661" s="18" t="str">
        <f t="shared" si="280"/>
        <v>INSERT_DATE,</v>
      </c>
      <c r="N661" s="5" t="str">
        <f>CONCATENATE(B661," ",C661,"(",D661,")",",")</f>
        <v>INSERT_DATE VARCHAR(30),</v>
      </c>
      <c r="O661" s="1" t="s">
        <v>7</v>
      </c>
      <c r="P661" t="s">
        <v>8</v>
      </c>
      <c r="W661" s="17" t="str">
        <f t="shared" si="281"/>
        <v>insertDate</v>
      </c>
      <c r="X661" s="3" t="str">
        <f t="shared" si="282"/>
        <v>"insertDate":"",</v>
      </c>
      <c r="Y661" s="22" t="str">
        <f t="shared" si="283"/>
        <v>public static String INSERT_DATE="insertDate";</v>
      </c>
      <c r="Z661" s="7" t="str">
        <f t="shared" si="284"/>
        <v>private String insertDate="";</v>
      </c>
    </row>
    <row r="662" spans="2:26" ht="19.2" x14ac:dyDescent="0.45">
      <c r="B662" s="1" t="s">
        <v>5</v>
      </c>
      <c r="C662" s="1" t="s">
        <v>1</v>
      </c>
      <c r="D662" s="4">
        <v>30</v>
      </c>
      <c r="I662" t="str">
        <f>I661</f>
        <v>ALTER TABLE TM_REL_BACKLOG_AND_SPRINT</v>
      </c>
      <c r="J662" t="str">
        <f>CONCATENATE(LEFT(CONCATENATE(" ADD "," ",N662,";"),LEN(CONCATENATE(" ADD "," ",N662,";"))-2),";")</f>
        <v xml:space="preserve"> ADD  MODIFICATION_DATE VARCHAR(30);</v>
      </c>
      <c r="K662" s="21" t="str">
        <f>CONCATENATE(LEFT(CONCATENATE("  ALTER COLUMN  "," ",N662,";"),LEN(CONCATENATE("  ALTER COLUMN  "," ",N662,";"))-2),";")</f>
        <v xml:space="preserve">  ALTER COLUMN   MODIFICATION_DATE VARCHAR(30);</v>
      </c>
      <c r="L662" s="12"/>
      <c r="M662" s="18" t="str">
        <f t="shared" si="280"/>
        <v>MODIFICATION_DATE,</v>
      </c>
      <c r="N662" s="5" t="str">
        <f>CONCATENATE(B662," ",C662,"(",D662,")",",")</f>
        <v>MODIFICATION_DATE VARCHAR(30),</v>
      </c>
      <c r="O662" s="1" t="s">
        <v>9</v>
      </c>
      <c r="P662" t="s">
        <v>8</v>
      </c>
      <c r="W662" s="17" t="str">
        <f t="shared" si="281"/>
        <v>modificationDate</v>
      </c>
      <c r="X662" s="3" t="str">
        <f t="shared" si="282"/>
        <v>"modificationDate":"",</v>
      </c>
      <c r="Y662" s="22" t="str">
        <f t="shared" si="283"/>
        <v>public static String MODIFICATION_DATE="modificationDate";</v>
      </c>
      <c r="Z662" s="7" t="str">
        <f t="shared" si="284"/>
        <v>private String modificationDate="";</v>
      </c>
    </row>
    <row r="663" spans="2:26" ht="19.2" x14ac:dyDescent="0.45">
      <c r="B663" s="1" t="s">
        <v>367</v>
      </c>
      <c r="C663" s="1" t="s">
        <v>1</v>
      </c>
      <c r="D663" s="4">
        <v>45</v>
      </c>
      <c r="I663">
        <f>I654</f>
        <v>0</v>
      </c>
      <c r="J663" t="str">
        <f>CONCATENATE(LEFT(CONCATENATE(" ADD "," ",N663,";"),LEN(CONCATENATE(" ADD "," ",N663,";"))-2),";")</f>
        <v xml:space="preserve"> ADD  FK_BACKLOG_ID VARCHAR(45);</v>
      </c>
      <c r="K663" s="21" t="str">
        <f>CONCATENATE(LEFT(CONCATENATE("  ALTER COLUMN  "," ",N663,";"),LEN(CONCATENATE("  ALTER COLUMN  "," ",N663,";"))-2),";")</f>
        <v xml:space="preserve">  ALTER COLUMN   FK_BACKLOG_ID VARCHAR(45);</v>
      </c>
      <c r="L663" s="12"/>
      <c r="M663" s="18" t="str">
        <f t="shared" si="280"/>
        <v>FK_BACKLOG_ID,</v>
      </c>
      <c r="N663" s="5" t="str">
        <f>CONCATENATE(B663," ",C663,"(",D663,")",",")</f>
        <v>FK_BACKLOG_ID VARCHAR(45),</v>
      </c>
      <c r="O663" s="1" t="s">
        <v>10</v>
      </c>
      <c r="P663" t="s">
        <v>354</v>
      </c>
      <c r="Q663" t="s">
        <v>2</v>
      </c>
      <c r="W663" s="17" t="str">
        <f t="shared" si="281"/>
        <v>fkBacklogId</v>
      </c>
      <c r="X663" s="3" t="str">
        <f t="shared" si="282"/>
        <v>"fkBacklogId":"",</v>
      </c>
      <c r="Y663" s="22" t="str">
        <f t="shared" si="283"/>
        <v>public static String FK_BACKLOG_ID="fkBacklogId";</v>
      </c>
      <c r="Z663" s="7" t="str">
        <f t="shared" si="284"/>
        <v>private String fkBacklogId="";</v>
      </c>
    </row>
    <row r="664" spans="2:26" ht="19.2" x14ac:dyDescent="0.45">
      <c r="B664" s="1" t="s">
        <v>457</v>
      </c>
      <c r="C664" s="1" t="s">
        <v>1</v>
      </c>
      <c r="D664" s="4">
        <v>44</v>
      </c>
      <c r="I664">
        <f>I473</f>
        <v>0</v>
      </c>
      <c r="J664" t="str">
        <f>CONCATENATE(LEFT(CONCATENATE(" ADD "," ",N664,";"),LEN(CONCATENATE(" ADD "," ",N664,";"))-2),";")</f>
        <v xml:space="preserve"> ADD  FK_TASK_SPRINT_ID VARCHAR(44);</v>
      </c>
      <c r="K664" s="21" t="str">
        <f>CONCATENATE(LEFT(CONCATENATE("  ALTER COLUMN  "," ",N664,";"),LEN(CONCATENATE("  ALTER COLUMN  "," ",N664,";"))-2),";")</f>
        <v xml:space="preserve">  ALTER COLUMN   FK_TASK_SPRINT_ID VARCHAR(44);</v>
      </c>
      <c r="L664" s="12"/>
      <c r="M664" s="18" t="str">
        <f t="shared" si="280"/>
        <v>FK_TASK_SPRINT_ID,</v>
      </c>
      <c r="N664" s="5" t="str">
        <f>CONCATENATE(B664," ",C664,"(",D664,")",",")</f>
        <v>FK_TASK_SPRINT_ID VARCHAR(44),</v>
      </c>
      <c r="O664" s="1" t="s">
        <v>10</v>
      </c>
      <c r="P664" t="s">
        <v>311</v>
      </c>
      <c r="Q664" t="s">
        <v>366</v>
      </c>
      <c r="R664" t="s">
        <v>2</v>
      </c>
      <c r="W664" s="17" t="str">
        <f t="shared" si="281"/>
        <v>fkTaskSprintId</v>
      </c>
      <c r="X664" s="3" t="str">
        <f t="shared" si="282"/>
        <v>"fkTaskSprintId":"",</v>
      </c>
      <c r="Y664" s="22" t="str">
        <f t="shared" si="283"/>
        <v>public static String FK_TASK_SPRINT_ID="fkTaskSprintId";</v>
      </c>
      <c r="Z664" s="7" t="str">
        <f t="shared" si="284"/>
        <v>private String fkTaskSprintId="";</v>
      </c>
    </row>
    <row r="665" spans="2:26" ht="19.2" x14ac:dyDescent="0.45">
      <c r="B665" s="1"/>
      <c r="C665" s="1"/>
      <c r="D665" s="4"/>
      <c r="L665" s="12"/>
      <c r="M665" s="18"/>
      <c r="N665" s="33" t="s">
        <v>130</v>
      </c>
      <c r="O665" s="1"/>
      <c r="W665" s="17"/>
    </row>
    <row r="666" spans="2:26" x14ac:dyDescent="0.3">
      <c r="N666" s="31" t="s">
        <v>126</v>
      </c>
    </row>
    <row r="668" spans="2:26" x14ac:dyDescent="0.3">
      <c r="B668" s="2" t="s">
        <v>465</v>
      </c>
      <c r="I668" t="str">
        <f>CONCATENATE("ALTER TABLE"," ",B668)</f>
        <v>ALTER TABLE TM_REL_BACKLOG_AND_SPRINT_LIST</v>
      </c>
      <c r="J668" t="s">
        <v>293</v>
      </c>
      <c r="K668" s="26" t="str">
        <f>CONCATENATE(J668," VIEW ",B668," AS SELECT")</f>
        <v>create OR REPLACE VIEW TM_REL_BACKLOG_AND_SPRINT_LIST AS SELECT</v>
      </c>
      <c r="N668" s="5" t="str">
        <f>CONCATENATE("CREATE TABLE ",B668," ","(")</f>
        <v>CREATE TABLE TM_REL_BACKLOG_AND_SPRINT_LIST (</v>
      </c>
    </row>
    <row r="669" spans="2:26" ht="19.2" x14ac:dyDescent="0.45">
      <c r="B669" s="1" t="s">
        <v>2</v>
      </c>
      <c r="C669" s="1" t="s">
        <v>1</v>
      </c>
      <c r="D669" s="4">
        <v>30</v>
      </c>
      <c r="E669" s="24" t="s">
        <v>113</v>
      </c>
      <c r="I669" t="str">
        <f>I668</f>
        <v>ALTER TABLE TM_REL_BACKLOG_AND_SPRINT_LIST</v>
      </c>
      <c r="K669" s="25" t="str">
        <f>CONCATENATE("T.",B669,",")</f>
        <v>T.ID,</v>
      </c>
      <c r="L669" s="12"/>
      <c r="M669" s="18" t="str">
        <f t="shared" ref="M669:M678" si="285">CONCATENATE(B669,",")</f>
        <v>ID,</v>
      </c>
      <c r="N669" s="5" t="str">
        <f>CONCATENATE(B669," ",C669,"(",D669,") ",E669," ,")</f>
        <v>ID VARCHAR(30) NOT NULL ,</v>
      </c>
      <c r="O669" s="1" t="s">
        <v>2</v>
      </c>
      <c r="P669" s="6"/>
      <c r="Q669" s="6"/>
      <c r="R669" s="6"/>
      <c r="S669" s="6"/>
      <c r="T669" s="6"/>
      <c r="U669" s="6"/>
      <c r="V669" s="6"/>
      <c r="W669" s="17" t="str">
        <f t="shared" ref="W669:W678" si="286">CONCATENATE(,LOWER(O669),UPPER(LEFT(P669,1)),LOWER(RIGHT(P669,LEN(P669)-IF(LEN(P669)&gt;0,1,LEN(P669)))),UPPER(LEFT(Q669,1)),LOWER(RIGHT(Q669,LEN(Q669)-IF(LEN(Q669)&gt;0,1,LEN(Q669)))),UPPER(LEFT(R669,1)),LOWER(RIGHT(R669,LEN(R669)-IF(LEN(R669)&gt;0,1,LEN(R669)))),UPPER(LEFT(S669,1)),LOWER(RIGHT(S669,LEN(S669)-IF(LEN(S669)&gt;0,1,LEN(S669)))),UPPER(LEFT(T669,1)),LOWER(RIGHT(T669,LEN(T669)-IF(LEN(T669)&gt;0,1,LEN(T669)))),UPPER(LEFT(U669,1)),LOWER(RIGHT(U669,LEN(U669)-IF(LEN(U669)&gt;0,1,LEN(U669)))),UPPER(LEFT(V669,1)),LOWER(RIGHT(V669,LEN(V669)-IF(LEN(V669)&gt;0,1,LEN(V669)))))</f>
        <v>id</v>
      </c>
      <c r="X669" s="3" t="str">
        <f t="shared" ref="X669:X678" si="287">CONCATENATE("""",W669,"""",":","""","""",",")</f>
        <v>"id":"",</v>
      </c>
      <c r="Y669" s="22" t="str">
        <f t="shared" ref="Y669:Y678" si="288">CONCATENATE("public static String ",,B669,,"=","""",W669,""";")</f>
        <v>public static String ID="id";</v>
      </c>
      <c r="Z669" s="7" t="str">
        <f t="shared" ref="Z669:Z678" si="289">CONCATENATE("private String ",W669,"=","""""",";")</f>
        <v>private String id="";</v>
      </c>
    </row>
    <row r="670" spans="2:26" ht="19.2" x14ac:dyDescent="0.45">
      <c r="B670" s="1" t="s">
        <v>3</v>
      </c>
      <c r="C670" s="1" t="s">
        <v>1</v>
      </c>
      <c r="D670" s="4">
        <v>10</v>
      </c>
      <c r="I670" t="str">
        <f>I669</f>
        <v>ALTER TABLE TM_REL_BACKLOG_AND_SPRINT_LIST</v>
      </c>
      <c r="K670" s="25" t="str">
        <f>CONCATENATE("T.",B670,",")</f>
        <v>T.STATUS,</v>
      </c>
      <c r="L670" s="12"/>
      <c r="M670" s="18" t="str">
        <f t="shared" si="285"/>
        <v>STATUS,</v>
      </c>
      <c r="N670" s="5" t="str">
        <f t="shared" ref="N670:N678" si="290">CONCATENATE(B670," ",C670,"(",D670,")",",")</f>
        <v>STATUS VARCHAR(10),</v>
      </c>
      <c r="O670" s="1" t="s">
        <v>3</v>
      </c>
      <c r="W670" s="17" t="str">
        <f t="shared" si="286"/>
        <v>status</v>
      </c>
      <c r="X670" s="3" t="str">
        <f t="shared" si="287"/>
        <v>"status":"",</v>
      </c>
      <c r="Y670" s="22" t="str">
        <f t="shared" si="288"/>
        <v>public static String STATUS="status";</v>
      </c>
      <c r="Z670" s="7" t="str">
        <f t="shared" si="289"/>
        <v>private String status="";</v>
      </c>
    </row>
    <row r="671" spans="2:26" ht="19.2" x14ac:dyDescent="0.45">
      <c r="B671" s="1" t="s">
        <v>4</v>
      </c>
      <c r="C671" s="1" t="s">
        <v>1</v>
      </c>
      <c r="D671" s="4">
        <v>30</v>
      </c>
      <c r="I671" t="str">
        <f>I670</f>
        <v>ALTER TABLE TM_REL_BACKLOG_AND_SPRINT_LIST</v>
      </c>
      <c r="K671" s="25" t="str">
        <f>CONCATENATE("T.",B671,",")</f>
        <v>T.INSERT_DATE,</v>
      </c>
      <c r="L671" s="12"/>
      <c r="M671" s="18" t="str">
        <f t="shared" si="285"/>
        <v>INSERT_DATE,</v>
      </c>
      <c r="N671" s="5" t="str">
        <f t="shared" si="290"/>
        <v>INSERT_DATE VARCHAR(30),</v>
      </c>
      <c r="O671" s="1" t="s">
        <v>7</v>
      </c>
      <c r="P671" t="s">
        <v>8</v>
      </c>
      <c r="W671" s="17" t="str">
        <f t="shared" si="286"/>
        <v>insertDate</v>
      </c>
      <c r="X671" s="3" t="str">
        <f t="shared" si="287"/>
        <v>"insertDate":"",</v>
      </c>
      <c r="Y671" s="22" t="str">
        <f t="shared" si="288"/>
        <v>public static String INSERT_DATE="insertDate";</v>
      </c>
      <c r="Z671" s="7" t="str">
        <f t="shared" si="289"/>
        <v>private String insertDate="";</v>
      </c>
    </row>
    <row r="672" spans="2:26" ht="19.2" x14ac:dyDescent="0.45">
      <c r="B672" s="1" t="s">
        <v>5</v>
      </c>
      <c r="C672" s="1" t="s">
        <v>1</v>
      </c>
      <c r="D672" s="4">
        <v>30</v>
      </c>
      <c r="I672" t="str">
        <f>I671</f>
        <v>ALTER TABLE TM_REL_BACKLOG_AND_SPRINT_LIST</v>
      </c>
      <c r="K672" s="25" t="str">
        <f>CONCATENATE("T.",B672,",")</f>
        <v>T.MODIFICATION_DATE,</v>
      </c>
      <c r="L672" s="12"/>
      <c r="M672" s="18" t="str">
        <f t="shared" si="285"/>
        <v>MODIFICATION_DATE,</v>
      </c>
      <c r="N672" s="5" t="str">
        <f t="shared" si="290"/>
        <v>MODIFICATION_DATE VARCHAR(30),</v>
      </c>
      <c r="O672" s="1" t="s">
        <v>9</v>
      </c>
      <c r="P672" t="s">
        <v>8</v>
      </c>
      <c r="W672" s="17" t="str">
        <f t="shared" si="286"/>
        <v>modificationDate</v>
      </c>
      <c r="X672" s="3" t="str">
        <f t="shared" si="287"/>
        <v>"modificationDate":"",</v>
      </c>
      <c r="Y672" s="22" t="str">
        <f t="shared" si="288"/>
        <v>public static String MODIFICATION_DATE="modificationDate";</v>
      </c>
      <c r="Z672" s="7" t="str">
        <f t="shared" si="289"/>
        <v>private String modificationDate="";</v>
      </c>
    </row>
    <row r="673" spans="2:26" ht="19.2" x14ac:dyDescent="0.45">
      <c r="B673" s="1" t="s">
        <v>367</v>
      </c>
      <c r="C673" s="1" t="s">
        <v>1</v>
      </c>
      <c r="D673" s="4">
        <v>45</v>
      </c>
      <c r="I673" t="str">
        <f>I652</f>
        <v>B.NAME AS LABEL_NAME,</v>
      </c>
      <c r="K673" s="25" t="str">
        <f>CONCATENATE("T.",B673,",")</f>
        <v>T.FK_BACKLOG_ID,</v>
      </c>
      <c r="L673" s="12"/>
      <c r="M673" s="18" t="str">
        <f t="shared" si="285"/>
        <v>FK_BACKLOG_ID,</v>
      </c>
      <c r="N673" s="5" t="str">
        <f t="shared" si="290"/>
        <v>FK_BACKLOG_ID VARCHAR(45),</v>
      </c>
      <c r="O673" s="1" t="s">
        <v>10</v>
      </c>
      <c r="P673" t="s">
        <v>354</v>
      </c>
      <c r="Q673" t="s">
        <v>2</v>
      </c>
      <c r="W673" s="17" t="str">
        <f t="shared" si="286"/>
        <v>fkBacklogId</v>
      </c>
      <c r="X673" s="3" t="str">
        <f t="shared" si="287"/>
        <v>"fkBacklogId":"",</v>
      </c>
      <c r="Y673" s="22" t="str">
        <f t="shared" si="288"/>
        <v>public static String FK_BACKLOG_ID="fkBacklogId";</v>
      </c>
      <c r="Z673" s="7" t="str">
        <f t="shared" si="289"/>
        <v>private String fkBacklogId="";</v>
      </c>
    </row>
    <row r="674" spans="2:26" ht="19.2" x14ac:dyDescent="0.45">
      <c r="B674" s="1" t="s">
        <v>351</v>
      </c>
      <c r="C674" s="1" t="s">
        <v>1</v>
      </c>
      <c r="D674" s="4">
        <v>45</v>
      </c>
      <c r="I674" t="str">
        <f>I652</f>
        <v>B.NAME AS LABEL_NAME,</v>
      </c>
      <c r="K674" s="25" t="s">
        <v>512</v>
      </c>
      <c r="L674" s="12"/>
      <c r="M674" s="18" t="str">
        <f>CONCATENATE(B674,",")</f>
        <v>BACKLOG_NAME,</v>
      </c>
      <c r="N674" s="5" t="str">
        <f>CONCATENATE(B674," ",C674,"(",D674,")",",")</f>
        <v>BACKLOG_NAME VARCHAR(45),</v>
      </c>
      <c r="O674" s="1" t="s">
        <v>354</v>
      </c>
      <c r="P674" t="s">
        <v>0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backlogName</v>
      </c>
      <c r="X674" s="3" t="str">
        <f>CONCATENATE("""",W674,"""",":","""","""",",")</f>
        <v>"backlogName":"",</v>
      </c>
      <c r="Y674" s="22" t="str">
        <f>CONCATENATE("public static String ",,B674,,"=","""",W674,""";")</f>
        <v>public static String BACKLOG_NAME="backlogName";</v>
      </c>
      <c r="Z674" s="7" t="str">
        <f>CONCATENATE("private String ",W674,"=","""""",";")</f>
        <v>private String backlogName="";</v>
      </c>
    </row>
    <row r="675" spans="2:26" ht="19.2" x14ac:dyDescent="0.45">
      <c r="B675" s="1" t="s">
        <v>274</v>
      </c>
      <c r="C675" s="1" t="s">
        <v>1</v>
      </c>
      <c r="D675" s="4">
        <v>45</v>
      </c>
      <c r="I675" t="str">
        <f>I653</f>
        <v>ALTER TABLE TM_BACKLOG_TASK</v>
      </c>
      <c r="K675" s="25" t="s">
        <v>513</v>
      </c>
      <c r="L675" s="12"/>
      <c r="M675" s="18" t="str">
        <f t="shared" si="285"/>
        <v>FK_PROJECT_ID,</v>
      </c>
      <c r="N675" s="5" t="str">
        <f t="shared" si="290"/>
        <v>FK_PROJECT_ID VARCHAR(45),</v>
      </c>
      <c r="O675" s="1" t="s">
        <v>10</v>
      </c>
      <c r="P675" t="s">
        <v>288</v>
      </c>
      <c r="Q675" t="s">
        <v>2</v>
      </c>
      <c r="W675" s="17" t="str">
        <f t="shared" si="286"/>
        <v>fkProjectId</v>
      </c>
      <c r="X675" s="3" t="str">
        <f t="shared" si="287"/>
        <v>"fkProjectId":"",</v>
      </c>
      <c r="Y675" s="22" t="str">
        <f t="shared" si="288"/>
        <v>public static String FK_PROJECT_ID="fkProjectId";</v>
      </c>
      <c r="Z675" s="7" t="str">
        <f t="shared" si="289"/>
        <v>private String fkProjectId="";</v>
      </c>
    </row>
    <row r="676" spans="2:26" ht="19.2" x14ac:dyDescent="0.45">
      <c r="B676" s="1" t="s">
        <v>457</v>
      </c>
      <c r="C676" s="1" t="s">
        <v>1</v>
      </c>
      <c r="D676" s="4">
        <v>44</v>
      </c>
      <c r="I676">
        <f>I490</f>
        <v>0</v>
      </c>
      <c r="K676" s="25" t="str">
        <f>CONCATENATE("T.",B676,",")</f>
        <v>T.FK_TASK_SPRINT_ID,</v>
      </c>
      <c r="L676" s="12"/>
      <c r="M676" s="18" t="str">
        <f t="shared" si="285"/>
        <v>FK_TASK_SPRINT_ID,</v>
      </c>
      <c r="N676" s="5" t="str">
        <f t="shared" si="290"/>
        <v>FK_TASK_SPRINT_ID VARCHAR(44),</v>
      </c>
      <c r="O676" s="1" t="s">
        <v>10</v>
      </c>
      <c r="P676" t="s">
        <v>311</v>
      </c>
      <c r="Q676" t="s">
        <v>61</v>
      </c>
      <c r="R676" t="s">
        <v>2</v>
      </c>
      <c r="W676" s="17" t="str">
        <f t="shared" si="286"/>
        <v>fkTaskLabelId</v>
      </c>
      <c r="X676" s="3" t="str">
        <f t="shared" si="287"/>
        <v>"fkTaskLabelId":"",</v>
      </c>
      <c r="Y676" s="22" t="str">
        <f t="shared" si="288"/>
        <v>public static String FK_TASK_SPRINT_ID="fkTaskLabelId";</v>
      </c>
      <c r="Z676" s="7" t="str">
        <f t="shared" si="289"/>
        <v>private String fkTaskLabelId="";</v>
      </c>
    </row>
    <row r="677" spans="2:26" ht="19.2" x14ac:dyDescent="0.45">
      <c r="B677" s="1" t="s">
        <v>360</v>
      </c>
      <c r="C677" s="1" t="s">
        <v>1</v>
      </c>
      <c r="D677" s="4">
        <v>44</v>
      </c>
      <c r="I677" t="s">
        <v>462</v>
      </c>
      <c r="K677" s="25" t="s">
        <v>466</v>
      </c>
      <c r="L677" s="12"/>
      <c r="M677" s="18" t="str">
        <f t="shared" si="285"/>
        <v>SPRINT_NAME,</v>
      </c>
      <c r="N677" s="5" t="str">
        <f t="shared" si="290"/>
        <v>SPRINT_NAME VARCHAR(44),</v>
      </c>
      <c r="O677" s="1" t="s">
        <v>366</v>
      </c>
      <c r="P677" t="s">
        <v>0</v>
      </c>
      <c r="W677" s="17" t="str">
        <f t="shared" si="286"/>
        <v>sprintName</v>
      </c>
      <c r="X677" s="3" t="str">
        <f t="shared" si="287"/>
        <v>"sprintName":"",</v>
      </c>
      <c r="Y677" s="22" t="str">
        <f t="shared" si="288"/>
        <v>public static String SPRINT_NAME="sprintName";</v>
      </c>
      <c r="Z677" s="7" t="str">
        <f t="shared" si="289"/>
        <v>private String sprintName="";</v>
      </c>
    </row>
    <row r="678" spans="2:26" ht="19.2" x14ac:dyDescent="0.45">
      <c r="B678" s="1" t="s">
        <v>365</v>
      </c>
      <c r="C678" s="1" t="s">
        <v>1</v>
      </c>
      <c r="D678" s="4">
        <v>44</v>
      </c>
      <c r="I678">
        <f>I491</f>
        <v>0</v>
      </c>
      <c r="K678" s="25" t="s">
        <v>467</v>
      </c>
      <c r="L678" s="12"/>
      <c r="M678" s="18" t="str">
        <f t="shared" si="285"/>
        <v>SPRINT_COLOR,</v>
      </c>
      <c r="N678" s="5" t="str">
        <f t="shared" si="290"/>
        <v>SPRINT_COLOR VARCHAR(44),</v>
      </c>
      <c r="O678" s="1" t="s">
        <v>366</v>
      </c>
      <c r="P678" t="s">
        <v>358</v>
      </c>
      <c r="W678" s="17" t="str">
        <f t="shared" si="286"/>
        <v>sprintColor</v>
      </c>
      <c r="X678" s="3" t="str">
        <f t="shared" si="287"/>
        <v>"sprintColor":"",</v>
      </c>
      <c r="Y678" s="22" t="str">
        <f t="shared" si="288"/>
        <v>public static String SPRINT_COLOR="sprintColor";</v>
      </c>
      <c r="Z678" s="7" t="str">
        <f t="shared" si="289"/>
        <v>private String sprintColor="";</v>
      </c>
    </row>
    <row r="679" spans="2:26" ht="19.2" x14ac:dyDescent="0.45">
      <c r="B679" s="1"/>
      <c r="C679" s="1"/>
      <c r="D679" s="4"/>
      <c r="K679" s="29" t="s">
        <v>514</v>
      </c>
      <c r="L679" s="12"/>
      <c r="M679" s="18"/>
      <c r="N679" s="33" t="s">
        <v>130</v>
      </c>
      <c r="O679" s="1"/>
      <c r="W679" s="17"/>
    </row>
    <row r="680" spans="2:26" ht="19.2" x14ac:dyDescent="0.45">
      <c r="B680" s="14"/>
      <c r="C680" s="14"/>
      <c r="D680" s="14"/>
      <c r="K680" s="29" t="s">
        <v>515</v>
      </c>
      <c r="L680" s="14"/>
      <c r="M680" s="20"/>
      <c r="N680" s="33"/>
      <c r="O680" s="14"/>
      <c r="W680" s="17"/>
    </row>
    <row r="681" spans="2:26" ht="19.2" x14ac:dyDescent="0.45">
      <c r="B681" s="14"/>
      <c r="C681" s="14"/>
      <c r="D681" s="14"/>
      <c r="K681" s="29" t="s">
        <v>516</v>
      </c>
      <c r="L681" s="14"/>
      <c r="M681" s="20"/>
      <c r="N681" s="33"/>
      <c r="O681" s="14"/>
      <c r="W681" s="17"/>
    </row>
    <row r="682" spans="2:26" ht="19.2" x14ac:dyDescent="0.45">
      <c r="B682" s="14"/>
      <c r="C682" s="14"/>
      <c r="D682" s="14"/>
      <c r="K682" s="29" t="s">
        <v>517</v>
      </c>
      <c r="L682" s="14"/>
      <c r="M682" s="20"/>
      <c r="N682" s="33"/>
      <c r="O682" s="14"/>
      <c r="W682" s="17"/>
    </row>
    <row r="683" spans="2:26" ht="19.2" x14ac:dyDescent="0.45">
      <c r="B683" s="14"/>
      <c r="C683" s="14"/>
      <c r="D683" s="14"/>
      <c r="K683" s="29" t="s">
        <v>518</v>
      </c>
      <c r="L683" s="14"/>
      <c r="M683" s="20"/>
      <c r="N683" s="33"/>
      <c r="O683" s="14"/>
      <c r="W683" s="17"/>
    </row>
    <row r="686" spans="2:26" x14ac:dyDescent="0.3">
      <c r="B686" s="2" t="s">
        <v>493</v>
      </c>
      <c r="I686" t="str">
        <f>CONCATENATE("ALTER TABLE"," ",B686)</f>
        <v>ALTER TABLE TM_PROJECT_COUNT_LIST</v>
      </c>
      <c r="J686" t="s">
        <v>293</v>
      </c>
      <c r="K686" s="26" t="str">
        <f>CONCATENATE(J686," VIEW ",B686," AS SELECT")</f>
        <v>create OR REPLACE VIEW TM_PROJECT_COUNT_LIST AS SELECT</v>
      </c>
      <c r="N686" s="5" t="str">
        <f>CONCATENATE("CREATE TABLE ",B686," ","(")</f>
        <v>CREATE TABLE TM_PROJECT_COUNT_LIST (</v>
      </c>
    </row>
    <row r="687" spans="2:26" ht="19.2" x14ac:dyDescent="0.45">
      <c r="B687" s="1" t="s">
        <v>2</v>
      </c>
      <c r="C687" s="1" t="s">
        <v>1</v>
      </c>
      <c r="D687" s="4">
        <v>30</v>
      </c>
      <c r="E687" s="24" t="s">
        <v>113</v>
      </c>
      <c r="I687" t="str">
        <f>I686</f>
        <v>ALTER TABLE TM_PROJECT_COUNT_LIST</v>
      </c>
      <c r="K687" s="26" t="str">
        <f>CONCATENATE(J687," VIEW ",B687," AS SELECT")</f>
        <v xml:space="preserve"> VIEW ID AS SELECT</v>
      </c>
      <c r="L687" s="12"/>
      <c r="M687" s="18" t="str">
        <f t="shared" ref="M687:M695" si="291">CONCATENATE(B687,",")</f>
        <v>ID,</v>
      </c>
      <c r="N687" s="5" t="str">
        <f>CONCATENATE(B687," ",C687,"(",D687,") ",E687," ,")</f>
        <v>ID VARCHAR(30) NOT NULL ,</v>
      </c>
      <c r="O687" s="1" t="s">
        <v>2</v>
      </c>
      <c r="P687" s="6"/>
      <c r="Q687" s="6"/>
      <c r="R687" s="6"/>
      <c r="S687" s="6"/>
      <c r="T687" s="6"/>
      <c r="U687" s="6"/>
      <c r="V687" s="6"/>
      <c r="W687" s="17" t="str">
        <f t="shared" ref="W687:W695" si="292"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id</v>
      </c>
      <c r="X687" s="3" t="str">
        <f t="shared" ref="X687:X695" si="293">CONCATENATE("""",W687,"""",":","""","""",",")</f>
        <v>"id":"",</v>
      </c>
      <c r="Y687" s="22" t="str">
        <f t="shared" ref="Y687:Y695" si="294">CONCATENATE("public static String ",,B687,,"=","""",W687,""";")</f>
        <v>public static String ID="id";</v>
      </c>
      <c r="Z687" s="7" t="str">
        <f t="shared" ref="Z687:Z695" si="295">CONCATENATE("private String ",W687,"=","""""",";")</f>
        <v>private String id="";</v>
      </c>
    </row>
    <row r="688" spans="2:26" ht="19.2" x14ac:dyDescent="0.45">
      <c r="B688" s="1" t="s">
        <v>3</v>
      </c>
      <c r="C688" s="1" t="s">
        <v>1</v>
      </c>
      <c r="D688" s="4">
        <v>10</v>
      </c>
      <c r="I688" t="str">
        <f>I687</f>
        <v>ALTER TABLE TM_PROJECT_COUNT_LIST</v>
      </c>
      <c r="K688" s="26" t="str">
        <f t="shared" ref="K688:K700" si="296">CONCATENATE(J688," VIEW ",B688," AS SELECT")</f>
        <v xml:space="preserve"> VIEW STATUS AS SELECT</v>
      </c>
      <c r="L688" s="12"/>
      <c r="M688" s="18" t="str">
        <f t="shared" si="291"/>
        <v>STATUS,</v>
      </c>
      <c r="N688" s="5" t="str">
        <f t="shared" ref="N688:N695" si="297">CONCATENATE(B688," ",C688,"(",D688,")",",")</f>
        <v>STATUS VARCHAR(10),</v>
      </c>
      <c r="O688" s="1" t="s">
        <v>3</v>
      </c>
      <c r="W688" s="17" t="str">
        <f t="shared" si="292"/>
        <v>status</v>
      </c>
      <c r="X688" s="3" t="str">
        <f t="shared" si="293"/>
        <v>"status":"",</v>
      </c>
      <c r="Y688" s="22" t="str">
        <f t="shared" si="294"/>
        <v>public static String STATUS="status";</v>
      </c>
      <c r="Z688" s="7" t="str">
        <f t="shared" si="295"/>
        <v>private String status="";</v>
      </c>
    </row>
    <row r="689" spans="2:26" ht="19.2" x14ac:dyDescent="0.45">
      <c r="B689" s="1" t="s">
        <v>4</v>
      </c>
      <c r="C689" s="1" t="s">
        <v>1</v>
      </c>
      <c r="D689" s="4">
        <v>30</v>
      </c>
      <c r="I689" t="str">
        <f>I688</f>
        <v>ALTER TABLE TM_PROJECT_COUNT_LIST</v>
      </c>
      <c r="K689" s="26" t="str">
        <f t="shared" si="296"/>
        <v xml:space="preserve"> VIEW INSERT_DATE AS SELECT</v>
      </c>
      <c r="L689" s="12"/>
      <c r="M689" s="18" t="str">
        <f t="shared" si="291"/>
        <v>INSERT_DATE,</v>
      </c>
      <c r="N689" s="5" t="str">
        <f t="shared" si="297"/>
        <v>INSERT_DATE VARCHAR(30),</v>
      </c>
      <c r="O689" s="1" t="s">
        <v>7</v>
      </c>
      <c r="P689" t="s">
        <v>8</v>
      </c>
      <c r="W689" s="17" t="str">
        <f t="shared" si="292"/>
        <v>insertDate</v>
      </c>
      <c r="X689" s="3" t="str">
        <f t="shared" si="293"/>
        <v>"insertDate":"",</v>
      </c>
      <c r="Y689" s="22" t="str">
        <f t="shared" si="294"/>
        <v>public static String INSERT_DATE="insertDate";</v>
      </c>
      <c r="Z689" s="7" t="str">
        <f t="shared" si="295"/>
        <v>private String insertDate="";</v>
      </c>
    </row>
    <row r="690" spans="2:26" ht="19.2" x14ac:dyDescent="0.45">
      <c r="B690" s="1" t="s">
        <v>5</v>
      </c>
      <c r="C690" s="1" t="s">
        <v>1</v>
      </c>
      <c r="D690" s="4">
        <v>30</v>
      </c>
      <c r="I690" t="str">
        <f>I689</f>
        <v>ALTER TABLE TM_PROJECT_COUNT_LIST</v>
      </c>
      <c r="K690" s="26" t="str">
        <f t="shared" si="296"/>
        <v xml:space="preserve"> VIEW MODIFICATION_DATE AS SELECT</v>
      </c>
      <c r="L690" s="12"/>
      <c r="M690" s="18" t="str">
        <f t="shared" si="291"/>
        <v>MODIFICATION_DATE,</v>
      </c>
      <c r="N690" s="5" t="str">
        <f t="shared" si="297"/>
        <v>MODIFICATION_DATE VARCHAR(30),</v>
      </c>
      <c r="O690" s="1" t="s">
        <v>9</v>
      </c>
      <c r="P690" t="s">
        <v>8</v>
      </c>
      <c r="W690" s="17" t="str">
        <f t="shared" si="292"/>
        <v>modificationDate</v>
      </c>
      <c r="X690" s="3" t="str">
        <f t="shared" si="293"/>
        <v>"modificationDate":"",</v>
      </c>
      <c r="Y690" s="22" t="str">
        <f t="shared" si="294"/>
        <v>public static String MODIFICATION_DATE="modificationDate";</v>
      </c>
      <c r="Z690" s="7" t="str">
        <f t="shared" si="295"/>
        <v>private String modificationDate="";</v>
      </c>
    </row>
    <row r="691" spans="2:26" ht="19.2" x14ac:dyDescent="0.45">
      <c r="B691" s="1" t="s">
        <v>287</v>
      </c>
      <c r="C691" s="1" t="s">
        <v>1</v>
      </c>
      <c r="D691" s="4">
        <v>45</v>
      </c>
      <c r="I691">
        <f>I665</f>
        <v>0</v>
      </c>
      <c r="K691" s="26" t="str">
        <f t="shared" si="296"/>
        <v xml:space="preserve"> VIEW PROJECT_NAME AS SELECT</v>
      </c>
      <c r="L691" s="12"/>
      <c r="M691" s="18" t="str">
        <f t="shared" si="291"/>
        <v>PROJECT_NAME,</v>
      </c>
      <c r="N691" s="5" t="str">
        <f t="shared" si="297"/>
        <v>PROJECT_NAME VARCHAR(45),</v>
      </c>
      <c r="O691" s="1" t="s">
        <v>288</v>
      </c>
      <c r="P691" t="s">
        <v>0</v>
      </c>
      <c r="W691" s="17" t="str">
        <f t="shared" si="292"/>
        <v>projectName</v>
      </c>
      <c r="X691" s="3" t="str">
        <f t="shared" si="293"/>
        <v>"projectName":"",</v>
      </c>
      <c r="Y691" s="22" t="str">
        <f t="shared" si="294"/>
        <v>public static String PROJECT_NAME="projectName";</v>
      </c>
      <c r="Z691" s="7" t="str">
        <f t="shared" si="295"/>
        <v>private String projectName="";</v>
      </c>
    </row>
    <row r="692" spans="2:26" ht="19.2" x14ac:dyDescent="0.45">
      <c r="B692" s="1" t="s">
        <v>494</v>
      </c>
      <c r="C692" s="1" t="s">
        <v>1</v>
      </c>
      <c r="D692" s="4">
        <v>45</v>
      </c>
      <c r="I692">
        <f>I666</f>
        <v>0</v>
      </c>
      <c r="K692" s="26" t="str">
        <f t="shared" si="296"/>
        <v xml:space="preserve"> VIEW OVERAL_COUNT AS SELECT</v>
      </c>
      <c r="L692" s="12"/>
      <c r="M692" s="18" t="str">
        <f t="shared" si="291"/>
        <v>OVERAL_COUNT,</v>
      </c>
      <c r="N692" s="5" t="str">
        <f t="shared" si="297"/>
        <v>OVERAL_COUNT VARCHAR(45),</v>
      </c>
      <c r="O692" s="1" t="s">
        <v>502</v>
      </c>
      <c r="P692" t="s">
        <v>214</v>
      </c>
      <c r="W692" s="17" t="str">
        <f t="shared" si="292"/>
        <v>overalCount</v>
      </c>
      <c r="X692" s="3" t="str">
        <f t="shared" si="293"/>
        <v>"overalCount":"",</v>
      </c>
      <c r="Y692" s="22" t="str">
        <f t="shared" si="294"/>
        <v>public static String OVERAL_COUNT="overalCount";</v>
      </c>
      <c r="Z692" s="7" t="str">
        <f t="shared" si="295"/>
        <v>private String overalCount="";</v>
      </c>
    </row>
    <row r="693" spans="2:26" ht="19.2" x14ac:dyDescent="0.45">
      <c r="B693" s="1" t="s">
        <v>495</v>
      </c>
      <c r="C693" s="1" t="s">
        <v>1</v>
      </c>
      <c r="D693" s="4">
        <v>44</v>
      </c>
      <c r="I693">
        <f>I504</f>
        <v>0</v>
      </c>
      <c r="K693" s="26" t="str">
        <f t="shared" si="296"/>
        <v xml:space="preserve"> VIEW NEW_COUNT AS SELECT</v>
      </c>
      <c r="L693" s="12"/>
      <c r="M693" s="18" t="str">
        <f t="shared" si="291"/>
        <v>NEW_COUNT,</v>
      </c>
      <c r="N693" s="5" t="str">
        <f t="shared" si="297"/>
        <v>NEW_COUNT VARCHAR(44),</v>
      </c>
      <c r="O693" s="1" t="s">
        <v>503</v>
      </c>
      <c r="P693" t="s">
        <v>214</v>
      </c>
      <c r="W693" s="17" t="str">
        <f t="shared" si="292"/>
        <v>newCount</v>
      </c>
      <c r="X693" s="3" t="str">
        <f t="shared" si="293"/>
        <v>"newCount":"",</v>
      </c>
      <c r="Y693" s="22" t="str">
        <f t="shared" si="294"/>
        <v>public static String NEW_COUNT="newCount";</v>
      </c>
      <c r="Z693" s="7" t="str">
        <f t="shared" si="295"/>
        <v>private String newCount="";</v>
      </c>
    </row>
    <row r="694" spans="2:26" ht="19.2" x14ac:dyDescent="0.45">
      <c r="B694" s="1" t="s">
        <v>496</v>
      </c>
      <c r="C694" s="1" t="s">
        <v>1</v>
      </c>
      <c r="D694" s="4">
        <v>44</v>
      </c>
      <c r="I694" t="s">
        <v>462</v>
      </c>
      <c r="K694" s="26" t="str">
        <f t="shared" si="296"/>
        <v xml:space="preserve"> VIEW ONGOING_COUNT AS SELECT</v>
      </c>
      <c r="L694" s="12"/>
      <c r="M694" s="18" t="str">
        <f t="shared" si="291"/>
        <v>ONGOING_COUNT,</v>
      </c>
      <c r="N694" s="5" t="str">
        <f t="shared" si="297"/>
        <v>ONGOING_COUNT VARCHAR(44),</v>
      </c>
      <c r="O694" s="1" t="s">
        <v>504</v>
      </c>
      <c r="P694" t="s">
        <v>214</v>
      </c>
      <c r="W694" s="17" t="str">
        <f t="shared" si="292"/>
        <v>ongoingCount</v>
      </c>
      <c r="X694" s="3" t="str">
        <f t="shared" si="293"/>
        <v>"ongoingCount":"",</v>
      </c>
      <c r="Y694" s="22" t="str">
        <f t="shared" si="294"/>
        <v>public static String ONGOING_COUNT="ongoingCount";</v>
      </c>
      <c r="Z694" s="7" t="str">
        <f t="shared" si="295"/>
        <v>private String ongoingCount="";</v>
      </c>
    </row>
    <row r="695" spans="2:26" ht="19.2" x14ac:dyDescent="0.45">
      <c r="B695" s="1" t="s">
        <v>497</v>
      </c>
      <c r="C695" s="1" t="s">
        <v>1</v>
      </c>
      <c r="D695" s="4">
        <v>44</v>
      </c>
      <c r="I695">
        <f>I505</f>
        <v>0</v>
      </c>
      <c r="K695" s="26" t="str">
        <f t="shared" si="296"/>
        <v xml:space="preserve"> VIEW CLOSED_COUNT AS SELECT</v>
      </c>
      <c r="L695" s="12"/>
      <c r="M695" s="18" t="str">
        <f t="shared" si="291"/>
        <v>CLOSED_COUNT,</v>
      </c>
      <c r="N695" s="5" t="str">
        <f t="shared" si="297"/>
        <v>CLOSED_COUNT VARCHAR(44),</v>
      </c>
      <c r="O695" s="1" t="s">
        <v>505</v>
      </c>
      <c r="P695" t="s">
        <v>214</v>
      </c>
      <c r="W695" s="17" t="str">
        <f t="shared" si="292"/>
        <v>closedCount</v>
      </c>
      <c r="X695" s="3" t="str">
        <f t="shared" si="293"/>
        <v>"closedCount":"",</v>
      </c>
      <c r="Y695" s="22" t="str">
        <f t="shared" si="294"/>
        <v>public static String CLOSED_COUNT="closedCount";</v>
      </c>
      <c r="Z695" s="7" t="str">
        <f t="shared" si="295"/>
        <v>private String closedCount="";</v>
      </c>
    </row>
    <row r="696" spans="2:26" ht="19.2" x14ac:dyDescent="0.45">
      <c r="B696" s="1" t="s">
        <v>498</v>
      </c>
      <c r="C696" s="1" t="s">
        <v>1</v>
      </c>
      <c r="D696" s="4">
        <v>45</v>
      </c>
      <c r="I696" t="str">
        <f>I670</f>
        <v>ALTER TABLE TM_REL_BACKLOG_AND_SPRINT_LIST</v>
      </c>
      <c r="K696" s="26" t="str">
        <f t="shared" si="296"/>
        <v xml:space="preserve"> VIEW TICKET_COUNT AS SELECT</v>
      </c>
      <c r="L696" s="12"/>
      <c r="M696" s="18" t="str">
        <f>CONCATENATE(B696,",")</f>
        <v>TICKET_COUNT,</v>
      </c>
      <c r="N696" s="5" t="str">
        <f>CONCATENATE(B696," ",C696,"(",D696,")",",")</f>
        <v>TICKET_COUNT VARCHAR(45),</v>
      </c>
      <c r="O696" s="1" t="s">
        <v>506</v>
      </c>
      <c r="P696" t="s">
        <v>214</v>
      </c>
      <c r="W696" s="17" t="str">
        <f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ticketCount</v>
      </c>
      <c r="X696" s="3" t="str">
        <f>CONCATENATE("""",W696,"""",":","""","""",",")</f>
        <v>"ticketCount":"",</v>
      </c>
      <c r="Y696" s="22" t="str">
        <f>CONCATENATE("public static String ",,B696,,"=","""",W696,""";")</f>
        <v>public static String TICKET_COUNT="ticketCount";</v>
      </c>
      <c r="Z696" s="7" t="str">
        <f>CONCATENATE("private String ",W696,"=","""""",";")</f>
        <v>private String ticketCount="";</v>
      </c>
    </row>
    <row r="697" spans="2:26" ht="19.2" x14ac:dyDescent="0.45">
      <c r="B697" s="1" t="s">
        <v>499</v>
      </c>
      <c r="C697" s="1" t="s">
        <v>1</v>
      </c>
      <c r="D697" s="4">
        <v>44</v>
      </c>
      <c r="I697">
        <f>I508</f>
        <v>0</v>
      </c>
      <c r="K697" s="26" t="str">
        <f t="shared" si="296"/>
        <v xml:space="preserve"> VIEW SOURCED_COUNT AS SELECT</v>
      </c>
      <c r="L697" s="12"/>
      <c r="M697" s="18" t="str">
        <f>CONCATENATE(B697,",")</f>
        <v>SOURCED_COUNT,</v>
      </c>
      <c r="N697" s="5" t="str">
        <f>CONCATENATE(B697," ",C697,"(",D697,")",",")</f>
        <v>SOURCED_COUNT VARCHAR(44),</v>
      </c>
      <c r="O697" s="1" t="s">
        <v>394</v>
      </c>
      <c r="P697" t="s">
        <v>214</v>
      </c>
      <c r="W697" s="17" t="str">
        <f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sourcedCount</v>
      </c>
      <c r="X697" s="3" t="str">
        <f>CONCATENATE("""",W697,"""",":","""","""",",")</f>
        <v>"sourcedCount":"",</v>
      </c>
      <c r="Y697" s="22" t="str">
        <f>CONCATENATE("public static String ",,B697,,"=","""",W697,""";")</f>
        <v>public static String SOURCED_COUNT="sourcedCount";</v>
      </c>
      <c r="Z697" s="7" t="str">
        <f>CONCATENATE("private String ",W697,"=","""""",";")</f>
        <v>private String sourcedCount="";</v>
      </c>
    </row>
    <row r="698" spans="2:26" ht="19.2" x14ac:dyDescent="0.45">
      <c r="B698" s="1" t="s">
        <v>500</v>
      </c>
      <c r="C698" s="1" t="s">
        <v>1</v>
      </c>
      <c r="D698" s="4">
        <v>44</v>
      </c>
      <c r="I698" t="s">
        <v>462</v>
      </c>
      <c r="K698" s="26" t="str">
        <f t="shared" si="296"/>
        <v xml:space="preserve"> VIEW BOUND_COUNT AS SELECT</v>
      </c>
      <c r="L698" s="12"/>
      <c r="M698" s="18" t="str">
        <f>CONCATENATE(B698,",")</f>
        <v>BOUND_COUNT,</v>
      </c>
      <c r="N698" s="5" t="str">
        <f>CONCATENATE(B698," ",C698,"(",D698,")",",")</f>
        <v>BOUND_COUNT VARCHAR(44),</v>
      </c>
      <c r="O698" s="1" t="s">
        <v>507</v>
      </c>
      <c r="P698" t="s">
        <v>214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boundCount</v>
      </c>
      <c r="X698" s="3" t="str">
        <f>CONCATENATE("""",W698,"""",":","""","""",",")</f>
        <v>"boundCount":"",</v>
      </c>
      <c r="Y698" s="22" t="str">
        <f>CONCATENATE("public static String ",,B698,,"=","""",W698,""";")</f>
        <v>public static String BOUND_COUNT="boundCount";</v>
      </c>
      <c r="Z698" s="7" t="str">
        <f>CONCATENATE("private String ",W698,"=","""""",";")</f>
        <v>private String boundCount="";</v>
      </c>
    </row>
    <row r="699" spans="2:26" ht="19.2" x14ac:dyDescent="0.45">
      <c r="B699" s="1" t="s">
        <v>501</v>
      </c>
      <c r="C699" s="1" t="s">
        <v>1</v>
      </c>
      <c r="D699" s="4">
        <v>44</v>
      </c>
      <c r="I699">
        <f>I509</f>
        <v>0</v>
      </c>
      <c r="K699" s="26" t="str">
        <f t="shared" si="296"/>
        <v xml:space="preserve"> VIEW INITIAL_COUNT AS SELECT</v>
      </c>
      <c r="L699" s="12"/>
      <c r="M699" s="18" t="str">
        <f>CONCATENATE(B699,",")</f>
        <v>INITIAL_COUNT,</v>
      </c>
      <c r="N699" s="5" t="str">
        <f>CONCATENATE(B699," ",C699,"(",D699,")",",")</f>
        <v>INITIAL_COUNT VARCHAR(44),</v>
      </c>
      <c r="O699" s="1" t="s">
        <v>508</v>
      </c>
      <c r="P699" t="s">
        <v>214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initialCount</v>
      </c>
      <c r="X699" s="3" t="str">
        <f>CONCATENATE("""",W699,"""",":","""","""",",")</f>
        <v>"initialCount":"",</v>
      </c>
      <c r="Y699" s="22" t="str">
        <f>CONCATENATE("public static String ",,B699,,"=","""",W699,""";")</f>
        <v>public static String INITIAL_COUNT="initialCount";</v>
      </c>
      <c r="Z699" s="7" t="str">
        <f>CONCATENATE("private String ",W699,"=","""""",";")</f>
        <v>private String initialCount="";</v>
      </c>
    </row>
    <row r="700" spans="2:26" ht="19.2" x14ac:dyDescent="0.45">
      <c r="B700" s="1"/>
      <c r="C700" s="1"/>
      <c r="D700" s="4"/>
      <c r="K700" s="26" t="str">
        <f t="shared" si="296"/>
        <v xml:space="preserve"> VIEW  AS SELECT</v>
      </c>
      <c r="L700" s="12"/>
      <c r="M700" s="18"/>
      <c r="N700" s="33" t="s">
        <v>130</v>
      </c>
      <c r="O700" s="1"/>
      <c r="W700" s="17"/>
    </row>
    <row r="704" spans="2:26" x14ac:dyDescent="0.3">
      <c r="B704" s="2" t="s">
        <v>526</v>
      </c>
      <c r="I704" t="str">
        <f>CONCATENATE("ALTER TABLE"," ",B704)</f>
        <v>ALTER TABLE TM_NOTIFICATION</v>
      </c>
      <c r="K704" s="25"/>
      <c r="N704" s="5" t="str">
        <f>CONCATENATE("CREATE TABLE ",B704," ","(")</f>
        <v>CREATE TABLE TM_NOTIFICATION (</v>
      </c>
    </row>
    <row r="705" spans="2:26" ht="19.2" x14ac:dyDescent="0.45">
      <c r="B705" s="1" t="s">
        <v>2</v>
      </c>
      <c r="C705" s="1" t="s">
        <v>1</v>
      </c>
      <c r="D705" s="4">
        <v>30</v>
      </c>
      <c r="E705" s="24" t="s">
        <v>113</v>
      </c>
      <c r="I705" t="str">
        <f>I704</f>
        <v>ALTER TABLE TM_NOTIFICATION</v>
      </c>
      <c r="L705" s="12"/>
      <c r="M705" s="18" t="str">
        <f t="shared" ref="M705:M711" si="298">CONCATENATE(B705,",")</f>
        <v>ID,</v>
      </c>
      <c r="N705" s="5" t="str">
        <f>CONCATENATE(B705," ",C705,"(",D705,") ",E705," ,")</f>
        <v>ID VARCHAR(30) NOT NULL ,</v>
      </c>
      <c r="O705" s="1" t="s">
        <v>2</v>
      </c>
      <c r="P705" s="6"/>
      <c r="Q705" s="6"/>
      <c r="R705" s="6"/>
      <c r="S705" s="6"/>
      <c r="T705" s="6"/>
      <c r="U705" s="6"/>
      <c r="V705" s="6"/>
      <c r="W705" s="17" t="str">
        <f t="shared" ref="W705:W711" si="299"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id</v>
      </c>
      <c r="X705" s="3" t="str">
        <f t="shared" ref="X705:X711" si="300">CONCATENATE("""",W705,"""",":","""","""",",")</f>
        <v>"id":"",</v>
      </c>
      <c r="Y705" s="22" t="str">
        <f t="shared" ref="Y705:Y711" si="301">CONCATENATE("public static String ",,B705,,"=","""",W705,""";")</f>
        <v>public static String ID="id";</v>
      </c>
      <c r="Z705" s="7" t="str">
        <f t="shared" ref="Z705:Z711" si="302">CONCATENATE("private String ",W705,"=","""""",";")</f>
        <v>private String id="";</v>
      </c>
    </row>
    <row r="706" spans="2:26" ht="19.2" x14ac:dyDescent="0.45">
      <c r="B706" s="1" t="s">
        <v>3</v>
      </c>
      <c r="C706" s="1" t="s">
        <v>1</v>
      </c>
      <c r="D706" s="4">
        <v>10</v>
      </c>
      <c r="I706" t="str">
        <f>I705</f>
        <v>ALTER TABLE TM_NOTIFICATION</v>
      </c>
      <c r="K706" s="21" t="s">
        <v>436</v>
      </c>
      <c r="L706" s="12"/>
      <c r="M706" s="18" t="str">
        <f t="shared" si="298"/>
        <v>STATUS,</v>
      </c>
      <c r="N706" s="5" t="str">
        <f t="shared" ref="N706:N711" si="303">CONCATENATE(B706," ",C706,"(",D706,")",",")</f>
        <v>STATUS VARCHAR(10),</v>
      </c>
      <c r="O706" s="1" t="s">
        <v>3</v>
      </c>
      <c r="W706" s="17" t="str">
        <f t="shared" si="299"/>
        <v>status</v>
      </c>
      <c r="X706" s="3" t="str">
        <f t="shared" si="300"/>
        <v>"status":"",</v>
      </c>
      <c r="Y706" s="22" t="str">
        <f t="shared" si="301"/>
        <v>public static String STATUS="status";</v>
      </c>
      <c r="Z706" s="7" t="str">
        <f t="shared" si="302"/>
        <v>private String status="";</v>
      </c>
    </row>
    <row r="707" spans="2:26" ht="19.2" x14ac:dyDescent="0.45">
      <c r="B707" s="1" t="s">
        <v>4</v>
      </c>
      <c r="C707" s="1" t="s">
        <v>1</v>
      </c>
      <c r="D707" s="4">
        <v>30</v>
      </c>
      <c r="I707" t="str">
        <f>I706</f>
        <v>ALTER TABLE TM_NOTIFICATION</v>
      </c>
      <c r="J707" t="str">
        <f t="shared" ref="J707:J717" si="304">CONCATENATE(LEFT(CONCATENATE(" ADD "," ",N707,";"),LEN(CONCATENATE(" ADD "," ",N707,";"))-2),";")</f>
        <v xml:space="preserve"> ADD  INSERT_DATE VARCHAR(30);</v>
      </c>
      <c r="K707" s="21" t="str">
        <f t="shared" ref="K707:K717" si="305">CONCATENATE(LEFT(CONCATENATE("  ALTER COLUMN  "," ",N707,";"),LEN(CONCATENATE("  ALTER COLUMN  "," ",N707,";"))-2),";")</f>
        <v xml:space="preserve">  ALTER COLUMN   INSERT_DATE VARCHAR(30);</v>
      </c>
      <c r="L707" s="12"/>
      <c r="M707" s="18" t="str">
        <f t="shared" si="298"/>
        <v>INSERT_DATE,</v>
      </c>
      <c r="N707" s="5" t="str">
        <f t="shared" si="303"/>
        <v>INSERT_DATE VARCHAR(30),</v>
      </c>
      <c r="O707" s="1" t="s">
        <v>7</v>
      </c>
      <c r="P707" t="s">
        <v>8</v>
      </c>
      <c r="W707" s="17" t="str">
        <f t="shared" si="299"/>
        <v>insertDate</v>
      </c>
      <c r="X707" s="3" t="str">
        <f t="shared" si="300"/>
        <v>"insertDate":"",</v>
      </c>
      <c r="Y707" s="22" t="str">
        <f t="shared" si="301"/>
        <v>public static String INSERT_DATE="insertDate";</v>
      </c>
      <c r="Z707" s="7" t="str">
        <f t="shared" si="302"/>
        <v>private String insertDate="";</v>
      </c>
    </row>
    <row r="708" spans="2:26" ht="19.2" x14ac:dyDescent="0.45">
      <c r="B708" s="1" t="s">
        <v>5</v>
      </c>
      <c r="C708" s="1" t="s">
        <v>1</v>
      </c>
      <c r="D708" s="4">
        <v>30</v>
      </c>
      <c r="I708" t="str">
        <f>I707</f>
        <v>ALTER TABLE TM_NOTIFICATION</v>
      </c>
      <c r="J708" t="str">
        <f t="shared" si="304"/>
        <v xml:space="preserve"> ADD  MODIFICATION_DATE VARCHAR(30);</v>
      </c>
      <c r="K708" s="21" t="str">
        <f t="shared" si="305"/>
        <v xml:space="preserve">  ALTER COLUMN   MODIFICATION_DATE VARCHAR(30);</v>
      </c>
      <c r="L708" s="12"/>
      <c r="M708" s="18" t="str">
        <f t="shared" si="298"/>
        <v>MODIFICATION_DATE,</v>
      </c>
      <c r="N708" s="5" t="str">
        <f t="shared" si="303"/>
        <v>MODIFICATION_DATE VARCHAR(30),</v>
      </c>
      <c r="O708" s="1" t="s">
        <v>9</v>
      </c>
      <c r="P708" t="s">
        <v>8</v>
      </c>
      <c r="W708" s="17" t="str">
        <f t="shared" si="299"/>
        <v>modificationDate</v>
      </c>
      <c r="X708" s="3" t="str">
        <f t="shared" si="300"/>
        <v>"modificationDate":"",</v>
      </c>
      <c r="Y708" s="22" t="str">
        <f t="shared" si="301"/>
        <v>public static String MODIFICATION_DATE="modificationDate";</v>
      </c>
      <c r="Z708" s="7" t="str">
        <f t="shared" si="302"/>
        <v>private String modificationDate="";</v>
      </c>
    </row>
    <row r="709" spans="2:26" ht="19.2" x14ac:dyDescent="0.45">
      <c r="B709" s="1" t="s">
        <v>274</v>
      </c>
      <c r="C709" s="1" t="s">
        <v>1</v>
      </c>
      <c r="D709" s="4">
        <v>45</v>
      </c>
      <c r="I709" t="str">
        <f>I708</f>
        <v>ALTER TABLE TM_NOTIFICATION</v>
      </c>
      <c r="J709" t="str">
        <f t="shared" si="304"/>
        <v xml:space="preserve"> ADD  FK_PROJECT_ID VARCHAR(45);</v>
      </c>
      <c r="K709" s="21" t="str">
        <f t="shared" si="305"/>
        <v xml:space="preserve">  ALTER COLUMN   FK_PROJECT_ID VARCHAR(45);</v>
      </c>
      <c r="L709" s="12"/>
      <c r="M709" s="18" t="str">
        <f>CONCATENATE(B709,",")</f>
        <v>FK_PROJECT_ID,</v>
      </c>
      <c r="N709" s="5" t="str">
        <f>CONCATENATE(B709," ",C709,"(",D709,")",",")</f>
        <v>FK_PROJECT_ID VARCHAR(45),</v>
      </c>
      <c r="O709" s="1" t="s">
        <v>10</v>
      </c>
      <c r="P709" t="s">
        <v>288</v>
      </c>
      <c r="Q709" t="s">
        <v>2</v>
      </c>
      <c r="W709" s="17" t="str">
        <f>CONCATENATE(,LOWER(O709),UPPER(LEFT(P709,1)),LOWER(RIGHT(P709,LEN(P709)-IF(LEN(P709)&gt;0,1,LEN(P709)))),UPPER(LEFT(Q709,1)),LOWER(RIGHT(Q709,LEN(Q709)-IF(LEN(Q709)&gt;0,1,LEN(Q709)))),UPPER(LEFT(R709,1)),LOWER(RIGHT(R709,LEN(R709)-IF(LEN(R709)&gt;0,1,LEN(R709)))),UPPER(LEFT(S709,1)),LOWER(RIGHT(S709,LEN(S709)-IF(LEN(S709)&gt;0,1,LEN(S709)))),UPPER(LEFT(T709,1)),LOWER(RIGHT(T709,LEN(T709)-IF(LEN(T709)&gt;0,1,LEN(T709)))),UPPER(LEFT(U709,1)),LOWER(RIGHT(U709,LEN(U709)-IF(LEN(U709)&gt;0,1,LEN(U709)))),UPPER(LEFT(V709,1)),LOWER(RIGHT(V709,LEN(V709)-IF(LEN(V709)&gt;0,1,LEN(V709)))))</f>
        <v>fkProjectId</v>
      </c>
      <c r="X709" s="3" t="str">
        <f>CONCATENATE("""",W709,"""",":","""","""",",")</f>
        <v>"fkProjectId":"",</v>
      </c>
      <c r="Y709" s="22" t="str">
        <f>CONCATENATE("public static String ",,B709,,"=","""",W709,""";")</f>
        <v>public static String FK_PROJECT_ID="fkProjectId";</v>
      </c>
      <c r="Z709" s="7" t="str">
        <f>CONCATENATE("private String ",W709,"=","""""",";")</f>
        <v>private String fkProjectId="";</v>
      </c>
    </row>
    <row r="710" spans="2:26" ht="19.2" x14ac:dyDescent="0.45">
      <c r="B710" s="1" t="s">
        <v>367</v>
      </c>
      <c r="C710" s="1" t="s">
        <v>1</v>
      </c>
      <c r="D710" s="4">
        <v>45</v>
      </c>
      <c r="I710">
        <f>I700</f>
        <v>0</v>
      </c>
      <c r="J710" t="str">
        <f t="shared" si="304"/>
        <v xml:space="preserve"> ADD  FK_BACKLOG_ID VARCHAR(45);</v>
      </c>
      <c r="K710" s="21" t="str">
        <f t="shared" si="305"/>
        <v xml:space="preserve">  ALTER COLUMN   FK_BACKLOG_ID VARCHAR(45);</v>
      </c>
      <c r="L710" s="12"/>
      <c r="M710" s="18" t="str">
        <f t="shared" si="298"/>
        <v>FK_BACKLOG_ID,</v>
      </c>
      <c r="N710" s="5" t="str">
        <f t="shared" si="303"/>
        <v>FK_BACKLOG_ID VARCHAR(45),</v>
      </c>
      <c r="O710" s="1" t="s">
        <v>10</v>
      </c>
      <c r="P710" t="s">
        <v>354</v>
      </c>
      <c r="Q710" t="s">
        <v>2</v>
      </c>
      <c r="W710" s="17" t="str">
        <f t="shared" si="299"/>
        <v>fkBacklogId</v>
      </c>
      <c r="X710" s="3" t="str">
        <f t="shared" si="300"/>
        <v>"fkBacklogId":"",</v>
      </c>
      <c r="Y710" s="22" t="str">
        <f t="shared" si="301"/>
        <v>public static String FK_BACKLOG_ID="fkBacklogId";</v>
      </c>
      <c r="Z710" s="7" t="str">
        <f t="shared" si="302"/>
        <v>private String fkBacklogId="";</v>
      </c>
    </row>
    <row r="711" spans="2:26" ht="19.2" x14ac:dyDescent="0.45">
      <c r="B711" s="1" t="s">
        <v>527</v>
      </c>
      <c r="C711" s="1" t="s">
        <v>1</v>
      </c>
      <c r="D711" s="4">
        <v>44</v>
      </c>
      <c r="I711">
        <f>I528</f>
        <v>0</v>
      </c>
      <c r="J711" t="str">
        <f t="shared" si="304"/>
        <v xml:space="preserve"> ADD  FK_BACKLOG_HISTORY_ID VARCHAR(44);</v>
      </c>
      <c r="K711" s="21" t="str">
        <f t="shared" si="305"/>
        <v xml:space="preserve">  ALTER COLUMN   FK_BACKLOG_HISTORY_ID VARCHAR(44);</v>
      </c>
      <c r="L711" s="12"/>
      <c r="M711" s="18" t="str">
        <f t="shared" si="298"/>
        <v>FK_BACKLOG_HISTORY_ID,</v>
      </c>
      <c r="N711" s="5" t="str">
        <f t="shared" si="303"/>
        <v>FK_BACKLOG_HISTORY_ID VARCHAR(44),</v>
      </c>
      <c r="O711" s="1" t="s">
        <v>10</v>
      </c>
      <c r="P711" t="s">
        <v>354</v>
      </c>
      <c r="Q711" t="s">
        <v>430</v>
      </c>
      <c r="R711" t="s">
        <v>2</v>
      </c>
      <c r="W711" s="17" t="str">
        <f t="shared" si="299"/>
        <v>fkBacklogHistoryId</v>
      </c>
      <c r="X711" s="3" t="str">
        <f t="shared" si="300"/>
        <v>"fkBacklogHistoryId":"",</v>
      </c>
      <c r="Y711" s="22" t="str">
        <f t="shared" si="301"/>
        <v>public static String FK_BACKLOG_HISTORY_ID="fkBacklogHistoryId";</v>
      </c>
      <c r="Z711" s="7" t="str">
        <f t="shared" si="302"/>
        <v>private String fkBacklogHistoryId="";</v>
      </c>
    </row>
    <row r="712" spans="2:26" ht="19.2" x14ac:dyDescent="0.45">
      <c r="B712" s="1" t="s">
        <v>11</v>
      </c>
      <c r="C712" s="1" t="s">
        <v>1</v>
      </c>
      <c r="D712" s="4">
        <v>45</v>
      </c>
      <c r="I712">
        <f>I702</f>
        <v>0</v>
      </c>
      <c r="J712" t="str">
        <f t="shared" si="304"/>
        <v xml:space="preserve"> ADD  FK_USER_ID VARCHAR(45);</v>
      </c>
      <c r="K712" s="21" t="str">
        <f t="shared" si="305"/>
        <v xml:space="preserve">  ALTER COLUMN   FK_USER_ID VARCHAR(45);</v>
      </c>
      <c r="L712" s="12"/>
      <c r="M712" s="18" t="str">
        <f t="shared" ref="M712:M717" si="306">CONCATENATE(B712,",")</f>
        <v>FK_USER_ID,</v>
      </c>
      <c r="N712" s="5" t="str">
        <f t="shared" ref="N712:N717" si="307">CONCATENATE(B712," ",C712,"(",D712,")",",")</f>
        <v>FK_USER_ID VARCHAR(45),</v>
      </c>
      <c r="O712" s="1" t="s">
        <v>10</v>
      </c>
      <c r="P712" t="s">
        <v>12</v>
      </c>
      <c r="Q712" t="s">
        <v>2</v>
      </c>
      <c r="W712" s="17" t="str">
        <f t="shared" ref="W712:W717" si="308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fkUserId</v>
      </c>
      <c r="X712" s="3" t="str">
        <f t="shared" ref="X712:X717" si="309">CONCATENATE("""",W712,"""",":","""","""",",")</f>
        <v>"fkUserId":"",</v>
      </c>
      <c r="Y712" s="22" t="str">
        <f t="shared" ref="Y712:Y717" si="310">CONCATENATE("public static String ",,B712,,"=","""",W712,""";")</f>
        <v>public static String FK_USER_ID="fkUserId";</v>
      </c>
      <c r="Z712" s="7" t="str">
        <f t="shared" ref="Z712:Z717" si="311">CONCATENATE("private String ",W712,"=","""""",";")</f>
        <v>private String fkUserId="";</v>
      </c>
    </row>
    <row r="713" spans="2:26" ht="19.2" x14ac:dyDescent="0.45">
      <c r="B713" s="1" t="s">
        <v>528</v>
      </c>
      <c r="C713" s="1" t="s">
        <v>1</v>
      </c>
      <c r="D713" s="4">
        <v>44</v>
      </c>
      <c r="I713">
        <f>I530</f>
        <v>0</v>
      </c>
      <c r="J713" t="str">
        <f t="shared" si="304"/>
        <v xml:space="preserve"> ADD  NOTIFICATION_DATE VARCHAR(44);</v>
      </c>
      <c r="K713" s="21" t="str">
        <f t="shared" si="305"/>
        <v xml:space="preserve">  ALTER COLUMN   NOTIFICATION_DATE VARCHAR(44);</v>
      </c>
      <c r="L713" s="12"/>
      <c r="M713" s="18" t="str">
        <f t="shared" si="306"/>
        <v>NOTIFICATION_DATE,</v>
      </c>
      <c r="N713" s="5" t="str">
        <f t="shared" si="307"/>
        <v>NOTIFICATION_DATE VARCHAR(44),</v>
      </c>
      <c r="O713" s="1" t="s">
        <v>533</v>
      </c>
      <c r="P713" t="s">
        <v>8</v>
      </c>
      <c r="W713" s="17" t="str">
        <f t="shared" si="308"/>
        <v>notificationDate</v>
      </c>
      <c r="X713" s="3" t="str">
        <f t="shared" si="309"/>
        <v>"notificationDate":"",</v>
      </c>
      <c r="Y713" s="22" t="str">
        <f t="shared" si="310"/>
        <v>public static String NOTIFICATION_DATE="notificationDate";</v>
      </c>
      <c r="Z713" s="7" t="str">
        <f t="shared" si="311"/>
        <v>private String notificationDate="";</v>
      </c>
    </row>
    <row r="714" spans="2:26" ht="19.2" x14ac:dyDescent="0.45">
      <c r="B714" s="1" t="s">
        <v>529</v>
      </c>
      <c r="C714" s="1" t="s">
        <v>1</v>
      </c>
      <c r="D714" s="4">
        <v>45</v>
      </c>
      <c r="I714" t="str">
        <f>I704</f>
        <v>ALTER TABLE TM_NOTIFICATION</v>
      </c>
      <c r="J714" t="str">
        <f t="shared" si="304"/>
        <v xml:space="preserve"> ADD  NOTIFICATION_TIME VARCHAR(45);</v>
      </c>
      <c r="K714" s="21" t="str">
        <f t="shared" si="305"/>
        <v xml:space="preserve">  ALTER COLUMN   NOTIFICATION_TIME VARCHAR(45);</v>
      </c>
      <c r="L714" s="12"/>
      <c r="M714" s="18" t="str">
        <f t="shared" si="306"/>
        <v>NOTIFICATION_TIME,</v>
      </c>
      <c r="N714" s="5" t="str">
        <f t="shared" si="307"/>
        <v>NOTIFICATION_TIME VARCHAR(45),</v>
      </c>
      <c r="O714" s="1" t="s">
        <v>533</v>
      </c>
      <c r="P714" t="s">
        <v>133</v>
      </c>
      <c r="W714" s="17" t="str">
        <f t="shared" si="308"/>
        <v>notificationTime</v>
      </c>
      <c r="X714" s="3" t="str">
        <f t="shared" si="309"/>
        <v>"notificationTime":"",</v>
      </c>
      <c r="Y714" s="22" t="str">
        <f t="shared" si="310"/>
        <v>public static String NOTIFICATION_TIME="notificationTime";</v>
      </c>
      <c r="Z714" s="7" t="str">
        <f t="shared" si="311"/>
        <v>private String notificationTime="";</v>
      </c>
    </row>
    <row r="715" spans="2:26" ht="19.2" x14ac:dyDescent="0.45">
      <c r="B715" s="1" t="s">
        <v>530</v>
      </c>
      <c r="C715" s="1" t="s">
        <v>1</v>
      </c>
      <c r="D715" s="4">
        <v>44</v>
      </c>
      <c r="I715" t="str">
        <f>I532</f>
        <v>ALTER TABLE TM_BACKLOG_TASK_NOTIFIER</v>
      </c>
      <c r="J715" t="str">
        <f t="shared" si="304"/>
        <v xml:space="preserve"> ADD  REVIEW_DATE VARCHAR(44);</v>
      </c>
      <c r="K715" s="21" t="str">
        <f t="shared" si="305"/>
        <v xml:space="preserve">  ALTER COLUMN   REVIEW_DATE VARCHAR(44);</v>
      </c>
      <c r="L715" s="12"/>
      <c r="M715" s="18" t="str">
        <f t="shared" si="306"/>
        <v>REVIEW_DATE,</v>
      </c>
      <c r="N715" s="5" t="str">
        <f t="shared" si="307"/>
        <v>REVIEW_DATE VARCHAR(44),</v>
      </c>
      <c r="O715" s="1" t="s">
        <v>534</v>
      </c>
      <c r="P715" t="s">
        <v>8</v>
      </c>
      <c r="W715" s="17" t="str">
        <f t="shared" si="308"/>
        <v>reviewDate</v>
      </c>
      <c r="X715" s="3" t="str">
        <f t="shared" si="309"/>
        <v>"reviewDate":"",</v>
      </c>
      <c r="Y715" s="22" t="str">
        <f t="shared" si="310"/>
        <v>public static String REVIEW_DATE="reviewDate";</v>
      </c>
      <c r="Z715" s="7" t="str">
        <f t="shared" si="311"/>
        <v>private String reviewDate="";</v>
      </c>
    </row>
    <row r="716" spans="2:26" ht="19.2" x14ac:dyDescent="0.45">
      <c r="B716" s="1" t="s">
        <v>531</v>
      </c>
      <c r="C716" s="1" t="s">
        <v>1</v>
      </c>
      <c r="D716" s="4">
        <v>45</v>
      </c>
      <c r="I716" t="str">
        <f>I706</f>
        <v>ALTER TABLE TM_NOTIFICATION</v>
      </c>
      <c r="J716" t="str">
        <f t="shared" si="304"/>
        <v xml:space="preserve"> ADD  REVIEW_TIME VARCHAR(45);</v>
      </c>
      <c r="K716" s="21" t="str">
        <f t="shared" si="305"/>
        <v xml:space="preserve">  ALTER COLUMN   REVIEW_TIME VARCHAR(45);</v>
      </c>
      <c r="L716" s="12"/>
      <c r="M716" s="18" t="str">
        <f t="shared" si="306"/>
        <v>REVIEW_TIME,</v>
      </c>
      <c r="N716" s="5" t="str">
        <f t="shared" si="307"/>
        <v>REVIEW_TIME VARCHAR(45),</v>
      </c>
      <c r="O716" s="1" t="s">
        <v>534</v>
      </c>
      <c r="P716" t="s">
        <v>133</v>
      </c>
      <c r="W716" s="17" t="str">
        <f t="shared" si="308"/>
        <v>reviewTime</v>
      </c>
      <c r="X716" s="3" t="str">
        <f t="shared" si="309"/>
        <v>"reviewTime":"",</v>
      </c>
      <c r="Y716" s="22" t="str">
        <f t="shared" si="310"/>
        <v>public static String REVIEW_TIME="reviewTime";</v>
      </c>
      <c r="Z716" s="7" t="str">
        <f t="shared" si="311"/>
        <v>private String reviewTime="";</v>
      </c>
    </row>
    <row r="717" spans="2:26" ht="19.2" x14ac:dyDescent="0.45">
      <c r="B717" s="1" t="s">
        <v>532</v>
      </c>
      <c r="C717" s="1" t="s">
        <v>1</v>
      </c>
      <c r="D717" s="4">
        <v>44</v>
      </c>
      <c r="I717" t="str">
        <f>I534</f>
        <v>ALTER TABLE TM_BACKLOG_TASK_NOTIFIER</v>
      </c>
      <c r="J717" t="str">
        <f t="shared" si="304"/>
        <v xml:space="preserve"> ADD  IS_REVIEWED VARCHAR(44);</v>
      </c>
      <c r="K717" s="21" t="str">
        <f t="shared" si="305"/>
        <v xml:space="preserve">  ALTER COLUMN   IS_REVIEWED VARCHAR(44);</v>
      </c>
      <c r="L717" s="12"/>
      <c r="M717" s="18" t="str">
        <f t="shared" si="306"/>
        <v>IS_REVIEWED,</v>
      </c>
      <c r="N717" s="5" t="str">
        <f t="shared" si="307"/>
        <v>IS_REVIEWED VARCHAR(44),</v>
      </c>
      <c r="O717" s="1" t="s">
        <v>112</v>
      </c>
      <c r="P717" t="s">
        <v>535</v>
      </c>
      <c r="W717" s="17" t="str">
        <f t="shared" si="308"/>
        <v>isReviewed</v>
      </c>
      <c r="X717" s="3" t="str">
        <f t="shared" si="309"/>
        <v>"isReviewed":"",</v>
      </c>
      <c r="Y717" s="22" t="str">
        <f t="shared" si="310"/>
        <v>public static String IS_REVIEWED="isReviewed";</v>
      </c>
      <c r="Z717" s="7" t="str">
        <f t="shared" si="311"/>
        <v>private String isReviewed="";</v>
      </c>
    </row>
    <row r="718" spans="2:26" ht="19.2" x14ac:dyDescent="0.45">
      <c r="B718" s="1"/>
      <c r="C718" s="1"/>
      <c r="D718" s="4"/>
      <c r="L718" s="12"/>
      <c r="M718" s="18"/>
      <c r="N718" s="33" t="s">
        <v>130</v>
      </c>
      <c r="O718" s="1"/>
      <c r="W718" s="17"/>
    </row>
    <row r="719" spans="2:26" x14ac:dyDescent="0.3">
      <c r="N719" s="31" t="s">
        <v>126</v>
      </c>
    </row>
    <row r="721" spans="2:26" x14ac:dyDescent="0.3">
      <c r="B721" s="2" t="s">
        <v>538</v>
      </c>
      <c r="I721" t="str">
        <f>CONCATENATE("ALTER TABLE"," ",B721)</f>
        <v>ALTER TABLE TM_BACKLOG_DEPENDENCY</v>
      </c>
      <c r="K721" s="25"/>
      <c r="N721" s="5" t="str">
        <f>CONCATENATE("CREATE TABLE ",B721," ","(")</f>
        <v>CREATE TABLE TM_BACKLOG_DEPENDENCY (</v>
      </c>
    </row>
    <row r="722" spans="2:26" ht="19.2" x14ac:dyDescent="0.45">
      <c r="B722" s="1" t="s">
        <v>2</v>
      </c>
      <c r="C722" s="1" t="s">
        <v>1</v>
      </c>
      <c r="D722" s="4">
        <v>30</v>
      </c>
      <c r="E722" s="24" t="s">
        <v>113</v>
      </c>
      <c r="I722" t="str">
        <f>I721</f>
        <v>ALTER TABLE TM_BACKLOG_DEPENDENCY</v>
      </c>
      <c r="L722" s="12"/>
      <c r="M722" s="18" t="str">
        <f t="shared" ref="M722:M728" si="312">CONCATENATE(B722,",")</f>
        <v>ID,</v>
      </c>
      <c r="N722" s="5" t="str">
        <f>CONCATENATE(B722," ",C722,"(",D722,") ",E722," ,")</f>
        <v>ID VARCHAR(30) NOT NULL ,</v>
      </c>
      <c r="O722" s="1" t="s">
        <v>2</v>
      </c>
      <c r="P722" s="6"/>
      <c r="Q722" s="6"/>
      <c r="R722" s="6"/>
      <c r="S722" s="6"/>
      <c r="T722" s="6"/>
      <c r="U722" s="6"/>
      <c r="V722" s="6"/>
      <c r="W722" s="17" t="str">
        <f t="shared" ref="W722:W728" si="313"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id</v>
      </c>
      <c r="X722" s="3" t="str">
        <f t="shared" ref="X722:X728" si="314">CONCATENATE("""",W722,"""",":","""","""",",")</f>
        <v>"id":"",</v>
      </c>
      <c r="Y722" s="22" t="str">
        <f t="shared" ref="Y722:Y728" si="315">CONCATENATE("public static String ",,B722,,"=","""",W722,""";")</f>
        <v>public static String ID="id";</v>
      </c>
      <c r="Z722" s="7" t="str">
        <f t="shared" ref="Z722:Z728" si="316">CONCATENATE("private String ",W722,"=","""""",";")</f>
        <v>private String id="";</v>
      </c>
    </row>
    <row r="723" spans="2:26" ht="19.2" x14ac:dyDescent="0.45">
      <c r="B723" s="1" t="s">
        <v>3</v>
      </c>
      <c r="C723" s="1" t="s">
        <v>1</v>
      </c>
      <c r="D723" s="4">
        <v>10</v>
      </c>
      <c r="I723" t="str">
        <f>I722</f>
        <v>ALTER TABLE TM_BACKLOG_DEPENDENCY</v>
      </c>
      <c r="K723" s="21" t="s">
        <v>436</v>
      </c>
      <c r="L723" s="12"/>
      <c r="M723" s="18" t="str">
        <f t="shared" si="312"/>
        <v>STATUS,</v>
      </c>
      <c r="N723" s="5" t="str">
        <f t="shared" ref="N723:N728" si="317">CONCATENATE(B723," ",C723,"(",D723,")",",")</f>
        <v>STATUS VARCHAR(10),</v>
      </c>
      <c r="O723" s="1" t="s">
        <v>3</v>
      </c>
      <c r="W723" s="17" t="str">
        <f t="shared" si="313"/>
        <v>status</v>
      </c>
      <c r="X723" s="3" t="str">
        <f t="shared" si="314"/>
        <v>"status":"",</v>
      </c>
      <c r="Y723" s="22" t="str">
        <f t="shared" si="315"/>
        <v>public static String STATUS="status";</v>
      </c>
      <c r="Z723" s="7" t="str">
        <f t="shared" si="316"/>
        <v>private String status="";</v>
      </c>
    </row>
    <row r="724" spans="2:26" ht="19.2" x14ac:dyDescent="0.45">
      <c r="B724" s="1" t="s">
        <v>4</v>
      </c>
      <c r="C724" s="1" t="s">
        <v>1</v>
      </c>
      <c r="D724" s="4">
        <v>30</v>
      </c>
      <c r="I724" t="str">
        <f>I723</f>
        <v>ALTER TABLE TM_BACKLOG_DEPENDENCY</v>
      </c>
      <c r="J724" t="str">
        <f>CONCATENATE(LEFT(CONCATENATE(" ADD "," ",N724,";"),LEN(CONCATENATE(" ADD "," ",N724,";"))-2),";")</f>
        <v xml:space="preserve"> ADD  INSERT_DATE VARCHAR(30);</v>
      </c>
      <c r="K724" s="21" t="str">
        <f>CONCATENATE(LEFT(CONCATENATE("  ALTER COLUMN  "," ",N724,";"),LEN(CONCATENATE("  ALTER COLUMN  "," ",N724,";"))-2),";")</f>
        <v xml:space="preserve">  ALTER COLUMN   INSERT_DATE VARCHAR(30);</v>
      </c>
      <c r="L724" s="12"/>
      <c r="M724" s="18" t="str">
        <f t="shared" si="312"/>
        <v>INSERT_DATE,</v>
      </c>
      <c r="N724" s="5" t="str">
        <f t="shared" si="317"/>
        <v>INSERT_DATE VARCHAR(30),</v>
      </c>
      <c r="O724" s="1" t="s">
        <v>7</v>
      </c>
      <c r="P724" t="s">
        <v>8</v>
      </c>
      <c r="W724" s="17" t="str">
        <f t="shared" si="313"/>
        <v>insertDate</v>
      </c>
      <c r="X724" s="3" t="str">
        <f t="shared" si="314"/>
        <v>"insertDate":"",</v>
      </c>
      <c r="Y724" s="22" t="str">
        <f t="shared" si="315"/>
        <v>public static String INSERT_DATE="insertDate";</v>
      </c>
      <c r="Z724" s="7" t="str">
        <f t="shared" si="316"/>
        <v>private String insertDate="";</v>
      </c>
    </row>
    <row r="725" spans="2:26" ht="19.2" x14ac:dyDescent="0.45">
      <c r="B725" s="1" t="s">
        <v>5</v>
      </c>
      <c r="C725" s="1" t="s">
        <v>1</v>
      </c>
      <c r="D725" s="4">
        <v>30</v>
      </c>
      <c r="I725" t="str">
        <f>I724</f>
        <v>ALTER TABLE TM_BACKLOG_DEPENDENCY</v>
      </c>
      <c r="J725" t="str">
        <f>CONCATENATE(LEFT(CONCATENATE(" ADD "," ",N725,";"),LEN(CONCATENATE(" ADD "," ",N725,";"))-2),";")</f>
        <v xml:space="preserve"> ADD  MODIFICATION_DATE VARCHAR(30);</v>
      </c>
      <c r="K725" s="21" t="str">
        <f>CONCATENATE(LEFT(CONCATENATE("  ALTER COLUMN  "," ",N725,";"),LEN(CONCATENATE("  ALTER COLUMN  "," ",N725,";"))-2),";")</f>
        <v xml:space="preserve">  ALTER COLUMN   MODIFICATION_DATE VARCHAR(30);</v>
      </c>
      <c r="L725" s="12"/>
      <c r="M725" s="18" t="str">
        <f t="shared" si="312"/>
        <v>MODIFICATION_DATE,</v>
      </c>
      <c r="N725" s="5" t="str">
        <f t="shared" si="317"/>
        <v>MODIFICATION_DATE VARCHAR(30),</v>
      </c>
      <c r="O725" s="1" t="s">
        <v>9</v>
      </c>
      <c r="P725" t="s">
        <v>8</v>
      </c>
      <c r="W725" s="17" t="str">
        <f t="shared" si="313"/>
        <v>modificationDate</v>
      </c>
      <c r="X725" s="3" t="str">
        <f t="shared" si="314"/>
        <v>"modificationDate":"",</v>
      </c>
      <c r="Y725" s="22" t="str">
        <f t="shared" si="315"/>
        <v>public static String MODIFICATION_DATE="modificationDate";</v>
      </c>
      <c r="Z725" s="7" t="str">
        <f t="shared" si="316"/>
        <v>private String modificationDate="";</v>
      </c>
    </row>
    <row r="726" spans="2:26" ht="19.2" x14ac:dyDescent="0.45">
      <c r="B726" s="1" t="s">
        <v>274</v>
      </c>
      <c r="C726" s="1" t="s">
        <v>1</v>
      </c>
      <c r="D726" s="4">
        <v>45</v>
      </c>
      <c r="I726" t="str">
        <f>I725</f>
        <v>ALTER TABLE TM_BACKLOG_DEPENDENCY</v>
      </c>
      <c r="J726" t="str">
        <f>CONCATENATE(LEFT(CONCATENATE(" ADD "," ",N726,";"),LEN(CONCATENATE(" ADD "," ",N726,";"))-2),";")</f>
        <v xml:space="preserve"> ADD  FK_PROJECT_ID VARCHAR(45);</v>
      </c>
      <c r="K726" s="21" t="str">
        <f>CONCATENATE(LEFT(CONCATENATE("  ALTER COLUMN  "," ",N726,";"),LEN(CONCATENATE("  ALTER COLUMN  "," ",N726,";"))-2),";")</f>
        <v xml:space="preserve">  ALTER COLUMN   FK_PROJECT_ID VARCHAR(45);</v>
      </c>
      <c r="L726" s="12"/>
      <c r="M726" s="18" t="str">
        <f t="shared" si="312"/>
        <v>FK_PROJECT_ID,</v>
      </c>
      <c r="N726" s="5" t="str">
        <f t="shared" si="317"/>
        <v>FK_PROJECT_ID VARCHAR(45),</v>
      </c>
      <c r="O726" s="1" t="s">
        <v>10</v>
      </c>
      <c r="P726" t="s">
        <v>288</v>
      </c>
      <c r="Q726" t="s">
        <v>2</v>
      </c>
      <c r="W726" s="17" t="str">
        <f t="shared" si="313"/>
        <v>fkProjectId</v>
      </c>
      <c r="X726" s="3" t="str">
        <f t="shared" si="314"/>
        <v>"fkProjectId":"",</v>
      </c>
      <c r="Y726" s="22" t="str">
        <f t="shared" si="315"/>
        <v>public static String FK_PROJECT_ID="fkProjectId";</v>
      </c>
      <c r="Z726" s="7" t="str">
        <f t="shared" si="316"/>
        <v>private String fkProjectId="";</v>
      </c>
    </row>
    <row r="727" spans="2:26" ht="19.2" x14ac:dyDescent="0.45">
      <c r="B727" s="1" t="s">
        <v>367</v>
      </c>
      <c r="C727" s="1" t="s">
        <v>1</v>
      </c>
      <c r="D727" s="4">
        <v>45</v>
      </c>
      <c r="I727" t="str">
        <f>I717</f>
        <v>ALTER TABLE TM_BACKLOG_TASK_NOTIFIER</v>
      </c>
      <c r="J727" t="str">
        <f>CONCATENATE(LEFT(CONCATENATE(" ADD "," ",N727,";"),LEN(CONCATENATE(" ADD "," ",N727,";"))-2),";")</f>
        <v xml:space="preserve"> ADD  FK_BACKLOG_ID VARCHAR(45);</v>
      </c>
      <c r="K727" s="21" t="str">
        <f>CONCATENATE(LEFT(CONCATENATE("  ALTER COLUMN  "," ",N727,";"),LEN(CONCATENATE("  ALTER COLUMN  "," ",N727,";"))-2),";")</f>
        <v xml:space="preserve">  ALTER COLUMN   FK_BACKLOG_ID VARCHAR(45);</v>
      </c>
      <c r="L727" s="12"/>
      <c r="M727" s="18" t="str">
        <f t="shared" si="312"/>
        <v>FK_BACKLOG_ID,</v>
      </c>
      <c r="N727" s="5" t="str">
        <f t="shared" si="317"/>
        <v>FK_BACKLOG_ID VARCHAR(45),</v>
      </c>
      <c r="O727" s="1" t="s">
        <v>10</v>
      </c>
      <c r="P727" t="s">
        <v>354</v>
      </c>
      <c r="Q727" t="s">
        <v>2</v>
      </c>
      <c r="W727" s="17" t="str">
        <f t="shared" si="313"/>
        <v>fkBacklogId</v>
      </c>
      <c r="X727" s="3" t="str">
        <f t="shared" si="314"/>
        <v>"fkBacklogId":"",</v>
      </c>
      <c r="Y727" s="22" t="str">
        <f t="shared" si="315"/>
        <v>public static String FK_BACKLOG_ID="fkBacklogId";</v>
      </c>
      <c r="Z727" s="7" t="str">
        <f t="shared" si="316"/>
        <v>private String fkBacklogId="";</v>
      </c>
    </row>
    <row r="728" spans="2:26" ht="19.2" x14ac:dyDescent="0.45">
      <c r="B728" s="1" t="s">
        <v>539</v>
      </c>
      <c r="C728" s="1" t="s">
        <v>1</v>
      </c>
      <c r="D728" s="4">
        <v>44</v>
      </c>
      <c r="I728" t="str">
        <f>I545</f>
        <v>ALTER TABLE TM_COMMENT_FILE</v>
      </c>
      <c r="J728" t="str">
        <f>CONCATENATE(LEFT(CONCATENATE(" ADD "," ",N728,";"),LEN(CONCATENATE(" ADD "," ",N728,";"))-2),";")</f>
        <v xml:space="preserve"> ADD  FK_PARENT_BACKLOG_ID VARCHAR(44);</v>
      </c>
      <c r="K728" s="21" t="str">
        <f>CONCATENATE(LEFT(CONCATENATE("  ALTER COLUMN  "," ",N728,";"),LEN(CONCATENATE("  ALTER COLUMN  "," ",N728,";"))-2),";")</f>
        <v xml:space="preserve">  ALTER COLUMN   FK_PARENT_BACKLOG_ID VARCHAR(44);</v>
      </c>
      <c r="L728" s="12"/>
      <c r="M728" s="18" t="str">
        <f t="shared" si="312"/>
        <v>FK_PARENT_BACKLOG_ID,</v>
      </c>
      <c r="N728" s="5" t="str">
        <f t="shared" si="317"/>
        <v>FK_PARENT_BACKLOG_ID VARCHAR(44),</v>
      </c>
      <c r="O728" s="1" t="s">
        <v>10</v>
      </c>
      <c r="P728" t="s">
        <v>540</v>
      </c>
      <c r="Q728" t="s">
        <v>354</v>
      </c>
      <c r="R728" t="s">
        <v>2</v>
      </c>
      <c r="W728" s="17" t="str">
        <f t="shared" si="313"/>
        <v>fkParentBacklogId</v>
      </c>
      <c r="X728" s="3" t="str">
        <f t="shared" si="314"/>
        <v>"fkParentBacklogId":"",</v>
      </c>
      <c r="Y728" s="22" t="str">
        <f t="shared" si="315"/>
        <v>public static String FK_PARENT_BACKLOG_ID="fkParentBacklogId";</v>
      </c>
      <c r="Z728" s="7" t="str">
        <f t="shared" si="316"/>
        <v>private String fkParentBacklogId="";</v>
      </c>
    </row>
    <row r="729" spans="2:26" ht="19.2" x14ac:dyDescent="0.45">
      <c r="B729" s="1"/>
      <c r="C729" s="1"/>
      <c r="D729" s="4"/>
      <c r="L729" s="12"/>
      <c r="M729" s="18"/>
      <c r="N729" s="33" t="s">
        <v>130</v>
      </c>
      <c r="O729" s="1"/>
      <c r="W729" s="17"/>
    </row>
    <row r="730" spans="2:26" x14ac:dyDescent="0.3">
      <c r="N730" s="31" t="s">
        <v>126</v>
      </c>
    </row>
    <row r="734" spans="2:26" x14ac:dyDescent="0.3">
      <c r="B734" s="2" t="s">
        <v>541</v>
      </c>
      <c r="I734" t="str">
        <f>CONCATENATE("ALTER TABLE"," ",B734)</f>
        <v>ALTER TABLE TM_BACKLOG_DEPENDENCY_LIST</v>
      </c>
      <c r="J734" t="s">
        <v>293</v>
      </c>
      <c r="K734" s="26" t="str">
        <f>CONCATENATE(J734," VIEW ",B734," AS SELECT")</f>
        <v>create OR REPLACE VIEW TM_BACKLOG_DEPENDENCY_LIST AS SELECT</v>
      </c>
      <c r="N734" s="5" t="str">
        <f>CONCATENATE("CREATE TABLE ",B734," ","(")</f>
        <v>CREATE TABLE TM_BACKLOG_DEPENDENCY_LIST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>I734</f>
        <v>ALTER TABLE TM_BACKLOG_DEPENDENCY_LIST</v>
      </c>
      <c r="K735" s="25" t="str">
        <f>CONCATENATE("T.",B735,",")</f>
        <v>T.ID,</v>
      </c>
      <c r="L735" s="12"/>
      <c r="M735" s="18" t="str">
        <f t="shared" ref="M735:M743" si="318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3" si="319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3" si="320">CONCATENATE("""",W735,"""",":","""","""",",")</f>
        <v>"id":"",</v>
      </c>
      <c r="Y735" s="22" t="str">
        <f t="shared" ref="Y735:Y743" si="321">CONCATENATE("public static String ",,B735,,"=","""",W735,""";")</f>
        <v>public static String ID="id";</v>
      </c>
      <c r="Z735" s="7" t="str">
        <f t="shared" ref="Z735:Z743" si="322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>I735</f>
        <v>ALTER TABLE TM_BACKLOG_DEPENDENCY_LIST</v>
      </c>
      <c r="K736" s="25" t="str">
        <f t="shared" ref="K736:K742" si="323">CONCATENATE("T.",B736,",")</f>
        <v>T.STATUS,</v>
      </c>
      <c r="L736" s="12"/>
      <c r="M736" s="18" t="str">
        <f t="shared" si="318"/>
        <v>STATUS,</v>
      </c>
      <c r="N736" s="5" t="str">
        <f t="shared" ref="N736:N743" si="324">CONCATENATE(B736," ",C736,"(",D736,")",",")</f>
        <v>STATUS VARCHAR(10),</v>
      </c>
      <c r="O736" s="1" t="s">
        <v>3</v>
      </c>
      <c r="W736" s="17" t="str">
        <f t="shared" si="319"/>
        <v>status</v>
      </c>
      <c r="X736" s="3" t="str">
        <f t="shared" si="320"/>
        <v>"status":"",</v>
      </c>
      <c r="Y736" s="22" t="str">
        <f t="shared" si="321"/>
        <v>public static String STATUS="status";</v>
      </c>
      <c r="Z736" s="7" t="str">
        <f t="shared" si="322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>I736</f>
        <v>ALTER TABLE TM_BACKLOG_DEPENDENCY_LIST</v>
      </c>
      <c r="K737" s="25" t="str">
        <f t="shared" si="323"/>
        <v>T.INSERT_DATE,</v>
      </c>
      <c r="L737" s="12"/>
      <c r="M737" s="18" t="str">
        <f t="shared" si="318"/>
        <v>INSERT_DATE,</v>
      </c>
      <c r="N737" s="5" t="str">
        <f t="shared" si="324"/>
        <v>INSERT_DATE VARCHAR(30),</v>
      </c>
      <c r="O737" s="1" t="s">
        <v>7</v>
      </c>
      <c r="P737" t="s">
        <v>8</v>
      </c>
      <c r="W737" s="17" t="str">
        <f t="shared" si="319"/>
        <v>insertDate</v>
      </c>
      <c r="X737" s="3" t="str">
        <f t="shared" si="320"/>
        <v>"insertDate":"",</v>
      </c>
      <c r="Y737" s="22" t="str">
        <f t="shared" si="321"/>
        <v>public static String INSERT_DATE="insertDate";</v>
      </c>
      <c r="Z737" s="7" t="str">
        <f t="shared" si="322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>I737</f>
        <v>ALTER TABLE TM_BACKLOG_DEPENDENCY_LIST</v>
      </c>
      <c r="K738" s="25" t="str">
        <f t="shared" si="323"/>
        <v>T.MODIFICATION_DATE,</v>
      </c>
      <c r="L738" s="12"/>
      <c r="M738" s="18" t="str">
        <f t="shared" si="318"/>
        <v>MODIFICATION_DATE,</v>
      </c>
      <c r="N738" s="5" t="str">
        <f t="shared" si="324"/>
        <v>MODIFICATION_DATE VARCHAR(30),</v>
      </c>
      <c r="O738" s="1" t="s">
        <v>9</v>
      </c>
      <c r="P738" t="s">
        <v>8</v>
      </c>
      <c r="W738" s="17" t="str">
        <f t="shared" si="319"/>
        <v>modificationDate</v>
      </c>
      <c r="X738" s="3" t="str">
        <f t="shared" si="320"/>
        <v>"modificationDate":"",</v>
      </c>
      <c r="Y738" s="22" t="str">
        <f t="shared" si="321"/>
        <v>public static String MODIFICATION_DATE="modificationDate";</v>
      </c>
      <c r="Z738" s="7" t="str">
        <f t="shared" si="322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>I738</f>
        <v>ALTER TABLE TM_BACKLOG_DEPENDENCY_LIST</v>
      </c>
      <c r="K739" s="25" t="str">
        <f t="shared" si="323"/>
        <v>T.FK_PROJECT_ID,</v>
      </c>
      <c r="L739" s="12"/>
      <c r="M739" s="18" t="str">
        <f t="shared" si="318"/>
        <v>FK_PROJECT_ID,</v>
      </c>
      <c r="N739" s="5" t="str">
        <f t="shared" si="324"/>
        <v>FK_PROJECT_ID VARCHAR(45),</v>
      </c>
      <c r="O739" s="1" t="s">
        <v>10</v>
      </c>
      <c r="P739" t="s">
        <v>288</v>
      </c>
      <c r="Q739" t="s">
        <v>2</v>
      </c>
      <c r="W739" s="17" t="str">
        <f t="shared" si="319"/>
        <v>fkProjectId</v>
      </c>
      <c r="X739" s="3" t="str">
        <f t="shared" si="320"/>
        <v>"fkProjectId":"",</v>
      </c>
      <c r="Y739" s="22" t="str">
        <f t="shared" si="321"/>
        <v>public static String FK_PROJECT_ID="fkProjectId";</v>
      </c>
      <c r="Z739" s="7" t="str">
        <f t="shared" si="322"/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>
        <f>I729</f>
        <v>0</v>
      </c>
      <c r="K740" s="25" t="str">
        <f t="shared" si="323"/>
        <v>T.FK_BACKLOG_ID,</v>
      </c>
      <c r="L740" s="12"/>
      <c r="M740" s="18" t="str">
        <f t="shared" si="318"/>
        <v>FK_BACKLOG_ID,</v>
      </c>
      <c r="N740" s="5" t="str">
        <f t="shared" si="324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9"/>
        <v>fkBacklogId</v>
      </c>
      <c r="X740" s="3" t="str">
        <f t="shared" si="320"/>
        <v>"fkBacklogId":"",</v>
      </c>
      <c r="Y740" s="22" t="str">
        <f t="shared" si="321"/>
        <v>public static String FK_BACKLOG_ID="fkBacklogId";</v>
      </c>
      <c r="Z740" s="7" t="str">
        <f t="shared" si="322"/>
        <v>private String fkBacklogId="";</v>
      </c>
    </row>
    <row r="741" spans="2:26" ht="19.2" x14ac:dyDescent="0.45">
      <c r="B741" s="1" t="s">
        <v>351</v>
      </c>
      <c r="C741" s="1" t="s">
        <v>1</v>
      </c>
      <c r="D741" s="4">
        <v>45</v>
      </c>
      <c r="I741">
        <f>I730</f>
        <v>0</v>
      </c>
      <c r="K741" s="25" t="s">
        <v>543</v>
      </c>
      <c r="L741" s="12"/>
      <c r="M741" s="18" t="str">
        <f t="shared" si="318"/>
        <v>BACKLOG_NAME,</v>
      </c>
      <c r="N741" s="5" t="str">
        <f t="shared" si="324"/>
        <v>BACKLOG_NAME VARCHAR(45),</v>
      </c>
      <c r="O741" s="1" t="s">
        <v>354</v>
      </c>
      <c r="P741" t="s">
        <v>0</v>
      </c>
      <c r="W741" s="17" t="str">
        <f t="shared" si="319"/>
        <v>backlogName</v>
      </c>
      <c r="X741" s="3" t="str">
        <f t="shared" si="320"/>
        <v>"backlogName":"",</v>
      </c>
      <c r="Y741" s="22" t="str">
        <f t="shared" si="321"/>
        <v>public static String BACKLOG_NAME="backlogName";</v>
      </c>
      <c r="Z741" s="7" t="str">
        <f t="shared" si="322"/>
        <v>private String backlogName="";</v>
      </c>
    </row>
    <row r="742" spans="2:26" ht="19.2" x14ac:dyDescent="0.45">
      <c r="B742" s="1" t="s">
        <v>539</v>
      </c>
      <c r="C742" s="1" t="s">
        <v>1</v>
      </c>
      <c r="D742" s="4">
        <v>44</v>
      </c>
      <c r="I742" t="str">
        <f>I557</f>
        <v>ALTER TABLE TM_INPUT</v>
      </c>
      <c r="K742" s="25" t="str">
        <f t="shared" si="323"/>
        <v>T.FK_PARENT_BACKLOG_ID,</v>
      </c>
      <c r="L742" s="12"/>
      <c r="M742" s="18" t="str">
        <f t="shared" si="318"/>
        <v>FK_PARENT_BACKLOG_ID,</v>
      </c>
      <c r="N742" s="5" t="str">
        <f t="shared" si="324"/>
        <v>FK_PARENT_BACKLOG_ID VARCHAR(44),</v>
      </c>
      <c r="O742" s="1" t="s">
        <v>10</v>
      </c>
      <c r="P742" t="s">
        <v>540</v>
      </c>
      <c r="Q742" t="s">
        <v>354</v>
      </c>
      <c r="R742" t="s">
        <v>2</v>
      </c>
      <c r="W742" s="17" t="str">
        <f t="shared" si="319"/>
        <v>fkParentBacklogId</v>
      </c>
      <c r="X742" s="3" t="str">
        <f t="shared" si="320"/>
        <v>"fkParentBacklogId":"",</v>
      </c>
      <c r="Y742" s="22" t="str">
        <f t="shared" si="321"/>
        <v>public static String FK_PARENT_BACKLOG_ID="fkParentBacklogId";</v>
      </c>
      <c r="Z742" s="7" t="str">
        <f t="shared" si="322"/>
        <v>private String fkParentBacklogId="";</v>
      </c>
    </row>
    <row r="743" spans="2:26" ht="19.2" x14ac:dyDescent="0.45">
      <c r="B743" s="1" t="s">
        <v>542</v>
      </c>
      <c r="C743" s="1" t="s">
        <v>1</v>
      </c>
      <c r="D743" s="4">
        <v>44</v>
      </c>
      <c r="I743" t="str">
        <f>I558</f>
        <v>ALTER TABLE TM_INPUT</v>
      </c>
      <c r="K743" s="25" t="s">
        <v>545</v>
      </c>
      <c r="L743" s="12"/>
      <c r="M743" s="18" t="str">
        <f t="shared" si="318"/>
        <v>PARENT_BACKLOG_NAME,</v>
      </c>
      <c r="N743" s="5" t="str">
        <f t="shared" si="324"/>
        <v>PARENT_BACKLOG_NAME VARCHAR(44),</v>
      </c>
      <c r="O743" s="1" t="s">
        <v>131</v>
      </c>
      <c r="P743" t="s">
        <v>354</v>
      </c>
      <c r="Q743" t="s">
        <v>0</v>
      </c>
      <c r="W743" s="17" t="str">
        <f t="shared" si="319"/>
        <v>parentBacklogName</v>
      </c>
      <c r="X743" s="3" t="str">
        <f t="shared" si="320"/>
        <v>"parentBacklogName":"",</v>
      </c>
      <c r="Y743" s="22" t="str">
        <f t="shared" si="321"/>
        <v>public static String PARENT_BACKLOG_NAME="parentBacklogName";</v>
      </c>
      <c r="Z743" s="7" t="str">
        <f t="shared" si="322"/>
        <v>private String parentBacklogName="";</v>
      </c>
    </row>
    <row r="744" spans="2:26" ht="19.2" x14ac:dyDescent="0.45">
      <c r="B744" s="1"/>
      <c r="C744" s="1"/>
      <c r="D744" s="4"/>
      <c r="K744" s="29" t="s">
        <v>544</v>
      </c>
      <c r="L744" s="12"/>
      <c r="M744" s="18"/>
      <c r="N744" s="33" t="s">
        <v>130</v>
      </c>
      <c r="O744" s="1"/>
      <c r="W744" s="17"/>
    </row>
    <row r="745" spans="2:26" x14ac:dyDescent="0.3">
      <c r="N745" s="31" t="s">
        <v>126</v>
      </c>
    </row>
    <row r="746" spans="2:26" x14ac:dyDescent="0.3">
      <c r="N746" s="31"/>
    </row>
    <row r="747" spans="2:26" x14ac:dyDescent="0.3">
      <c r="B747" s="2" t="s">
        <v>559</v>
      </c>
      <c r="I747" t="str">
        <f>CONCATENATE("ALTER TABLE"," ",B747)</f>
        <v>ALTER TABLE TM_TEST_SCENARIO</v>
      </c>
      <c r="K747" s="25"/>
      <c r="N747" s="5" t="str">
        <f>CONCATENATE("CREATE TABLE ",B747," ","(")</f>
        <v>CREATE TABLE TM_TEST_SCENARIO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TM_TEST_SCENARIO</v>
      </c>
      <c r="L748" s="12"/>
      <c r="M748" s="18" t="str">
        <f t="shared" ref="M748:M764" si="325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64" si="326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64" si="327">CONCATENATE("""",W748,"""",":","""","""",",")</f>
        <v>"id":"",</v>
      </c>
      <c r="Y748" s="22" t="str">
        <f t="shared" ref="Y748:Y764" si="328">CONCATENATE("public static String ",,B748,,"=","""",W748,""";")</f>
        <v>public static String ID="id";</v>
      </c>
      <c r="Z748" s="7" t="str">
        <f t="shared" ref="Z748:Z764" si="329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TM_TEST_SCENARIO</v>
      </c>
      <c r="K749" s="21" t="s">
        <v>436</v>
      </c>
      <c r="L749" s="12"/>
      <c r="M749" s="18" t="str">
        <f t="shared" si="325"/>
        <v>STATUS,</v>
      </c>
      <c r="N749" s="5" t="str">
        <f t="shared" ref="N749:N764" si="330">CONCATENATE(B749," ",C749,"(",D749,")",",")</f>
        <v>STATUS VARCHAR(10),</v>
      </c>
      <c r="O749" s="1" t="s">
        <v>3</v>
      </c>
      <c r="W749" s="17" t="str">
        <f t="shared" si="326"/>
        <v>status</v>
      </c>
      <c r="X749" s="3" t="str">
        <f t="shared" si="327"/>
        <v>"status":"",</v>
      </c>
      <c r="Y749" s="22" t="str">
        <f t="shared" si="328"/>
        <v>public static String STATUS="status";</v>
      </c>
      <c r="Z749" s="7" t="str">
        <f t="shared" si="329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TM_TEST_SCENARIO</v>
      </c>
      <c r="J750" t="str">
        <f t="shared" ref="J750:J764" si="331">CONCATENATE(LEFT(CONCATENATE(" ADD "," ",N750,";"),LEN(CONCATENATE(" ADD "," ",N750,";"))-2),";")</f>
        <v xml:space="preserve"> ADD  INSERT_DATE VARCHAR(30);</v>
      </c>
      <c r="K750" s="21" t="str">
        <f t="shared" ref="K750:K764" si="332">CONCATENATE(LEFT(CONCATENATE("  ALTER COLUMN  "," ",N750,";"),LEN(CONCATENATE("  ALTER COLUMN  "," ",N750,";"))-2),";")</f>
        <v xml:space="preserve">  ALTER COLUMN   INSERT_DATE VARCHAR(30);</v>
      </c>
      <c r="L750" s="12"/>
      <c r="M750" s="18" t="str">
        <f t="shared" si="325"/>
        <v>INSERT_DATE,</v>
      </c>
      <c r="N750" s="5" t="str">
        <f t="shared" si="330"/>
        <v>INSERT_DATE VARCHAR(30),</v>
      </c>
      <c r="O750" s="1" t="s">
        <v>7</v>
      </c>
      <c r="P750" t="s">
        <v>8</v>
      </c>
      <c r="W750" s="17" t="str">
        <f t="shared" si="326"/>
        <v>insertDate</v>
      </c>
      <c r="X750" s="3" t="str">
        <f t="shared" si="327"/>
        <v>"insertDate":"",</v>
      </c>
      <c r="Y750" s="22" t="str">
        <f t="shared" si="328"/>
        <v>public static String INSERT_DATE="insertDate";</v>
      </c>
      <c r="Z750" s="7" t="str">
        <f t="shared" si="329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TM_TEST_SCENARIO</v>
      </c>
      <c r="J751" t="str">
        <f t="shared" si="331"/>
        <v xml:space="preserve"> ADD  MODIFICATION_DATE VARCHAR(30);</v>
      </c>
      <c r="K751" s="21" t="str">
        <f t="shared" si="332"/>
        <v xml:space="preserve">  ALTER COLUMN   MODIFICATION_DATE VARCHAR(30);</v>
      </c>
      <c r="L751" s="12"/>
      <c r="M751" s="18" t="str">
        <f t="shared" si="325"/>
        <v>MODIFICATION_DATE,</v>
      </c>
      <c r="N751" s="5" t="str">
        <f t="shared" si="330"/>
        <v>MODIFICATION_DATE VARCHAR(30),</v>
      </c>
      <c r="O751" s="1" t="s">
        <v>9</v>
      </c>
      <c r="P751" t="s">
        <v>8</v>
      </c>
      <c r="W751" s="17" t="str">
        <f t="shared" si="326"/>
        <v>modificationDate</v>
      </c>
      <c r="X751" s="3" t="str">
        <f t="shared" si="327"/>
        <v>"modificationDate":"",</v>
      </c>
      <c r="Y751" s="22" t="str">
        <f t="shared" si="328"/>
        <v>public static String MODIFICATION_DATE="modificationDate";</v>
      </c>
      <c r="Z751" s="7" t="str">
        <f t="shared" si="329"/>
        <v>private String modificationDate="";</v>
      </c>
    </row>
    <row r="752" spans="2:26" ht="19.2" x14ac:dyDescent="0.45">
      <c r="B752" s="1" t="s">
        <v>274</v>
      </c>
      <c r="C752" s="1" t="s">
        <v>1</v>
      </c>
      <c r="D752" s="4">
        <v>45</v>
      </c>
      <c r="I752" t="str">
        <f>I751</f>
        <v>ALTER TABLE TM_TEST_SCENARIO</v>
      </c>
      <c r="J752" t="str">
        <f t="shared" si="331"/>
        <v xml:space="preserve"> ADD  FK_PROJECT_ID VARCHAR(45);</v>
      </c>
      <c r="K752" s="21" t="str">
        <f t="shared" si="332"/>
        <v xml:space="preserve">  ALTER COLUMN   FK_PROJECT_ID VARCHAR(45);</v>
      </c>
      <c r="L752" s="12"/>
      <c r="M752" s="18" t="str">
        <f t="shared" si="325"/>
        <v>FK_PROJECT_ID,</v>
      </c>
      <c r="N752" s="5" t="str">
        <f t="shared" si="330"/>
        <v>FK_PROJECT_ID VARCHAR(45),</v>
      </c>
      <c r="O752" s="1" t="s">
        <v>10</v>
      </c>
      <c r="P752" t="s">
        <v>288</v>
      </c>
      <c r="Q752" t="s">
        <v>2</v>
      </c>
      <c r="W752" s="17" t="str">
        <f t="shared" si="326"/>
        <v>fkProjectId</v>
      </c>
      <c r="X752" s="3" t="str">
        <f t="shared" si="327"/>
        <v>"fkProjectId":"",</v>
      </c>
      <c r="Y752" s="22" t="str">
        <f t="shared" si="328"/>
        <v>public static String FK_PROJECT_ID="fkProjectId";</v>
      </c>
      <c r="Z752" s="7" t="str">
        <f t="shared" si="329"/>
        <v>private String fkProjectId="";</v>
      </c>
    </row>
    <row r="753" spans="2:26" ht="19.2" x14ac:dyDescent="0.45">
      <c r="B753" s="1" t="s">
        <v>367</v>
      </c>
      <c r="C753" s="1" t="s">
        <v>1</v>
      </c>
      <c r="D753" s="4">
        <v>45</v>
      </c>
      <c r="I753" t="str">
        <f t="shared" ref="I753:I764" si="333">I752</f>
        <v>ALTER TABLE TM_TEST_SCENARIO</v>
      </c>
      <c r="J753" t="str">
        <f t="shared" si="331"/>
        <v xml:space="preserve"> ADD  FK_BACKLOG_ID VARCHAR(45);</v>
      </c>
      <c r="K753" s="21" t="str">
        <f t="shared" si="332"/>
        <v xml:space="preserve">  ALTER COLUMN   FK_BACKLOG_ID VARCHAR(45);</v>
      </c>
      <c r="L753" s="12"/>
      <c r="M753" s="18" t="str">
        <f>CONCATENATE(B753,",")</f>
        <v>FK_BACKLOG_ID,</v>
      </c>
      <c r="N753" s="5" t="str">
        <f>CONCATENATE(B753," ",C753,"(",D753,")",",")</f>
        <v>FK_BACKLOG_ID VARCHAR(45),</v>
      </c>
      <c r="O753" s="1" t="s">
        <v>10</v>
      </c>
      <c r="P753" t="s">
        <v>354</v>
      </c>
      <c r="Q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fkBacklogId</v>
      </c>
      <c r="X753" s="3" t="str">
        <f>CONCATENATE("""",W753,"""",":","""","""",",")</f>
        <v>"fkBacklogId":"",</v>
      </c>
      <c r="Y753" s="22" t="str">
        <f>CONCATENATE("public static String ",,B753,,"=","""",W753,""";")</f>
        <v>public static String FK_BACKLOG_ID="fkBacklogId";</v>
      </c>
      <c r="Z753" s="7" t="str">
        <f>CONCATENATE("private String ",W753,"=","""""",";")</f>
        <v>private String fkBacklogId="";</v>
      </c>
    </row>
    <row r="754" spans="2:26" ht="19.2" x14ac:dyDescent="0.45">
      <c r="B754" s="1" t="s">
        <v>588</v>
      </c>
      <c r="C754" s="1" t="s">
        <v>1</v>
      </c>
      <c r="D754" s="4">
        <v>45</v>
      </c>
      <c r="I754" t="str">
        <f>I752</f>
        <v>ALTER TABLE TM_TEST_SCENARIO</v>
      </c>
      <c r="J754" t="str">
        <f>CONCATENATE(LEFT(CONCATENATE(" ADD "," ",N754,";"),LEN(CONCATENATE(" ADD "," ",N754,";"))-2),";")</f>
        <v xml:space="preserve"> ADD  FK_CREATED_BY VARCHAR(45);</v>
      </c>
      <c r="K754" s="21" t="str">
        <f>CONCATENATE(LEFT(CONCATENATE("  ALTER COLUMN  "," ",N754,";"),LEN(CONCATENATE("  ALTER COLUMN  "," ",N754,";"))-2),";")</f>
        <v xml:space="preserve">  ALTER COLUMN   FK_CREATED_BY VARCHAR(45);</v>
      </c>
      <c r="L754" s="12"/>
      <c r="M754" s="18" t="str">
        <f>CONCATENATE(B754,",")</f>
        <v>FK_CREATED_BY,</v>
      </c>
      <c r="N754" s="5" t="str">
        <f>CONCATENATE(B754," ",C754,"(",D754,")",",")</f>
        <v>FK_CREATED_BY VARCHAR(45),</v>
      </c>
      <c r="O754" s="1" t="s">
        <v>10</v>
      </c>
      <c r="P754" t="s">
        <v>282</v>
      </c>
      <c r="Q754" t="s">
        <v>128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fkCreatedBy</v>
      </c>
      <c r="X754" s="3" t="str">
        <f>CONCATENATE("""",W754,"""",":","""","""",",")</f>
        <v>"fkCreatedBy":"",</v>
      </c>
      <c r="Y754" s="22" t="str">
        <f>CONCATENATE("public static String ",,B754,,"=","""",W754,""";")</f>
        <v>public static String FK_CREATED_BY="fkCreatedBy";</v>
      </c>
      <c r="Z754" s="7" t="str">
        <f>CONCATENATE("private String ",W754,"=","""""",";")</f>
        <v>private String fkCreatedBy="";</v>
      </c>
    </row>
    <row r="755" spans="2:26" ht="19.2" x14ac:dyDescent="0.45">
      <c r="B755" s="1" t="s">
        <v>561</v>
      </c>
      <c r="C755" s="1" t="s">
        <v>1</v>
      </c>
      <c r="D755" s="4">
        <v>3000</v>
      </c>
      <c r="I755" t="str">
        <f>I753</f>
        <v>ALTER TABLE TM_TEST_SCENARIO</v>
      </c>
      <c r="J755" t="str">
        <f t="shared" si="331"/>
        <v xml:space="preserve"> ADD  SCENARIO_NAME VARCHAR(3000);</v>
      </c>
      <c r="K755" s="21" t="str">
        <f t="shared" si="332"/>
        <v xml:space="preserve">  ALTER COLUMN   SCENARIO_NAME VARCHAR(3000);</v>
      </c>
      <c r="L755" s="12"/>
      <c r="M755" s="18" t="str">
        <f>CONCATENATE(B755,",")</f>
        <v>SCENARIO_NAME,</v>
      </c>
      <c r="N755" s="5" t="str">
        <f>CONCATENATE(B755," ",C755,"(",D755,")",",")</f>
        <v>SCENARIO_NAME VARCHAR(3000),</v>
      </c>
      <c r="O755" s="1" t="s">
        <v>560</v>
      </c>
      <c r="P755" t="s">
        <v>0</v>
      </c>
      <c r="W755" s="17" t="str">
        <f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scenarioName</v>
      </c>
      <c r="X755" s="3" t="str">
        <f>CONCATENATE("""",W755,"""",":","""","""",",")</f>
        <v>"scenarioName":"",</v>
      </c>
      <c r="Y755" s="22" t="str">
        <f>CONCATENATE("public static String ",,B755,,"=","""",W755,""";")</f>
        <v>public static String SCENARIO_NAME="scenarioName";</v>
      </c>
      <c r="Z755" s="7" t="str">
        <f>CONCATENATE("private String ",W755,"=","""""",";")</f>
        <v>private String scenarioName="";</v>
      </c>
    </row>
    <row r="756" spans="2:26" ht="19.2" x14ac:dyDescent="0.45">
      <c r="B756" s="1" t="s">
        <v>562</v>
      </c>
      <c r="C756" s="1" t="s">
        <v>1</v>
      </c>
      <c r="D756" s="4">
        <v>3000</v>
      </c>
      <c r="I756" t="str">
        <f t="shared" si="333"/>
        <v>ALTER TABLE TM_TEST_SCENARIO</v>
      </c>
      <c r="J756" t="str">
        <f t="shared" si="331"/>
        <v xml:space="preserve"> ADD  EXPECTED_RESULT VARCHAR(3000);</v>
      </c>
      <c r="K756" s="21" t="str">
        <f t="shared" si="332"/>
        <v xml:space="preserve">  ALTER COLUMN   EXPECTED_RESULT VARCHAR(3000);</v>
      </c>
      <c r="L756" s="12"/>
      <c r="M756" s="18" t="str">
        <f t="shared" si="325"/>
        <v>EXPECTED_RESULT,</v>
      </c>
      <c r="N756" s="5" t="str">
        <f t="shared" si="330"/>
        <v>EXPECTED_RESULT VARCHAR(3000),</v>
      </c>
      <c r="O756" s="1" t="s">
        <v>564</v>
      </c>
      <c r="P756" t="s">
        <v>565</v>
      </c>
      <c r="W756" s="17" t="str">
        <f t="shared" si="326"/>
        <v>expectedResult</v>
      </c>
      <c r="X756" s="3" t="str">
        <f t="shared" si="327"/>
        <v>"expectedResult":"",</v>
      </c>
      <c r="Y756" s="22" t="str">
        <f t="shared" si="328"/>
        <v>public static String EXPECTED_RESULT="expectedResult";</v>
      </c>
      <c r="Z756" s="7" t="str">
        <f t="shared" si="329"/>
        <v>private String expectedResult="";</v>
      </c>
    </row>
    <row r="757" spans="2:26" ht="19.2" x14ac:dyDescent="0.45">
      <c r="B757" s="1" t="s">
        <v>563</v>
      </c>
      <c r="C757" s="1" t="s">
        <v>1</v>
      </c>
      <c r="D757" s="4">
        <v>44</v>
      </c>
      <c r="I757" t="str">
        <f t="shared" si="333"/>
        <v>ALTER TABLE TM_TEST_SCENARIO</v>
      </c>
      <c r="J757" t="str">
        <f t="shared" si="331"/>
        <v xml:space="preserve"> ADD  SCENARIO_STATUS VARCHAR(44);</v>
      </c>
      <c r="K757" s="21" t="str">
        <f t="shared" si="332"/>
        <v xml:space="preserve">  ALTER COLUMN   SCENARIO_STATUS VARCHAR(44);</v>
      </c>
      <c r="L757" s="12"/>
      <c r="M757" s="18" t="str">
        <f>CONCATENATE(B757,",")</f>
        <v>SCENARIO_STATUS,</v>
      </c>
      <c r="N757" s="5" t="str">
        <f>CONCATENATE(B757," ",C757,"(",D757,")",",")</f>
        <v>SCENARIO_STATUS VARCHAR(44),</v>
      </c>
      <c r="O757" s="1" t="s">
        <v>560</v>
      </c>
      <c r="P757" t="s">
        <v>3</v>
      </c>
      <c r="W757" s="17" t="str">
        <f>CONCATENATE(,LOWER(O757),UPPER(LEFT(P757,1)),LOWER(RIGHT(P757,LEN(P757)-IF(LEN(P757)&gt;0,1,LEN(P757)))),UPPER(LEFT(Q757,1)),LOWER(RIGHT(Q757,LEN(Q757)-IF(LEN(Q757)&gt;0,1,LEN(Q757)))),UPPER(LEFT(R757,1)),LOWER(RIGHT(R757,LEN(R757)-IF(LEN(R757)&gt;0,1,LEN(R757)))),UPPER(LEFT(S757,1)),LOWER(RIGHT(S757,LEN(S757)-IF(LEN(S757)&gt;0,1,LEN(S757)))),UPPER(LEFT(T757,1)),LOWER(RIGHT(T757,LEN(T757)-IF(LEN(T757)&gt;0,1,LEN(T757)))),UPPER(LEFT(U757,1)),LOWER(RIGHT(U757,LEN(U757)-IF(LEN(U757)&gt;0,1,LEN(U757)))),UPPER(LEFT(V757,1)),LOWER(RIGHT(V757,LEN(V757)-IF(LEN(V757)&gt;0,1,LEN(V757)))))</f>
        <v>scenarioStatus</v>
      </c>
      <c r="X757" s="3" t="str">
        <f>CONCATENATE("""",W757,"""",":","""","""",",")</f>
        <v>"scenarioStatus":"",</v>
      </c>
      <c r="Y757" s="22" t="str">
        <f>CONCATENATE("public static String ",,B757,,"=","""",W757,""";")</f>
        <v>public static String SCENARIO_STATUS="scenarioStatus";</v>
      </c>
      <c r="Z757" s="7" t="str">
        <f>CONCATENATE("private String ",W757,"=","""""",";")</f>
        <v>private String scenarioStatus="";</v>
      </c>
    </row>
    <row r="758" spans="2:26" ht="19.2" x14ac:dyDescent="0.45">
      <c r="B758" s="1" t="s">
        <v>567</v>
      </c>
      <c r="C758" s="1" t="s">
        <v>1</v>
      </c>
      <c r="D758" s="4">
        <v>44</v>
      </c>
      <c r="I758" t="str">
        <f t="shared" si="333"/>
        <v>ALTER TABLE TM_TEST_SCENARIO</v>
      </c>
      <c r="J758" t="str">
        <f t="shared" ref="J758" si="334">CONCATENATE(LEFT(CONCATENATE(" ADD "," ",N758,";"),LEN(CONCATENATE(" ADD "," ",N758,";"))-2),";")</f>
        <v xml:space="preserve"> ADD  SCENARIO_TIME VARCHAR(44);</v>
      </c>
      <c r="K758" s="21" t="str">
        <f t="shared" ref="K758" si="335">CONCATENATE(LEFT(CONCATENATE("  ALTER COLUMN  "," ",N758,";"),LEN(CONCATENATE("  ALTER COLUMN  "," ",N758,";"))-2),";")</f>
        <v xml:space="preserve">  ALTER COLUMN   SCENARIO_TIME VARCHAR(44);</v>
      </c>
      <c r="L758" s="12"/>
      <c r="M758" s="18" t="str">
        <f>CONCATENATE(B758,",")</f>
        <v>SCENARIO_TIME,</v>
      </c>
      <c r="N758" s="5" t="str">
        <f>CONCATENATE(B758," ",C758,"(",D758,")",",")</f>
        <v>SCENARIO_TIME VARCHAR(44),</v>
      </c>
      <c r="O758" s="1" t="s">
        <v>560</v>
      </c>
      <c r="P758" t="s">
        <v>133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scenarioTime</v>
      </c>
      <c r="X758" s="3" t="str">
        <f>CONCATENATE("""",W758,"""",":","""","""",",")</f>
        <v>"scenarioTime":"",</v>
      </c>
      <c r="Y758" s="22" t="str">
        <f>CONCATENATE("public static String ",,B758,,"=","""",W758,""";")</f>
        <v>public static String SCENARIO_TIME="scenarioTime";</v>
      </c>
      <c r="Z758" s="7" t="str">
        <f>CONCATENATE("private String ",W758,"=","""""",";")</f>
        <v>private String scenarioTime="";</v>
      </c>
    </row>
    <row r="759" spans="2:26" ht="19.2" x14ac:dyDescent="0.45">
      <c r="B759" s="1" t="s">
        <v>566</v>
      </c>
      <c r="C759" s="1" t="s">
        <v>1</v>
      </c>
      <c r="D759" s="4">
        <v>44</v>
      </c>
      <c r="I759" t="str">
        <f>I757</f>
        <v>ALTER TABLE TM_TEST_SCENARIO</v>
      </c>
      <c r="J759" t="str">
        <f>CONCATENATE(LEFT(CONCATENATE(" ADD "," ",N759,";"),LEN(CONCATENATE(" ADD "," ",N759,";"))-2),";")</f>
        <v xml:space="preserve"> ADD  SCENARIO_DATE VARCHAR(44);</v>
      </c>
      <c r="K759" s="21" t="str">
        <f>CONCATENATE(LEFT(CONCATENATE("  ALTER COLUMN  "," ",N759,";"),LEN(CONCATENATE("  ALTER COLUMN  "," ",N759,";"))-2),";")</f>
        <v xml:space="preserve">  ALTER COLUMN   SCENARIO_DATE VARCHAR(44);</v>
      </c>
      <c r="L759" s="12"/>
      <c r="M759" s="18" t="str">
        <f t="shared" si="325"/>
        <v>SCENARIO_DATE,</v>
      </c>
      <c r="N759" s="5" t="str">
        <f t="shared" si="330"/>
        <v>SCENARIO_DATE VARCHAR(44),</v>
      </c>
      <c r="O759" s="1" t="s">
        <v>560</v>
      </c>
      <c r="P759" t="s">
        <v>8</v>
      </c>
      <c r="W759" s="17" t="str">
        <f t="shared" si="326"/>
        <v>scenarioDate</v>
      </c>
      <c r="X759" s="3" t="str">
        <f t="shared" si="327"/>
        <v>"scenarioDate":"",</v>
      </c>
      <c r="Y759" s="22" t="str">
        <f t="shared" si="328"/>
        <v>public static String SCENARIO_DATE="scenarioDate";</v>
      </c>
      <c r="Z759" s="7" t="str">
        <f t="shared" si="329"/>
        <v>private String scenarioDate="";</v>
      </c>
    </row>
    <row r="760" spans="2:26" ht="19.2" x14ac:dyDescent="0.45">
      <c r="B760" s="1" t="s">
        <v>679</v>
      </c>
      <c r="C760" s="1" t="s">
        <v>1</v>
      </c>
      <c r="D760" s="4">
        <v>500</v>
      </c>
      <c r="I760" t="str">
        <f>I757</f>
        <v>ALTER TABLE TM_TEST_SCENARIO</v>
      </c>
      <c r="J760" t="str">
        <f t="shared" ref="J760" si="336">CONCATENATE(LEFT(CONCATENATE(" ADD "," ",N760,";"),LEN(CONCATENATE(" ADD "," ",N760,";"))-2),";")</f>
        <v xml:space="preserve"> ADD  TEST_CASE VARCHAR(500);</v>
      </c>
      <c r="K760" s="21" t="str">
        <f t="shared" ref="K760" si="337">CONCATENATE(LEFT(CONCATENATE("  ALTER COLUMN  "," ",N760,";"),LEN(CONCATENATE("  ALTER COLUMN  "," ",N760,";"))-2),";")</f>
        <v xml:space="preserve">  ALTER COLUMN   TEST_CASE VARCHAR(500);</v>
      </c>
      <c r="L760" s="12"/>
      <c r="M760" s="18" t="str">
        <f>CONCATENATE(B760,",")</f>
        <v>TEST_CASE,</v>
      </c>
      <c r="N760" s="5" t="str">
        <f>CONCATENATE(B760," ",C760,"(",D760,")",",")</f>
        <v>TEST_CASE VARCHAR(500),</v>
      </c>
      <c r="O760" s="1" t="s">
        <v>681</v>
      </c>
      <c r="P760" t="s">
        <v>682</v>
      </c>
      <c r="W760" s="17" t="str">
        <f>CONCATENATE(,LOWER(O760),UPPER(LEFT(P760,1)),LOWER(RIGHT(P760,LEN(P760)-IF(LEN(P760)&gt;0,1,LEN(P760)))),UPPER(LEFT(Q760,1)),LOWER(RIGHT(Q760,LEN(Q760)-IF(LEN(Q760)&gt;0,1,LEN(Q760)))),UPPER(LEFT(R760,1)),LOWER(RIGHT(R760,LEN(R760)-IF(LEN(R760)&gt;0,1,LEN(R760)))),UPPER(LEFT(S760,1)),LOWER(RIGHT(S760,LEN(S760)-IF(LEN(S760)&gt;0,1,LEN(S760)))),UPPER(LEFT(T760,1)),LOWER(RIGHT(T760,LEN(T760)-IF(LEN(T760)&gt;0,1,LEN(T760)))),UPPER(LEFT(U760,1)),LOWER(RIGHT(U760,LEN(U760)-IF(LEN(U760)&gt;0,1,LEN(U760)))),UPPER(LEFT(V760,1)),LOWER(RIGHT(V760,LEN(V760)-IF(LEN(V760)&gt;0,1,LEN(V760)))))</f>
        <v>testCase</v>
      </c>
      <c r="X760" s="3" t="str">
        <f>CONCATENATE("""",W760,"""",":","""","""",",")</f>
        <v>"testCase":"",</v>
      </c>
      <c r="Y760" s="22" t="str">
        <f>CONCATENATE("public static String ",,B760,,"=","""",W760,""";")</f>
        <v>public static String TEST_CASE="testCase";</v>
      </c>
      <c r="Z760" s="7" t="str">
        <f>CONCATENATE("private String ",W760,"=","""""",";")</f>
        <v>private String testCase="";</v>
      </c>
    </row>
    <row r="761" spans="2:26" ht="19.2" x14ac:dyDescent="0.45">
      <c r="B761" s="1" t="s">
        <v>684</v>
      </c>
      <c r="C761" s="1" t="s">
        <v>1</v>
      </c>
      <c r="D761" s="4">
        <v>3000</v>
      </c>
      <c r="I761" t="str">
        <f>I758</f>
        <v>ALTER TABLE TM_TEST_SCENARIO</v>
      </c>
      <c r="J761" t="str">
        <f t="shared" ref="J761:J762" si="338">CONCATENATE(LEFT(CONCATENATE(" ADD "," ",N761,";"),LEN(CONCATENATE(" ADD "," ",N761,";"))-2),";")</f>
        <v xml:space="preserve"> ADD  DATA_COMBINATION VARCHAR(3000);</v>
      </c>
      <c r="K761" s="21" t="str">
        <f t="shared" ref="K761:K762" si="339">CONCATENATE(LEFT(CONCATENATE("  ALTER COLUMN  "," ",N761,";"),LEN(CONCATENATE("  ALTER COLUMN  "," ",N761,";"))-2),";")</f>
        <v xml:space="preserve">  ALTER COLUMN   DATA_COMBINATION VARCHAR(3000);</v>
      </c>
      <c r="L761" s="12"/>
      <c r="M761" s="18" t="str">
        <f>CONCATENATE(B761,",")</f>
        <v>DATA_COMBINATION,</v>
      </c>
      <c r="N761" s="5" t="str">
        <f>CONCATENATE(B761," ",C761,"(",D761,")",",")</f>
        <v>DATA_COMBINATION VARCHAR(3000),</v>
      </c>
      <c r="O761" s="1" t="s">
        <v>685</v>
      </c>
      <c r="P761" t="s">
        <v>686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dataCombination</v>
      </c>
      <c r="X761" s="3" t="str">
        <f>CONCATENATE("""",W761,"""",":","""","""",",")</f>
        <v>"dataCombination":"",</v>
      </c>
      <c r="Y761" s="22" t="str">
        <f>CONCATENATE("public static String ",,B761,,"=","""",W761,""";")</f>
        <v>public static String DATA_COMBINATION="dataCombination";</v>
      </c>
      <c r="Z761" s="7" t="str">
        <f>CONCATENATE("private String ",W761,"=","""""",";")</f>
        <v>private String dataCombination="";</v>
      </c>
    </row>
    <row r="762" spans="2:26" ht="19.2" x14ac:dyDescent="0.45">
      <c r="B762" s="1" t="s">
        <v>680</v>
      </c>
      <c r="C762" s="1" t="s">
        <v>1</v>
      </c>
      <c r="D762" s="4">
        <v>500</v>
      </c>
      <c r="I762" t="str">
        <f>I758</f>
        <v>ALTER TABLE TM_TEST_SCENARIO</v>
      </c>
      <c r="J762" t="str">
        <f t="shared" si="338"/>
        <v xml:space="preserve"> ADD  LINK_ID VARCHAR(500);</v>
      </c>
      <c r="K762" s="21" t="str">
        <f t="shared" si="339"/>
        <v xml:space="preserve">  ALTER COLUMN   LINK_ID VARCHAR(500);</v>
      </c>
      <c r="L762" s="12"/>
      <c r="M762" s="18" t="str">
        <f>CONCATENATE(B762,",")</f>
        <v>LINK_ID,</v>
      </c>
      <c r="N762" s="5" t="str">
        <f>CONCATENATE(B762," ",C762,"(",D762,")",",")</f>
        <v>LINK_ID VARCHAR(500),</v>
      </c>
      <c r="O762" s="1" t="s">
        <v>683</v>
      </c>
      <c r="P762" t="s">
        <v>2</v>
      </c>
      <c r="W762" s="17" t="str">
        <f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linkId</v>
      </c>
      <c r="X762" s="3" t="str">
        <f>CONCATENATE("""",W762,"""",":","""","""",",")</f>
        <v>"linkId":"",</v>
      </c>
      <c r="Y762" s="22" t="str">
        <f>CONCATENATE("public static String ",,B762,,"=","""",W762,""";")</f>
        <v>public static String LINK_ID="linkId";</v>
      </c>
      <c r="Z762" s="7" t="str">
        <f>CONCATENATE("private String ",W762,"=","""""",";")</f>
        <v>private String linkId="";</v>
      </c>
    </row>
    <row r="763" spans="2:26" ht="19.2" x14ac:dyDescent="0.45">
      <c r="B763" s="1" t="s">
        <v>321</v>
      </c>
      <c r="C763" s="1" t="s">
        <v>1</v>
      </c>
      <c r="D763" s="4">
        <v>1000</v>
      </c>
      <c r="I763" t="str">
        <f>I759</f>
        <v>ALTER TABLE TM_TEST_SCENARIO</v>
      </c>
      <c r="J763" t="str">
        <f t="shared" si="331"/>
        <v xml:space="preserve"> ADD  FILE_URL VARCHAR(1000);</v>
      </c>
      <c r="K763" s="21" t="str">
        <f t="shared" si="332"/>
        <v xml:space="preserve">  ALTER COLUMN   FILE_URL VARCHAR(1000);</v>
      </c>
      <c r="L763" s="12"/>
      <c r="M763" s="18" t="str">
        <f>CONCATENATE(B763,",")</f>
        <v>FILE_URL,</v>
      </c>
      <c r="N763" s="5" t="str">
        <f>CONCATENATE(B763," ",C763,"(",D763,")",",")</f>
        <v>FILE_URL VARCHAR(1000),</v>
      </c>
      <c r="O763" s="1" t="s">
        <v>324</v>
      </c>
      <c r="P763" t="s">
        <v>325</v>
      </c>
      <c r="W763" s="17" t="str">
        <f>CONCATENATE(,LOWER(O763),UPPER(LEFT(P763,1)),LOWER(RIGHT(P763,LEN(P763)-IF(LEN(P763)&gt;0,1,LEN(P763)))),UPPER(LEFT(Q763,1)),LOWER(RIGHT(Q763,LEN(Q763)-IF(LEN(Q763)&gt;0,1,LEN(Q763)))),UPPER(LEFT(R763,1)),LOWER(RIGHT(R763,LEN(R763)-IF(LEN(R763)&gt;0,1,LEN(R763)))),UPPER(LEFT(S763,1)),LOWER(RIGHT(S763,LEN(S763)-IF(LEN(S763)&gt;0,1,LEN(S763)))),UPPER(LEFT(T763,1)),LOWER(RIGHT(T763,LEN(T763)-IF(LEN(T763)&gt;0,1,LEN(T763)))),UPPER(LEFT(U763,1)),LOWER(RIGHT(U763,LEN(U763)-IF(LEN(U763)&gt;0,1,LEN(U763)))),UPPER(LEFT(V763,1)),LOWER(RIGHT(V763,LEN(V763)-IF(LEN(V763)&gt;0,1,LEN(V763)))))</f>
        <v>fileUrl</v>
      </c>
      <c r="X763" s="3" t="str">
        <f>CONCATENATE("""",W763,"""",":","""","""",",")</f>
        <v>"fileUrl":"",</v>
      </c>
      <c r="Y763" s="22" t="str">
        <f>CONCATENATE("public static String ",,B763,,"=","""",W763,""";")</f>
        <v>public static String FILE_URL="fileUrl";</v>
      </c>
      <c r="Z763" s="7" t="str">
        <f>CONCATENATE("private String ",W763,"=","""""",";")</f>
        <v>private String fileUrl="";</v>
      </c>
    </row>
    <row r="764" spans="2:26" ht="19.2" x14ac:dyDescent="0.45">
      <c r="B764" s="1" t="s">
        <v>14</v>
      </c>
      <c r="C764" s="1" t="s">
        <v>1</v>
      </c>
      <c r="D764" s="4">
        <v>555</v>
      </c>
      <c r="I764" t="str">
        <f t="shared" si="333"/>
        <v>ALTER TABLE TM_TEST_SCENARIO</v>
      </c>
      <c r="J764" t="str">
        <f t="shared" si="331"/>
        <v xml:space="preserve"> ADD  DESCRIPTION VARCHAR(555);</v>
      </c>
      <c r="K764" s="21" t="str">
        <f t="shared" si="332"/>
        <v xml:space="preserve">  ALTER COLUMN   DESCRIPTION VARCHAR(555);</v>
      </c>
      <c r="L764" s="12"/>
      <c r="M764" s="18" t="str">
        <f t="shared" si="325"/>
        <v>DESCRIPTION,</v>
      </c>
      <c r="N764" s="5" t="str">
        <f t="shared" si="330"/>
        <v>DESCRIPTION VARCHAR(555),</v>
      </c>
      <c r="O764" s="1" t="s">
        <v>14</v>
      </c>
      <c r="W764" s="17" t="str">
        <f t="shared" si="326"/>
        <v>description</v>
      </c>
      <c r="X764" s="3" t="str">
        <f t="shared" si="327"/>
        <v>"description":"",</v>
      </c>
      <c r="Y764" s="22" t="str">
        <f t="shared" si="328"/>
        <v>public static String DESCRIPTION="description";</v>
      </c>
      <c r="Z764" s="7" t="str">
        <f t="shared" si="329"/>
        <v>private String description="";</v>
      </c>
    </row>
    <row r="765" spans="2:26" ht="19.2" x14ac:dyDescent="0.45">
      <c r="B765" s="1"/>
      <c r="C765" s="1"/>
      <c r="D765" s="4"/>
      <c r="L765" s="12"/>
      <c r="M765" s="18"/>
      <c r="N765" s="33" t="s">
        <v>130</v>
      </c>
      <c r="O765" s="1"/>
      <c r="W765" s="17"/>
    </row>
    <row r="766" spans="2:26" x14ac:dyDescent="0.3">
      <c r="N766" s="31" t="s">
        <v>126</v>
      </c>
    </row>
    <row r="767" spans="2:26" x14ac:dyDescent="0.3">
      <c r="N767" s="31"/>
    </row>
    <row r="768" spans="2:26" x14ac:dyDescent="0.3">
      <c r="B768" s="2" t="s">
        <v>568</v>
      </c>
      <c r="I768" t="str">
        <f>CONCATENATE("ALTER TABLE"," ",B768)</f>
        <v>ALTER TABLE TM_TEST_TRIAL</v>
      </c>
      <c r="K768" s="25"/>
      <c r="N768" s="5" t="str">
        <f>CONCATENATE("CREATE TABLE ",B768," ","(")</f>
        <v>CREATE TABLE TM_TEST_TRIAL (</v>
      </c>
    </row>
    <row r="769" spans="2:26" ht="19.2" x14ac:dyDescent="0.45">
      <c r="B769" s="1" t="s">
        <v>2</v>
      </c>
      <c r="C769" s="1" t="s">
        <v>1</v>
      </c>
      <c r="D769" s="4">
        <v>30</v>
      </c>
      <c r="E769" s="24" t="s">
        <v>113</v>
      </c>
      <c r="I769" t="str">
        <f>I768</f>
        <v>ALTER TABLE TM_TEST_TRIAL</v>
      </c>
      <c r="L769" s="12"/>
      <c r="M769" s="18" t="str">
        <f t="shared" ref="M769:M783" si="340">CONCATENATE(B769,",")</f>
        <v>ID,</v>
      </c>
      <c r="N769" s="5" t="str">
        <f>CONCATENATE(B769," ",C769,"(",D769,") ",E769," ,")</f>
        <v>ID VARCHAR(30) NOT NULL ,</v>
      </c>
      <c r="O769" s="1" t="s">
        <v>2</v>
      </c>
      <c r="P769" s="6"/>
      <c r="Q769" s="6"/>
      <c r="R769" s="6"/>
      <c r="S769" s="6"/>
      <c r="T769" s="6"/>
      <c r="U769" s="6"/>
      <c r="V769" s="6"/>
      <c r="W769" s="17" t="str">
        <f t="shared" ref="W769:W783" si="341">CONCATENATE(,LOWER(O769),UPPER(LEFT(P769,1)),LOWER(RIGHT(P769,LEN(P769)-IF(LEN(P769)&gt;0,1,LEN(P769)))),UPPER(LEFT(Q769,1)),LOWER(RIGHT(Q769,LEN(Q769)-IF(LEN(Q769)&gt;0,1,LEN(Q769)))),UPPER(LEFT(R769,1)),LOWER(RIGHT(R769,LEN(R769)-IF(LEN(R769)&gt;0,1,LEN(R769)))),UPPER(LEFT(S769,1)),LOWER(RIGHT(S769,LEN(S769)-IF(LEN(S769)&gt;0,1,LEN(S769)))),UPPER(LEFT(T769,1)),LOWER(RIGHT(T769,LEN(T769)-IF(LEN(T769)&gt;0,1,LEN(T769)))),UPPER(LEFT(U769,1)),LOWER(RIGHT(U769,LEN(U769)-IF(LEN(U769)&gt;0,1,LEN(U769)))),UPPER(LEFT(V769,1)),LOWER(RIGHT(V769,LEN(V769)-IF(LEN(V769)&gt;0,1,LEN(V769)))))</f>
        <v>id</v>
      </c>
      <c r="X769" s="3" t="str">
        <f t="shared" ref="X769:X783" si="342">CONCATENATE("""",W769,"""",":","""","""",",")</f>
        <v>"id":"",</v>
      </c>
      <c r="Y769" s="22" t="str">
        <f t="shared" ref="Y769:Y783" si="343">CONCATENATE("public static String ",,B769,,"=","""",W769,""";")</f>
        <v>public static String ID="id";</v>
      </c>
      <c r="Z769" s="7" t="str">
        <f t="shared" ref="Z769:Z783" si="344">CONCATENATE("private String ",W769,"=","""""",";")</f>
        <v>private String id="";</v>
      </c>
    </row>
    <row r="770" spans="2:26" ht="19.2" x14ac:dyDescent="0.45">
      <c r="B770" s="1" t="s">
        <v>3</v>
      </c>
      <c r="C770" s="1" t="s">
        <v>1</v>
      </c>
      <c r="D770" s="4">
        <v>10</v>
      </c>
      <c r="I770" t="str">
        <f>I769</f>
        <v>ALTER TABLE TM_TEST_TRIAL</v>
      </c>
      <c r="K770" s="21" t="s">
        <v>436</v>
      </c>
      <c r="L770" s="12"/>
      <c r="M770" s="18" t="str">
        <f t="shared" si="340"/>
        <v>STATUS,</v>
      </c>
      <c r="N770" s="5" t="str">
        <f t="shared" ref="N770:N783" si="345">CONCATENATE(B770," ",C770,"(",D770,")",",")</f>
        <v>STATUS VARCHAR(10),</v>
      </c>
      <c r="O770" s="1" t="s">
        <v>3</v>
      </c>
      <c r="W770" s="17" t="str">
        <f t="shared" si="341"/>
        <v>status</v>
      </c>
      <c r="X770" s="3" t="str">
        <f t="shared" si="342"/>
        <v>"status":"",</v>
      </c>
      <c r="Y770" s="22" t="str">
        <f t="shared" si="343"/>
        <v>public static String STATUS="status";</v>
      </c>
      <c r="Z770" s="7" t="str">
        <f t="shared" si="344"/>
        <v>private String status="";</v>
      </c>
    </row>
    <row r="771" spans="2:26" ht="19.2" x14ac:dyDescent="0.45">
      <c r="B771" s="1" t="s">
        <v>4</v>
      </c>
      <c r="C771" s="1" t="s">
        <v>1</v>
      </c>
      <c r="D771" s="4">
        <v>30</v>
      </c>
      <c r="I771" t="str">
        <f>I770</f>
        <v>ALTER TABLE TM_TEST_TRIAL</v>
      </c>
      <c r="J771" t="str">
        <f t="shared" ref="J771:J783" si="346">CONCATENATE(LEFT(CONCATENATE(" ADD "," ",N771,";"),LEN(CONCATENATE(" ADD "," ",N771,";"))-2),";")</f>
        <v xml:space="preserve"> ADD  INSERT_DATE VARCHAR(30);</v>
      </c>
      <c r="K771" s="21" t="str">
        <f t="shared" ref="K771:K783" si="347">CONCATENATE(LEFT(CONCATENATE("  ALTER COLUMN  "," ",N771,";"),LEN(CONCATENATE("  ALTER COLUMN  "," ",N771,";"))-2),";")</f>
        <v xml:space="preserve">  ALTER COLUMN   INSERT_DATE VARCHAR(30);</v>
      </c>
      <c r="L771" s="12"/>
      <c r="M771" s="18" t="str">
        <f t="shared" si="340"/>
        <v>INSERT_DATE,</v>
      </c>
      <c r="N771" s="5" t="str">
        <f t="shared" si="345"/>
        <v>INSERT_DATE VARCHAR(30),</v>
      </c>
      <c r="O771" s="1" t="s">
        <v>7</v>
      </c>
      <c r="P771" t="s">
        <v>8</v>
      </c>
      <c r="W771" s="17" t="str">
        <f t="shared" si="341"/>
        <v>insertDate</v>
      </c>
      <c r="X771" s="3" t="str">
        <f t="shared" si="342"/>
        <v>"insertDate":"",</v>
      </c>
      <c r="Y771" s="22" t="str">
        <f t="shared" si="343"/>
        <v>public static String INSERT_DATE="insertDate";</v>
      </c>
      <c r="Z771" s="7" t="str">
        <f t="shared" si="344"/>
        <v>private String insertDate="";</v>
      </c>
    </row>
    <row r="772" spans="2:26" ht="19.2" x14ac:dyDescent="0.45">
      <c r="B772" s="1" t="s">
        <v>5</v>
      </c>
      <c r="C772" s="1" t="s">
        <v>1</v>
      </c>
      <c r="D772" s="4">
        <v>30</v>
      </c>
      <c r="I772" t="str">
        <f>I771</f>
        <v>ALTER TABLE TM_TEST_TRIAL</v>
      </c>
      <c r="J772" t="str">
        <f t="shared" si="346"/>
        <v xml:space="preserve"> ADD  MODIFICATION_DATE VARCHAR(30);</v>
      </c>
      <c r="K772" s="21" t="str">
        <f t="shared" si="347"/>
        <v xml:space="preserve">  ALTER COLUMN   MODIFICATION_DATE VARCHAR(30);</v>
      </c>
      <c r="L772" s="12"/>
      <c r="M772" s="18" t="str">
        <f t="shared" si="340"/>
        <v>MODIFICATION_DATE,</v>
      </c>
      <c r="N772" s="5" t="str">
        <f t="shared" si="345"/>
        <v>MODIFICATION_DATE VARCHAR(30),</v>
      </c>
      <c r="O772" s="1" t="s">
        <v>9</v>
      </c>
      <c r="P772" t="s">
        <v>8</v>
      </c>
      <c r="W772" s="17" t="str">
        <f t="shared" si="341"/>
        <v>modificationDate</v>
      </c>
      <c r="X772" s="3" t="str">
        <f t="shared" si="342"/>
        <v>"modificationDate":"",</v>
      </c>
      <c r="Y772" s="22" t="str">
        <f t="shared" si="343"/>
        <v>public static String MODIFICATION_DATE="modificationDate";</v>
      </c>
      <c r="Z772" s="7" t="str">
        <f t="shared" si="344"/>
        <v>private String modificationDate="";</v>
      </c>
    </row>
    <row r="773" spans="2:26" ht="19.2" x14ac:dyDescent="0.45">
      <c r="B773" s="1" t="s">
        <v>569</v>
      </c>
      <c r="C773" s="1" t="s">
        <v>1</v>
      </c>
      <c r="D773" s="4">
        <v>45</v>
      </c>
      <c r="I773" t="str">
        <f>I772</f>
        <v>ALTER TABLE TM_TEST_TRIAL</v>
      </c>
      <c r="J773" t="str">
        <f t="shared" si="346"/>
        <v xml:space="preserve"> ADD  FK_SCENARIO_ID VARCHAR(45);</v>
      </c>
      <c r="K773" s="21" t="str">
        <f t="shared" si="347"/>
        <v xml:space="preserve">  ALTER COLUMN   FK_SCENARIO_ID VARCHAR(45);</v>
      </c>
      <c r="L773" s="12"/>
      <c r="M773" s="18" t="str">
        <f t="shared" si="340"/>
        <v>FK_SCENARIO_ID,</v>
      </c>
      <c r="N773" s="5" t="str">
        <f t="shared" si="345"/>
        <v>FK_SCENARIO_ID VARCHAR(45),</v>
      </c>
      <c r="O773" s="1" t="s">
        <v>10</v>
      </c>
      <c r="P773" t="s">
        <v>560</v>
      </c>
      <c r="Q773" t="s">
        <v>2</v>
      </c>
      <c r="W773" s="17" t="str">
        <f t="shared" si="341"/>
        <v>fkScenarioId</v>
      </c>
      <c r="X773" s="3" t="str">
        <f t="shared" si="342"/>
        <v>"fkScenarioId":"",</v>
      </c>
      <c r="Y773" s="22" t="str">
        <f t="shared" si="343"/>
        <v>public static String FK_SCENARIO_ID="fkScenarioId";</v>
      </c>
      <c r="Z773" s="7" t="str">
        <f t="shared" si="344"/>
        <v>private String fkScenarioId="";</v>
      </c>
    </row>
    <row r="774" spans="2:26" ht="19.2" x14ac:dyDescent="0.45">
      <c r="B774" s="1" t="s">
        <v>588</v>
      </c>
      <c r="C774" s="1" t="s">
        <v>1</v>
      </c>
      <c r="D774" s="4">
        <v>45</v>
      </c>
      <c r="I774" t="str">
        <f>I772</f>
        <v>ALTER TABLE TM_TEST_TRIAL</v>
      </c>
      <c r="J774" t="str">
        <f t="shared" si="346"/>
        <v xml:space="preserve"> ADD  FK_CREATED_BY VARCHAR(45);</v>
      </c>
      <c r="K774" s="21" t="str">
        <f t="shared" si="347"/>
        <v xml:space="preserve">  ALTER COLUMN   FK_CREATED_BY VARCHAR(45);</v>
      </c>
      <c r="L774" s="12"/>
      <c r="M774" s="18" t="str">
        <f t="shared" si="340"/>
        <v>FK_CREATED_BY,</v>
      </c>
      <c r="N774" s="5" t="str">
        <f t="shared" si="345"/>
        <v>FK_CREATED_BY VARCHAR(45),</v>
      </c>
      <c r="O774" s="1" t="s">
        <v>10</v>
      </c>
      <c r="P774" t="s">
        <v>282</v>
      </c>
      <c r="Q774" t="s">
        <v>128</v>
      </c>
      <c r="W774" s="17" t="str">
        <f t="shared" si="341"/>
        <v>fkCreatedBy</v>
      </c>
      <c r="X774" s="3" t="str">
        <f t="shared" si="342"/>
        <v>"fkCreatedBy":"",</v>
      </c>
      <c r="Y774" s="22" t="str">
        <f t="shared" si="343"/>
        <v>public static String FK_CREATED_BY="fkCreatedBy";</v>
      </c>
      <c r="Z774" s="7" t="str">
        <f t="shared" si="344"/>
        <v>private String fkCreatedBy="";</v>
      </c>
    </row>
    <row r="775" spans="2:26" ht="19.2" x14ac:dyDescent="0.45">
      <c r="B775" s="1" t="s">
        <v>570</v>
      </c>
      <c r="C775" s="1" t="s">
        <v>1</v>
      </c>
      <c r="D775" s="4">
        <v>45</v>
      </c>
      <c r="I775" t="str">
        <f t="shared" ref="I775:I782" si="348">I773</f>
        <v>ALTER TABLE TM_TEST_TRIAL</v>
      </c>
      <c r="J775" t="str">
        <f t="shared" si="346"/>
        <v xml:space="preserve"> ADD  TRIAL_DATE VARCHAR(45);</v>
      </c>
      <c r="K775" s="21" t="str">
        <f t="shared" si="347"/>
        <v xml:space="preserve">  ALTER COLUMN   TRIAL_DATE VARCHAR(45);</v>
      </c>
      <c r="L775" s="12"/>
      <c r="M775" s="18" t="str">
        <f t="shared" si="340"/>
        <v>TRIAL_DATE,</v>
      </c>
      <c r="N775" s="5" t="str">
        <f t="shared" si="345"/>
        <v>TRIAL_DATE VARCHAR(45),</v>
      </c>
      <c r="O775" s="1" t="s">
        <v>574</v>
      </c>
      <c r="P775" t="s">
        <v>8</v>
      </c>
      <c r="W775" s="17" t="str">
        <f t="shared" si="341"/>
        <v>trialDate</v>
      </c>
      <c r="X775" s="3" t="str">
        <f t="shared" si="342"/>
        <v>"trialDate":"",</v>
      </c>
      <c r="Y775" s="22" t="str">
        <f t="shared" si="343"/>
        <v>public static String TRIAL_DATE="trialDate";</v>
      </c>
      <c r="Z775" s="7" t="str">
        <f t="shared" si="344"/>
        <v>private String trialDate="";</v>
      </c>
    </row>
    <row r="776" spans="2:26" ht="19.2" x14ac:dyDescent="0.45">
      <c r="B776" s="1" t="s">
        <v>571</v>
      </c>
      <c r="C776" s="1" t="s">
        <v>1</v>
      </c>
      <c r="D776" s="4">
        <v>45</v>
      </c>
      <c r="I776" t="str">
        <f t="shared" si="348"/>
        <v>ALTER TABLE TM_TEST_TRIAL</v>
      </c>
      <c r="J776" t="str">
        <f t="shared" si="346"/>
        <v xml:space="preserve"> ADD  TRIAL_TIME VARCHAR(45);</v>
      </c>
      <c r="K776" s="21" t="str">
        <f t="shared" si="347"/>
        <v xml:space="preserve">  ALTER COLUMN   TRIAL_TIME VARCHAR(45);</v>
      </c>
      <c r="L776" s="12"/>
      <c r="M776" s="18" t="str">
        <f t="shared" si="340"/>
        <v>TRIAL_TIME,</v>
      </c>
      <c r="N776" s="5" t="str">
        <f t="shared" si="345"/>
        <v>TRIAL_TIME VARCHAR(45),</v>
      </c>
      <c r="O776" s="1" t="s">
        <v>574</v>
      </c>
      <c r="P776" t="s">
        <v>133</v>
      </c>
      <c r="W776" s="17" t="str">
        <f t="shared" si="341"/>
        <v>trialTime</v>
      </c>
      <c r="X776" s="3" t="str">
        <f t="shared" si="342"/>
        <v>"trialTime":"",</v>
      </c>
      <c r="Y776" s="22" t="str">
        <f t="shared" si="343"/>
        <v>public static String TRIAL_TIME="trialTime";</v>
      </c>
      <c r="Z776" s="7" t="str">
        <f t="shared" si="344"/>
        <v>private String trialTime="";</v>
      </c>
    </row>
    <row r="777" spans="2:26" ht="19.2" x14ac:dyDescent="0.45">
      <c r="B777" s="1" t="s">
        <v>572</v>
      </c>
      <c r="C777" s="1" t="s">
        <v>1</v>
      </c>
      <c r="D777" s="4">
        <v>555</v>
      </c>
      <c r="I777" t="str">
        <f t="shared" si="348"/>
        <v>ALTER TABLE TM_TEST_TRIAL</v>
      </c>
      <c r="J777" t="str">
        <f t="shared" si="346"/>
        <v xml:space="preserve"> ADD  ACTUAL_RESULT VARCHAR(555);</v>
      </c>
      <c r="K777" s="21" t="str">
        <f t="shared" si="347"/>
        <v xml:space="preserve">  ALTER COLUMN   ACTUAL_RESULT VARCHAR(555);</v>
      </c>
      <c r="L777" s="12"/>
      <c r="M777" s="18" t="str">
        <f t="shared" si="340"/>
        <v>ACTUAL_RESULT,</v>
      </c>
      <c r="N777" s="5" t="str">
        <f t="shared" si="345"/>
        <v>ACTUAL_RESULT VARCHAR(555),</v>
      </c>
      <c r="O777" s="1" t="s">
        <v>575</v>
      </c>
      <c r="P777" t="s">
        <v>565</v>
      </c>
      <c r="W777" s="17" t="str">
        <f t="shared" si="341"/>
        <v>actualResult</v>
      </c>
      <c r="X777" s="3" t="str">
        <f t="shared" si="342"/>
        <v>"actualResult":"",</v>
      </c>
      <c r="Y777" s="22" t="str">
        <f t="shared" si="343"/>
        <v>public static String ACTUAL_RESULT="actualResult";</v>
      </c>
      <c r="Z777" s="7" t="str">
        <f t="shared" si="344"/>
        <v>private String actualResult="";</v>
      </c>
    </row>
    <row r="778" spans="2:26" ht="19.2" x14ac:dyDescent="0.45">
      <c r="B778" s="1" t="s">
        <v>573</v>
      </c>
      <c r="C778" s="1" t="s">
        <v>1</v>
      </c>
      <c r="D778" s="4">
        <v>44</v>
      </c>
      <c r="I778" t="str">
        <f t="shared" si="348"/>
        <v>ALTER TABLE TM_TEST_TRIAL</v>
      </c>
      <c r="J778" t="str">
        <f t="shared" si="346"/>
        <v xml:space="preserve"> ADD  TRIAL_STATUS VARCHAR(44);</v>
      </c>
      <c r="K778" s="21" t="str">
        <f t="shared" si="347"/>
        <v xml:space="preserve">  ALTER COLUMN   TRIAL_STATUS VARCHAR(44);</v>
      </c>
      <c r="L778" s="12"/>
      <c r="M778" s="18" t="str">
        <f t="shared" si="340"/>
        <v>TRIAL_STATUS,</v>
      </c>
      <c r="N778" s="5" t="str">
        <f t="shared" si="345"/>
        <v>TRIAL_STATUS VARCHAR(44),</v>
      </c>
      <c r="O778" s="1" t="s">
        <v>574</v>
      </c>
      <c r="P778" t="s">
        <v>3</v>
      </c>
      <c r="W778" s="17" t="str">
        <f t="shared" si="341"/>
        <v>trialStatus</v>
      </c>
      <c r="X778" s="3" t="str">
        <f t="shared" si="342"/>
        <v>"trialStatus":"",</v>
      </c>
      <c r="Y778" s="22" t="str">
        <f t="shared" si="343"/>
        <v>public static String TRIAL_STATUS="trialStatus";</v>
      </c>
      <c r="Z778" s="7" t="str">
        <f t="shared" si="344"/>
        <v>private String trialStatus="";</v>
      </c>
    </row>
    <row r="779" spans="2:26" ht="19.2" x14ac:dyDescent="0.45">
      <c r="B779" s="1" t="s">
        <v>374</v>
      </c>
      <c r="C779" s="1" t="s">
        <v>1</v>
      </c>
      <c r="D779" s="4">
        <v>555</v>
      </c>
      <c r="I779" t="str">
        <f t="shared" si="348"/>
        <v>ALTER TABLE TM_TEST_TRIAL</v>
      </c>
      <c r="J779" t="str">
        <f t="shared" si="346"/>
        <v xml:space="preserve"> ADD  FILE_NAME VARCHAR(555);</v>
      </c>
      <c r="K779" s="21" t="str">
        <f t="shared" si="347"/>
        <v xml:space="preserve">  ALTER COLUMN   FILE_NAME VARCHAR(555);</v>
      </c>
      <c r="L779" s="12"/>
      <c r="M779" s="18" t="str">
        <f t="shared" si="340"/>
        <v>FILE_NAME,</v>
      </c>
      <c r="N779" s="5" t="str">
        <f t="shared" si="345"/>
        <v>FILE_NAME VARCHAR(555),</v>
      </c>
      <c r="O779" s="1" t="s">
        <v>324</v>
      </c>
      <c r="P779" t="s">
        <v>0</v>
      </c>
      <c r="W779" s="17" t="str">
        <f t="shared" si="341"/>
        <v>fileName</v>
      </c>
      <c r="X779" s="3" t="str">
        <f t="shared" si="342"/>
        <v>"fileName":"",</v>
      </c>
      <c r="Y779" s="22" t="str">
        <f t="shared" si="343"/>
        <v>public static String FILE_NAME="fileName";</v>
      </c>
      <c r="Z779" s="7" t="str">
        <f t="shared" si="344"/>
        <v>private String fileName="";</v>
      </c>
    </row>
    <row r="780" spans="2:26" ht="19.2" x14ac:dyDescent="0.45">
      <c r="B780" s="1" t="s">
        <v>367</v>
      </c>
      <c r="C780" s="1" t="s">
        <v>1</v>
      </c>
      <c r="D780" s="4">
        <v>44</v>
      </c>
      <c r="I780" t="str">
        <f t="shared" si="348"/>
        <v>ALTER TABLE TM_TEST_TRIAL</v>
      </c>
      <c r="J780" t="str">
        <f t="shared" si="346"/>
        <v xml:space="preserve"> ADD  FK_BACKLOG_ID VARCHAR(44);</v>
      </c>
      <c r="K780" s="21" t="str">
        <f t="shared" si="347"/>
        <v xml:space="preserve">  ALTER COLUMN   FK_BACKLOG_ID VARCHAR(44);</v>
      </c>
      <c r="L780" s="12"/>
      <c r="M780" s="18" t="str">
        <f t="shared" si="340"/>
        <v>FK_BACKLOG_ID,</v>
      </c>
      <c r="N780" s="5" t="str">
        <f t="shared" si="345"/>
        <v>FK_BACKLOG_ID VARCHAR(44),</v>
      </c>
      <c r="O780" s="1" t="s">
        <v>10</v>
      </c>
      <c r="P780" t="s">
        <v>354</v>
      </c>
      <c r="Q780" t="s">
        <v>2</v>
      </c>
      <c r="W780" s="17" t="str">
        <f t="shared" si="341"/>
        <v>fkBacklogId</v>
      </c>
      <c r="X780" s="3" t="str">
        <f t="shared" si="342"/>
        <v>"fkBacklogId":"",</v>
      </c>
      <c r="Y780" s="22" t="str">
        <f t="shared" si="343"/>
        <v>public static String FK_BACKLOG_ID="fkBacklogId";</v>
      </c>
      <c r="Z780" s="7" t="str">
        <f t="shared" si="344"/>
        <v>private String fkBacklogId="";</v>
      </c>
    </row>
    <row r="781" spans="2:26" ht="19.2" x14ac:dyDescent="0.45">
      <c r="B781" s="1" t="s">
        <v>318</v>
      </c>
      <c r="C781" s="1" t="s">
        <v>1</v>
      </c>
      <c r="D781" s="4">
        <v>4444</v>
      </c>
      <c r="I781" t="str">
        <f t="shared" si="348"/>
        <v>ALTER TABLE TM_TEST_TRIAL</v>
      </c>
      <c r="J781" t="str">
        <f>CONCATENATE(LEFT(CONCATENATE(" ADD "," ",N781,";"),LEN(CONCATENATE(" ADD "," ",N781,";"))-2),";")</f>
        <v xml:space="preserve"> ADD  FK_TASK_ID VARCHAR(4444);</v>
      </c>
      <c r="K781" s="21" t="str">
        <f>CONCATENATE(LEFT(CONCATENATE("  ALTER COLUMN  "," ",N781,";"),LEN(CONCATENATE("  ALTER COLUMN  "," ",N781,";"))-2),";")</f>
        <v xml:space="preserve">  ALTER COLUMN   FK_TASK_ID VARCHAR(4444);</v>
      </c>
      <c r="L781" s="12"/>
      <c r="M781" s="18" t="str">
        <f>CONCATENATE(B781,",")</f>
        <v>FK_TASK_ID,</v>
      </c>
      <c r="N781" s="5" t="str">
        <f>CONCATENATE(B781," ",C781,"(",D781,")",",")</f>
        <v>FK_TASK_ID VARCHAR(4444),</v>
      </c>
      <c r="O781" s="1" t="s">
        <v>10</v>
      </c>
      <c r="P781" t="s">
        <v>311</v>
      </c>
      <c r="Q781" t="s">
        <v>2</v>
      </c>
      <c r="W781" s="17" t="str">
        <f>CONCATENATE(,LOWER(O781),UPPER(LEFT(P781,1)),LOWER(RIGHT(P781,LEN(P781)-IF(LEN(P781)&gt;0,1,LEN(P781)))),UPPER(LEFT(Q781,1)),LOWER(RIGHT(Q781,LEN(Q781)-IF(LEN(Q781)&gt;0,1,LEN(Q781)))),UPPER(LEFT(R781,1)),LOWER(RIGHT(R781,LEN(R781)-IF(LEN(R781)&gt;0,1,LEN(R781)))),UPPER(LEFT(S781,1)),LOWER(RIGHT(S781,LEN(S781)-IF(LEN(S781)&gt;0,1,LEN(S781)))),UPPER(LEFT(T781,1)),LOWER(RIGHT(T781,LEN(T781)-IF(LEN(T781)&gt;0,1,LEN(T781)))),UPPER(LEFT(U781,1)),LOWER(RIGHT(U781,LEN(U781)-IF(LEN(U781)&gt;0,1,LEN(U781)))),UPPER(LEFT(V781,1)),LOWER(RIGHT(V781,LEN(V781)-IF(LEN(V781)&gt;0,1,LEN(V781)))))</f>
        <v>fkTaskId</v>
      </c>
      <c r="X781" s="3" t="str">
        <f>CONCATENATE("""",W781,"""",":","""","""",",")</f>
        <v>"fkTaskId":"",</v>
      </c>
      <c r="Y781" s="22" t="str">
        <f>CONCATENATE("public static String ",,B781,,"=","""",W781,""";")</f>
        <v>public static String FK_TASK_ID="fkTaskId";</v>
      </c>
      <c r="Z781" s="7" t="str">
        <f>CONCATENATE("private String ",W781,"=","""""",";")</f>
        <v>private String fkTaskId="";</v>
      </c>
    </row>
    <row r="782" spans="2:26" ht="19.2" x14ac:dyDescent="0.45">
      <c r="B782" s="1" t="s">
        <v>578</v>
      </c>
      <c r="C782" s="1" t="s">
        <v>1</v>
      </c>
      <c r="D782" s="4">
        <v>44</v>
      </c>
      <c r="I782" t="str">
        <f t="shared" si="348"/>
        <v>ALTER TABLE TM_TEST_TRIAL</v>
      </c>
      <c r="J782" t="str">
        <f t="shared" si="346"/>
        <v xml:space="preserve"> ADD  IS_NOTIFIED_AS_BUG VARCHAR(44);</v>
      </c>
      <c r="K782" s="21" t="str">
        <f t="shared" si="347"/>
        <v xml:space="preserve">  ALTER COLUMN   IS_NOTIFIED_AS_BUG VARCHAR(44);</v>
      </c>
      <c r="L782" s="12"/>
      <c r="M782" s="18" t="str">
        <f t="shared" si="340"/>
        <v>IS_NOTIFIED_AS_BUG,</v>
      </c>
      <c r="N782" s="5" t="str">
        <f t="shared" si="345"/>
        <v>IS_NOTIFIED_AS_BUG VARCHAR(44),</v>
      </c>
      <c r="O782" s="1" t="s">
        <v>112</v>
      </c>
      <c r="P782" t="s">
        <v>576</v>
      </c>
      <c r="Q782" t="s">
        <v>577</v>
      </c>
      <c r="R782" t="s">
        <v>409</v>
      </c>
      <c r="W782" s="17" t="str">
        <f t="shared" si="341"/>
        <v>isNotifiedAsBug</v>
      </c>
      <c r="X782" s="3" t="str">
        <f t="shared" si="342"/>
        <v>"isNotifiedAsBug":"",</v>
      </c>
      <c r="Y782" s="22" t="str">
        <f t="shared" si="343"/>
        <v>public static String IS_NOTIFIED_AS_BUG="isNotifiedAsBug";</v>
      </c>
      <c r="Z782" s="7" t="str">
        <f t="shared" si="344"/>
        <v>private String isNotifiedAsBug="";</v>
      </c>
    </row>
    <row r="783" spans="2:26" ht="19.2" x14ac:dyDescent="0.45">
      <c r="B783" s="1" t="s">
        <v>14</v>
      </c>
      <c r="C783" s="1" t="s">
        <v>1</v>
      </c>
      <c r="D783" s="4">
        <v>555</v>
      </c>
      <c r="I783" t="str">
        <f>I585</f>
        <v>ALTER TABLE TM_INPUT_DESCRIPTION</v>
      </c>
      <c r="J783" t="str">
        <f t="shared" si="346"/>
        <v xml:space="preserve"> ADD  DESCRIPTION VARCHAR(555);</v>
      </c>
      <c r="K783" s="21" t="str">
        <f t="shared" si="347"/>
        <v xml:space="preserve">  ALTER COLUMN   DESCRIPTION VARCHAR(555);</v>
      </c>
      <c r="L783" s="12"/>
      <c r="M783" s="18" t="str">
        <f t="shared" si="340"/>
        <v>DESCRIPTION,</v>
      </c>
      <c r="N783" s="5" t="str">
        <f t="shared" si="345"/>
        <v>DESCRIPTION VARCHAR(555),</v>
      </c>
      <c r="O783" s="1" t="s">
        <v>14</v>
      </c>
      <c r="W783" s="17" t="str">
        <f t="shared" si="341"/>
        <v>description</v>
      </c>
      <c r="X783" s="3" t="str">
        <f t="shared" si="342"/>
        <v>"description":"",</v>
      </c>
      <c r="Y783" s="22" t="str">
        <f t="shared" si="343"/>
        <v>public static String DESCRIPTION="description";</v>
      </c>
      <c r="Z783" s="7" t="str">
        <f t="shared" si="344"/>
        <v>private String description="";</v>
      </c>
    </row>
    <row r="784" spans="2:26" ht="19.2" x14ac:dyDescent="0.45">
      <c r="B784" s="1"/>
      <c r="C784" s="1"/>
      <c r="D784" s="4"/>
      <c r="L784" s="12"/>
      <c r="M784" s="18"/>
      <c r="N784" s="33" t="s">
        <v>130</v>
      </c>
      <c r="O784" s="1"/>
      <c r="W784" s="17"/>
    </row>
    <row r="785" spans="2:14" x14ac:dyDescent="0.3">
      <c r="N785" s="31" t="s">
        <v>126</v>
      </c>
    </row>
    <row r="787" spans="2:14" x14ac:dyDescent="0.3">
      <c r="B787" t="s">
        <v>579</v>
      </c>
    </row>
    <row r="788" spans="2:14" x14ac:dyDescent="0.3">
      <c r="B788" t="s">
        <v>580</v>
      </c>
    </row>
    <row r="789" spans="2:14" x14ac:dyDescent="0.3">
      <c r="B789" t="s">
        <v>184</v>
      </c>
    </row>
    <row r="790" spans="2:14" x14ac:dyDescent="0.3">
      <c r="B790" t="s">
        <v>185</v>
      </c>
    </row>
    <row r="791" spans="2:14" x14ac:dyDescent="0.3">
      <c r="B791" t="s">
        <v>186</v>
      </c>
    </row>
    <row r="792" spans="2:14" x14ac:dyDescent="0.3">
      <c r="B792" t="s">
        <v>187</v>
      </c>
    </row>
    <row r="793" spans="2:14" x14ac:dyDescent="0.3">
      <c r="B793" t="s">
        <v>581</v>
      </c>
    </row>
    <row r="794" spans="2:14" x14ac:dyDescent="0.3">
      <c r="B794" t="s">
        <v>582</v>
      </c>
    </row>
    <row r="795" spans="2:14" x14ac:dyDescent="0.3">
      <c r="B795" t="s">
        <v>583</v>
      </c>
    </row>
    <row r="796" spans="2:14" x14ac:dyDescent="0.3">
      <c r="B796" t="s">
        <v>584</v>
      </c>
    </row>
    <row r="797" spans="2:14" x14ac:dyDescent="0.3">
      <c r="B797" t="s">
        <v>585</v>
      </c>
    </row>
    <row r="798" spans="2:14" x14ac:dyDescent="0.3">
      <c r="B798" t="s">
        <v>474</v>
      </c>
    </row>
    <row r="799" spans="2:14" x14ac:dyDescent="0.3">
      <c r="B799" t="s">
        <v>475</v>
      </c>
    </row>
    <row r="800" spans="2:14" x14ac:dyDescent="0.3">
      <c r="B800" t="s">
        <v>476</v>
      </c>
    </row>
    <row r="801" spans="2:2" x14ac:dyDescent="0.3">
      <c r="B801" t="s">
        <v>477</v>
      </c>
    </row>
    <row r="802" spans="2:2" x14ac:dyDescent="0.3">
      <c r="B802" t="s">
        <v>478</v>
      </c>
    </row>
    <row r="803" spans="2:2" x14ac:dyDescent="0.3">
      <c r="B803" t="s">
        <v>627</v>
      </c>
    </row>
    <row r="804" spans="2:2" x14ac:dyDescent="0.3">
      <c r="B804" t="s">
        <v>628</v>
      </c>
    </row>
    <row r="805" spans="2:2" x14ac:dyDescent="0.3">
      <c r="B805" t="s">
        <v>479</v>
      </c>
    </row>
    <row r="806" spans="2:2" x14ac:dyDescent="0.3">
      <c r="B806" t="s">
        <v>480</v>
      </c>
    </row>
    <row r="807" spans="2:2" x14ac:dyDescent="0.3">
      <c r="B807" t="s">
        <v>481</v>
      </c>
    </row>
    <row r="808" spans="2:2" x14ac:dyDescent="0.3">
      <c r="B808" t="s">
        <v>482</v>
      </c>
    </row>
    <row r="809" spans="2:2" x14ac:dyDescent="0.3">
      <c r="B809" t="s">
        <v>483</v>
      </c>
    </row>
    <row r="810" spans="2:2" x14ac:dyDescent="0.3">
      <c r="B810" t="s">
        <v>484</v>
      </c>
    </row>
    <row r="811" spans="2:2" x14ac:dyDescent="0.3">
      <c r="B811" t="s">
        <v>586</v>
      </c>
    </row>
    <row r="812" spans="2:2" x14ac:dyDescent="0.3">
      <c r="B812" t="s">
        <v>587</v>
      </c>
    </row>
    <row r="813" spans="2:2" x14ac:dyDescent="0.3">
      <c r="B813" s="36" t="s">
        <v>593</v>
      </c>
    </row>
    <row r="814" spans="2:2" x14ac:dyDescent="0.3">
      <c r="B814" t="s">
        <v>594</v>
      </c>
    </row>
    <row r="815" spans="2:2" x14ac:dyDescent="0.3">
      <c r="B815" t="s">
        <v>595</v>
      </c>
    </row>
    <row r="816" spans="2:2" x14ac:dyDescent="0.3">
      <c r="B816" t="s">
        <v>485</v>
      </c>
    </row>
    <row r="817" spans="2:26" x14ac:dyDescent="0.3">
      <c r="B817" t="s">
        <v>486</v>
      </c>
    </row>
    <row r="818" spans="2:26" x14ac:dyDescent="0.3">
      <c r="B818" t="s">
        <v>510</v>
      </c>
    </row>
    <row r="819" spans="2:26" x14ac:dyDescent="0.3">
      <c r="B819" t="s">
        <v>511</v>
      </c>
    </row>
    <row r="820" spans="2:26" x14ac:dyDescent="0.3">
      <c r="B820" t="s">
        <v>487</v>
      </c>
    </row>
    <row r="821" spans="2:26" x14ac:dyDescent="0.3">
      <c r="B821" t="s">
        <v>14</v>
      </c>
    </row>
    <row r="822" spans="2:26" x14ac:dyDescent="0.3">
      <c r="B822" t="s">
        <v>488</v>
      </c>
    </row>
    <row r="826" spans="2:26" x14ac:dyDescent="0.3">
      <c r="B826" s="2" t="s">
        <v>590</v>
      </c>
      <c r="I826" t="str">
        <f>CONCATENATE("ALTER TABLE"," ",B826)</f>
        <v>ALTER TABLE TM_TEST_TRIAL_LIST</v>
      </c>
      <c r="J826" t="s">
        <v>293</v>
      </c>
      <c r="K826" s="26" t="str">
        <f>CONCATENATE(J826," VIEW ",B826," AS SELECT")</f>
        <v>create OR REPLACE VIEW TM_TEST_TRIAL_LIST AS SELECT</v>
      </c>
      <c r="N826" s="5" t="str">
        <f>CONCATENATE("CREATE TABLE ",B826," ","(")</f>
        <v>CREATE TABLE TM_TEST_TRIAL_LIST (</v>
      </c>
    </row>
    <row r="827" spans="2:26" ht="19.2" x14ac:dyDescent="0.45">
      <c r="B827" s="1" t="s">
        <v>2</v>
      </c>
      <c r="C827" s="1" t="s">
        <v>1</v>
      </c>
      <c r="D827" s="4">
        <v>30</v>
      </c>
      <c r="E827" s="24" t="s">
        <v>113</v>
      </c>
      <c r="I827" t="str">
        <f>I826</f>
        <v>ALTER TABLE TM_TEST_TRIAL_LIST</v>
      </c>
      <c r="K827" s="25" t="str">
        <f t="shared" ref="K827:K842" si="349">CONCATENATE(B827,",")</f>
        <v>ID,</v>
      </c>
      <c r="L827" s="12"/>
      <c r="M827" s="18" t="str">
        <f t="shared" ref="M827:M843" si="350">CONCATENATE(B827,",")</f>
        <v>ID,</v>
      </c>
      <c r="N827" s="5" t="str">
        <f>CONCATENATE(B827," ",C827,"(",D827,") ",E827," ,")</f>
        <v>ID VARCHAR(30) NOT NULL ,</v>
      </c>
      <c r="O827" s="1" t="s">
        <v>2</v>
      </c>
      <c r="P827" s="6"/>
      <c r="Q827" s="6"/>
      <c r="R827" s="6"/>
      <c r="S827" s="6"/>
      <c r="T827" s="6"/>
      <c r="U827" s="6"/>
      <c r="V827" s="6"/>
      <c r="W827" s="17" t="str">
        <f t="shared" ref="W827:W843" si="351"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id</v>
      </c>
      <c r="X827" s="3" t="str">
        <f t="shared" ref="X827:X843" si="352">CONCATENATE("""",W827,"""",":","""","""",",")</f>
        <v>"id":"",</v>
      </c>
      <c r="Y827" s="22" t="str">
        <f t="shared" ref="Y827:Y843" si="353">CONCATENATE("public static String ",,B827,,"=","""",W827,""";")</f>
        <v>public static String ID="id";</v>
      </c>
      <c r="Z827" s="7" t="str">
        <f t="shared" ref="Z827:Z843" si="354">CONCATENATE("private String ",W827,"=","""""",";")</f>
        <v>private String id="";</v>
      </c>
    </row>
    <row r="828" spans="2:26" ht="19.2" x14ac:dyDescent="0.45">
      <c r="B828" s="1" t="s">
        <v>3</v>
      </c>
      <c r="C828" s="1" t="s">
        <v>1</v>
      </c>
      <c r="D828" s="4">
        <v>10</v>
      </c>
      <c r="I828" t="str">
        <f>I827</f>
        <v>ALTER TABLE TM_TEST_TRIAL_LIST</v>
      </c>
      <c r="K828" s="25" t="str">
        <f t="shared" si="349"/>
        <v>STATUS,</v>
      </c>
      <c r="L828" s="12"/>
      <c r="M828" s="18" t="str">
        <f t="shared" si="350"/>
        <v>STATUS,</v>
      </c>
      <c r="N828" s="5" t="str">
        <f t="shared" ref="N828:N843" si="355">CONCATENATE(B828," ",C828,"(",D828,")",",")</f>
        <v>STATUS VARCHAR(10),</v>
      </c>
      <c r="O828" s="1" t="s">
        <v>3</v>
      </c>
      <c r="W828" s="17" t="str">
        <f t="shared" si="351"/>
        <v>status</v>
      </c>
      <c r="X828" s="3" t="str">
        <f t="shared" si="352"/>
        <v>"status":"",</v>
      </c>
      <c r="Y828" s="22" t="str">
        <f t="shared" si="353"/>
        <v>public static String STATUS="status";</v>
      </c>
      <c r="Z828" s="7" t="str">
        <f t="shared" si="354"/>
        <v>private String status="";</v>
      </c>
    </row>
    <row r="829" spans="2:26" ht="19.2" x14ac:dyDescent="0.45">
      <c r="B829" s="1" t="s">
        <v>4</v>
      </c>
      <c r="C829" s="1" t="s">
        <v>1</v>
      </c>
      <c r="D829" s="4">
        <v>30</v>
      </c>
      <c r="I829" t="str">
        <f>I828</f>
        <v>ALTER TABLE TM_TEST_TRIAL_LIST</v>
      </c>
      <c r="J829" t="str">
        <f t="shared" ref="J829:J843" si="356">CONCATENATE(LEFT(CONCATENATE(" ADD "," ",N829,";"),LEN(CONCATENATE(" ADD "," ",N829,";"))-2),";")</f>
        <v xml:space="preserve"> ADD  INSERT_DATE VARCHAR(30);</v>
      </c>
      <c r="K829" s="25" t="str">
        <f t="shared" si="349"/>
        <v>INSERT_DATE,</v>
      </c>
      <c r="L829" s="12"/>
      <c r="M829" s="18" t="str">
        <f t="shared" si="350"/>
        <v>INSERT_DATE,</v>
      </c>
      <c r="N829" s="5" t="str">
        <f t="shared" si="355"/>
        <v>INSERT_DATE VARCHAR(30),</v>
      </c>
      <c r="O829" s="1" t="s">
        <v>7</v>
      </c>
      <c r="P829" t="s">
        <v>8</v>
      </c>
      <c r="W829" s="17" t="str">
        <f t="shared" si="351"/>
        <v>insertDate</v>
      </c>
      <c r="X829" s="3" t="str">
        <f t="shared" si="352"/>
        <v>"insertDate":"",</v>
      </c>
      <c r="Y829" s="22" t="str">
        <f t="shared" si="353"/>
        <v>public static String INSERT_DATE="insertDate";</v>
      </c>
      <c r="Z829" s="7" t="str">
        <f t="shared" si="354"/>
        <v>private String insertDate="";</v>
      </c>
    </row>
    <row r="830" spans="2:26" ht="19.2" x14ac:dyDescent="0.45">
      <c r="B830" s="1" t="s">
        <v>5</v>
      </c>
      <c r="C830" s="1" t="s">
        <v>1</v>
      </c>
      <c r="D830" s="4">
        <v>30</v>
      </c>
      <c r="I830" t="str">
        <f>I829</f>
        <v>ALTER TABLE TM_TEST_TRIAL_LIST</v>
      </c>
      <c r="J830" t="str">
        <f t="shared" si="356"/>
        <v xml:space="preserve"> ADD  MODIFICATION_DATE VARCHAR(30);</v>
      </c>
      <c r="K830" s="25" t="str">
        <f t="shared" si="349"/>
        <v>MODIFICATION_DATE,</v>
      </c>
      <c r="L830" s="12"/>
      <c r="M830" s="18" t="str">
        <f t="shared" si="350"/>
        <v>MODIFICATION_DATE,</v>
      </c>
      <c r="N830" s="5" t="str">
        <f t="shared" si="355"/>
        <v>MODIFICATION_DATE VARCHAR(30),</v>
      </c>
      <c r="O830" s="1" t="s">
        <v>9</v>
      </c>
      <c r="P830" t="s">
        <v>8</v>
      </c>
      <c r="W830" s="17" t="str">
        <f t="shared" si="351"/>
        <v>modificationDate</v>
      </c>
      <c r="X830" s="3" t="str">
        <f t="shared" si="352"/>
        <v>"modificationDate":"",</v>
      </c>
      <c r="Y830" s="22" t="str">
        <f t="shared" si="353"/>
        <v>public static String MODIFICATION_DATE="modificationDate";</v>
      </c>
      <c r="Z830" s="7" t="str">
        <f t="shared" si="354"/>
        <v>private String modificationDate="";</v>
      </c>
    </row>
    <row r="831" spans="2:26" ht="19.2" x14ac:dyDescent="0.45">
      <c r="B831" s="1" t="s">
        <v>569</v>
      </c>
      <c r="C831" s="1" t="s">
        <v>1</v>
      </c>
      <c r="D831" s="4">
        <v>45</v>
      </c>
      <c r="I831" t="str">
        <f>I830</f>
        <v>ALTER TABLE TM_TEST_TRIAL_LIST</v>
      </c>
      <c r="J831" t="str">
        <f t="shared" si="356"/>
        <v xml:space="preserve"> ADD  FK_SCENARIO_ID VARCHAR(45);</v>
      </c>
      <c r="K831" s="25" t="str">
        <f t="shared" si="349"/>
        <v>FK_SCENARIO_ID,</v>
      </c>
      <c r="L831" s="12"/>
      <c r="M831" s="18" t="str">
        <f t="shared" si="350"/>
        <v>FK_SCENARIO_ID,</v>
      </c>
      <c r="N831" s="5" t="str">
        <f t="shared" si="355"/>
        <v>FK_SCENARIO_ID VARCHAR(45),</v>
      </c>
      <c r="O831" s="1" t="s">
        <v>10</v>
      </c>
      <c r="P831" t="s">
        <v>560</v>
      </c>
      <c r="Q831" t="s">
        <v>2</v>
      </c>
      <c r="W831" s="17" t="str">
        <f t="shared" si="351"/>
        <v>fkScenarioId</v>
      </c>
      <c r="X831" s="3" t="str">
        <f t="shared" si="352"/>
        <v>"fkScenarioId":"",</v>
      </c>
      <c r="Y831" s="22" t="str">
        <f t="shared" si="353"/>
        <v>public static String FK_SCENARIO_ID="fkScenarioId";</v>
      </c>
      <c r="Z831" s="7" t="str">
        <f t="shared" si="354"/>
        <v>private String fkScenarioId="";</v>
      </c>
    </row>
    <row r="832" spans="2:26" ht="19.2" x14ac:dyDescent="0.45">
      <c r="B832" s="1" t="s">
        <v>588</v>
      </c>
      <c r="C832" s="1" t="s">
        <v>1</v>
      </c>
      <c r="D832" s="4">
        <v>45</v>
      </c>
      <c r="I832" t="str">
        <f>I829</f>
        <v>ALTER TABLE TM_TEST_TRIAL_LIST</v>
      </c>
      <c r="J832" t="str">
        <f>CONCATENATE(LEFT(CONCATENATE(" ADD "," ",N832,";"),LEN(CONCATENATE(" ADD "," ",N832,";"))-2),";")</f>
        <v xml:space="preserve"> ADD  FK_CREATED_BY VARCHAR(45);</v>
      </c>
      <c r="K832" s="25" t="str">
        <f t="shared" si="349"/>
        <v>FK_CREATED_BY,</v>
      </c>
      <c r="L832" s="12"/>
      <c r="M832" s="18" t="str">
        <f>CONCATENATE(B832,",")</f>
        <v>FK_CREATED_BY,</v>
      </c>
      <c r="N832" s="5" t="str">
        <f>CONCATENATE(B832," ",C832,"(",D832,")",",")</f>
        <v>FK_CREATED_BY VARCHAR(45),</v>
      </c>
      <c r="O832" s="1" t="s">
        <v>10</v>
      </c>
      <c r="P832" t="s">
        <v>282</v>
      </c>
      <c r="Q832" t="s">
        <v>128</v>
      </c>
      <c r="W832" s="17" t="str">
        <f>CONCATENATE(,LOWER(O832),UPPER(LEFT(P832,1)),LOWER(RIGHT(P832,LEN(P832)-IF(LEN(P832)&gt;0,1,LEN(P832)))),UPPER(LEFT(Q832,1)),LOWER(RIGHT(Q832,LEN(Q832)-IF(LEN(Q832)&gt;0,1,LEN(Q832)))),UPPER(LEFT(R832,1)),LOWER(RIGHT(R832,LEN(R832)-IF(LEN(R832)&gt;0,1,LEN(R832)))),UPPER(LEFT(S832,1)),LOWER(RIGHT(S832,LEN(S832)-IF(LEN(S832)&gt;0,1,LEN(S832)))),UPPER(LEFT(T832,1)),LOWER(RIGHT(T832,LEN(T832)-IF(LEN(T832)&gt;0,1,LEN(T832)))),UPPER(LEFT(U832,1)),LOWER(RIGHT(U832,LEN(U832)-IF(LEN(U832)&gt;0,1,LEN(U832)))),UPPER(LEFT(V832,1)),LOWER(RIGHT(V832,LEN(V832)-IF(LEN(V832)&gt;0,1,LEN(V832)))))</f>
        <v>fkCreatedBy</v>
      </c>
      <c r="X832" s="3" t="str">
        <f>CONCATENATE("""",W832,"""",":","""","""",",")</f>
        <v>"fkCreatedBy":"",</v>
      </c>
      <c r="Y832" s="22" t="str">
        <f>CONCATENATE("public static String ",,B832,,"=","""",W832,""";")</f>
        <v>public static String FK_CREATED_BY="fkCreatedBy";</v>
      </c>
      <c r="Z832" s="7" t="str">
        <f>CONCATENATE("private String ",W832,"=","""""",";")</f>
        <v>private String fkCreatedBy="";</v>
      </c>
    </row>
    <row r="833" spans="2:26" ht="26.4" x14ac:dyDescent="0.45">
      <c r="B833" s="1" t="s">
        <v>339</v>
      </c>
      <c r="C833" s="1" t="s">
        <v>1</v>
      </c>
      <c r="D833" s="4">
        <v>45</v>
      </c>
      <c r="I833" t="str">
        <f>I829</f>
        <v>ALTER TABLE TM_TEST_TRIAL_LIST</v>
      </c>
      <c r="J833" t="str">
        <f>CONCATENATE(LEFT(CONCATENATE(" ADD "," ",N833,";"),LEN(CONCATENATE(" ADD "," ",N833,";"))-2),";")</f>
        <v xml:space="preserve"> ADD  CREATED_BY_NAME VARCHAR(45);</v>
      </c>
      <c r="K833" s="25" t="s">
        <v>589</v>
      </c>
      <c r="L833" s="12"/>
      <c r="M833" s="18" t="str">
        <f>CONCATENATE(B833,",")</f>
        <v>CREATED_BY_NAME,</v>
      </c>
      <c r="N833" s="5" t="str">
        <f>CONCATENATE(B833," ",C833,"(",D833,")",",")</f>
        <v>CREATED_BY_NAME VARCHAR(45),</v>
      </c>
      <c r="O833" s="1" t="s">
        <v>282</v>
      </c>
      <c r="P833" t="s">
        <v>128</v>
      </c>
      <c r="Q833" t="s">
        <v>0</v>
      </c>
      <c r="W833" s="17" t="str">
        <f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createdByName</v>
      </c>
      <c r="X833" s="3" t="str">
        <f>CONCATENATE("""",W833,"""",":","""","""",",")</f>
        <v>"createdByName":"",</v>
      </c>
      <c r="Y833" s="22" t="str">
        <f>CONCATENATE("public static String ",,B833,,"=","""",W833,""";")</f>
        <v>public static String CREATED_BY_NAME="createdByName";</v>
      </c>
      <c r="Z833" s="7" t="str">
        <f>CONCATENATE("private String ",W833,"=","""""",";")</f>
        <v>private String createdByName="";</v>
      </c>
    </row>
    <row r="834" spans="2:26" ht="19.2" x14ac:dyDescent="0.45">
      <c r="B834" s="1" t="s">
        <v>591</v>
      </c>
      <c r="C834" s="1" t="s">
        <v>1</v>
      </c>
      <c r="D834" s="4">
        <v>45</v>
      </c>
      <c r="I834" t="str">
        <f>I830</f>
        <v>ALTER TABLE TM_TEST_TRIAL_LIST</v>
      </c>
      <c r="J834" t="str">
        <f t="shared" si="356"/>
        <v xml:space="preserve"> ADD  CREATED_BY_AVATAR VARCHAR(45);</v>
      </c>
      <c r="K834" s="25" t="s">
        <v>592</v>
      </c>
      <c r="L834" s="12"/>
      <c r="M834" s="18" t="str">
        <f t="shared" si="350"/>
        <v>CREATED_BY_AVATAR,</v>
      </c>
      <c r="N834" s="5" t="str">
        <f t="shared" si="355"/>
        <v>CREATED_BY_AVATAR VARCHAR(45),</v>
      </c>
      <c r="O834" s="1" t="s">
        <v>282</v>
      </c>
      <c r="P834" t="s">
        <v>128</v>
      </c>
      <c r="Q834" t="s">
        <v>372</v>
      </c>
      <c r="W834" s="17" t="str">
        <f t="shared" si="351"/>
        <v>createdByAvatar</v>
      </c>
      <c r="X834" s="3" t="str">
        <f t="shared" si="352"/>
        <v>"createdByAvatar":"",</v>
      </c>
      <c r="Y834" s="22" t="str">
        <f t="shared" si="353"/>
        <v>public static String CREATED_BY_AVATAR="createdByAvatar";</v>
      </c>
      <c r="Z834" s="7" t="str">
        <f t="shared" si="354"/>
        <v>private String createdByAvatar="";</v>
      </c>
    </row>
    <row r="835" spans="2:26" ht="19.2" x14ac:dyDescent="0.45">
      <c r="B835" s="1" t="s">
        <v>570</v>
      </c>
      <c r="C835" s="1" t="s">
        <v>1</v>
      </c>
      <c r="D835" s="4">
        <v>45</v>
      </c>
      <c r="I835">
        <f>I818</f>
        <v>0</v>
      </c>
      <c r="J835" t="str">
        <f t="shared" si="356"/>
        <v xml:space="preserve"> ADD  TRIAL_DATE VARCHAR(45);</v>
      </c>
      <c r="K835" s="25" t="str">
        <f t="shared" si="349"/>
        <v>TRIAL_DATE,</v>
      </c>
      <c r="L835" s="12"/>
      <c r="M835" s="18" t="str">
        <f t="shared" si="350"/>
        <v>TRIAL_DATE,</v>
      </c>
      <c r="N835" s="5" t="str">
        <f t="shared" si="355"/>
        <v>TRIAL_DATE VARCHAR(45),</v>
      </c>
      <c r="O835" s="1" t="s">
        <v>574</v>
      </c>
      <c r="P835" t="s">
        <v>8</v>
      </c>
      <c r="W835" s="17" t="str">
        <f t="shared" si="351"/>
        <v>trialDate</v>
      </c>
      <c r="X835" s="3" t="str">
        <f t="shared" si="352"/>
        <v>"trialDate":"",</v>
      </c>
      <c r="Y835" s="22" t="str">
        <f t="shared" si="353"/>
        <v>public static String TRIAL_DATE="trialDate";</v>
      </c>
      <c r="Z835" s="7" t="str">
        <f t="shared" si="354"/>
        <v>private String trialDate="";</v>
      </c>
    </row>
    <row r="836" spans="2:26" ht="19.2" x14ac:dyDescent="0.45">
      <c r="B836" s="1" t="s">
        <v>571</v>
      </c>
      <c r="C836" s="1" t="s">
        <v>1</v>
      </c>
      <c r="D836" s="4">
        <v>45</v>
      </c>
      <c r="I836" t="str">
        <f>I638</f>
        <v>ALTER TABLE TM_BACKLOG_HISTORY_LIST</v>
      </c>
      <c r="J836" t="str">
        <f t="shared" si="356"/>
        <v xml:space="preserve"> ADD  TRIAL_TIME VARCHAR(45);</v>
      </c>
      <c r="K836" s="25" t="str">
        <f t="shared" si="349"/>
        <v>TRIAL_TIME,</v>
      </c>
      <c r="L836" s="12"/>
      <c r="M836" s="18" t="str">
        <f t="shared" si="350"/>
        <v>TRIAL_TIME,</v>
      </c>
      <c r="N836" s="5" t="str">
        <f t="shared" si="355"/>
        <v>TRIAL_TIME VARCHAR(45),</v>
      </c>
      <c r="O836" s="1" t="s">
        <v>574</v>
      </c>
      <c r="P836" t="s">
        <v>133</v>
      </c>
      <c r="W836" s="17" t="str">
        <f t="shared" si="351"/>
        <v>trialTime</v>
      </c>
      <c r="X836" s="3" t="str">
        <f t="shared" si="352"/>
        <v>"trialTime":"",</v>
      </c>
      <c r="Y836" s="22" t="str">
        <f t="shared" si="353"/>
        <v>public static String TRIAL_TIME="trialTime";</v>
      </c>
      <c r="Z836" s="7" t="str">
        <f t="shared" si="354"/>
        <v>private String trialTime="";</v>
      </c>
    </row>
    <row r="837" spans="2:26" ht="19.2" x14ac:dyDescent="0.45">
      <c r="B837" s="1" t="s">
        <v>572</v>
      </c>
      <c r="C837" s="1" t="s">
        <v>1</v>
      </c>
      <c r="D837" s="4">
        <v>555</v>
      </c>
      <c r="I837">
        <f>I820</f>
        <v>0</v>
      </c>
      <c r="J837" t="str">
        <f t="shared" si="356"/>
        <v xml:space="preserve"> ADD  ACTUAL_RESULT VARCHAR(555);</v>
      </c>
      <c r="K837" s="25" t="str">
        <f t="shared" si="349"/>
        <v>ACTUAL_RESULT,</v>
      </c>
      <c r="L837" s="12"/>
      <c r="M837" s="18" t="str">
        <f t="shared" si="350"/>
        <v>ACTUAL_RESULT,</v>
      </c>
      <c r="N837" s="5" t="str">
        <f t="shared" si="355"/>
        <v>ACTUAL_RESULT VARCHAR(555),</v>
      </c>
      <c r="O837" s="1" t="s">
        <v>575</v>
      </c>
      <c r="P837" t="s">
        <v>565</v>
      </c>
      <c r="W837" s="17" t="str">
        <f t="shared" si="351"/>
        <v>actualResult</v>
      </c>
      <c r="X837" s="3" t="str">
        <f t="shared" si="352"/>
        <v>"actualResult":"",</v>
      </c>
      <c r="Y837" s="22" t="str">
        <f t="shared" si="353"/>
        <v>public static String ACTUAL_RESULT="actualResult";</v>
      </c>
      <c r="Z837" s="7" t="str">
        <f t="shared" si="354"/>
        <v>private String actualResult="";</v>
      </c>
    </row>
    <row r="838" spans="2:26" ht="19.2" x14ac:dyDescent="0.45">
      <c r="B838" s="1" t="s">
        <v>573</v>
      </c>
      <c r="C838" s="1" t="s">
        <v>1</v>
      </c>
      <c r="D838" s="4">
        <v>44</v>
      </c>
      <c r="I838" t="str">
        <f>I637</f>
        <v>ALTER TABLE TM_REL_BACKLOG_AND_LABEL</v>
      </c>
      <c r="J838" t="str">
        <f t="shared" si="356"/>
        <v xml:space="preserve"> ADD  TRIAL_STATUS VARCHAR(44);</v>
      </c>
      <c r="K838" s="25" t="str">
        <f t="shared" si="349"/>
        <v>TRIAL_STATUS,</v>
      </c>
      <c r="L838" s="12"/>
      <c r="M838" s="18" t="str">
        <f t="shared" si="350"/>
        <v>TRIAL_STATUS,</v>
      </c>
      <c r="N838" s="5" t="str">
        <f t="shared" si="355"/>
        <v>TRIAL_STATUS VARCHAR(44),</v>
      </c>
      <c r="O838" s="1" t="s">
        <v>574</v>
      </c>
      <c r="P838" t="s">
        <v>3</v>
      </c>
      <c r="W838" s="17" t="str">
        <f t="shared" si="351"/>
        <v>trialStatus</v>
      </c>
      <c r="X838" s="3" t="str">
        <f t="shared" si="352"/>
        <v>"trialStatus":"",</v>
      </c>
      <c r="Y838" s="22" t="str">
        <f t="shared" si="353"/>
        <v>public static String TRIAL_STATUS="trialStatus";</v>
      </c>
      <c r="Z838" s="7" t="str">
        <f t="shared" si="354"/>
        <v>private String trialStatus="";</v>
      </c>
    </row>
    <row r="839" spans="2:26" ht="19.2" x14ac:dyDescent="0.45">
      <c r="B839" s="1" t="s">
        <v>374</v>
      </c>
      <c r="C839" s="1" t="s">
        <v>1</v>
      </c>
      <c r="D839" s="4">
        <v>555</v>
      </c>
      <c r="I839" t="str">
        <f>I638</f>
        <v>ALTER TABLE TM_BACKLOG_HISTORY_LIST</v>
      </c>
      <c r="J839" t="str">
        <f t="shared" si="356"/>
        <v xml:space="preserve"> ADD  FILE_NAME VARCHAR(555);</v>
      </c>
      <c r="K839" s="25" t="str">
        <f t="shared" si="349"/>
        <v>FILE_NAME,</v>
      </c>
      <c r="L839" s="12"/>
      <c r="M839" s="18" t="str">
        <f t="shared" si="350"/>
        <v>FILE_NAME,</v>
      </c>
      <c r="N839" s="5" t="str">
        <f t="shared" si="355"/>
        <v>FILE_NAME VARCHAR(555),</v>
      </c>
      <c r="O839" s="1" t="s">
        <v>324</v>
      </c>
      <c r="P839" t="s">
        <v>0</v>
      </c>
      <c r="W839" s="17" t="str">
        <f t="shared" si="351"/>
        <v>fileName</v>
      </c>
      <c r="X839" s="3" t="str">
        <f t="shared" si="352"/>
        <v>"fileName":"",</v>
      </c>
      <c r="Y839" s="22" t="str">
        <f t="shared" si="353"/>
        <v>public static String FILE_NAME="fileName";</v>
      </c>
      <c r="Z839" s="7" t="str">
        <f t="shared" si="354"/>
        <v>private String fileName="";</v>
      </c>
    </row>
    <row r="840" spans="2:26" ht="19.2" x14ac:dyDescent="0.45">
      <c r="B840" s="1" t="s">
        <v>367</v>
      </c>
      <c r="C840" s="1" t="s">
        <v>1</v>
      </c>
      <c r="D840" s="4">
        <v>44</v>
      </c>
      <c r="I840">
        <f>I642</f>
        <v>0</v>
      </c>
      <c r="J840" t="str">
        <f t="shared" si="356"/>
        <v xml:space="preserve"> ADD  FK_BACKLOG_ID VARCHAR(44);</v>
      </c>
      <c r="K840" s="25" t="str">
        <f t="shared" si="349"/>
        <v>FK_BACKLOG_ID,</v>
      </c>
      <c r="L840" s="12"/>
      <c r="M840" s="18" t="str">
        <f t="shared" si="350"/>
        <v>FK_BACKLOG_ID,</v>
      </c>
      <c r="N840" s="5" t="str">
        <f t="shared" si="355"/>
        <v>FK_BACKLOG_ID VARCHAR(44),</v>
      </c>
      <c r="O840" s="1" t="s">
        <v>10</v>
      </c>
      <c r="P840" t="s">
        <v>354</v>
      </c>
      <c r="Q840" t="s">
        <v>2</v>
      </c>
      <c r="W840" s="17" t="str">
        <f t="shared" si="351"/>
        <v>fkBacklogId</v>
      </c>
      <c r="X840" s="3" t="str">
        <f t="shared" si="352"/>
        <v>"fkBacklogId":"",</v>
      </c>
      <c r="Y840" s="22" t="str">
        <f t="shared" si="353"/>
        <v>public static String FK_BACKLOG_ID="fkBacklogId";</v>
      </c>
      <c r="Z840" s="7" t="str">
        <f t="shared" si="354"/>
        <v>private String fkBacklogId="";</v>
      </c>
    </row>
    <row r="841" spans="2:26" ht="19.2" x14ac:dyDescent="0.45">
      <c r="B841" s="1" t="s">
        <v>318</v>
      </c>
      <c r="C841" s="1" t="s">
        <v>1</v>
      </c>
      <c r="D841" s="4">
        <v>44</v>
      </c>
      <c r="I841">
        <f>I643</f>
        <v>0</v>
      </c>
      <c r="J841" t="str">
        <f t="shared" si="356"/>
        <v xml:space="preserve"> ADD  FK_TASK_ID VARCHAR(44);</v>
      </c>
      <c r="K841" s="25" t="str">
        <f t="shared" si="349"/>
        <v>FK_TASK_ID,</v>
      </c>
      <c r="L841" s="12"/>
      <c r="M841" s="18" t="str">
        <f t="shared" si="350"/>
        <v>FK_TASK_ID,</v>
      </c>
      <c r="N841" s="5" t="str">
        <f t="shared" si="355"/>
        <v>FK_TASK_ID VARCHAR(44),</v>
      </c>
      <c r="O841" s="1" t="s">
        <v>10</v>
      </c>
      <c r="P841" t="s">
        <v>311</v>
      </c>
      <c r="Q841" t="s">
        <v>2</v>
      </c>
      <c r="W841" s="17" t="str">
        <f t="shared" si="351"/>
        <v>fkTaskId</v>
      </c>
      <c r="X841" s="3" t="str">
        <f t="shared" si="352"/>
        <v>"fkTaskId":"",</v>
      </c>
      <c r="Y841" s="22" t="str">
        <f t="shared" si="353"/>
        <v>public static String FK_TASK_ID="fkTaskId";</v>
      </c>
      <c r="Z841" s="7" t="str">
        <f t="shared" si="354"/>
        <v>private String fkTaskId="";</v>
      </c>
    </row>
    <row r="842" spans="2:26" ht="19.2" x14ac:dyDescent="0.45">
      <c r="B842" s="1" t="s">
        <v>578</v>
      </c>
      <c r="C842" s="1" t="s">
        <v>1</v>
      </c>
      <c r="D842" s="4">
        <v>44</v>
      </c>
      <c r="I842">
        <f>I639</f>
        <v>0</v>
      </c>
      <c r="J842" t="str">
        <f t="shared" si="356"/>
        <v xml:space="preserve"> ADD  IS_NOTIFIED_AS_BUG VARCHAR(44);</v>
      </c>
      <c r="K842" s="25" t="str">
        <f t="shared" si="349"/>
        <v>IS_NOTIFIED_AS_BUG,</v>
      </c>
      <c r="L842" s="12"/>
      <c r="M842" s="18" t="str">
        <f t="shared" si="350"/>
        <v>IS_NOTIFIED_AS_BUG,</v>
      </c>
      <c r="N842" s="5" t="str">
        <f t="shared" si="355"/>
        <v>IS_NOTIFIED_AS_BUG VARCHAR(44),</v>
      </c>
      <c r="O842" s="1" t="s">
        <v>112</v>
      </c>
      <c r="P842" t="s">
        <v>576</v>
      </c>
      <c r="Q842" t="s">
        <v>577</v>
      </c>
      <c r="R842" t="s">
        <v>409</v>
      </c>
      <c r="W842" s="17" t="str">
        <f t="shared" si="351"/>
        <v>isNotifiedAsBug</v>
      </c>
      <c r="X842" s="3" t="str">
        <f t="shared" si="352"/>
        <v>"isNotifiedAsBug":"",</v>
      </c>
      <c r="Y842" s="22" t="str">
        <f t="shared" si="353"/>
        <v>public static String IS_NOTIFIED_AS_BUG="isNotifiedAsBug";</v>
      </c>
      <c r="Z842" s="7" t="str">
        <f t="shared" si="354"/>
        <v>private String isNotifiedAsBug="";</v>
      </c>
    </row>
    <row r="843" spans="2:26" ht="19.2" x14ac:dyDescent="0.45">
      <c r="B843" s="1" t="s">
        <v>14</v>
      </c>
      <c r="C843" s="1" t="s">
        <v>1</v>
      </c>
      <c r="D843" s="4">
        <v>555</v>
      </c>
      <c r="I843">
        <f>I640</f>
        <v>0</v>
      </c>
      <c r="J843" t="str">
        <f t="shared" si="356"/>
        <v xml:space="preserve"> ADD  DESCRIPTION VARCHAR(555);</v>
      </c>
      <c r="K843" s="25" t="str">
        <f>CONCATENATE(B843,"")</f>
        <v>DESCRIPTION</v>
      </c>
      <c r="L843" s="12"/>
      <c r="M843" s="18" t="str">
        <f t="shared" si="350"/>
        <v>DESCRIPTION,</v>
      </c>
      <c r="N843" s="5" t="str">
        <f t="shared" si="355"/>
        <v>DESCRIPTION VARCHAR(555),</v>
      </c>
      <c r="O843" s="1" t="s">
        <v>14</v>
      </c>
      <c r="W843" s="17" t="str">
        <f t="shared" si="351"/>
        <v>description</v>
      </c>
      <c r="X843" s="3" t="str">
        <f t="shared" si="352"/>
        <v>"description":"",</v>
      </c>
      <c r="Y843" s="22" t="str">
        <f t="shared" si="353"/>
        <v>public static String DESCRIPTION="description";</v>
      </c>
      <c r="Z843" s="7" t="str">
        <f t="shared" si="354"/>
        <v>private String description="";</v>
      </c>
    </row>
    <row r="844" spans="2:26" ht="19.2" x14ac:dyDescent="0.45">
      <c r="C844" s="1"/>
      <c r="D844" s="8"/>
      <c r="K844" s="29" t="str">
        <f>CONCATENATE(" FROM ",LEFT(B826,LEN(B826)-5)," T")</f>
        <v xml:space="preserve"> FROM TM_TEST_TRIAL T</v>
      </c>
      <c r="M844" s="18"/>
      <c r="N844" s="33" t="s">
        <v>130</v>
      </c>
      <c r="O844" s="1"/>
      <c r="W844" s="17"/>
    </row>
    <row r="845" spans="2:26" ht="19.2" x14ac:dyDescent="0.45">
      <c r="C845" s="14"/>
      <c r="D845" s="9"/>
      <c r="K845" s="29"/>
      <c r="M845" s="20"/>
      <c r="N845" s="33"/>
      <c r="O845" s="14"/>
      <c r="W845" s="17"/>
    </row>
    <row r="846" spans="2:26" ht="19.2" x14ac:dyDescent="0.45">
      <c r="C846" s="14"/>
      <c r="D846" s="9"/>
      <c r="K846" s="29"/>
      <c r="M846" s="20"/>
      <c r="N846" s="33"/>
      <c r="O846" s="14"/>
      <c r="W846" s="17"/>
    </row>
    <row r="849" spans="2:2" x14ac:dyDescent="0.3">
      <c r="B849" t="s">
        <v>619</v>
      </c>
    </row>
    <row r="850" spans="2:2" x14ac:dyDescent="0.3">
      <c r="B850" t="s">
        <v>580</v>
      </c>
    </row>
    <row r="851" spans="2:2" x14ac:dyDescent="0.3">
      <c r="B851" t="s">
        <v>596</v>
      </c>
    </row>
    <row r="852" spans="2:2" x14ac:dyDescent="0.3">
      <c r="B852" t="s">
        <v>597</v>
      </c>
    </row>
    <row r="853" spans="2:2" x14ac:dyDescent="0.3">
      <c r="B853" t="s">
        <v>598</v>
      </c>
    </row>
    <row r="854" spans="2:2" x14ac:dyDescent="0.3">
      <c r="B854" t="s">
        <v>599</v>
      </c>
    </row>
    <row r="855" spans="2:2" x14ac:dyDescent="0.3">
      <c r="B855" t="s">
        <v>600</v>
      </c>
    </row>
    <row r="856" spans="2:2" x14ac:dyDescent="0.3">
      <c r="B856" t="s">
        <v>601</v>
      </c>
    </row>
    <row r="857" spans="2:2" x14ac:dyDescent="0.3">
      <c r="B857" t="s">
        <v>602</v>
      </c>
    </row>
    <row r="858" spans="2:2" x14ac:dyDescent="0.3">
      <c r="B858" t="s">
        <v>473</v>
      </c>
    </row>
    <row r="859" spans="2:2" x14ac:dyDescent="0.3">
      <c r="B859" t="s">
        <v>603</v>
      </c>
    </row>
    <row r="860" spans="2:2" x14ac:dyDescent="0.3">
      <c r="B860" t="s">
        <v>446</v>
      </c>
    </row>
    <row r="861" spans="2:2" x14ac:dyDescent="0.3">
      <c r="B861" t="s">
        <v>620</v>
      </c>
    </row>
    <row r="862" spans="2:2" x14ac:dyDescent="0.3">
      <c r="B862" t="s">
        <v>621</v>
      </c>
    </row>
    <row r="863" spans="2:2" x14ac:dyDescent="0.3">
      <c r="B863" t="s">
        <v>604</v>
      </c>
    </row>
    <row r="864" spans="2:2" x14ac:dyDescent="0.3">
      <c r="B864" t="s">
        <v>449</v>
      </c>
    </row>
    <row r="865" spans="2:26" x14ac:dyDescent="0.3">
      <c r="B865" t="s">
        <v>605</v>
      </c>
    </row>
    <row r="866" spans="2:26" x14ac:dyDescent="0.3">
      <c r="B866" t="s">
        <v>606</v>
      </c>
    </row>
    <row r="867" spans="2:26" x14ac:dyDescent="0.3">
      <c r="B867" t="s">
        <v>607</v>
      </c>
    </row>
    <row r="868" spans="2:26" x14ac:dyDescent="0.3">
      <c r="B868" t="s">
        <v>608</v>
      </c>
    </row>
    <row r="869" spans="2:26" x14ac:dyDescent="0.3">
      <c r="B869" t="s">
        <v>609</v>
      </c>
    </row>
    <row r="870" spans="2:26" ht="19.2" x14ac:dyDescent="0.45">
      <c r="B870" s="1" t="s">
        <v>626</v>
      </c>
      <c r="C870" s="1" t="s">
        <v>1</v>
      </c>
      <c r="D870" s="4">
        <v>43</v>
      </c>
      <c r="K870" s="25" t="s">
        <v>626</v>
      </c>
      <c r="L870" s="12"/>
      <c r="M870" s="18"/>
      <c r="N870" s="5" t="str">
        <f>CONCATENATE(B870," ",C870,"(",D870,")",",")</f>
        <v>( SELECT  (USER_IMAGE) FROM CR_USER WHERE ID=T.FK_ASSIGNEE_ID) AS ASSIGNEE_IMAGE_URL, VARCHAR(43),</v>
      </c>
      <c r="O870" s="1" t="s">
        <v>344</v>
      </c>
      <c r="P870" t="s">
        <v>0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assigneeName</v>
      </c>
      <c r="X870" s="3" t="str">
        <f>CONCATENATE("""",W870,"""",":","""","""",",")</f>
        <v>"assigneeName":"",</v>
      </c>
      <c r="Y870" s="22" t="str">
        <f>CONCATENATE("public static String ",,B870,,"=","""",W870,""";")</f>
        <v>public static String ( SELECT  (USER_IMAGE) FROM CR_USER WHERE ID=T.FK_ASSIGNEE_ID) AS ASSIGNEE_IMAGE_URL,="assigneeName";</v>
      </c>
      <c r="Z870" s="7" t="str">
        <f>CONCATENATE("private String ",W870,"=","""""",";")</f>
        <v>private String assigneeName="";</v>
      </c>
    </row>
    <row r="871" spans="2:26" x14ac:dyDescent="0.3">
      <c r="B871" t="s">
        <v>610</v>
      </c>
    </row>
    <row r="872" spans="2:26" x14ac:dyDescent="0.3">
      <c r="B872" t="s">
        <v>452</v>
      </c>
    </row>
    <row r="873" spans="2:26" x14ac:dyDescent="0.3">
      <c r="B873" t="s">
        <v>453</v>
      </c>
    </row>
    <row r="874" spans="2:26" x14ac:dyDescent="0.3">
      <c r="B874" t="s">
        <v>611</v>
      </c>
    </row>
    <row r="875" spans="2:26" x14ac:dyDescent="0.3">
      <c r="B875" t="s">
        <v>612</v>
      </c>
    </row>
    <row r="876" spans="2:26" x14ac:dyDescent="0.3">
      <c r="B876" t="s">
        <v>450</v>
      </c>
    </row>
    <row r="877" spans="2:26" x14ac:dyDescent="0.3">
      <c r="B877" t="s">
        <v>613</v>
      </c>
    </row>
    <row r="878" spans="2:26" x14ac:dyDescent="0.3">
      <c r="B878" t="s">
        <v>614</v>
      </c>
    </row>
    <row r="879" spans="2:26" x14ac:dyDescent="0.3">
      <c r="B879" t="s">
        <v>615</v>
      </c>
    </row>
    <row r="880" spans="2:26" x14ac:dyDescent="0.3">
      <c r="B880" t="s">
        <v>632</v>
      </c>
    </row>
    <row r="881" spans="2:2" x14ac:dyDescent="0.3">
      <c r="B881" t="s">
        <v>633</v>
      </c>
    </row>
    <row r="882" spans="2:2" x14ac:dyDescent="0.3">
      <c r="B882" t="s">
        <v>634</v>
      </c>
    </row>
    <row r="883" spans="2:2" x14ac:dyDescent="0.3">
      <c r="B883" t="s">
        <v>623</v>
      </c>
    </row>
    <row r="884" spans="2:2" x14ac:dyDescent="0.3">
      <c r="B884" t="s">
        <v>616</v>
      </c>
    </row>
    <row r="885" spans="2:2" x14ac:dyDescent="0.3">
      <c r="B885" t="s">
        <v>617</v>
      </c>
    </row>
    <row r="886" spans="2:2" x14ac:dyDescent="0.3">
      <c r="B886" t="s">
        <v>618</v>
      </c>
    </row>
    <row r="887" spans="2:2" x14ac:dyDescent="0.3">
      <c r="B887" t="s">
        <v>468</v>
      </c>
    </row>
    <row r="888" spans="2:2" x14ac:dyDescent="0.3">
      <c r="B888" t="s">
        <v>469</v>
      </c>
    </row>
    <row r="889" spans="2:2" x14ac:dyDescent="0.3">
      <c r="B889" t="s">
        <v>635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675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672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2020-01-03T15:12:32Z</dcterms:modified>
</cp:coreProperties>
</file>