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W1043" i="1" l="1"/>
  <c r="Z1043" i="1" s="1"/>
  <c r="N1043" i="1"/>
  <c r="K1043" i="1" s="1"/>
  <c r="M1043" i="1"/>
  <c r="W1042" i="1"/>
  <c r="Z1042" i="1" s="1"/>
  <c r="N1042" i="1"/>
  <c r="K1042" i="1" s="1"/>
  <c r="M1042" i="1"/>
  <c r="W1041" i="1"/>
  <c r="Z1041" i="1" s="1"/>
  <c r="N1041" i="1"/>
  <c r="K1041" i="1" s="1"/>
  <c r="M1041" i="1"/>
  <c r="Z1040" i="1"/>
  <c r="Y1040" i="1"/>
  <c r="X1040" i="1"/>
  <c r="W1040" i="1"/>
  <c r="N1040" i="1"/>
  <c r="K1040" i="1" s="1"/>
  <c r="M1040" i="1"/>
  <c r="W1046" i="1"/>
  <c r="Z1046" i="1" s="1"/>
  <c r="N1046" i="1"/>
  <c r="K1046" i="1" s="1"/>
  <c r="M1046" i="1"/>
  <c r="W1045" i="1"/>
  <c r="Z1045" i="1" s="1"/>
  <c r="N1045" i="1"/>
  <c r="K1045" i="1" s="1"/>
  <c r="M1045" i="1"/>
  <c r="W1044" i="1"/>
  <c r="Z1044" i="1" s="1"/>
  <c r="N1044" i="1"/>
  <c r="J1044" i="1" s="1"/>
  <c r="M1044" i="1"/>
  <c r="W1039" i="1"/>
  <c r="Z1039" i="1" s="1"/>
  <c r="N1039" i="1"/>
  <c r="K1039" i="1" s="1"/>
  <c r="M1039" i="1"/>
  <c r="W1038" i="1"/>
  <c r="Z1038" i="1" s="1"/>
  <c r="N1038" i="1"/>
  <c r="K1038" i="1" s="1"/>
  <c r="M1038" i="1"/>
  <c r="J1038" i="1"/>
  <c r="W1037" i="1"/>
  <c r="Z1037" i="1" s="1"/>
  <c r="N1037" i="1"/>
  <c r="K1037" i="1" s="1"/>
  <c r="M1037" i="1"/>
  <c r="W1036" i="1"/>
  <c r="Z1036" i="1" s="1"/>
  <c r="N1036" i="1"/>
  <c r="K1036" i="1" s="1"/>
  <c r="M1036" i="1"/>
  <c r="W1035" i="1"/>
  <c r="Z1035" i="1" s="1"/>
  <c r="N1035" i="1"/>
  <c r="M1035" i="1"/>
  <c r="W1034" i="1"/>
  <c r="X1034" i="1" s="1"/>
  <c r="N1034" i="1"/>
  <c r="M1034" i="1"/>
  <c r="N1033" i="1"/>
  <c r="I1033" i="1"/>
  <c r="I1034" i="1" s="1"/>
  <c r="I1035" i="1" s="1"/>
  <c r="I1036" i="1" s="1"/>
  <c r="I1037" i="1" s="1"/>
  <c r="J1041" i="1" l="1"/>
  <c r="X1036" i="1"/>
  <c r="I1040" i="1"/>
  <c r="I1042" i="1" s="1"/>
  <c r="Y1036" i="1"/>
  <c r="J1037" i="1"/>
  <c r="K1044" i="1"/>
  <c r="J1042" i="1"/>
  <c r="J1036" i="1"/>
  <c r="I1041" i="1"/>
  <c r="I1043" i="1" s="1"/>
  <c r="X1043" i="1"/>
  <c r="Y1043" i="1"/>
  <c r="X1042" i="1"/>
  <c r="J1040" i="1"/>
  <c r="Y1042" i="1"/>
  <c r="Y1041" i="1"/>
  <c r="J1043" i="1"/>
  <c r="X1041" i="1"/>
  <c r="Y1044" i="1"/>
  <c r="X1044" i="1"/>
  <c r="J1045" i="1"/>
  <c r="I1038" i="1"/>
  <c r="I1044" i="1" s="1"/>
  <c r="I1046" i="1" s="1"/>
  <c r="I1039" i="1"/>
  <c r="I1045" i="1" s="1"/>
  <c r="X1046" i="1"/>
  <c r="Y1046" i="1"/>
  <c r="X1035" i="1"/>
  <c r="X1039" i="1"/>
  <c r="Y1035" i="1"/>
  <c r="Y1039" i="1"/>
  <c r="X1038" i="1"/>
  <c r="Y1038" i="1"/>
  <c r="Y1034" i="1"/>
  <c r="X1037" i="1"/>
  <c r="X1045" i="1"/>
  <c r="Z1034" i="1"/>
  <c r="Y1037" i="1"/>
  <c r="J1039" i="1"/>
  <c r="Y1045" i="1"/>
  <c r="J1046" i="1"/>
  <c r="W533" i="1"/>
  <c r="Z533" i="1" s="1"/>
  <c r="N533" i="1"/>
  <c r="J533" i="1" s="1"/>
  <c r="M533" i="1"/>
  <c r="X533" i="1" l="1"/>
  <c r="Y533" i="1"/>
  <c r="W534" i="1"/>
  <c r="Z534" i="1" s="1"/>
  <c r="N534" i="1"/>
  <c r="J534" i="1" s="1"/>
  <c r="M534" i="1"/>
  <c r="W535" i="1"/>
  <c r="Y535" i="1" s="1"/>
  <c r="N535" i="1"/>
  <c r="J535" i="1" s="1"/>
  <c r="M535" i="1"/>
  <c r="W530" i="1"/>
  <c r="X530" i="1" s="1"/>
  <c r="N530" i="1"/>
  <c r="J530" i="1" s="1"/>
  <c r="M530" i="1"/>
  <c r="W532" i="1"/>
  <c r="Z532" i="1" s="1"/>
  <c r="N532" i="1"/>
  <c r="J532" i="1" s="1"/>
  <c r="M532" i="1"/>
  <c r="W531" i="1"/>
  <c r="Z531" i="1" s="1"/>
  <c r="N531" i="1"/>
  <c r="J531" i="1" s="1"/>
  <c r="M531" i="1"/>
  <c r="K103" i="1"/>
  <c r="W103" i="1"/>
  <c r="X103" i="1" s="1"/>
  <c r="N103" i="1"/>
  <c r="M103" i="1"/>
  <c r="J103" i="1"/>
  <c r="W57" i="1"/>
  <c r="Z57" i="1" s="1"/>
  <c r="N57" i="1"/>
  <c r="K57" i="1" s="1"/>
  <c r="M57" i="1"/>
  <c r="Z103" i="1" l="1"/>
  <c r="Y103" i="1"/>
  <c r="J57" i="1"/>
  <c r="X534" i="1"/>
  <c r="Y534" i="1"/>
  <c r="X535" i="1"/>
  <c r="Z535" i="1"/>
  <c r="Y530" i="1"/>
  <c r="Z530" i="1"/>
  <c r="Y532" i="1"/>
  <c r="X532" i="1"/>
  <c r="X531" i="1"/>
  <c r="Y531" i="1"/>
  <c r="X57" i="1"/>
  <c r="Y57" i="1"/>
  <c r="W365" i="1"/>
  <c r="Y365" i="1" s="1"/>
  <c r="N365" i="1"/>
  <c r="J365" i="1" s="1"/>
  <c r="W83" i="1"/>
  <c r="Z83" i="1" s="1"/>
  <c r="N83" i="1"/>
  <c r="M83" i="1"/>
  <c r="W39" i="1"/>
  <c r="Z39" i="1" s="1"/>
  <c r="N39" i="1"/>
  <c r="K39" i="1" s="1"/>
  <c r="M39" i="1"/>
  <c r="W648" i="1"/>
  <c r="Z648" i="1" s="1"/>
  <c r="N648" i="1"/>
  <c r="J648" i="1" s="1"/>
  <c r="M648" i="1"/>
  <c r="W1029" i="1"/>
  <c r="Z1029" i="1" s="1"/>
  <c r="N1029" i="1"/>
  <c r="K1029" i="1" s="1"/>
  <c r="M1029" i="1"/>
  <c r="W1028" i="1"/>
  <c r="Y1028" i="1" s="1"/>
  <c r="N1028" i="1"/>
  <c r="J1028" i="1" s="1"/>
  <c r="M1028" i="1"/>
  <c r="W1027" i="1"/>
  <c r="Y1027" i="1" s="1"/>
  <c r="N1027" i="1"/>
  <c r="J1027" i="1" s="1"/>
  <c r="M1027" i="1"/>
  <c r="W1026" i="1"/>
  <c r="Z1026" i="1" s="1"/>
  <c r="N1026" i="1"/>
  <c r="J1026" i="1" s="1"/>
  <c r="M1026" i="1"/>
  <c r="W1025" i="1"/>
  <c r="Z1025" i="1" s="1"/>
  <c r="N1025" i="1"/>
  <c r="J1025" i="1" s="1"/>
  <c r="M1025" i="1"/>
  <c r="W1024" i="1"/>
  <c r="Y1024" i="1" s="1"/>
  <c r="N1024" i="1"/>
  <c r="J1024" i="1" s="1"/>
  <c r="M1024" i="1"/>
  <c r="W1023" i="1"/>
  <c r="Y1023" i="1" s="1"/>
  <c r="N1023" i="1"/>
  <c r="J1023" i="1" s="1"/>
  <c r="M1023" i="1"/>
  <c r="W1022" i="1"/>
  <c r="Z1022" i="1" s="1"/>
  <c r="N1022" i="1"/>
  <c r="J1022" i="1" s="1"/>
  <c r="M1022" i="1"/>
  <c r="W1021" i="1"/>
  <c r="Y1021" i="1" s="1"/>
  <c r="N1021" i="1"/>
  <c r="M1021" i="1"/>
  <c r="W1020" i="1"/>
  <c r="Z1020" i="1" s="1"/>
  <c r="N1020" i="1"/>
  <c r="M1020" i="1"/>
  <c r="N1019" i="1"/>
  <c r="I1019" i="1"/>
  <c r="I1020" i="1" s="1"/>
  <c r="I1021" i="1" s="1"/>
  <c r="I1022" i="1" s="1"/>
  <c r="I1023" i="1" s="1"/>
  <c r="K365" i="1" l="1"/>
  <c r="K648" i="1"/>
  <c r="K1024" i="1"/>
  <c r="Z365" i="1"/>
  <c r="X365" i="1"/>
  <c r="J83" i="1"/>
  <c r="X83" i="1"/>
  <c r="Y83" i="1"/>
  <c r="X39" i="1"/>
  <c r="Y39" i="1"/>
  <c r="J39" i="1"/>
  <c r="X648" i="1"/>
  <c r="Y648" i="1"/>
  <c r="K1022" i="1"/>
  <c r="Z1027" i="1"/>
  <c r="X1020" i="1"/>
  <c r="Z1023" i="1"/>
  <c r="J1029" i="1"/>
  <c r="K1023" i="1"/>
  <c r="K1028" i="1"/>
  <c r="K1027" i="1"/>
  <c r="K1026" i="1"/>
  <c r="K1025" i="1"/>
  <c r="I1024" i="1"/>
  <c r="I1026" i="1" s="1"/>
  <c r="I1028" i="1" s="1"/>
  <c r="I1025" i="1"/>
  <c r="I1027" i="1" s="1"/>
  <c r="I1029" i="1" s="1"/>
  <c r="Z1021" i="1"/>
  <c r="Z1028" i="1"/>
  <c r="Y1020" i="1"/>
  <c r="X1023" i="1"/>
  <c r="X1027" i="1"/>
  <c r="Z1024" i="1"/>
  <c r="X1022" i="1"/>
  <c r="X1026" i="1"/>
  <c r="Y1022" i="1"/>
  <c r="Y1026" i="1"/>
  <c r="X1021" i="1"/>
  <c r="X1025" i="1"/>
  <c r="X1029" i="1"/>
  <c r="Y1025" i="1"/>
  <c r="Y1029" i="1"/>
  <c r="X1024" i="1"/>
  <c r="X1028" i="1"/>
  <c r="W726" i="1"/>
  <c r="Z726" i="1" s="1"/>
  <c r="N726" i="1"/>
  <c r="K726" i="1" s="1"/>
  <c r="M726" i="1"/>
  <c r="W700" i="1"/>
  <c r="Z700" i="1" s="1"/>
  <c r="N700" i="1"/>
  <c r="K700" i="1" s="1"/>
  <c r="M700" i="1"/>
  <c r="J726" i="1" l="1"/>
  <c r="X726" i="1"/>
  <c r="Y726" i="1"/>
  <c r="X700" i="1"/>
  <c r="J700" i="1"/>
  <c r="Y700" i="1"/>
  <c r="W631" i="1"/>
  <c r="Y631" i="1" s="1"/>
  <c r="N631" i="1"/>
  <c r="K631" i="1" s="1"/>
  <c r="M631" i="1"/>
  <c r="W630" i="1"/>
  <c r="Z630" i="1" s="1"/>
  <c r="N630" i="1"/>
  <c r="K630" i="1" s="1"/>
  <c r="M630" i="1"/>
  <c r="W629" i="1"/>
  <c r="Z629" i="1" s="1"/>
  <c r="N629" i="1"/>
  <c r="K629" i="1" s="1"/>
  <c r="M629" i="1"/>
  <c r="W628" i="1"/>
  <c r="Z628" i="1" s="1"/>
  <c r="N628" i="1"/>
  <c r="K628" i="1" s="1"/>
  <c r="M628" i="1"/>
  <c r="X629" i="1" l="1"/>
  <c r="Y629" i="1"/>
  <c r="J631" i="1"/>
  <c r="J630" i="1"/>
  <c r="J629" i="1"/>
  <c r="Z631" i="1"/>
  <c r="X630" i="1"/>
  <c r="X631" i="1"/>
  <c r="J628" i="1"/>
  <c r="Y630" i="1"/>
  <c r="X628" i="1"/>
  <c r="Y628" i="1"/>
  <c r="K560" i="1"/>
  <c r="K427" i="1" l="1"/>
  <c r="K426" i="1"/>
  <c r="W427" i="1"/>
  <c r="Z427" i="1" s="1"/>
  <c r="N427" i="1"/>
  <c r="J427" i="1" s="1"/>
  <c r="M427" i="1"/>
  <c r="W426" i="1"/>
  <c r="Z426" i="1" s="1"/>
  <c r="N426" i="1"/>
  <c r="J426" i="1" s="1"/>
  <c r="M426" i="1"/>
  <c r="W392" i="1"/>
  <c r="Z392" i="1" s="1"/>
  <c r="N392" i="1"/>
  <c r="J392" i="1" s="1"/>
  <c r="M392" i="1"/>
  <c r="W391" i="1"/>
  <c r="Z391" i="1" s="1"/>
  <c r="N391" i="1"/>
  <c r="M391" i="1"/>
  <c r="J391" i="1"/>
  <c r="K583" i="1"/>
  <c r="K582" i="1"/>
  <c r="W583" i="1"/>
  <c r="Z583" i="1" s="1"/>
  <c r="N583" i="1"/>
  <c r="J583" i="1" s="1"/>
  <c r="M583" i="1"/>
  <c r="W582" i="1"/>
  <c r="Z582" i="1" s="1"/>
  <c r="N582" i="1"/>
  <c r="J582" i="1" s="1"/>
  <c r="M582" i="1"/>
  <c r="I582" i="1"/>
  <c r="W537" i="1"/>
  <c r="Z537" i="1" s="1"/>
  <c r="N537" i="1"/>
  <c r="J537" i="1" s="1"/>
  <c r="M537" i="1"/>
  <c r="W538" i="1"/>
  <c r="X538" i="1" s="1"/>
  <c r="N538" i="1"/>
  <c r="J538" i="1" s="1"/>
  <c r="M538" i="1"/>
  <c r="K100" i="1"/>
  <c r="K99" i="1"/>
  <c r="K98" i="1"/>
  <c r="K97" i="1"/>
  <c r="W100" i="1"/>
  <c r="Z100" i="1" s="1"/>
  <c r="N100" i="1"/>
  <c r="M100" i="1"/>
  <c r="W99" i="1"/>
  <c r="Z99" i="1" s="1"/>
  <c r="N99" i="1"/>
  <c r="J99" i="1" s="1"/>
  <c r="W98" i="1"/>
  <c r="Y98" i="1" s="1"/>
  <c r="N98" i="1"/>
  <c r="J98" i="1" s="1"/>
  <c r="W97" i="1"/>
  <c r="X97" i="1" s="1"/>
  <c r="N97" i="1"/>
  <c r="J97" i="1" s="1"/>
  <c r="M97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2" i="1"/>
  <c r="K101" i="1"/>
  <c r="W102" i="1"/>
  <c r="Z102" i="1" s="1"/>
  <c r="N102" i="1"/>
  <c r="J102" i="1" s="1"/>
  <c r="M102" i="1"/>
  <c r="W101" i="1"/>
  <c r="Z101" i="1" s="1"/>
  <c r="N101" i="1"/>
  <c r="M101" i="1"/>
  <c r="W58" i="1"/>
  <c r="Z58" i="1" s="1"/>
  <c r="N58" i="1"/>
  <c r="J58" i="1" s="1"/>
  <c r="M58" i="1"/>
  <c r="W56" i="1"/>
  <c r="Z56" i="1" s="1"/>
  <c r="N56" i="1"/>
  <c r="K56" i="1" s="1"/>
  <c r="M56" i="1"/>
  <c r="K213" i="1"/>
  <c r="W213" i="1"/>
  <c r="Y213" i="1" s="1"/>
  <c r="N213" i="1"/>
  <c r="M213" i="1"/>
  <c r="W176" i="1"/>
  <c r="Z176" i="1" s="1"/>
  <c r="N176" i="1"/>
  <c r="K176" i="1" s="1"/>
  <c r="M176" i="1"/>
  <c r="W938" i="1"/>
  <c r="Z938" i="1" s="1"/>
  <c r="N938" i="1"/>
  <c r="J938" i="1" s="1"/>
  <c r="M938" i="1"/>
  <c r="W939" i="1"/>
  <c r="Z939" i="1" s="1"/>
  <c r="N939" i="1"/>
  <c r="K939" i="1" s="1"/>
  <c r="M939" i="1"/>
  <c r="W937" i="1"/>
  <c r="Z937" i="1" s="1"/>
  <c r="N937" i="1"/>
  <c r="K937" i="1" s="1"/>
  <c r="M937" i="1"/>
  <c r="W936" i="1"/>
  <c r="Z936" i="1" s="1"/>
  <c r="N936" i="1"/>
  <c r="K936" i="1" s="1"/>
  <c r="M936" i="1"/>
  <c r="W935" i="1"/>
  <c r="Z935" i="1" s="1"/>
  <c r="N935" i="1"/>
  <c r="K935" i="1" s="1"/>
  <c r="M935" i="1"/>
  <c r="W934" i="1"/>
  <c r="Y934" i="1" s="1"/>
  <c r="N934" i="1"/>
  <c r="K934" i="1" s="1"/>
  <c r="M934" i="1"/>
  <c r="W933" i="1"/>
  <c r="Z933" i="1" s="1"/>
  <c r="N933" i="1"/>
  <c r="K933" i="1" s="1"/>
  <c r="M933" i="1"/>
  <c r="W932" i="1"/>
  <c r="Z932" i="1" s="1"/>
  <c r="N932" i="1"/>
  <c r="K932" i="1" s="1"/>
  <c r="M932" i="1"/>
  <c r="W931" i="1"/>
  <c r="Z931" i="1" s="1"/>
  <c r="N931" i="1"/>
  <c r="J931" i="1" s="1"/>
  <c r="M931" i="1"/>
  <c r="W930" i="1"/>
  <c r="Y930" i="1" s="1"/>
  <c r="N930" i="1"/>
  <c r="J930" i="1" s="1"/>
  <c r="M930" i="1"/>
  <c r="K930" i="1"/>
  <c r="W929" i="1"/>
  <c r="Z929" i="1" s="1"/>
  <c r="N929" i="1"/>
  <c r="J929" i="1" s="1"/>
  <c r="M929" i="1"/>
  <c r="W928" i="1"/>
  <c r="Z928" i="1" s="1"/>
  <c r="N928" i="1"/>
  <c r="M928" i="1"/>
  <c r="W927" i="1"/>
  <c r="X927" i="1" s="1"/>
  <c r="N927" i="1"/>
  <c r="M927" i="1"/>
  <c r="N926" i="1"/>
  <c r="I926" i="1"/>
  <c r="I927" i="1" s="1"/>
  <c r="I928" i="1" s="1"/>
  <c r="I929" i="1" s="1"/>
  <c r="I930" i="1" s="1"/>
  <c r="X583" i="1" l="1"/>
  <c r="Y583" i="1"/>
  <c r="X582" i="1"/>
  <c r="Y582" i="1"/>
  <c r="X427" i="1"/>
  <c r="Y427" i="1"/>
  <c r="X426" i="1"/>
  <c r="Y426" i="1"/>
  <c r="X391" i="1"/>
  <c r="Y391" i="1"/>
  <c r="X392" i="1"/>
  <c r="Y392" i="1"/>
  <c r="Y537" i="1"/>
  <c r="X537" i="1"/>
  <c r="K49" i="1"/>
  <c r="Z97" i="1"/>
  <c r="X100" i="1"/>
  <c r="Y538" i="1"/>
  <c r="Y100" i="1"/>
  <c r="Z538" i="1"/>
  <c r="Y97" i="1"/>
  <c r="Z98" i="1"/>
  <c r="X99" i="1"/>
  <c r="Y99" i="1"/>
  <c r="Y101" i="1"/>
  <c r="J50" i="1"/>
  <c r="X98" i="1"/>
  <c r="J100" i="1"/>
  <c r="K51" i="1"/>
  <c r="J52" i="1"/>
  <c r="Z52" i="1"/>
  <c r="X51" i="1"/>
  <c r="Y52" i="1"/>
  <c r="Y51" i="1"/>
  <c r="Y49" i="1"/>
  <c r="Z49" i="1"/>
  <c r="Y50" i="1"/>
  <c r="Z50" i="1"/>
  <c r="Y102" i="1"/>
  <c r="X101" i="1"/>
  <c r="J101" i="1"/>
  <c r="X102" i="1"/>
  <c r="K58" i="1"/>
  <c r="Y58" i="1"/>
  <c r="X58" i="1"/>
  <c r="J56" i="1"/>
  <c r="X56" i="1"/>
  <c r="Y56" i="1"/>
  <c r="X213" i="1"/>
  <c r="Z213" i="1"/>
  <c r="J213" i="1"/>
  <c r="Y176" i="1"/>
  <c r="J176" i="1"/>
  <c r="X176" i="1"/>
  <c r="K938" i="1"/>
  <c r="Y938" i="1"/>
  <c r="X938" i="1"/>
  <c r="K929" i="1"/>
  <c r="J937" i="1"/>
  <c r="J936" i="1"/>
  <c r="J933" i="1"/>
  <c r="J932" i="1"/>
  <c r="K931" i="1"/>
  <c r="I932" i="1"/>
  <c r="I934" i="1" s="1"/>
  <c r="I936" i="1" s="1"/>
  <c r="I939" i="1" s="1"/>
  <c r="I931" i="1"/>
  <c r="I933" i="1" s="1"/>
  <c r="I935" i="1" s="1"/>
  <c r="Z930" i="1"/>
  <c r="X937" i="1"/>
  <c r="Z934" i="1"/>
  <c r="X929" i="1"/>
  <c r="X933" i="1"/>
  <c r="Y929" i="1"/>
  <c r="Y933" i="1"/>
  <c r="J935" i="1"/>
  <c r="Y937" i="1"/>
  <c r="X928" i="1"/>
  <c r="X932" i="1"/>
  <c r="X936" i="1"/>
  <c r="Y928" i="1"/>
  <c r="Y932" i="1"/>
  <c r="J934" i="1"/>
  <c r="Y936" i="1"/>
  <c r="J939" i="1"/>
  <c r="X931" i="1"/>
  <c r="X935" i="1"/>
  <c r="Y931" i="1"/>
  <c r="Y935" i="1"/>
  <c r="Y927" i="1"/>
  <c r="X930" i="1"/>
  <c r="X934" i="1"/>
  <c r="X939" i="1"/>
  <c r="Z927" i="1"/>
  <c r="Y939" i="1"/>
  <c r="W387" i="1"/>
  <c r="Z387" i="1" s="1"/>
  <c r="N387" i="1"/>
  <c r="K387" i="1" s="1"/>
  <c r="W386" i="1"/>
  <c r="Y386" i="1" s="1"/>
  <c r="N386" i="1"/>
  <c r="K386" i="1" s="1"/>
  <c r="W922" i="1"/>
  <c r="Z922" i="1" s="1"/>
  <c r="N922" i="1"/>
  <c r="K922" i="1" s="1"/>
  <c r="M922" i="1"/>
  <c r="W921" i="1"/>
  <c r="Z921" i="1" s="1"/>
  <c r="N921" i="1"/>
  <c r="K921" i="1" s="1"/>
  <c r="M921" i="1"/>
  <c r="W920" i="1"/>
  <c r="X920" i="1" s="1"/>
  <c r="N920" i="1"/>
  <c r="K920" i="1" s="1"/>
  <c r="M920" i="1"/>
  <c r="W919" i="1"/>
  <c r="Z919" i="1" s="1"/>
  <c r="N919" i="1"/>
  <c r="K919" i="1" s="1"/>
  <c r="M919" i="1"/>
  <c r="W918" i="1"/>
  <c r="Z918" i="1" s="1"/>
  <c r="N918" i="1"/>
  <c r="J918" i="1" s="1"/>
  <c r="M918" i="1"/>
  <c r="W917" i="1"/>
  <c r="Z917" i="1" s="1"/>
  <c r="N917" i="1"/>
  <c r="J917" i="1" s="1"/>
  <c r="M917" i="1"/>
  <c r="W916" i="1"/>
  <c r="X916" i="1" s="1"/>
  <c r="N916" i="1"/>
  <c r="K916" i="1" s="1"/>
  <c r="M916" i="1"/>
  <c r="W915" i="1"/>
  <c r="Z915" i="1" s="1"/>
  <c r="N915" i="1"/>
  <c r="K915" i="1" s="1"/>
  <c r="M915" i="1"/>
  <c r="W914" i="1"/>
  <c r="Z914" i="1" s="1"/>
  <c r="N914" i="1"/>
  <c r="K914" i="1" s="1"/>
  <c r="M914" i="1"/>
  <c r="W913" i="1"/>
  <c r="Z913" i="1" s="1"/>
  <c r="N913" i="1"/>
  <c r="J913" i="1" s="1"/>
  <c r="M913" i="1"/>
  <c r="W912" i="1"/>
  <c r="X912" i="1" s="1"/>
  <c r="N912" i="1"/>
  <c r="M912" i="1"/>
  <c r="W911" i="1"/>
  <c r="Z911" i="1" s="1"/>
  <c r="N911" i="1"/>
  <c r="M911" i="1"/>
  <c r="N910" i="1"/>
  <c r="I910" i="1"/>
  <c r="I911" i="1" s="1"/>
  <c r="I912" i="1" s="1"/>
  <c r="I913" i="1" s="1"/>
  <c r="I914" i="1" s="1"/>
  <c r="J387" i="1" l="1"/>
  <c r="I937" i="1"/>
  <c r="I938" i="1"/>
  <c r="J386" i="1"/>
  <c r="K918" i="1"/>
  <c r="X387" i="1"/>
  <c r="Y387" i="1"/>
  <c r="Z386" i="1"/>
  <c r="X386" i="1"/>
  <c r="J914" i="1"/>
  <c r="Z916" i="1"/>
  <c r="Y916" i="1"/>
  <c r="K917" i="1"/>
  <c r="Z920" i="1"/>
  <c r="Y912" i="1"/>
  <c r="Z912" i="1"/>
  <c r="Y920" i="1"/>
  <c r="K913" i="1"/>
  <c r="J922" i="1"/>
  <c r="J921" i="1"/>
  <c r="J920" i="1"/>
  <c r="J916" i="1"/>
  <c r="I915" i="1"/>
  <c r="I917" i="1" s="1"/>
  <c r="I919" i="1" s="1"/>
  <c r="I921" i="1" s="1"/>
  <c r="I916" i="1"/>
  <c r="I918" i="1" s="1"/>
  <c r="I920" i="1" s="1"/>
  <c r="I922" i="1" s="1"/>
  <c r="X915" i="1"/>
  <c r="X919" i="1"/>
  <c r="Y915" i="1"/>
  <c r="Y919" i="1"/>
  <c r="X911" i="1"/>
  <c r="Y911" i="1"/>
  <c r="X914" i="1"/>
  <c r="X918" i="1"/>
  <c r="X922" i="1"/>
  <c r="Y914" i="1"/>
  <c r="Y918" i="1"/>
  <c r="Y922" i="1"/>
  <c r="X913" i="1"/>
  <c r="X917" i="1"/>
  <c r="X921" i="1"/>
  <c r="Y913" i="1"/>
  <c r="J915" i="1"/>
  <c r="Y917" i="1"/>
  <c r="J919" i="1"/>
  <c r="Y921" i="1"/>
  <c r="K431" i="1"/>
  <c r="K430" i="1"/>
  <c r="K429" i="1"/>
  <c r="K428" i="1"/>
  <c r="K424" i="1"/>
  <c r="K425" i="1"/>
  <c r="K423" i="1"/>
  <c r="K422" i="1"/>
  <c r="K421" i="1"/>
  <c r="W431" i="1"/>
  <c r="X431" i="1" s="1"/>
  <c r="N431" i="1"/>
  <c r="J431" i="1" s="1"/>
  <c r="M431" i="1"/>
  <c r="W430" i="1"/>
  <c r="Y430" i="1" s="1"/>
  <c r="N430" i="1"/>
  <c r="J430" i="1" s="1"/>
  <c r="M430" i="1"/>
  <c r="W429" i="1"/>
  <c r="X429" i="1" s="1"/>
  <c r="N429" i="1"/>
  <c r="J429" i="1" s="1"/>
  <c r="M429" i="1"/>
  <c r="W428" i="1"/>
  <c r="Y428" i="1" s="1"/>
  <c r="N428" i="1"/>
  <c r="J428" i="1" s="1"/>
  <c r="M428" i="1"/>
  <c r="W425" i="1"/>
  <c r="Y425" i="1" s="1"/>
  <c r="N425" i="1"/>
  <c r="J425" i="1" s="1"/>
  <c r="M425" i="1"/>
  <c r="W424" i="1"/>
  <c r="Z424" i="1" s="1"/>
  <c r="N424" i="1"/>
  <c r="J424" i="1" s="1"/>
  <c r="M424" i="1"/>
  <c r="I424" i="1"/>
  <c r="I430" i="1" s="1"/>
  <c r="W423" i="1"/>
  <c r="Z423" i="1" s="1"/>
  <c r="N423" i="1"/>
  <c r="J423" i="1" s="1"/>
  <c r="M423" i="1"/>
  <c r="W422" i="1"/>
  <c r="Y422" i="1" s="1"/>
  <c r="N422" i="1"/>
  <c r="M422" i="1"/>
  <c r="W421" i="1"/>
  <c r="Z421" i="1" s="1"/>
  <c r="N421" i="1"/>
  <c r="J421" i="1" s="1"/>
  <c r="M421" i="1"/>
  <c r="W398" i="1"/>
  <c r="Z398" i="1" s="1"/>
  <c r="N398" i="1"/>
  <c r="J398" i="1" s="1"/>
  <c r="M398" i="1"/>
  <c r="W397" i="1"/>
  <c r="Y397" i="1" s="1"/>
  <c r="N397" i="1"/>
  <c r="J397" i="1" s="1"/>
  <c r="M397" i="1"/>
  <c r="W396" i="1"/>
  <c r="Z396" i="1" s="1"/>
  <c r="N396" i="1"/>
  <c r="J396" i="1" s="1"/>
  <c r="M396" i="1"/>
  <c r="W395" i="1"/>
  <c r="Z395" i="1" s="1"/>
  <c r="N395" i="1"/>
  <c r="J395" i="1" s="1"/>
  <c r="M395" i="1"/>
  <c r="W394" i="1"/>
  <c r="Z394" i="1" s="1"/>
  <c r="N394" i="1"/>
  <c r="J394" i="1" s="1"/>
  <c r="M394" i="1"/>
  <c r="W393" i="1"/>
  <c r="Z393" i="1" s="1"/>
  <c r="N393" i="1"/>
  <c r="J393" i="1" s="1"/>
  <c r="M393" i="1"/>
  <c r="W390" i="1"/>
  <c r="X390" i="1" s="1"/>
  <c r="N390" i="1"/>
  <c r="J390" i="1" s="1"/>
  <c r="M390" i="1"/>
  <c r="W389" i="1"/>
  <c r="Z389" i="1" s="1"/>
  <c r="N389" i="1"/>
  <c r="K389" i="1" s="1"/>
  <c r="M389" i="1"/>
  <c r="W388" i="1"/>
  <c r="Y388" i="1" s="1"/>
  <c r="N388" i="1"/>
  <c r="K388" i="1" s="1"/>
  <c r="M388" i="1"/>
  <c r="N399" i="1"/>
  <c r="W399" i="1"/>
  <c r="X399" i="1" s="1"/>
  <c r="I403" i="1"/>
  <c r="I404" i="1" s="1"/>
  <c r="I405" i="1" s="1"/>
  <c r="I406" i="1" s="1"/>
  <c r="I407" i="1" s="1"/>
  <c r="K403" i="1"/>
  <c r="N403" i="1"/>
  <c r="K404" i="1"/>
  <c r="M404" i="1"/>
  <c r="N404" i="1"/>
  <c r="W404" i="1"/>
  <c r="X404" i="1" s="1"/>
  <c r="K405" i="1"/>
  <c r="M405" i="1"/>
  <c r="N405" i="1"/>
  <c r="W405" i="1"/>
  <c r="Y405" i="1" s="1"/>
  <c r="K406" i="1"/>
  <c r="M406" i="1"/>
  <c r="N406" i="1"/>
  <c r="W406" i="1"/>
  <c r="X406" i="1" s="1"/>
  <c r="K407" i="1"/>
  <c r="M407" i="1"/>
  <c r="N407" i="1"/>
  <c r="W407" i="1"/>
  <c r="X407" i="1" s="1"/>
  <c r="K408" i="1"/>
  <c r="M408" i="1"/>
  <c r="N408" i="1"/>
  <c r="W408" i="1"/>
  <c r="Y408" i="1" s="1"/>
  <c r="N409" i="1"/>
  <c r="W409" i="1"/>
  <c r="X409" i="1" s="1"/>
  <c r="N410" i="1"/>
  <c r="W410" i="1"/>
  <c r="X410" i="1" s="1"/>
  <c r="K411" i="1"/>
  <c r="N411" i="1"/>
  <c r="W411" i="1"/>
  <c r="X411" i="1" s="1"/>
  <c r="K412" i="1"/>
  <c r="N412" i="1"/>
  <c r="W412" i="1"/>
  <c r="X412" i="1" s="1"/>
  <c r="K413" i="1"/>
  <c r="M413" i="1"/>
  <c r="N413" i="1"/>
  <c r="W413" i="1"/>
  <c r="X413" i="1" s="1"/>
  <c r="K414" i="1"/>
  <c r="M414" i="1"/>
  <c r="N414" i="1"/>
  <c r="W414" i="1"/>
  <c r="Y414" i="1" s="1"/>
  <c r="W134" i="1"/>
  <c r="Z134" i="1" s="1"/>
  <c r="M134" i="1"/>
  <c r="W135" i="1"/>
  <c r="Y135" i="1" s="1"/>
  <c r="M135" i="1"/>
  <c r="Z428" i="1" l="1"/>
  <c r="Z431" i="1"/>
  <c r="Y431" i="1"/>
  <c r="Y429" i="1"/>
  <c r="Y424" i="1"/>
  <c r="Z429" i="1"/>
  <c r="Z422" i="1"/>
  <c r="Z425" i="1"/>
  <c r="Z430" i="1"/>
  <c r="J389" i="1"/>
  <c r="X422" i="1"/>
  <c r="X425" i="1"/>
  <c r="X430" i="1"/>
  <c r="X421" i="1"/>
  <c r="Y421" i="1"/>
  <c r="X424" i="1"/>
  <c r="J422" i="1"/>
  <c r="J388" i="1"/>
  <c r="X423" i="1"/>
  <c r="X428" i="1"/>
  <c r="Y423" i="1"/>
  <c r="Z405" i="1"/>
  <c r="Z397" i="1"/>
  <c r="X408" i="1"/>
  <c r="X414" i="1"/>
  <c r="Z408" i="1"/>
  <c r="Z414" i="1"/>
  <c r="X405" i="1"/>
  <c r="X388" i="1"/>
  <c r="Y390" i="1"/>
  <c r="Z412" i="1"/>
  <c r="Z410" i="1"/>
  <c r="Z388" i="1"/>
  <c r="Z390" i="1"/>
  <c r="Y412" i="1"/>
  <c r="Y410" i="1"/>
  <c r="Z406" i="1"/>
  <c r="Y406" i="1"/>
  <c r="Z413" i="1"/>
  <c r="Z409" i="1"/>
  <c r="Z404" i="1"/>
  <c r="Y409" i="1"/>
  <c r="Y413" i="1"/>
  <c r="Z411" i="1"/>
  <c r="Z407" i="1"/>
  <c r="Y404" i="1"/>
  <c r="Y411" i="1"/>
  <c r="Y407" i="1"/>
  <c r="X389" i="1"/>
  <c r="Y399" i="1"/>
  <c r="X397" i="1"/>
  <c r="Z399" i="1"/>
  <c r="X394" i="1"/>
  <c r="X396" i="1"/>
  <c r="Y394" i="1"/>
  <c r="Y396" i="1"/>
  <c r="Y389" i="1"/>
  <c r="X393" i="1"/>
  <c r="X395" i="1"/>
  <c r="X398" i="1"/>
  <c r="Y393" i="1"/>
  <c r="Y395" i="1"/>
  <c r="Y398" i="1"/>
  <c r="X134" i="1"/>
  <c r="Y134" i="1"/>
  <c r="X135" i="1"/>
  <c r="Z135" i="1"/>
  <c r="W142" i="1"/>
  <c r="X142" i="1" s="1"/>
  <c r="M142" i="1"/>
  <c r="Y142" i="1" l="1"/>
  <c r="Z142" i="1"/>
  <c r="W140" i="1"/>
  <c r="Y140" i="1" s="1"/>
  <c r="M140" i="1"/>
  <c r="Z140" i="1" l="1"/>
  <c r="X140" i="1"/>
  <c r="W824" i="1" l="1"/>
  <c r="X824" i="1" s="1"/>
  <c r="N824" i="1"/>
  <c r="K824" i="1" s="1"/>
  <c r="M824" i="1"/>
  <c r="W826" i="1"/>
  <c r="Y826" i="1" s="1"/>
  <c r="N826" i="1"/>
  <c r="K826" i="1" s="1"/>
  <c r="M826" i="1"/>
  <c r="W825" i="1"/>
  <c r="Y825" i="1" s="1"/>
  <c r="N825" i="1"/>
  <c r="K825" i="1" s="1"/>
  <c r="M825" i="1"/>
  <c r="W822" i="1"/>
  <c r="Y822" i="1" s="1"/>
  <c r="N822" i="1"/>
  <c r="J822" i="1" s="1"/>
  <c r="M822" i="1"/>
  <c r="Z824" i="1" l="1"/>
  <c r="Y824" i="1"/>
  <c r="J824" i="1"/>
  <c r="Z826" i="1"/>
  <c r="J826" i="1"/>
  <c r="X826" i="1"/>
  <c r="Z825" i="1"/>
  <c r="J825" i="1"/>
  <c r="X825" i="1"/>
  <c r="Z822" i="1"/>
  <c r="K822" i="1"/>
  <c r="X822" i="1"/>
  <c r="K94" i="11"/>
  <c r="W94" i="11"/>
  <c r="Z94" i="11" s="1"/>
  <c r="N94" i="11"/>
  <c r="K420" i="1"/>
  <c r="W420" i="1"/>
  <c r="X420" i="1" s="1"/>
  <c r="N420" i="1"/>
  <c r="K751" i="1"/>
  <c r="W279" i="11"/>
  <c r="Z279" i="11" s="1"/>
  <c r="N279" i="11"/>
  <c r="J279" i="11" s="1"/>
  <c r="K279" i="11"/>
  <c r="X94" i="11" l="1"/>
  <c r="Y94" i="11"/>
  <c r="Z420" i="1"/>
  <c r="Y420" i="1"/>
  <c r="X279" i="11"/>
  <c r="Y279" i="11"/>
  <c r="N154" i="1"/>
  <c r="W139" i="1"/>
  <c r="Z139" i="1" s="1"/>
  <c r="M139" i="1"/>
  <c r="W138" i="1"/>
  <c r="Z138" i="1" s="1"/>
  <c r="M138" i="1"/>
  <c r="W148" i="1"/>
  <c r="J123" i="1"/>
  <c r="J131" i="1"/>
  <c r="W146" i="1"/>
  <c r="X146" i="1" s="1"/>
  <c r="W147" i="1"/>
  <c r="Z147" i="1" s="1"/>
  <c r="M147" i="1"/>
  <c r="I147" i="1"/>
  <c r="W145" i="1"/>
  <c r="Z145" i="1" s="1"/>
  <c r="M145" i="1"/>
  <c r="I145" i="1"/>
  <c r="W144" i="1"/>
  <c r="Z144" i="1" s="1"/>
  <c r="M144" i="1"/>
  <c r="I144" i="1"/>
  <c r="W143" i="1"/>
  <c r="Z143" i="1" s="1"/>
  <c r="M143" i="1"/>
  <c r="W141" i="1"/>
  <c r="Z141" i="1" s="1"/>
  <c r="M141" i="1"/>
  <c r="W137" i="1"/>
  <c r="Z137" i="1" s="1"/>
  <c r="M137" i="1"/>
  <c r="W136" i="1"/>
  <c r="Z136" i="1" s="1"/>
  <c r="M136" i="1"/>
  <c r="I136" i="1"/>
  <c r="W133" i="1"/>
  <c r="X133" i="1" s="1"/>
  <c r="M133" i="1"/>
  <c r="W132" i="1"/>
  <c r="Z132" i="1" s="1"/>
  <c r="M132" i="1"/>
  <c r="I132" i="1"/>
  <c r="W131" i="1"/>
  <c r="Z131" i="1" s="1"/>
  <c r="M131" i="1"/>
  <c r="W130" i="1"/>
  <c r="X130" i="1" s="1"/>
  <c r="M130" i="1"/>
  <c r="I130" i="1"/>
  <c r="I143" i="1" s="1"/>
  <c r="W129" i="1"/>
  <c r="Y129" i="1" s="1"/>
  <c r="M129" i="1"/>
  <c r="I129" i="1"/>
  <c r="W128" i="1"/>
  <c r="X128" i="1" s="1"/>
  <c r="M128" i="1"/>
  <c r="I128" i="1"/>
  <c r="I137" i="1" s="1"/>
  <c r="W127" i="1"/>
  <c r="Z127" i="1" s="1"/>
  <c r="W126" i="1"/>
  <c r="X126" i="1" s="1"/>
  <c r="M126" i="1"/>
  <c r="I126" i="1"/>
  <c r="I135" i="1" s="1"/>
  <c r="W125" i="1"/>
  <c r="Z125" i="1" s="1"/>
  <c r="M125" i="1"/>
  <c r="I125" i="1"/>
  <c r="I134" i="1" s="1"/>
  <c r="W124" i="1"/>
  <c r="Z124" i="1" s="1"/>
  <c r="J124" i="1"/>
  <c r="M124" i="1"/>
  <c r="I124" i="1"/>
  <c r="W123" i="1"/>
  <c r="X123" i="1" s="1"/>
  <c r="M123" i="1"/>
  <c r="W122" i="1"/>
  <c r="Z122" i="1" s="1"/>
  <c r="M122" i="1"/>
  <c r="I122" i="1"/>
  <c r="W121" i="1"/>
  <c r="Y121" i="1" s="1"/>
  <c r="W120" i="1"/>
  <c r="Z120" i="1" s="1"/>
  <c r="M120" i="1"/>
  <c r="I120" i="1"/>
  <c r="I123" i="1" s="1"/>
  <c r="W119" i="1"/>
  <c r="Y119" i="1" s="1"/>
  <c r="M119" i="1"/>
  <c r="I119" i="1"/>
  <c r="W118" i="1"/>
  <c r="Y118" i="1" s="1"/>
  <c r="W117" i="1"/>
  <c r="Z117" i="1" s="1"/>
  <c r="W116" i="1"/>
  <c r="Y116" i="1" s="1"/>
  <c r="W115" i="1"/>
  <c r="Z115" i="1" s="1"/>
  <c r="M115" i="1"/>
  <c r="I115" i="1"/>
  <c r="W114" i="1"/>
  <c r="Y114" i="1" s="1"/>
  <c r="M114" i="1"/>
  <c r="I114" i="1"/>
  <c r="W113" i="1"/>
  <c r="Z113" i="1" s="1"/>
  <c r="M113" i="1"/>
  <c r="W112" i="1"/>
  <c r="Z112" i="1" s="1"/>
  <c r="M112" i="1"/>
  <c r="W111" i="1"/>
  <c r="Z111" i="1" s="1"/>
  <c r="M111" i="1"/>
  <c r="W110" i="1"/>
  <c r="Z110" i="1" s="1"/>
  <c r="M110" i="1"/>
  <c r="I109" i="1"/>
  <c r="I110" i="1" s="1"/>
  <c r="I111" i="1" s="1"/>
  <c r="I112" i="1" s="1"/>
  <c r="I113" i="1" s="1"/>
  <c r="I142" i="1" l="1"/>
  <c r="I140" i="1"/>
  <c r="I138" i="1"/>
  <c r="Y138" i="1"/>
  <c r="I139" i="1"/>
  <c r="X139" i="1"/>
  <c r="Y139" i="1"/>
  <c r="X138" i="1"/>
  <c r="Y143" i="1"/>
  <c r="Z146" i="1"/>
  <c r="Y146" i="1"/>
  <c r="I141" i="1"/>
  <c r="I131" i="1"/>
  <c r="Z126" i="1"/>
  <c r="Z128" i="1"/>
  <c r="Z121" i="1"/>
  <c r="Z129" i="1"/>
  <c r="X127" i="1"/>
  <c r="X143" i="1"/>
  <c r="Z119" i="1"/>
  <c r="Y110" i="1"/>
  <c r="Y128" i="1"/>
  <c r="Y126" i="1"/>
  <c r="Y141" i="1"/>
  <c r="Y123" i="1"/>
  <c r="Y130" i="1"/>
  <c r="Y133" i="1"/>
  <c r="X145" i="1"/>
  <c r="X114" i="1"/>
  <c r="Z114" i="1"/>
  <c r="X116" i="1"/>
  <c r="X118" i="1"/>
  <c r="Z123" i="1"/>
  <c r="Z130" i="1"/>
  <c r="Z133" i="1"/>
  <c r="X137" i="1"/>
  <c r="Y145" i="1"/>
  <c r="X111" i="1"/>
  <c r="Y137" i="1"/>
  <c r="X125" i="1"/>
  <c r="Z116" i="1"/>
  <c r="Z118" i="1"/>
  <c r="X120" i="1"/>
  <c r="X122" i="1"/>
  <c r="Y125" i="1"/>
  <c r="Y127" i="1"/>
  <c r="X132" i="1"/>
  <c r="X141" i="1"/>
  <c r="Y111" i="1"/>
  <c r="Y113" i="1"/>
  <c r="Y120" i="1"/>
  <c r="Y122" i="1"/>
  <c r="X129" i="1"/>
  <c r="Y132" i="1"/>
  <c r="X113" i="1"/>
  <c r="X110" i="1"/>
  <c r="X144" i="1"/>
  <c r="I133" i="1"/>
  <c r="X136" i="1"/>
  <c r="Y144" i="1"/>
  <c r="X124" i="1"/>
  <c r="X131" i="1"/>
  <c r="Y136" i="1"/>
  <c r="X147" i="1"/>
  <c r="X112" i="1"/>
  <c r="X115" i="1"/>
  <c r="X117" i="1"/>
  <c r="Y131" i="1"/>
  <c r="Y147" i="1"/>
  <c r="Y112" i="1"/>
  <c r="Y115" i="1"/>
  <c r="Y117" i="1"/>
  <c r="X119" i="1"/>
  <c r="X121" i="1"/>
  <c r="Y124" i="1"/>
  <c r="K317" i="1"/>
  <c r="W317" i="1"/>
  <c r="Z317" i="1" s="1"/>
  <c r="N317" i="1"/>
  <c r="J317" i="1" s="1"/>
  <c r="W302" i="1"/>
  <c r="Z302" i="1" s="1"/>
  <c r="N302" i="1"/>
  <c r="K302" i="1" s="1"/>
  <c r="K578" i="1"/>
  <c r="K577" i="1"/>
  <c r="K576" i="1"/>
  <c r="W578" i="1"/>
  <c r="X578" i="1" s="1"/>
  <c r="N578" i="1"/>
  <c r="J578" i="1" s="1"/>
  <c r="M578" i="1"/>
  <c r="I578" i="1"/>
  <c r="W577" i="1"/>
  <c r="Y577" i="1" s="1"/>
  <c r="N577" i="1"/>
  <c r="J577" i="1" s="1"/>
  <c r="M577" i="1"/>
  <c r="I577" i="1"/>
  <c r="W576" i="1"/>
  <c r="Y576" i="1" s="1"/>
  <c r="N576" i="1"/>
  <c r="J576" i="1" s="1"/>
  <c r="M576" i="1"/>
  <c r="I576" i="1"/>
  <c r="I583" i="1" s="1"/>
  <c r="W528" i="1"/>
  <c r="Z528" i="1" s="1"/>
  <c r="N528" i="1"/>
  <c r="J528" i="1" s="1"/>
  <c r="M528" i="1"/>
  <c r="W527" i="1"/>
  <c r="Z527" i="1" s="1"/>
  <c r="N527" i="1"/>
  <c r="J527" i="1" s="1"/>
  <c r="M527" i="1"/>
  <c r="W529" i="1"/>
  <c r="Z529" i="1" s="1"/>
  <c r="N529" i="1"/>
  <c r="J529" i="1" s="1"/>
  <c r="M529" i="1"/>
  <c r="W59" i="1"/>
  <c r="Z59" i="1" s="1"/>
  <c r="N59" i="1"/>
  <c r="K59" i="1" s="1"/>
  <c r="M59" i="1"/>
  <c r="K89" i="1"/>
  <c r="K88" i="1"/>
  <c r="K73" i="1"/>
  <c r="K72" i="1"/>
  <c r="K71" i="1"/>
  <c r="K70" i="1"/>
  <c r="K69" i="1"/>
  <c r="K68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02" i="1" l="1"/>
  <c r="Y317" i="1"/>
  <c r="Z576" i="1"/>
  <c r="X317" i="1"/>
  <c r="X302" i="1"/>
  <c r="Y302" i="1"/>
  <c r="X577" i="1"/>
  <c r="Z577" i="1"/>
  <c r="K54" i="1"/>
  <c r="X576" i="1"/>
  <c r="Z578" i="1"/>
  <c r="Y578" i="1"/>
  <c r="Y528" i="1"/>
  <c r="X527" i="1"/>
  <c r="X528" i="1"/>
  <c r="Y527" i="1"/>
  <c r="X529" i="1"/>
  <c r="Y529" i="1"/>
  <c r="K46" i="1"/>
  <c r="J48" i="1"/>
  <c r="J47" i="1"/>
  <c r="J55" i="1"/>
  <c r="J53" i="1"/>
  <c r="J59" i="1"/>
  <c r="X59" i="1"/>
  <c r="Y59" i="1"/>
  <c r="Z47" i="1"/>
  <c r="X55" i="1"/>
  <c r="Y55" i="1"/>
  <c r="X53" i="1"/>
  <c r="Y54" i="1"/>
  <c r="X46" i="1"/>
  <c r="X48" i="1"/>
  <c r="Z54" i="1"/>
  <c r="Y46" i="1"/>
  <c r="Y48" i="1"/>
  <c r="Y53" i="1"/>
  <c r="X47" i="1"/>
  <c r="W964" i="1"/>
  <c r="Z964" i="1" s="1"/>
  <c r="N964" i="1"/>
  <c r="W556" i="1"/>
  <c r="Y556" i="1" s="1"/>
  <c r="N556" i="1"/>
  <c r="Y964" i="1" l="1"/>
  <c r="X964" i="1"/>
  <c r="Z556" i="1"/>
  <c r="X556" i="1"/>
  <c r="K905" i="1"/>
  <c r="K904" i="1"/>
  <c r="W905" i="1"/>
  <c r="X905" i="1" s="1"/>
  <c r="N905" i="1"/>
  <c r="J905" i="1" s="1"/>
  <c r="M905" i="1"/>
  <c r="I905" i="1"/>
  <c r="W904" i="1"/>
  <c r="X904" i="1" s="1"/>
  <c r="N904" i="1"/>
  <c r="M904" i="1"/>
  <c r="I904" i="1"/>
  <c r="W844" i="1"/>
  <c r="X844" i="1" s="1"/>
  <c r="N844" i="1"/>
  <c r="J844" i="1" s="1"/>
  <c r="M844" i="1"/>
  <c r="W845" i="1"/>
  <c r="X845" i="1" s="1"/>
  <c r="N845" i="1"/>
  <c r="J845" i="1" s="1"/>
  <c r="M845" i="1"/>
  <c r="J904" i="1" l="1"/>
  <c r="Z904" i="1"/>
  <c r="Y905" i="1"/>
  <c r="Z905" i="1"/>
  <c r="Y904" i="1"/>
  <c r="Z844" i="1"/>
  <c r="Y844" i="1"/>
  <c r="K844" i="1"/>
  <c r="Z845" i="1"/>
  <c r="Y845" i="1"/>
  <c r="K845" i="1"/>
  <c r="K579" i="1"/>
  <c r="W579" i="1"/>
  <c r="Z579" i="1" s="1"/>
  <c r="N579" i="1"/>
  <c r="J579" i="1" s="1"/>
  <c r="M579" i="1"/>
  <c r="I579" i="1"/>
  <c r="W539" i="1"/>
  <c r="Z539" i="1" s="1"/>
  <c r="N539" i="1"/>
  <c r="J539" i="1" s="1"/>
  <c r="M539" i="1"/>
  <c r="Y579" i="1" l="1"/>
  <c r="X579" i="1"/>
  <c r="X539" i="1"/>
  <c r="Y539" i="1"/>
  <c r="W897" i="1"/>
  <c r="Y897" i="1" s="1"/>
  <c r="N897" i="1"/>
  <c r="J897" i="1" s="1"/>
  <c r="M897" i="1"/>
  <c r="K907" i="1"/>
  <c r="K896" i="1"/>
  <c r="W896" i="1"/>
  <c r="Z896" i="1" s="1"/>
  <c r="N896" i="1"/>
  <c r="J896" i="1" s="1"/>
  <c r="M896" i="1"/>
  <c r="W898" i="1"/>
  <c r="Z898" i="1" s="1"/>
  <c r="N898" i="1"/>
  <c r="M898" i="1"/>
  <c r="W838" i="1"/>
  <c r="Z838" i="1" s="1"/>
  <c r="N838" i="1"/>
  <c r="K838" i="1" s="1"/>
  <c r="M838" i="1"/>
  <c r="W818" i="1"/>
  <c r="Z818" i="1" s="1"/>
  <c r="N818" i="1"/>
  <c r="K818" i="1" s="1"/>
  <c r="M818" i="1"/>
  <c r="K891" i="1"/>
  <c r="K892" i="1"/>
  <c r="K893" i="1"/>
  <c r="K894" i="1"/>
  <c r="K895" i="1"/>
  <c r="K899" i="1"/>
  <c r="K900" i="1"/>
  <c r="K901" i="1"/>
  <c r="K902" i="1"/>
  <c r="K903" i="1"/>
  <c r="K906" i="1"/>
  <c r="W907" i="1"/>
  <c r="Z907" i="1" s="1"/>
  <c r="N907" i="1"/>
  <c r="J907" i="1" s="1"/>
  <c r="M907" i="1"/>
  <c r="I907" i="1"/>
  <c r="W906" i="1"/>
  <c r="Z906" i="1" s="1"/>
  <c r="N906" i="1"/>
  <c r="J906" i="1" s="1"/>
  <c r="M906" i="1"/>
  <c r="W903" i="1"/>
  <c r="Z903" i="1" s="1"/>
  <c r="N903" i="1"/>
  <c r="J903" i="1" s="1"/>
  <c r="M903" i="1"/>
  <c r="W902" i="1"/>
  <c r="Z902" i="1" s="1"/>
  <c r="N902" i="1"/>
  <c r="M902" i="1"/>
  <c r="W901" i="1"/>
  <c r="Z901" i="1" s="1"/>
  <c r="N901" i="1"/>
  <c r="J901" i="1" s="1"/>
  <c r="M901" i="1"/>
  <c r="I901" i="1"/>
  <c r="W900" i="1"/>
  <c r="Z900" i="1" s="1"/>
  <c r="N900" i="1"/>
  <c r="J900" i="1" s="1"/>
  <c r="M900" i="1"/>
  <c r="W899" i="1"/>
  <c r="Z899" i="1" s="1"/>
  <c r="N899" i="1"/>
  <c r="J899" i="1" s="1"/>
  <c r="M899" i="1"/>
  <c r="I899" i="1"/>
  <c r="W895" i="1"/>
  <c r="X895" i="1" s="1"/>
  <c r="N895" i="1"/>
  <c r="M895" i="1"/>
  <c r="W894" i="1"/>
  <c r="Z894" i="1" s="1"/>
  <c r="N894" i="1"/>
  <c r="J894" i="1" s="1"/>
  <c r="M894" i="1"/>
  <c r="W893" i="1"/>
  <c r="Z893" i="1" s="1"/>
  <c r="N893" i="1"/>
  <c r="J893" i="1" s="1"/>
  <c r="M893" i="1"/>
  <c r="W892" i="1"/>
  <c r="Z892" i="1" s="1"/>
  <c r="N892" i="1"/>
  <c r="M892" i="1"/>
  <c r="W891" i="1"/>
  <c r="Z891" i="1" s="1"/>
  <c r="N891" i="1"/>
  <c r="M891" i="1"/>
  <c r="K908" i="1"/>
  <c r="N890" i="1"/>
  <c r="K890" i="1"/>
  <c r="I890" i="1"/>
  <c r="I891" i="1" s="1"/>
  <c r="I892" i="1" s="1"/>
  <c r="I893" i="1" s="1"/>
  <c r="I897" i="1" s="1"/>
  <c r="K467" i="1"/>
  <c r="Y903" i="1" l="1"/>
  <c r="Y902" i="1"/>
  <c r="Y899" i="1"/>
  <c r="X902" i="1"/>
  <c r="Z895" i="1"/>
  <c r="Y895" i="1"/>
  <c r="X903" i="1"/>
  <c r="X906" i="1"/>
  <c r="Z897" i="1"/>
  <c r="X897" i="1"/>
  <c r="I894" i="1"/>
  <c r="I896" i="1"/>
  <c r="X891" i="1"/>
  <c r="X892" i="1"/>
  <c r="X900" i="1"/>
  <c r="J838" i="1"/>
  <c r="Y892" i="1"/>
  <c r="X893" i="1"/>
  <c r="X899" i="1"/>
  <c r="J898" i="1"/>
  <c r="X896" i="1"/>
  <c r="Y896" i="1"/>
  <c r="X898" i="1"/>
  <c r="Y898" i="1"/>
  <c r="X838" i="1"/>
  <c r="Y838" i="1"/>
  <c r="J818" i="1"/>
  <c r="X818" i="1"/>
  <c r="Y818" i="1"/>
  <c r="Y891" i="1"/>
  <c r="Y893" i="1"/>
  <c r="X894" i="1"/>
  <c r="J895" i="1"/>
  <c r="Y900" i="1"/>
  <c r="X901" i="1"/>
  <c r="J902" i="1"/>
  <c r="Y906" i="1"/>
  <c r="X907" i="1"/>
  <c r="Y894" i="1"/>
  <c r="Y901" i="1"/>
  <c r="Y907" i="1"/>
  <c r="W847" i="1"/>
  <c r="Z847" i="1" s="1"/>
  <c r="N847" i="1"/>
  <c r="K847" i="1" s="1"/>
  <c r="M847" i="1"/>
  <c r="W846" i="1"/>
  <c r="Z846" i="1" s="1"/>
  <c r="N846" i="1"/>
  <c r="K846" i="1" s="1"/>
  <c r="M846" i="1"/>
  <c r="W843" i="1"/>
  <c r="Z843" i="1" s="1"/>
  <c r="N843" i="1"/>
  <c r="K843" i="1" s="1"/>
  <c r="M843" i="1"/>
  <c r="W842" i="1"/>
  <c r="Z842" i="1" s="1"/>
  <c r="N842" i="1"/>
  <c r="K842" i="1" s="1"/>
  <c r="M842" i="1"/>
  <c r="W841" i="1"/>
  <c r="Z841" i="1" s="1"/>
  <c r="N841" i="1"/>
  <c r="K841" i="1" s="1"/>
  <c r="M841" i="1"/>
  <c r="W840" i="1"/>
  <c r="Z840" i="1" s="1"/>
  <c r="N840" i="1"/>
  <c r="K840" i="1" s="1"/>
  <c r="M840" i="1"/>
  <c r="W839" i="1"/>
  <c r="Z839" i="1" s="1"/>
  <c r="N839" i="1"/>
  <c r="K839" i="1" s="1"/>
  <c r="M839" i="1"/>
  <c r="W837" i="1"/>
  <c r="X837" i="1" s="1"/>
  <c r="N837" i="1"/>
  <c r="K837" i="1" s="1"/>
  <c r="M837" i="1"/>
  <c r="W836" i="1"/>
  <c r="Z836" i="1" s="1"/>
  <c r="N836" i="1"/>
  <c r="K836" i="1" s="1"/>
  <c r="M836" i="1"/>
  <c r="W835" i="1"/>
  <c r="Z835" i="1" s="1"/>
  <c r="N835" i="1"/>
  <c r="K835" i="1" s="1"/>
  <c r="M835" i="1"/>
  <c r="W834" i="1"/>
  <c r="Z834" i="1" s="1"/>
  <c r="N834" i="1"/>
  <c r="M834" i="1"/>
  <c r="W833" i="1"/>
  <c r="Z833" i="1" s="1"/>
  <c r="N833" i="1"/>
  <c r="M833" i="1"/>
  <c r="N832" i="1"/>
  <c r="I832" i="1"/>
  <c r="I833" i="1" s="1"/>
  <c r="I834" i="1" s="1"/>
  <c r="I835" i="1" s="1"/>
  <c r="I836" i="1" s="1"/>
  <c r="W821" i="1"/>
  <c r="Z821" i="1" s="1"/>
  <c r="N821" i="1"/>
  <c r="K821" i="1" s="1"/>
  <c r="M821" i="1"/>
  <c r="W823" i="1"/>
  <c r="Z823" i="1" s="1"/>
  <c r="N823" i="1"/>
  <c r="K823" i="1" s="1"/>
  <c r="M823" i="1"/>
  <c r="J821" i="1" l="1"/>
  <c r="J835" i="1"/>
  <c r="X834" i="1"/>
  <c r="J847" i="1"/>
  <c r="I837" i="1"/>
  <c r="I839" i="1" s="1"/>
  <c r="I841" i="1" s="1"/>
  <c r="I843" i="1" s="1"/>
  <c r="I845" i="1" s="1"/>
  <c r="I838" i="1"/>
  <c r="I840" i="1" s="1"/>
  <c r="I842" i="1" s="1"/>
  <c r="I844" i="1" s="1"/>
  <c r="I846" i="1" s="1"/>
  <c r="J836" i="1"/>
  <c r="Y834" i="1"/>
  <c r="J841" i="1"/>
  <c r="I895" i="1"/>
  <c r="I898" i="1"/>
  <c r="X846" i="1"/>
  <c r="Y843" i="1"/>
  <c r="X843" i="1"/>
  <c r="X842" i="1"/>
  <c r="Y842" i="1"/>
  <c r="X840" i="1"/>
  <c r="X839" i="1"/>
  <c r="Y839" i="1"/>
  <c r="Y837" i="1"/>
  <c r="Z837" i="1"/>
  <c r="J843" i="1"/>
  <c r="J846" i="1"/>
  <c r="J840" i="1"/>
  <c r="J839" i="1"/>
  <c r="Y833" i="1"/>
  <c r="Y835" i="1"/>
  <c r="X836" i="1"/>
  <c r="J837" i="1"/>
  <c r="Y840" i="1"/>
  <c r="X841" i="1"/>
  <c r="J842" i="1"/>
  <c r="Y846" i="1"/>
  <c r="X847" i="1"/>
  <c r="X833" i="1"/>
  <c r="X835" i="1"/>
  <c r="Y836" i="1"/>
  <c r="Y841" i="1"/>
  <c r="Y847" i="1"/>
  <c r="X821" i="1"/>
  <c r="Y821" i="1"/>
  <c r="J823" i="1"/>
  <c r="X823" i="1"/>
  <c r="Y823" i="1"/>
  <c r="W827" i="1"/>
  <c r="Z827" i="1" s="1"/>
  <c r="N827" i="1"/>
  <c r="K827" i="1" s="1"/>
  <c r="M827" i="1"/>
  <c r="W819" i="1"/>
  <c r="Z819" i="1" s="1"/>
  <c r="N819" i="1"/>
  <c r="J819" i="1" s="1"/>
  <c r="M819" i="1"/>
  <c r="W817" i="1"/>
  <c r="Z817" i="1" s="1"/>
  <c r="N817" i="1"/>
  <c r="K817" i="1" s="1"/>
  <c r="M817" i="1"/>
  <c r="W828" i="1"/>
  <c r="Z828" i="1" s="1"/>
  <c r="N828" i="1"/>
  <c r="K828" i="1" s="1"/>
  <c r="M828" i="1"/>
  <c r="W820" i="1"/>
  <c r="Z820" i="1" s="1"/>
  <c r="N820" i="1"/>
  <c r="K820" i="1" s="1"/>
  <c r="M820" i="1"/>
  <c r="W816" i="1"/>
  <c r="Z816" i="1" s="1"/>
  <c r="N816" i="1"/>
  <c r="K816" i="1" s="1"/>
  <c r="M816" i="1"/>
  <c r="W815" i="1"/>
  <c r="Z815" i="1" s="1"/>
  <c r="N815" i="1"/>
  <c r="K815" i="1" s="1"/>
  <c r="M815" i="1"/>
  <c r="W814" i="1"/>
  <c r="Z814" i="1" s="1"/>
  <c r="N814" i="1"/>
  <c r="J814" i="1" s="1"/>
  <c r="M814" i="1"/>
  <c r="W813" i="1"/>
  <c r="X813" i="1" s="1"/>
  <c r="N813" i="1"/>
  <c r="M813" i="1"/>
  <c r="W812" i="1"/>
  <c r="Z812" i="1" s="1"/>
  <c r="N812" i="1"/>
  <c r="M812" i="1"/>
  <c r="N811" i="1"/>
  <c r="I811" i="1"/>
  <c r="I812" i="1" s="1"/>
  <c r="I813" i="1" s="1"/>
  <c r="I814" i="1" s="1"/>
  <c r="I815" i="1" s="1"/>
  <c r="I816" i="1" s="1"/>
  <c r="I818" i="1" l="1"/>
  <c r="I817" i="1"/>
  <c r="I819" i="1" s="1"/>
  <c r="I820" i="1" s="1"/>
  <c r="J815" i="1"/>
  <c r="J816" i="1"/>
  <c r="X812" i="1"/>
  <c r="Z813" i="1"/>
  <c r="K814" i="1"/>
  <c r="X814" i="1"/>
  <c r="J827" i="1"/>
  <c r="Y812" i="1"/>
  <c r="Y814" i="1"/>
  <c r="J817" i="1"/>
  <c r="Y813" i="1"/>
  <c r="Y817" i="1"/>
  <c r="X817" i="1"/>
  <c r="J820" i="1"/>
  <c r="K819" i="1"/>
  <c r="J828" i="1"/>
  <c r="X827" i="1"/>
  <c r="Y827" i="1"/>
  <c r="Y819" i="1"/>
  <c r="X819" i="1"/>
  <c r="X815" i="1"/>
  <c r="Y815" i="1"/>
  <c r="X816" i="1"/>
  <c r="Y816" i="1"/>
  <c r="X820" i="1"/>
  <c r="Y820" i="1"/>
  <c r="X828" i="1"/>
  <c r="Y828" i="1"/>
  <c r="I821" i="1" l="1"/>
  <c r="I824" i="1" s="1"/>
  <c r="I643" i="1"/>
  <c r="W633" i="1"/>
  <c r="Z633" i="1" s="1"/>
  <c r="N633" i="1"/>
  <c r="K633" i="1" s="1"/>
  <c r="M633" i="1"/>
  <c r="W632" i="1"/>
  <c r="Z632" i="1" s="1"/>
  <c r="N632" i="1"/>
  <c r="K632" i="1" s="1"/>
  <c r="M632" i="1"/>
  <c r="W634" i="1"/>
  <c r="Z634" i="1" s="1"/>
  <c r="N634" i="1"/>
  <c r="K634" i="1" s="1"/>
  <c r="M634" i="1"/>
  <c r="W626" i="1"/>
  <c r="Z626" i="1" s="1"/>
  <c r="N626" i="1"/>
  <c r="J626" i="1" s="1"/>
  <c r="M626" i="1"/>
  <c r="W625" i="1"/>
  <c r="Z625" i="1" s="1"/>
  <c r="N625" i="1"/>
  <c r="K625" i="1" s="1"/>
  <c r="M625" i="1"/>
  <c r="W624" i="1"/>
  <c r="Y624" i="1" s="1"/>
  <c r="N624" i="1"/>
  <c r="K624" i="1" s="1"/>
  <c r="M624" i="1"/>
  <c r="W627" i="1"/>
  <c r="Z627" i="1" s="1"/>
  <c r="N627" i="1"/>
  <c r="J627" i="1" s="1"/>
  <c r="M627" i="1"/>
  <c r="W623" i="1"/>
  <c r="Y623" i="1" s="1"/>
  <c r="N623" i="1"/>
  <c r="J623" i="1" s="1"/>
  <c r="M623" i="1"/>
  <c r="W635" i="1"/>
  <c r="Y635" i="1" s="1"/>
  <c r="N635" i="1"/>
  <c r="J635" i="1" s="1"/>
  <c r="M635" i="1"/>
  <c r="I823" i="1" l="1"/>
  <c r="I827" i="1" s="1"/>
  <c r="I828" i="1" s="1"/>
  <c r="I822" i="1"/>
  <c r="J632" i="1"/>
  <c r="J634" i="1"/>
  <c r="J633" i="1"/>
  <c r="Y632" i="1"/>
  <c r="X633" i="1"/>
  <c r="X632" i="1"/>
  <c r="Y633" i="1"/>
  <c r="X634" i="1"/>
  <c r="Y634" i="1"/>
  <c r="Y625" i="1"/>
  <c r="X624" i="1"/>
  <c r="Z624" i="1"/>
  <c r="J625" i="1"/>
  <c r="X625" i="1"/>
  <c r="K626" i="1"/>
  <c r="X626" i="1"/>
  <c r="J624" i="1"/>
  <c r="Y626" i="1"/>
  <c r="X623" i="1"/>
  <c r="Z623" i="1"/>
  <c r="K627" i="1"/>
  <c r="K623" i="1"/>
  <c r="X627" i="1"/>
  <c r="Y627" i="1"/>
  <c r="K635" i="1"/>
  <c r="X635" i="1"/>
  <c r="Z635" i="1"/>
  <c r="K419" i="1"/>
  <c r="K418" i="1"/>
  <c r="K417" i="1"/>
  <c r="K416" i="1"/>
  <c r="W419" i="1"/>
  <c r="Z419" i="1" s="1"/>
  <c r="N419" i="1"/>
  <c r="J419" i="1" s="1"/>
  <c r="M419" i="1"/>
  <c r="W418" i="1"/>
  <c r="Z418" i="1" s="1"/>
  <c r="N418" i="1"/>
  <c r="J418" i="1" s="1"/>
  <c r="M418" i="1"/>
  <c r="W417" i="1"/>
  <c r="X417" i="1" s="1"/>
  <c r="N417" i="1"/>
  <c r="M417" i="1"/>
  <c r="W416" i="1"/>
  <c r="Y416" i="1" s="1"/>
  <c r="N416" i="1"/>
  <c r="J416" i="1" s="1"/>
  <c r="M416" i="1"/>
  <c r="W383" i="1"/>
  <c r="Z383" i="1" s="1"/>
  <c r="N383" i="1"/>
  <c r="K383" i="1" s="1"/>
  <c r="M383" i="1"/>
  <c r="W384" i="1"/>
  <c r="Y384" i="1" s="1"/>
  <c r="N384" i="1"/>
  <c r="J384" i="1" s="1"/>
  <c r="M384" i="1"/>
  <c r="W382" i="1"/>
  <c r="Z382" i="1" s="1"/>
  <c r="N382" i="1"/>
  <c r="K382" i="1" s="1"/>
  <c r="M382" i="1"/>
  <c r="I825" i="1" l="1"/>
  <c r="I826" i="1"/>
  <c r="J383" i="1"/>
  <c r="X418" i="1"/>
  <c r="Y417" i="1"/>
  <c r="Y418" i="1"/>
  <c r="Z416" i="1"/>
  <c r="Z417" i="1"/>
  <c r="J417" i="1"/>
  <c r="Y419" i="1"/>
  <c r="X419" i="1"/>
  <c r="X416" i="1"/>
  <c r="X383" i="1"/>
  <c r="Y383" i="1"/>
  <c r="K384" i="1"/>
  <c r="X384" i="1"/>
  <c r="Z384" i="1"/>
  <c r="J382" i="1"/>
  <c r="X382" i="1"/>
  <c r="Y382" i="1"/>
  <c r="W385" i="1"/>
  <c r="Z385" i="1" s="1"/>
  <c r="N385" i="1"/>
  <c r="K385" i="1" s="1"/>
  <c r="M385" i="1"/>
  <c r="Y385" i="1" l="1"/>
  <c r="J385" i="1"/>
  <c r="X385" i="1"/>
  <c r="K806" i="1"/>
  <c r="K804" i="1"/>
  <c r="K803" i="1"/>
  <c r="K802" i="1"/>
  <c r="K801" i="1"/>
  <c r="K800" i="1"/>
  <c r="K799" i="1"/>
  <c r="K798" i="1"/>
  <c r="W806" i="1"/>
  <c r="Z806" i="1" s="1"/>
  <c r="N806" i="1"/>
  <c r="M806" i="1"/>
  <c r="W804" i="1"/>
  <c r="Z804" i="1" s="1"/>
  <c r="N804" i="1"/>
  <c r="M804" i="1"/>
  <c r="I804" i="1"/>
  <c r="W807" i="1"/>
  <c r="Z807" i="1" s="1"/>
  <c r="N807" i="1"/>
  <c r="M807" i="1"/>
  <c r="W805" i="1"/>
  <c r="Z805" i="1" s="1"/>
  <c r="N805" i="1"/>
  <c r="M805" i="1"/>
  <c r="I805" i="1"/>
  <c r="W803" i="1"/>
  <c r="Y803" i="1" s="1"/>
  <c r="N803" i="1"/>
  <c r="M803" i="1"/>
  <c r="W802" i="1"/>
  <c r="Y802" i="1" s="1"/>
  <c r="N802" i="1"/>
  <c r="M802" i="1"/>
  <c r="W801" i="1"/>
  <c r="Z801" i="1" s="1"/>
  <c r="N801" i="1"/>
  <c r="M801" i="1"/>
  <c r="W800" i="1"/>
  <c r="Z800" i="1" s="1"/>
  <c r="N800" i="1"/>
  <c r="M800" i="1"/>
  <c r="W799" i="1"/>
  <c r="Z799" i="1" s="1"/>
  <c r="N799" i="1"/>
  <c r="M799" i="1"/>
  <c r="N798" i="1"/>
  <c r="I798" i="1"/>
  <c r="I799" i="1" s="1"/>
  <c r="I800" i="1" s="1"/>
  <c r="I801" i="1" s="1"/>
  <c r="I802" i="1" s="1"/>
  <c r="I803" i="1" s="1"/>
  <c r="W792" i="1"/>
  <c r="Z792" i="1" s="1"/>
  <c r="N792" i="1"/>
  <c r="K792" i="1" s="1"/>
  <c r="M792" i="1"/>
  <c r="W791" i="1"/>
  <c r="Z791" i="1" s="1"/>
  <c r="N791" i="1"/>
  <c r="J791" i="1" s="1"/>
  <c r="M791" i="1"/>
  <c r="W790" i="1"/>
  <c r="X790" i="1" s="1"/>
  <c r="N790" i="1"/>
  <c r="K790" i="1" s="1"/>
  <c r="M790" i="1"/>
  <c r="W789" i="1"/>
  <c r="Z789" i="1" s="1"/>
  <c r="N789" i="1"/>
  <c r="K789" i="1" s="1"/>
  <c r="M789" i="1"/>
  <c r="W788" i="1"/>
  <c r="Z788" i="1" s="1"/>
  <c r="N788" i="1"/>
  <c r="K788" i="1" s="1"/>
  <c r="M788" i="1"/>
  <c r="W787" i="1"/>
  <c r="X787" i="1" s="1"/>
  <c r="N787" i="1"/>
  <c r="M787" i="1"/>
  <c r="W786" i="1"/>
  <c r="Z786" i="1" s="1"/>
  <c r="N786" i="1"/>
  <c r="M786" i="1"/>
  <c r="N785" i="1"/>
  <c r="I785" i="1"/>
  <c r="Z803" i="1" l="1"/>
  <c r="X800" i="1"/>
  <c r="Z802" i="1"/>
  <c r="X803" i="1"/>
  <c r="Y787" i="1"/>
  <c r="Y800" i="1"/>
  <c r="X805" i="1"/>
  <c r="Y805" i="1"/>
  <c r="J792" i="1"/>
  <c r="X806" i="1"/>
  <c r="Y806" i="1"/>
  <c r="Y804" i="1"/>
  <c r="X804" i="1"/>
  <c r="X799" i="1"/>
  <c r="X801" i="1"/>
  <c r="X807" i="1"/>
  <c r="Y799" i="1"/>
  <c r="Y801" i="1"/>
  <c r="X802" i="1"/>
  <c r="Y807" i="1"/>
  <c r="Z787" i="1"/>
  <c r="K791" i="1"/>
  <c r="X791" i="1"/>
  <c r="Y791" i="1"/>
  <c r="J788" i="1"/>
  <c r="Z790" i="1"/>
  <c r="Y790" i="1"/>
  <c r="I786" i="1"/>
  <c r="I787" i="1" s="1"/>
  <c r="I788" i="1" s="1"/>
  <c r="I789" i="1" s="1"/>
  <c r="I790" i="1" s="1"/>
  <c r="X788" i="1"/>
  <c r="J789" i="1"/>
  <c r="Y786" i="1"/>
  <c r="Y788" i="1"/>
  <c r="X789" i="1"/>
  <c r="J790" i="1"/>
  <c r="Y792" i="1"/>
  <c r="X786" i="1"/>
  <c r="X792" i="1"/>
  <c r="Y789" i="1"/>
  <c r="W677" i="1"/>
  <c r="Y677" i="1" s="1"/>
  <c r="N677" i="1"/>
  <c r="J677" i="1" s="1"/>
  <c r="M677" i="1"/>
  <c r="K677" i="1"/>
  <c r="W678" i="1"/>
  <c r="Z678" i="1" s="1"/>
  <c r="N678" i="1"/>
  <c r="J678" i="1" s="1"/>
  <c r="M678" i="1"/>
  <c r="W659" i="1"/>
  <c r="Y659" i="1" s="1"/>
  <c r="N659" i="1"/>
  <c r="K659" i="1" s="1"/>
  <c r="M659" i="1"/>
  <c r="K689" i="1"/>
  <c r="K688" i="1"/>
  <c r="K687" i="1"/>
  <c r="W689" i="1"/>
  <c r="Z689" i="1" s="1"/>
  <c r="N689" i="1"/>
  <c r="J689" i="1" s="1"/>
  <c r="M689" i="1"/>
  <c r="W688" i="1"/>
  <c r="Z688" i="1" s="1"/>
  <c r="N688" i="1"/>
  <c r="J688" i="1" s="1"/>
  <c r="M688" i="1"/>
  <c r="W687" i="1"/>
  <c r="X687" i="1" s="1"/>
  <c r="N687" i="1"/>
  <c r="M687" i="1"/>
  <c r="W665" i="1"/>
  <c r="Z665" i="1" s="1"/>
  <c r="N665" i="1"/>
  <c r="K665" i="1" s="1"/>
  <c r="M665" i="1"/>
  <c r="W666" i="1"/>
  <c r="Z666" i="1" s="1"/>
  <c r="N666" i="1"/>
  <c r="K666" i="1" s="1"/>
  <c r="M666" i="1"/>
  <c r="W667" i="1"/>
  <c r="Z667" i="1" s="1"/>
  <c r="N667" i="1"/>
  <c r="J667" i="1" s="1"/>
  <c r="M667" i="1"/>
  <c r="W71" i="1"/>
  <c r="Z71" i="1" s="1"/>
  <c r="N71" i="1"/>
  <c r="W72" i="1"/>
  <c r="Z72" i="1" s="1"/>
  <c r="N7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Z687" i="1" l="1"/>
  <c r="X688" i="1"/>
  <c r="Y688" i="1"/>
  <c r="Y687" i="1"/>
  <c r="X677" i="1"/>
  <c r="Z677" i="1"/>
  <c r="X678" i="1"/>
  <c r="Y678" i="1"/>
  <c r="Z659" i="1"/>
  <c r="J659" i="1"/>
  <c r="X659" i="1"/>
  <c r="X689" i="1"/>
  <c r="J687" i="1"/>
  <c r="Y689" i="1"/>
  <c r="J666" i="1"/>
  <c r="J665" i="1"/>
  <c r="X665" i="1"/>
  <c r="Y665" i="1"/>
  <c r="X666" i="1"/>
  <c r="Y666" i="1"/>
  <c r="K667" i="1"/>
  <c r="X667" i="1"/>
  <c r="Y667" i="1"/>
  <c r="X71" i="1"/>
  <c r="Y71" i="1"/>
  <c r="X72" i="1"/>
  <c r="Y72" i="1"/>
  <c r="M773" i="1"/>
  <c r="N773" i="1"/>
  <c r="J773" i="1" s="1"/>
  <c r="W773" i="1"/>
  <c r="Z773" i="1" s="1"/>
  <c r="W781" i="1"/>
  <c r="Z781" i="1" s="1"/>
  <c r="N781" i="1"/>
  <c r="K781" i="1" s="1"/>
  <c r="M781" i="1"/>
  <c r="W780" i="1"/>
  <c r="Z780" i="1" s="1"/>
  <c r="N780" i="1"/>
  <c r="K780" i="1" s="1"/>
  <c r="M780" i="1"/>
  <c r="W779" i="1"/>
  <c r="Z779" i="1" s="1"/>
  <c r="N779" i="1"/>
  <c r="K779" i="1" s="1"/>
  <c r="M779" i="1"/>
  <c r="W778" i="1"/>
  <c r="Z778" i="1" s="1"/>
  <c r="N778" i="1"/>
  <c r="K778" i="1" s="1"/>
  <c r="M778" i="1"/>
  <c r="W777" i="1"/>
  <c r="Z777" i="1" s="1"/>
  <c r="N777" i="1"/>
  <c r="K777" i="1" s="1"/>
  <c r="M777" i="1"/>
  <c r="I777" i="1"/>
  <c r="W776" i="1"/>
  <c r="Z776" i="1" s="1"/>
  <c r="N776" i="1"/>
  <c r="K776" i="1" s="1"/>
  <c r="M776" i="1"/>
  <c r="I776" i="1"/>
  <c r="W775" i="1"/>
  <c r="Z775" i="1" s="1"/>
  <c r="N775" i="1"/>
  <c r="K775" i="1" s="1"/>
  <c r="M775" i="1"/>
  <c r="I775" i="1"/>
  <c r="W774" i="1"/>
  <c r="Z774" i="1" s="1"/>
  <c r="N774" i="1"/>
  <c r="K774" i="1" s="1"/>
  <c r="M774" i="1"/>
  <c r="I774" i="1"/>
  <c r="W772" i="1"/>
  <c r="X772" i="1" s="1"/>
  <c r="N772" i="1"/>
  <c r="J772" i="1" s="1"/>
  <c r="M772" i="1"/>
  <c r="W771" i="1"/>
  <c r="Y771" i="1" s="1"/>
  <c r="N771" i="1"/>
  <c r="K771" i="1" s="1"/>
  <c r="M771" i="1"/>
  <c r="W770" i="1"/>
  <c r="Z770" i="1" s="1"/>
  <c r="N770" i="1"/>
  <c r="M770" i="1"/>
  <c r="W769" i="1"/>
  <c r="Y769" i="1" s="1"/>
  <c r="N769" i="1"/>
  <c r="M769" i="1"/>
  <c r="N768" i="1"/>
  <c r="I768" i="1"/>
  <c r="I769" i="1" s="1"/>
  <c r="I770" i="1" s="1"/>
  <c r="I771" i="1" s="1"/>
  <c r="I772" i="1" s="1"/>
  <c r="I773" i="1" s="1"/>
  <c r="W73" i="1"/>
  <c r="Z73" i="1" s="1"/>
  <c r="N73" i="1"/>
  <c r="W70" i="1"/>
  <c r="Z70" i="1" s="1"/>
  <c r="N70" i="1"/>
  <c r="M70" i="1"/>
  <c r="I70" i="1"/>
  <c r="W69" i="1"/>
  <c r="Y69" i="1" s="1"/>
  <c r="N69" i="1"/>
  <c r="M69" i="1"/>
  <c r="I69" i="1"/>
  <c r="K318" i="1"/>
  <c r="K319" i="1"/>
  <c r="K315" i="1"/>
  <c r="K314" i="1"/>
  <c r="K313" i="1"/>
  <c r="K312" i="1"/>
  <c r="K311" i="1"/>
  <c r="K310" i="1"/>
  <c r="K309" i="1"/>
  <c r="W316" i="1"/>
  <c r="Z316" i="1" s="1"/>
  <c r="N316" i="1"/>
  <c r="I316" i="1"/>
  <c r="I317" i="1" s="1"/>
  <c r="W318" i="1"/>
  <c r="Z318" i="1" s="1"/>
  <c r="N318" i="1"/>
  <c r="W315" i="1"/>
  <c r="Z315" i="1" s="1"/>
  <c r="N315" i="1"/>
  <c r="M315" i="1"/>
  <c r="W314" i="1"/>
  <c r="X314" i="1" s="1"/>
  <c r="N314" i="1"/>
  <c r="M314" i="1"/>
  <c r="I314" i="1"/>
  <c r="W313" i="1"/>
  <c r="Y313" i="1" s="1"/>
  <c r="N313" i="1"/>
  <c r="M313" i="1"/>
  <c r="W312" i="1"/>
  <c r="Z312" i="1" s="1"/>
  <c r="N312" i="1"/>
  <c r="M312" i="1"/>
  <c r="W311" i="1"/>
  <c r="Z311" i="1" s="1"/>
  <c r="N311" i="1"/>
  <c r="M311" i="1"/>
  <c r="W310" i="1"/>
  <c r="X310" i="1" s="1"/>
  <c r="N310" i="1"/>
  <c r="M310" i="1"/>
  <c r="N309" i="1"/>
  <c r="I309" i="1"/>
  <c r="I310" i="1" s="1"/>
  <c r="I311" i="1" s="1"/>
  <c r="I312" i="1" s="1"/>
  <c r="I313" i="1" s="1"/>
  <c r="K351" i="1"/>
  <c r="W350" i="1"/>
  <c r="Z350" i="1" s="1"/>
  <c r="N350" i="1"/>
  <c r="K346" i="1"/>
  <c r="K345" i="1"/>
  <c r="K352" i="1"/>
  <c r="K353" i="1"/>
  <c r="K349" i="1"/>
  <c r="K348" i="1"/>
  <c r="K347" i="1"/>
  <c r="K344" i="1"/>
  <c r="K343" i="1"/>
  <c r="K342" i="1"/>
  <c r="K341" i="1"/>
  <c r="K340" i="1"/>
  <c r="K339" i="1"/>
  <c r="W351" i="1"/>
  <c r="Z351" i="1" s="1"/>
  <c r="N351" i="1"/>
  <c r="I351" i="1"/>
  <c r="W349" i="1"/>
  <c r="Y349" i="1" s="1"/>
  <c r="N349" i="1"/>
  <c r="W348" i="1"/>
  <c r="X348" i="1" s="1"/>
  <c r="N348" i="1"/>
  <c r="I348" i="1"/>
  <c r="W347" i="1"/>
  <c r="Z347" i="1" s="1"/>
  <c r="N347" i="1"/>
  <c r="W346" i="1"/>
  <c r="Z346" i="1" s="1"/>
  <c r="N346" i="1"/>
  <c r="M346" i="1"/>
  <c r="W345" i="1"/>
  <c r="Z345" i="1" s="1"/>
  <c r="N345" i="1"/>
  <c r="W344" i="1"/>
  <c r="X344" i="1" s="1"/>
  <c r="N344" i="1"/>
  <c r="M344" i="1"/>
  <c r="W343" i="1"/>
  <c r="Y343" i="1" s="1"/>
  <c r="N343" i="1"/>
  <c r="M343" i="1"/>
  <c r="W342" i="1"/>
  <c r="Z342" i="1" s="1"/>
  <c r="N342" i="1"/>
  <c r="M342" i="1"/>
  <c r="W341" i="1"/>
  <c r="Z341" i="1" s="1"/>
  <c r="N341" i="1"/>
  <c r="M341" i="1"/>
  <c r="W340" i="1"/>
  <c r="X340" i="1" s="1"/>
  <c r="N340" i="1"/>
  <c r="M340" i="1"/>
  <c r="N339" i="1"/>
  <c r="I339" i="1"/>
  <c r="I340" i="1" s="1"/>
  <c r="I341" i="1" s="1"/>
  <c r="I342" i="1" s="1"/>
  <c r="I343" i="1" s="1"/>
  <c r="K750" i="1"/>
  <c r="W738" i="1"/>
  <c r="Z738" i="1" s="1"/>
  <c r="N738" i="1"/>
  <c r="M738" i="1"/>
  <c r="I738" i="1"/>
  <c r="W95" i="1"/>
  <c r="X95" i="1" s="1"/>
  <c r="N95" i="1"/>
  <c r="M95" i="1"/>
  <c r="I95" i="1"/>
  <c r="W763" i="1"/>
  <c r="Z763" i="1" s="1"/>
  <c r="N763" i="1"/>
  <c r="M763" i="1"/>
  <c r="I763" i="1"/>
  <c r="W762" i="1"/>
  <c r="Y762" i="1" s="1"/>
  <c r="N762" i="1"/>
  <c r="M762" i="1"/>
  <c r="W761" i="1"/>
  <c r="Z761" i="1" s="1"/>
  <c r="N761" i="1"/>
  <c r="M761" i="1"/>
  <c r="I761" i="1"/>
  <c r="W760" i="1"/>
  <c r="Z760" i="1" s="1"/>
  <c r="N760" i="1"/>
  <c r="M760" i="1"/>
  <c r="W759" i="1"/>
  <c r="Z759" i="1" s="1"/>
  <c r="N759" i="1"/>
  <c r="M759" i="1"/>
  <c r="I759" i="1"/>
  <c r="W758" i="1"/>
  <c r="Y758" i="1" s="1"/>
  <c r="N758" i="1"/>
  <c r="M758" i="1"/>
  <c r="W757" i="1"/>
  <c r="Z757" i="1" s="1"/>
  <c r="N757" i="1"/>
  <c r="M757" i="1"/>
  <c r="I757" i="1"/>
  <c r="W756" i="1"/>
  <c r="Z756" i="1" s="1"/>
  <c r="N756" i="1"/>
  <c r="M756" i="1"/>
  <c r="I756" i="1"/>
  <c r="W755" i="1"/>
  <c r="Z755" i="1" s="1"/>
  <c r="N755" i="1"/>
  <c r="M755" i="1"/>
  <c r="I755" i="1"/>
  <c r="W754" i="1"/>
  <c r="Z754" i="1" s="1"/>
  <c r="N754" i="1"/>
  <c r="M754" i="1"/>
  <c r="W753" i="1"/>
  <c r="Z753" i="1" s="1"/>
  <c r="N753" i="1"/>
  <c r="M753" i="1"/>
  <c r="W752" i="1"/>
  <c r="Z752" i="1" s="1"/>
  <c r="N752" i="1"/>
  <c r="M752" i="1"/>
  <c r="W751" i="1"/>
  <c r="Z751" i="1" s="1"/>
  <c r="N751" i="1"/>
  <c r="M751" i="1"/>
  <c r="N750" i="1"/>
  <c r="I750" i="1"/>
  <c r="I751" i="1" s="1"/>
  <c r="I752" i="1" s="1"/>
  <c r="I753" i="1" s="1"/>
  <c r="I754" i="1" s="1"/>
  <c r="K546" i="1"/>
  <c r="K547" i="1"/>
  <c r="K548" i="1"/>
  <c r="K549" i="1"/>
  <c r="K550" i="1"/>
  <c r="K551" i="1"/>
  <c r="K552" i="1"/>
  <c r="K553" i="1"/>
  <c r="K555" i="1"/>
  <c r="K562" i="1"/>
  <c r="K563" i="1"/>
  <c r="K564" i="1"/>
  <c r="K565" i="1"/>
  <c r="K566" i="1"/>
  <c r="K567" i="1"/>
  <c r="K570" i="1"/>
  <c r="K571" i="1"/>
  <c r="K573" i="1"/>
  <c r="K574" i="1"/>
  <c r="K575" i="1"/>
  <c r="K580" i="1"/>
  <c r="K581" i="1"/>
  <c r="K584" i="1"/>
  <c r="W96" i="1"/>
  <c r="Z96" i="1" s="1"/>
  <c r="N96" i="1"/>
  <c r="M96" i="1"/>
  <c r="I96" i="1"/>
  <c r="W90" i="1"/>
  <c r="Z90" i="1" s="1"/>
  <c r="N90" i="1"/>
  <c r="M90" i="1"/>
  <c r="I90" i="1"/>
  <c r="W91" i="1"/>
  <c r="Z91" i="1" s="1"/>
  <c r="N91" i="1"/>
  <c r="M91" i="1"/>
  <c r="W92" i="1"/>
  <c r="Z92" i="1" s="1"/>
  <c r="N92" i="1"/>
  <c r="M92" i="1"/>
  <c r="W85" i="1"/>
  <c r="Z85" i="1" s="1"/>
  <c r="N85" i="1"/>
  <c r="M85" i="1"/>
  <c r="I85" i="1"/>
  <c r="I92" i="1" s="1"/>
  <c r="I98" i="1" s="1"/>
  <c r="I100" i="1" s="1"/>
  <c r="W581" i="1"/>
  <c r="Z581" i="1" s="1"/>
  <c r="N581" i="1"/>
  <c r="J581" i="1" s="1"/>
  <c r="M581" i="1"/>
  <c r="I581" i="1"/>
  <c r="W526" i="1"/>
  <c r="Z526" i="1" s="1"/>
  <c r="N526" i="1"/>
  <c r="J526" i="1" s="1"/>
  <c r="M526" i="1"/>
  <c r="Y773" i="1" l="1"/>
  <c r="X773" i="1"/>
  <c r="K773" i="1"/>
  <c r="J775" i="1"/>
  <c r="J781" i="1"/>
  <c r="K772" i="1"/>
  <c r="X774" i="1"/>
  <c r="I778" i="1"/>
  <c r="X769" i="1"/>
  <c r="X771" i="1"/>
  <c r="J774" i="1"/>
  <c r="Z769" i="1"/>
  <c r="Z771" i="1"/>
  <c r="I780" i="1"/>
  <c r="Y310" i="1"/>
  <c r="Y311" i="1"/>
  <c r="X780" i="1"/>
  <c r="X779" i="1"/>
  <c r="Y779" i="1"/>
  <c r="X778" i="1"/>
  <c r="Y778" i="1"/>
  <c r="X776" i="1"/>
  <c r="J780" i="1"/>
  <c r="J779" i="1"/>
  <c r="J777" i="1"/>
  <c r="J776" i="1"/>
  <c r="J778" i="1"/>
  <c r="Y780" i="1"/>
  <c r="X781" i="1"/>
  <c r="Y781" i="1"/>
  <c r="Y776" i="1"/>
  <c r="X777" i="1"/>
  <c r="Y777" i="1"/>
  <c r="Y772" i="1"/>
  <c r="X770" i="1"/>
  <c r="J771" i="1"/>
  <c r="Z772" i="1"/>
  <c r="Y774" i="1"/>
  <c r="X775" i="1"/>
  <c r="Y775" i="1"/>
  <c r="Y770" i="1"/>
  <c r="X70" i="1"/>
  <c r="X69" i="1"/>
  <c r="Y70" i="1"/>
  <c r="X73" i="1"/>
  <c r="Z69" i="1"/>
  <c r="Y73" i="1"/>
  <c r="Z314" i="1"/>
  <c r="Y314" i="1"/>
  <c r="Z310" i="1"/>
  <c r="Z313" i="1"/>
  <c r="X316" i="1"/>
  <c r="X315" i="1"/>
  <c r="Y316" i="1"/>
  <c r="X311" i="1"/>
  <c r="Y315" i="1"/>
  <c r="X312" i="1"/>
  <c r="X318" i="1"/>
  <c r="Y312" i="1"/>
  <c r="X313" i="1"/>
  <c r="Y318" i="1"/>
  <c r="X350" i="1"/>
  <c r="Y340" i="1"/>
  <c r="Y347" i="1"/>
  <c r="Y350" i="1"/>
  <c r="X738" i="1"/>
  <c r="Z340" i="1"/>
  <c r="Y738" i="1"/>
  <c r="X347" i="1"/>
  <c r="X341" i="1"/>
  <c r="Z343" i="1"/>
  <c r="Y341" i="1"/>
  <c r="Y344" i="1"/>
  <c r="Z348" i="1"/>
  <c r="Z349" i="1"/>
  <c r="X345" i="1"/>
  <c r="Y348" i="1"/>
  <c r="X342" i="1"/>
  <c r="Z344" i="1"/>
  <c r="Y345" i="1"/>
  <c r="X346" i="1"/>
  <c r="X351" i="1"/>
  <c r="Y342" i="1"/>
  <c r="X343" i="1"/>
  <c r="Y346" i="1"/>
  <c r="X349" i="1"/>
  <c r="Y351" i="1"/>
  <c r="Y95" i="1"/>
  <c r="Z95" i="1"/>
  <c r="Z762" i="1"/>
  <c r="Y761" i="1"/>
  <c r="X761" i="1"/>
  <c r="Z758" i="1"/>
  <c r="X757" i="1"/>
  <c r="X760" i="1"/>
  <c r="Y760" i="1"/>
  <c r="X756" i="1"/>
  <c r="X763" i="1"/>
  <c r="X762" i="1"/>
  <c r="Y763" i="1"/>
  <c r="X751" i="1"/>
  <c r="X752" i="1"/>
  <c r="X753" i="1"/>
  <c r="X754" i="1"/>
  <c r="X755" i="1"/>
  <c r="Y756" i="1"/>
  <c r="Y757" i="1"/>
  <c r="X759" i="1"/>
  <c r="Y751" i="1"/>
  <c r="Y752" i="1"/>
  <c r="Y753" i="1"/>
  <c r="Y754" i="1"/>
  <c r="Y755" i="1"/>
  <c r="X758" i="1"/>
  <c r="Y759" i="1"/>
  <c r="X96" i="1"/>
  <c r="Y96" i="1"/>
  <c r="X90" i="1"/>
  <c r="Y90" i="1"/>
  <c r="X91" i="1"/>
  <c r="Y91" i="1"/>
  <c r="X92" i="1"/>
  <c r="Y92" i="1"/>
  <c r="X85" i="1"/>
  <c r="Y85" i="1"/>
  <c r="X581" i="1"/>
  <c r="Y581" i="1"/>
  <c r="X526" i="1"/>
  <c r="Y526" i="1"/>
  <c r="W551" i="1"/>
  <c r="Z551" i="1" s="1"/>
  <c r="N551" i="1"/>
  <c r="M551" i="1"/>
  <c r="X551" i="1" l="1"/>
  <c r="Y551" i="1"/>
  <c r="W742" i="1"/>
  <c r="Y742" i="1" s="1"/>
  <c r="N742" i="1"/>
  <c r="M742" i="1"/>
  <c r="I742" i="1"/>
  <c r="W741" i="1"/>
  <c r="Y741" i="1" s="1"/>
  <c r="N741" i="1"/>
  <c r="M741" i="1"/>
  <c r="W740" i="1"/>
  <c r="Z740" i="1" s="1"/>
  <c r="N740" i="1"/>
  <c r="M740" i="1"/>
  <c r="K740" i="1"/>
  <c r="I740" i="1"/>
  <c r="W739" i="1"/>
  <c r="Z739" i="1" s="1"/>
  <c r="N739" i="1"/>
  <c r="M739" i="1"/>
  <c r="W737" i="1"/>
  <c r="Z737" i="1" s="1"/>
  <c r="N737" i="1"/>
  <c r="M737" i="1"/>
  <c r="K737" i="1"/>
  <c r="I737" i="1"/>
  <c r="W736" i="1"/>
  <c r="Z736" i="1" s="1"/>
  <c r="N736" i="1"/>
  <c r="M736" i="1"/>
  <c r="K736" i="1"/>
  <c r="W735" i="1"/>
  <c r="Z735" i="1" s="1"/>
  <c r="N735" i="1"/>
  <c r="M735" i="1"/>
  <c r="K735" i="1"/>
  <c r="W734" i="1"/>
  <c r="Z734" i="1" s="1"/>
  <c r="N734" i="1"/>
  <c r="M734" i="1"/>
  <c r="K734" i="1"/>
  <c r="W733" i="1"/>
  <c r="Z733" i="1" s="1"/>
  <c r="N733" i="1"/>
  <c r="M733" i="1"/>
  <c r="K733" i="1"/>
  <c r="N732" i="1"/>
  <c r="K732" i="1"/>
  <c r="I732" i="1"/>
  <c r="I733" i="1" s="1"/>
  <c r="I734" i="1" s="1"/>
  <c r="W715" i="1"/>
  <c r="Z715" i="1" s="1"/>
  <c r="N715" i="1"/>
  <c r="M715" i="1"/>
  <c r="J720" i="1"/>
  <c r="K714" i="1"/>
  <c r="K712" i="1"/>
  <c r="K711" i="1"/>
  <c r="K710" i="1"/>
  <c r="K709" i="1"/>
  <c r="K708" i="1"/>
  <c r="K707" i="1"/>
  <c r="W712" i="1"/>
  <c r="Z712" i="1" s="1"/>
  <c r="N712" i="1"/>
  <c r="M712" i="1"/>
  <c r="W714" i="1"/>
  <c r="Z714" i="1" s="1"/>
  <c r="N714" i="1"/>
  <c r="M714" i="1"/>
  <c r="W702" i="1"/>
  <c r="Y702" i="1" s="1"/>
  <c r="N702" i="1"/>
  <c r="K702" i="1" s="1"/>
  <c r="M702" i="1"/>
  <c r="W701" i="1"/>
  <c r="Z701" i="1" s="1"/>
  <c r="N701" i="1"/>
  <c r="K701" i="1" s="1"/>
  <c r="M701" i="1"/>
  <c r="W699" i="1"/>
  <c r="Z699" i="1" s="1"/>
  <c r="N699" i="1"/>
  <c r="K699" i="1" s="1"/>
  <c r="M699" i="1"/>
  <c r="W698" i="1"/>
  <c r="X698" i="1" s="1"/>
  <c r="N698" i="1"/>
  <c r="K698" i="1" s="1"/>
  <c r="M698" i="1"/>
  <c r="W697" i="1"/>
  <c r="Y697" i="1" s="1"/>
  <c r="N697" i="1"/>
  <c r="K697" i="1" s="1"/>
  <c r="M697" i="1"/>
  <c r="W696" i="1"/>
  <c r="Z696" i="1" s="1"/>
  <c r="N696" i="1"/>
  <c r="K696" i="1" s="1"/>
  <c r="M696" i="1"/>
  <c r="N695" i="1"/>
  <c r="I695" i="1"/>
  <c r="I696" i="1" s="1"/>
  <c r="I697" i="1" s="1"/>
  <c r="I698" i="1" s="1"/>
  <c r="I699" i="1" s="1"/>
  <c r="W728" i="1"/>
  <c r="Z728" i="1" s="1"/>
  <c r="N728" i="1"/>
  <c r="K728" i="1" s="1"/>
  <c r="M728" i="1"/>
  <c r="I728" i="1"/>
  <c r="W727" i="1"/>
  <c r="Y727" i="1" s="1"/>
  <c r="N727" i="1"/>
  <c r="J727" i="1" s="1"/>
  <c r="M727" i="1"/>
  <c r="I727" i="1"/>
  <c r="W725" i="1"/>
  <c r="X725" i="1" s="1"/>
  <c r="N725" i="1"/>
  <c r="J725" i="1" s="1"/>
  <c r="M725" i="1"/>
  <c r="W724" i="1"/>
  <c r="Z724" i="1" s="1"/>
  <c r="N724" i="1"/>
  <c r="K724" i="1" s="1"/>
  <c r="M724" i="1"/>
  <c r="W723" i="1"/>
  <c r="Z723" i="1" s="1"/>
  <c r="N723" i="1"/>
  <c r="M723" i="1"/>
  <c r="W722" i="1"/>
  <c r="Y722" i="1" s="1"/>
  <c r="N722" i="1"/>
  <c r="M722" i="1"/>
  <c r="N721" i="1"/>
  <c r="I721" i="1"/>
  <c r="I722" i="1" s="1"/>
  <c r="I723" i="1" s="1"/>
  <c r="I724" i="1" s="1"/>
  <c r="I725" i="1" s="1"/>
  <c r="I726" i="1" s="1"/>
  <c r="W716" i="1"/>
  <c r="Z716" i="1" s="1"/>
  <c r="N716" i="1"/>
  <c r="M716" i="1"/>
  <c r="W713" i="1"/>
  <c r="Z713" i="1" s="1"/>
  <c r="N713" i="1"/>
  <c r="M713" i="1"/>
  <c r="I713" i="1"/>
  <c r="W711" i="1"/>
  <c r="Y711" i="1" s="1"/>
  <c r="N711" i="1"/>
  <c r="M711" i="1"/>
  <c r="W710" i="1"/>
  <c r="Z710" i="1" s="1"/>
  <c r="N710" i="1"/>
  <c r="M710" i="1"/>
  <c r="W709" i="1"/>
  <c r="Z709" i="1" s="1"/>
  <c r="N709" i="1"/>
  <c r="M709" i="1"/>
  <c r="W708" i="1"/>
  <c r="Z708" i="1" s="1"/>
  <c r="N708" i="1"/>
  <c r="M708" i="1"/>
  <c r="N707" i="1"/>
  <c r="I707" i="1"/>
  <c r="I708" i="1" s="1"/>
  <c r="I709" i="1" s="1"/>
  <c r="I710" i="1" s="1"/>
  <c r="I711" i="1" s="1"/>
  <c r="K686" i="1"/>
  <c r="W686" i="1"/>
  <c r="Y686" i="1" s="1"/>
  <c r="N686" i="1"/>
  <c r="J686" i="1" s="1"/>
  <c r="M686" i="1"/>
  <c r="W668" i="1"/>
  <c r="X668" i="1" s="1"/>
  <c r="N668" i="1"/>
  <c r="K668" i="1" s="1"/>
  <c r="M668" i="1"/>
  <c r="W558" i="1"/>
  <c r="Z558" i="1" s="1"/>
  <c r="N558" i="1"/>
  <c r="M558" i="1"/>
  <c r="W559" i="1"/>
  <c r="Z559" i="1" s="1"/>
  <c r="N559" i="1"/>
  <c r="M559" i="1"/>
  <c r="W88" i="1"/>
  <c r="Z88" i="1" s="1"/>
  <c r="N88" i="1"/>
  <c r="M88" i="1"/>
  <c r="I88" i="1"/>
  <c r="W89" i="1"/>
  <c r="Z89" i="1" s="1"/>
  <c r="N89" i="1"/>
  <c r="M89" i="1"/>
  <c r="I902" i="1" l="1"/>
  <c r="I700" i="1"/>
  <c r="I701" i="1" s="1"/>
  <c r="I702" i="1" s="1"/>
  <c r="I906" i="1" s="1"/>
  <c r="K725" i="1"/>
  <c r="I735" i="1"/>
  <c r="I736" i="1" s="1"/>
  <c r="I760" i="1"/>
  <c r="X722" i="1"/>
  <c r="Y725" i="1"/>
  <c r="Z698" i="1"/>
  <c r="Y740" i="1"/>
  <c r="Z742" i="1"/>
  <c r="J699" i="1"/>
  <c r="J701" i="1"/>
  <c r="X735" i="1"/>
  <c r="X724" i="1"/>
  <c r="X739" i="1"/>
  <c r="Z722" i="1"/>
  <c r="Y724" i="1"/>
  <c r="X699" i="1"/>
  <c r="Z702" i="1"/>
  <c r="X736" i="1"/>
  <c r="Y739" i="1"/>
  <c r="K727" i="1"/>
  <c r="X727" i="1"/>
  <c r="J696" i="1"/>
  <c r="Z697" i="1"/>
  <c r="Y698" i="1"/>
  <c r="Y699" i="1"/>
  <c r="Z727" i="1"/>
  <c r="X737" i="1"/>
  <c r="X740" i="1"/>
  <c r="Z741" i="1"/>
  <c r="X734" i="1"/>
  <c r="X742" i="1"/>
  <c r="Z711" i="1"/>
  <c r="Y733" i="1"/>
  <c r="Y734" i="1"/>
  <c r="Y735" i="1"/>
  <c r="Y736" i="1"/>
  <c r="Y737" i="1"/>
  <c r="X741" i="1"/>
  <c r="X733" i="1"/>
  <c r="Y713" i="1"/>
  <c r="X715" i="1"/>
  <c r="X711" i="1"/>
  <c r="Y715" i="1"/>
  <c r="X712" i="1"/>
  <c r="Y712" i="1"/>
  <c r="X709" i="1"/>
  <c r="X713" i="1"/>
  <c r="X714" i="1"/>
  <c r="Y714" i="1"/>
  <c r="X696" i="1"/>
  <c r="J697" i="1"/>
  <c r="X701" i="1"/>
  <c r="J702" i="1"/>
  <c r="Y708" i="1"/>
  <c r="Y696" i="1"/>
  <c r="X697" i="1"/>
  <c r="J698" i="1"/>
  <c r="Y701" i="1"/>
  <c r="X702" i="1"/>
  <c r="X708" i="1"/>
  <c r="J728" i="1"/>
  <c r="X723" i="1"/>
  <c r="J724" i="1"/>
  <c r="Z725" i="1"/>
  <c r="X728" i="1"/>
  <c r="Y723" i="1"/>
  <c r="Y728" i="1"/>
  <c r="X716" i="1"/>
  <c r="Y709" i="1"/>
  <c r="X710" i="1"/>
  <c r="Y716" i="1"/>
  <c r="Y710" i="1"/>
  <c r="X686" i="1"/>
  <c r="Z686" i="1"/>
  <c r="Y668" i="1"/>
  <c r="Z668" i="1"/>
  <c r="J668" i="1"/>
  <c r="X558" i="1"/>
  <c r="Y558" i="1"/>
  <c r="X559" i="1"/>
  <c r="Y559" i="1"/>
  <c r="X88" i="1"/>
  <c r="Y88" i="1"/>
  <c r="X89" i="1"/>
  <c r="Y89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690" i="1"/>
  <c r="K674" i="1"/>
  <c r="K675" i="1"/>
  <c r="K676" i="1"/>
  <c r="K679" i="1"/>
  <c r="K680" i="1"/>
  <c r="K681" i="1"/>
  <c r="K682" i="1"/>
  <c r="K683" i="1"/>
  <c r="K673" i="1"/>
  <c r="W684" i="1"/>
  <c r="Z684" i="1" s="1"/>
  <c r="N684" i="1"/>
  <c r="M684" i="1"/>
  <c r="W683" i="1"/>
  <c r="Z683" i="1" s="1"/>
  <c r="N683" i="1"/>
  <c r="M683" i="1"/>
  <c r="K672" i="1"/>
  <c r="W690" i="1"/>
  <c r="Z690" i="1" s="1"/>
  <c r="N690" i="1"/>
  <c r="M690" i="1"/>
  <c r="I690" i="1"/>
  <c r="I712" i="1" s="1"/>
  <c r="W685" i="1"/>
  <c r="Z685" i="1" s="1"/>
  <c r="N685" i="1"/>
  <c r="M685" i="1"/>
  <c r="W682" i="1"/>
  <c r="X682" i="1" s="1"/>
  <c r="N682" i="1"/>
  <c r="M682" i="1"/>
  <c r="I682" i="1"/>
  <c r="W681" i="1"/>
  <c r="Y681" i="1" s="1"/>
  <c r="N681" i="1"/>
  <c r="M681" i="1"/>
  <c r="I681" i="1"/>
  <c r="W680" i="1"/>
  <c r="Z680" i="1" s="1"/>
  <c r="N680" i="1"/>
  <c r="M680" i="1"/>
  <c r="I680" i="1"/>
  <c r="W679" i="1"/>
  <c r="Z679" i="1" s="1"/>
  <c r="N679" i="1"/>
  <c r="M679" i="1"/>
  <c r="W676" i="1"/>
  <c r="Y676" i="1" s="1"/>
  <c r="N676" i="1"/>
  <c r="M676" i="1"/>
  <c r="W675" i="1"/>
  <c r="Y675" i="1" s="1"/>
  <c r="N675" i="1"/>
  <c r="M675" i="1"/>
  <c r="W674" i="1"/>
  <c r="Z674" i="1" s="1"/>
  <c r="N674" i="1"/>
  <c r="M674" i="1"/>
  <c r="W673" i="1"/>
  <c r="Z673" i="1" s="1"/>
  <c r="N673" i="1"/>
  <c r="M673" i="1"/>
  <c r="N672" i="1"/>
  <c r="I672" i="1"/>
  <c r="I673" i="1" s="1"/>
  <c r="W663" i="1"/>
  <c r="Z663" i="1" s="1"/>
  <c r="N663" i="1"/>
  <c r="K663" i="1" s="1"/>
  <c r="M663" i="1"/>
  <c r="I663" i="1"/>
  <c r="W662" i="1"/>
  <c r="Z662" i="1" s="1"/>
  <c r="N662" i="1"/>
  <c r="K662" i="1" s="1"/>
  <c r="M662" i="1"/>
  <c r="I662" i="1"/>
  <c r="W661" i="1"/>
  <c r="Z661" i="1" s="1"/>
  <c r="N661" i="1"/>
  <c r="J661" i="1" s="1"/>
  <c r="M661" i="1"/>
  <c r="I661" i="1"/>
  <c r="W660" i="1"/>
  <c r="Z660" i="1" s="1"/>
  <c r="N660" i="1"/>
  <c r="K660" i="1" s="1"/>
  <c r="M660" i="1"/>
  <c r="W669" i="1"/>
  <c r="Z669" i="1" s="1"/>
  <c r="N669" i="1"/>
  <c r="J669" i="1" s="1"/>
  <c r="M669" i="1"/>
  <c r="I669" i="1"/>
  <c r="W664" i="1"/>
  <c r="Z664" i="1" s="1"/>
  <c r="N664" i="1"/>
  <c r="J664" i="1" s="1"/>
  <c r="M664" i="1"/>
  <c r="W658" i="1"/>
  <c r="X658" i="1" s="1"/>
  <c r="N658" i="1"/>
  <c r="J658" i="1" s="1"/>
  <c r="M658" i="1"/>
  <c r="W657" i="1"/>
  <c r="Y657" i="1" s="1"/>
  <c r="N657" i="1"/>
  <c r="J657" i="1" s="1"/>
  <c r="M657" i="1"/>
  <c r="W656" i="1"/>
  <c r="Z656" i="1" s="1"/>
  <c r="N656" i="1"/>
  <c r="K656" i="1" s="1"/>
  <c r="M656" i="1"/>
  <c r="W655" i="1"/>
  <c r="Y655" i="1" s="1"/>
  <c r="N655" i="1"/>
  <c r="J655" i="1" s="1"/>
  <c r="M655" i="1"/>
  <c r="N654" i="1"/>
  <c r="I654" i="1"/>
  <c r="W79" i="1"/>
  <c r="Z79" i="1" s="1"/>
  <c r="N79" i="1"/>
  <c r="J79" i="1" s="1"/>
  <c r="M79" i="1"/>
  <c r="I79" i="1"/>
  <c r="W78" i="1"/>
  <c r="Z78" i="1" s="1"/>
  <c r="N78" i="1"/>
  <c r="J78" i="1" s="1"/>
  <c r="M78" i="1"/>
  <c r="W42" i="1"/>
  <c r="Z42" i="1" s="1"/>
  <c r="N42" i="1"/>
  <c r="K42" i="1" s="1"/>
  <c r="M42" i="1"/>
  <c r="W87" i="1"/>
  <c r="Z87" i="1" s="1"/>
  <c r="N87" i="1"/>
  <c r="J87" i="1" s="1"/>
  <c r="M87" i="1"/>
  <c r="W41" i="1"/>
  <c r="Z41" i="1" s="1"/>
  <c r="N41" i="1"/>
  <c r="K41" i="1" s="1"/>
  <c r="M41" i="1"/>
  <c r="K415" i="1"/>
  <c r="W415" i="1"/>
  <c r="Z415" i="1" s="1"/>
  <c r="N415" i="1"/>
  <c r="J415" i="1" s="1"/>
  <c r="I371" i="1"/>
  <c r="I372" i="1" s="1"/>
  <c r="I373" i="1" s="1"/>
  <c r="I374" i="1" s="1"/>
  <c r="I375" i="1" s="1"/>
  <c r="I376" i="1" s="1"/>
  <c r="W381" i="1"/>
  <c r="Z381" i="1" s="1"/>
  <c r="N381" i="1"/>
  <c r="J381" i="1" s="1"/>
  <c r="W571" i="1"/>
  <c r="Z571" i="1" s="1"/>
  <c r="N571" i="1"/>
  <c r="M571" i="1"/>
  <c r="W567" i="1"/>
  <c r="Z567" i="1" s="1"/>
  <c r="N567" i="1"/>
  <c r="M567" i="1"/>
  <c r="W566" i="1"/>
  <c r="Y566" i="1" s="1"/>
  <c r="N566" i="1"/>
  <c r="W560" i="1"/>
  <c r="Z560" i="1" s="1"/>
  <c r="N560" i="1"/>
  <c r="M560" i="1"/>
  <c r="W555" i="1"/>
  <c r="Z555" i="1" s="1"/>
  <c r="N555" i="1"/>
  <c r="W553" i="1"/>
  <c r="Z553" i="1" s="1"/>
  <c r="N553" i="1"/>
  <c r="M553" i="1"/>
  <c r="W584" i="1"/>
  <c r="Z584" i="1" s="1"/>
  <c r="N584" i="1"/>
  <c r="M584" i="1"/>
  <c r="W580" i="1"/>
  <c r="Z580" i="1" s="1"/>
  <c r="N580" i="1"/>
  <c r="M580" i="1"/>
  <c r="W575" i="1"/>
  <c r="Z575" i="1" s="1"/>
  <c r="N575" i="1"/>
  <c r="M575" i="1"/>
  <c r="W574" i="1"/>
  <c r="Z574" i="1" s="1"/>
  <c r="N574" i="1"/>
  <c r="M574" i="1"/>
  <c r="W573" i="1"/>
  <c r="Z573" i="1" s="1"/>
  <c r="N573" i="1"/>
  <c r="M573" i="1"/>
  <c r="W572" i="1"/>
  <c r="Y572" i="1" s="1"/>
  <c r="N572" i="1"/>
  <c r="M572" i="1"/>
  <c r="W570" i="1"/>
  <c r="X570" i="1" s="1"/>
  <c r="N570" i="1"/>
  <c r="M570" i="1"/>
  <c r="W569" i="1"/>
  <c r="Y569" i="1" s="1"/>
  <c r="N569" i="1"/>
  <c r="M569" i="1"/>
  <c r="W568" i="1"/>
  <c r="Z568" i="1" s="1"/>
  <c r="N568" i="1"/>
  <c r="W565" i="1"/>
  <c r="Z565" i="1" s="1"/>
  <c r="N565" i="1"/>
  <c r="M565" i="1"/>
  <c r="W564" i="1"/>
  <c r="Y564" i="1" s="1"/>
  <c r="N564" i="1"/>
  <c r="M564" i="1"/>
  <c r="W563" i="1"/>
  <c r="X563" i="1" s="1"/>
  <c r="N563" i="1"/>
  <c r="W562" i="1"/>
  <c r="Y562" i="1" s="1"/>
  <c r="N562" i="1"/>
  <c r="M562" i="1"/>
  <c r="W561" i="1"/>
  <c r="Z561" i="1" s="1"/>
  <c r="N561" i="1"/>
  <c r="M561" i="1"/>
  <c r="W557" i="1"/>
  <c r="Z557" i="1" s="1"/>
  <c r="N557" i="1"/>
  <c r="W554" i="1"/>
  <c r="X554" i="1" s="1"/>
  <c r="N554" i="1"/>
  <c r="M554" i="1"/>
  <c r="W552" i="1"/>
  <c r="Y552" i="1" s="1"/>
  <c r="N552" i="1"/>
  <c r="M552" i="1"/>
  <c r="W550" i="1"/>
  <c r="Z550" i="1" s="1"/>
  <c r="N550" i="1"/>
  <c r="M550" i="1"/>
  <c r="W549" i="1"/>
  <c r="Z549" i="1" s="1"/>
  <c r="N549" i="1"/>
  <c r="M549" i="1"/>
  <c r="W548" i="1"/>
  <c r="X548" i="1" s="1"/>
  <c r="N548" i="1"/>
  <c r="M548" i="1"/>
  <c r="W547" i="1"/>
  <c r="Y547" i="1" s="1"/>
  <c r="N547" i="1"/>
  <c r="M547" i="1"/>
  <c r="N546" i="1"/>
  <c r="W536" i="1"/>
  <c r="Z536" i="1" s="1"/>
  <c r="N536" i="1"/>
  <c r="J536" i="1" s="1"/>
  <c r="M536" i="1"/>
  <c r="W594" i="1"/>
  <c r="Z594" i="1" s="1"/>
  <c r="N594" i="1"/>
  <c r="K594" i="1" s="1"/>
  <c r="M594" i="1"/>
  <c r="I594" i="1"/>
  <c r="W593" i="1"/>
  <c r="Z593" i="1" s="1"/>
  <c r="N593" i="1"/>
  <c r="K593" i="1" s="1"/>
  <c r="M593" i="1"/>
  <c r="W595" i="1"/>
  <c r="Z595" i="1" s="1"/>
  <c r="N595" i="1"/>
  <c r="J595" i="1" s="1"/>
  <c r="M595" i="1"/>
  <c r="W592" i="1"/>
  <c r="X592" i="1" s="1"/>
  <c r="N592" i="1"/>
  <c r="K592" i="1" s="1"/>
  <c r="M592" i="1"/>
  <c r="W591" i="1"/>
  <c r="Y591" i="1" s="1"/>
  <c r="N591" i="1"/>
  <c r="K591" i="1" s="1"/>
  <c r="M591" i="1"/>
  <c r="W590" i="1"/>
  <c r="Z590" i="1" s="1"/>
  <c r="N590" i="1"/>
  <c r="J590" i="1" s="1"/>
  <c r="M590" i="1"/>
  <c r="N589" i="1"/>
  <c r="I589" i="1"/>
  <c r="W540" i="1"/>
  <c r="Z540" i="1" s="1"/>
  <c r="N540" i="1"/>
  <c r="J540" i="1" s="1"/>
  <c r="M540" i="1"/>
  <c r="W525" i="1"/>
  <c r="Z525" i="1" s="1"/>
  <c r="N525" i="1"/>
  <c r="J525" i="1" s="1"/>
  <c r="M525" i="1"/>
  <c r="W512" i="1"/>
  <c r="Z512" i="1" s="1"/>
  <c r="N512" i="1"/>
  <c r="K512" i="1" s="1"/>
  <c r="M512" i="1"/>
  <c r="I512" i="1"/>
  <c r="W541" i="1"/>
  <c r="Z541" i="1" s="1"/>
  <c r="N541" i="1"/>
  <c r="J541" i="1" s="1"/>
  <c r="M541" i="1"/>
  <c r="W524" i="1"/>
  <c r="X524" i="1" s="1"/>
  <c r="N524" i="1"/>
  <c r="M524" i="1"/>
  <c r="W523" i="1"/>
  <c r="Z523" i="1" s="1"/>
  <c r="N523" i="1"/>
  <c r="M523" i="1"/>
  <c r="W522" i="1"/>
  <c r="Z522" i="1" s="1"/>
  <c r="N522" i="1"/>
  <c r="J522" i="1" s="1"/>
  <c r="M522" i="1"/>
  <c r="W521" i="1"/>
  <c r="Z521" i="1" s="1"/>
  <c r="N521" i="1"/>
  <c r="J521" i="1" s="1"/>
  <c r="M521" i="1"/>
  <c r="W520" i="1"/>
  <c r="X520" i="1" s="1"/>
  <c r="N520" i="1"/>
  <c r="W519" i="1"/>
  <c r="Y519" i="1" s="1"/>
  <c r="N519" i="1"/>
  <c r="K519" i="1" s="1"/>
  <c r="M519" i="1"/>
  <c r="W518" i="1"/>
  <c r="Z518" i="1" s="1"/>
  <c r="N518" i="1"/>
  <c r="K518" i="1" s="1"/>
  <c r="M518" i="1"/>
  <c r="W517" i="1"/>
  <c r="Z517" i="1" s="1"/>
  <c r="N517" i="1"/>
  <c r="W516" i="1"/>
  <c r="X516" i="1" s="1"/>
  <c r="N516" i="1"/>
  <c r="K516" i="1" s="1"/>
  <c r="M516" i="1"/>
  <c r="W515" i="1"/>
  <c r="Y515" i="1" s="1"/>
  <c r="N515" i="1"/>
  <c r="K515" i="1" s="1"/>
  <c r="M515" i="1"/>
  <c r="I515" i="1"/>
  <c r="W514" i="1"/>
  <c r="Z514" i="1" s="1"/>
  <c r="N514" i="1"/>
  <c r="W513" i="1"/>
  <c r="Z513" i="1" s="1"/>
  <c r="N513" i="1"/>
  <c r="J513" i="1" s="1"/>
  <c r="M513" i="1"/>
  <c r="I513" i="1"/>
  <c r="W511" i="1"/>
  <c r="X511" i="1" s="1"/>
  <c r="N511" i="1"/>
  <c r="K511" i="1" s="1"/>
  <c r="M511" i="1"/>
  <c r="W510" i="1"/>
  <c r="Y510" i="1" s="1"/>
  <c r="N510" i="1"/>
  <c r="K510" i="1" s="1"/>
  <c r="M510" i="1"/>
  <c r="W509" i="1"/>
  <c r="Z509" i="1" s="1"/>
  <c r="N509" i="1"/>
  <c r="J509" i="1" s="1"/>
  <c r="M509" i="1"/>
  <c r="W508" i="1"/>
  <c r="Z508" i="1" s="1"/>
  <c r="N508" i="1"/>
  <c r="J508" i="1" s="1"/>
  <c r="M508" i="1"/>
  <c r="N507" i="1"/>
  <c r="I507" i="1"/>
  <c r="I508" i="1" s="1"/>
  <c r="I714" i="1" s="1"/>
  <c r="W161" i="1"/>
  <c r="Z161" i="1" s="1"/>
  <c r="N161" i="1"/>
  <c r="K161" i="1" s="1"/>
  <c r="M161" i="1"/>
  <c r="I161" i="1"/>
  <c r="W162" i="1"/>
  <c r="Z162" i="1" s="1"/>
  <c r="N162" i="1"/>
  <c r="K162" i="1" s="1"/>
  <c r="M162" i="1"/>
  <c r="I162" i="1"/>
  <c r="W94" i="1"/>
  <c r="Z94" i="1" s="1"/>
  <c r="N94" i="1"/>
  <c r="M94" i="1"/>
  <c r="W45" i="1"/>
  <c r="Y45" i="1" s="1"/>
  <c r="N45" i="1"/>
  <c r="J45" i="1" s="1"/>
  <c r="M45" i="1"/>
  <c r="W93" i="1"/>
  <c r="Z93" i="1" s="1"/>
  <c r="N93" i="1"/>
  <c r="M93" i="1"/>
  <c r="I377" i="1" l="1"/>
  <c r="I655" i="1"/>
  <c r="I664" i="1" s="1"/>
  <c r="I679" i="1" s="1"/>
  <c r="I687" i="1" s="1"/>
  <c r="I666" i="1"/>
  <c r="I677" i="1" s="1"/>
  <c r="I590" i="1"/>
  <c r="I591" i="1" s="1"/>
  <c r="I779" i="1"/>
  <c r="J663" i="1"/>
  <c r="Z5" i="1"/>
  <c r="Y6" i="1"/>
  <c r="K4" i="1"/>
  <c r="Z7" i="1"/>
  <c r="X7" i="1"/>
  <c r="X5" i="1"/>
  <c r="J41" i="1"/>
  <c r="I684" i="1"/>
  <c r="K3" i="1"/>
  <c r="X3" i="1"/>
  <c r="J6" i="1"/>
  <c r="I683" i="1"/>
  <c r="Z3" i="1"/>
  <c r="K7" i="1"/>
  <c r="Y4" i="1"/>
  <c r="K5" i="1"/>
  <c r="Y8" i="1"/>
  <c r="Z4" i="1"/>
  <c r="X6" i="1"/>
  <c r="Z8" i="1"/>
  <c r="Z675" i="1"/>
  <c r="X676" i="1"/>
  <c r="X684" i="1"/>
  <c r="X673" i="1"/>
  <c r="Z676" i="1"/>
  <c r="Y682" i="1"/>
  <c r="Y684" i="1"/>
  <c r="X683" i="1"/>
  <c r="Y683" i="1"/>
  <c r="K661" i="1"/>
  <c r="X679" i="1"/>
  <c r="Z682" i="1"/>
  <c r="X685" i="1"/>
  <c r="J656" i="1"/>
  <c r="K657" i="1"/>
  <c r="K664" i="1"/>
  <c r="Y679" i="1"/>
  <c r="Y685" i="1"/>
  <c r="K669" i="1"/>
  <c r="Y673" i="1"/>
  <c r="X690" i="1"/>
  <c r="I674" i="1"/>
  <c r="I675" i="1" s="1"/>
  <c r="I688" i="1" s="1"/>
  <c r="I685" i="1"/>
  <c r="Z681" i="1"/>
  <c r="Y674" i="1"/>
  <c r="X675" i="1"/>
  <c r="Y680" i="1"/>
  <c r="X681" i="1"/>
  <c r="Y690" i="1"/>
  <c r="X674" i="1"/>
  <c r="X680" i="1"/>
  <c r="Y664" i="1"/>
  <c r="X664" i="1"/>
  <c r="X662" i="1"/>
  <c r="X661" i="1"/>
  <c r="Y661" i="1"/>
  <c r="Y660" i="1"/>
  <c r="X660" i="1"/>
  <c r="J662" i="1"/>
  <c r="J660" i="1"/>
  <c r="Y662" i="1"/>
  <c r="X663" i="1"/>
  <c r="Y663" i="1"/>
  <c r="Z657" i="1"/>
  <c r="X669" i="1"/>
  <c r="Y669" i="1"/>
  <c r="J42" i="1"/>
  <c r="X655" i="1"/>
  <c r="K658" i="1"/>
  <c r="Z655" i="1"/>
  <c r="Y656" i="1"/>
  <c r="X657" i="1"/>
  <c r="K655" i="1"/>
  <c r="Y658" i="1"/>
  <c r="X656" i="1"/>
  <c r="Z658" i="1"/>
  <c r="X79" i="1"/>
  <c r="Y79" i="1"/>
  <c r="X78" i="1"/>
  <c r="Y78" i="1"/>
  <c r="X42" i="1"/>
  <c r="Y42" i="1"/>
  <c r="Y87" i="1"/>
  <c r="X87" i="1"/>
  <c r="X41" i="1"/>
  <c r="Y41" i="1"/>
  <c r="Y415" i="1"/>
  <c r="X415" i="1"/>
  <c r="X381" i="1"/>
  <c r="Y381" i="1"/>
  <c r="Z566" i="1"/>
  <c r="X571" i="1"/>
  <c r="Y571" i="1"/>
  <c r="X567" i="1"/>
  <c r="X566" i="1"/>
  <c r="Y567" i="1"/>
  <c r="X560" i="1"/>
  <c r="Y560" i="1"/>
  <c r="X555" i="1"/>
  <c r="Y555" i="1"/>
  <c r="Z570" i="1"/>
  <c r="X553" i="1"/>
  <c r="Y553" i="1"/>
  <c r="J594" i="1"/>
  <c r="K590" i="1"/>
  <c r="I593" i="1"/>
  <c r="Z564" i="1"/>
  <c r="Y570" i="1"/>
  <c r="Y549" i="1"/>
  <c r="X564" i="1"/>
  <c r="X549" i="1"/>
  <c r="Z552" i="1"/>
  <c r="Z572" i="1"/>
  <c r="Y554" i="1"/>
  <c r="X557" i="1"/>
  <c r="Y563" i="1"/>
  <c r="Z547" i="1"/>
  <c r="Y548" i="1"/>
  <c r="Z554" i="1"/>
  <c r="Y557" i="1"/>
  <c r="Z562" i="1"/>
  <c r="Z563" i="1"/>
  <c r="Z548" i="1"/>
  <c r="Z569" i="1"/>
  <c r="Y592" i="1"/>
  <c r="X550" i="1"/>
  <c r="X561" i="1"/>
  <c r="X565" i="1"/>
  <c r="X547" i="1"/>
  <c r="Y550" i="1"/>
  <c r="X552" i="1"/>
  <c r="Y561" i="1"/>
  <c r="X562" i="1"/>
  <c r="Y565" i="1"/>
  <c r="X568" i="1"/>
  <c r="X573" i="1"/>
  <c r="X574" i="1"/>
  <c r="X575" i="1"/>
  <c r="X580" i="1"/>
  <c r="X584" i="1"/>
  <c r="Y568" i="1"/>
  <c r="X569" i="1"/>
  <c r="X572" i="1"/>
  <c r="Y573" i="1"/>
  <c r="Y574" i="1"/>
  <c r="Y575" i="1"/>
  <c r="Y580" i="1"/>
  <c r="Y584" i="1"/>
  <c r="Z592" i="1"/>
  <c r="X536" i="1"/>
  <c r="Y536" i="1"/>
  <c r="J593" i="1"/>
  <c r="K595" i="1"/>
  <c r="X595" i="1"/>
  <c r="X593" i="1"/>
  <c r="Z591" i="1"/>
  <c r="Y595" i="1"/>
  <c r="Y593" i="1"/>
  <c r="X594" i="1"/>
  <c r="Y594" i="1"/>
  <c r="X590" i="1"/>
  <c r="J591" i="1"/>
  <c r="Y590" i="1"/>
  <c r="X591" i="1"/>
  <c r="J592" i="1"/>
  <c r="X540" i="1"/>
  <c r="Y540" i="1"/>
  <c r="X525" i="1"/>
  <c r="Y525" i="1"/>
  <c r="Z511" i="1"/>
  <c r="Y520" i="1"/>
  <c r="Y524" i="1"/>
  <c r="K508" i="1"/>
  <c r="K509" i="1"/>
  <c r="J512" i="1"/>
  <c r="X517" i="1"/>
  <c r="X512" i="1"/>
  <c r="Y512" i="1"/>
  <c r="Z516" i="1"/>
  <c r="Y517" i="1"/>
  <c r="Y511" i="1"/>
  <c r="X522" i="1"/>
  <c r="Z524" i="1"/>
  <c r="J518" i="1"/>
  <c r="Z519" i="1"/>
  <c r="Z520" i="1"/>
  <c r="Y516" i="1"/>
  <c r="Z510" i="1"/>
  <c r="K522" i="1"/>
  <c r="X508" i="1"/>
  <c r="Y508" i="1"/>
  <c r="X513" i="1"/>
  <c r="X521" i="1"/>
  <c r="Y522" i="1"/>
  <c r="J161" i="1"/>
  <c r="Y513" i="1"/>
  <c r="Z515" i="1"/>
  <c r="Y521" i="1"/>
  <c r="K521" i="1"/>
  <c r="K513" i="1"/>
  <c r="I509" i="1"/>
  <c r="I716" i="1" s="1"/>
  <c r="I739" i="1" s="1"/>
  <c r="I522" i="1"/>
  <c r="X509" i="1"/>
  <c r="J510" i="1"/>
  <c r="X518" i="1"/>
  <c r="J519" i="1"/>
  <c r="X515" i="1"/>
  <c r="J516" i="1"/>
  <c r="Y518" i="1"/>
  <c r="X519" i="1"/>
  <c r="Y523" i="1"/>
  <c r="Y541" i="1"/>
  <c r="X514" i="1"/>
  <c r="J515" i="1"/>
  <c r="X523" i="1"/>
  <c r="X541" i="1"/>
  <c r="Y509" i="1"/>
  <c r="X510" i="1"/>
  <c r="J511" i="1"/>
  <c r="Y514" i="1"/>
  <c r="X161" i="1"/>
  <c r="Y161" i="1"/>
  <c r="J162" i="1"/>
  <c r="X162" i="1"/>
  <c r="Y162" i="1"/>
  <c r="X94" i="1"/>
  <c r="Y94" i="1"/>
  <c r="K45" i="1"/>
  <c r="X45" i="1"/>
  <c r="Z45" i="1"/>
  <c r="X93" i="1"/>
  <c r="Y93" i="1"/>
  <c r="W44" i="1"/>
  <c r="Z44" i="1" s="1"/>
  <c r="N44" i="1"/>
  <c r="K44" i="1" s="1"/>
  <c r="M44" i="1"/>
  <c r="W650" i="1"/>
  <c r="Z650" i="1" s="1"/>
  <c r="N650" i="1"/>
  <c r="J650" i="1" s="1"/>
  <c r="M650" i="1"/>
  <c r="W649" i="1"/>
  <c r="X649" i="1" s="1"/>
  <c r="N649" i="1"/>
  <c r="K649" i="1" s="1"/>
  <c r="M649" i="1"/>
  <c r="W647" i="1"/>
  <c r="Y647" i="1" s="1"/>
  <c r="N647" i="1"/>
  <c r="K647" i="1" s="1"/>
  <c r="M647" i="1"/>
  <c r="W646" i="1"/>
  <c r="Z646" i="1" s="1"/>
  <c r="N646" i="1"/>
  <c r="K646" i="1" s="1"/>
  <c r="M646" i="1"/>
  <c r="W645" i="1"/>
  <c r="Z645" i="1" s="1"/>
  <c r="N645" i="1"/>
  <c r="J645" i="1" s="1"/>
  <c r="M645" i="1"/>
  <c r="W644" i="1"/>
  <c r="X644" i="1" s="1"/>
  <c r="N644" i="1"/>
  <c r="K644" i="1" s="1"/>
  <c r="M644" i="1"/>
  <c r="N643" i="1"/>
  <c r="I644" i="1"/>
  <c r="I527" i="1" l="1"/>
  <c r="I533" i="1"/>
  <c r="I530" i="1"/>
  <c r="I378" i="1"/>
  <c r="I645" i="1"/>
  <c r="I648" i="1" s="1"/>
  <c r="I656" i="1"/>
  <c r="I667" i="1"/>
  <c r="I678" i="1" s="1"/>
  <c r="I592" i="1"/>
  <c r="I595" i="1" s="1"/>
  <c r="I781" i="1"/>
  <c r="I791" i="1" s="1"/>
  <c r="I676" i="1"/>
  <c r="I510" i="1"/>
  <c r="I524" i="1" s="1"/>
  <c r="I523" i="1"/>
  <c r="J646" i="1"/>
  <c r="Y44" i="1"/>
  <c r="J44" i="1"/>
  <c r="J647" i="1"/>
  <c r="X647" i="1"/>
  <c r="X44" i="1"/>
  <c r="X645" i="1"/>
  <c r="X646" i="1"/>
  <c r="J649" i="1"/>
  <c r="X650" i="1"/>
  <c r="Y645" i="1"/>
  <c r="Y646" i="1"/>
  <c r="Y650" i="1"/>
  <c r="J644" i="1"/>
  <c r="Y644" i="1"/>
  <c r="K645" i="1"/>
  <c r="Z647" i="1"/>
  <c r="Y649" i="1"/>
  <c r="K650" i="1"/>
  <c r="Z644" i="1"/>
  <c r="Z649" i="1"/>
  <c r="W622" i="1"/>
  <c r="Z622" i="1" s="1"/>
  <c r="N622" i="1"/>
  <c r="K622" i="1" s="1"/>
  <c r="M622" i="1"/>
  <c r="W616" i="1"/>
  <c r="Z616" i="1" s="1"/>
  <c r="N616" i="1"/>
  <c r="J616" i="1" s="1"/>
  <c r="M616" i="1"/>
  <c r="W619" i="1"/>
  <c r="Z619" i="1" s="1"/>
  <c r="N619" i="1"/>
  <c r="W636" i="1"/>
  <c r="Z636" i="1" s="1"/>
  <c r="N636" i="1"/>
  <c r="K636" i="1" s="1"/>
  <c r="M636" i="1"/>
  <c r="W621" i="1"/>
  <c r="Z621" i="1" s="1"/>
  <c r="N621" i="1"/>
  <c r="W620" i="1"/>
  <c r="X620" i="1" s="1"/>
  <c r="N620" i="1"/>
  <c r="W618" i="1"/>
  <c r="Y618" i="1" s="1"/>
  <c r="N618" i="1"/>
  <c r="K618" i="1" s="1"/>
  <c r="M618" i="1"/>
  <c r="W617" i="1"/>
  <c r="Z617" i="1" s="1"/>
  <c r="N617" i="1"/>
  <c r="J617" i="1" s="1"/>
  <c r="M617" i="1"/>
  <c r="W615" i="1"/>
  <c r="Y615" i="1" s="1"/>
  <c r="N615" i="1"/>
  <c r="J615" i="1" s="1"/>
  <c r="M615" i="1"/>
  <c r="W614" i="1"/>
  <c r="X614" i="1" s="1"/>
  <c r="N614" i="1"/>
  <c r="K614" i="1" s="1"/>
  <c r="M614" i="1"/>
  <c r="W613" i="1"/>
  <c r="Y613" i="1" s="1"/>
  <c r="N613" i="1"/>
  <c r="K613" i="1" s="1"/>
  <c r="M613" i="1"/>
  <c r="N612" i="1"/>
  <c r="I612" i="1"/>
  <c r="I613" i="1" s="1"/>
  <c r="I528" i="1" l="1"/>
  <c r="I534" i="1"/>
  <c r="I537" i="1"/>
  <c r="I535" i="1"/>
  <c r="I531" i="1"/>
  <c r="I532" i="1"/>
  <c r="I379" i="1"/>
  <c r="I526" i="1"/>
  <c r="I539" i="1" s="1"/>
  <c r="I529" i="1"/>
  <c r="I646" i="1"/>
  <c r="I847" i="1" s="1"/>
  <c r="I903" i="1"/>
  <c r="I900" i="1"/>
  <c r="I686" i="1"/>
  <c r="I689" i="1"/>
  <c r="I665" i="1"/>
  <c r="I657" i="1"/>
  <c r="I658" i="1" s="1"/>
  <c r="I659" i="1" s="1"/>
  <c r="I668" i="1"/>
  <c r="I614" i="1"/>
  <c r="I511" i="1"/>
  <c r="I525" i="1" s="1"/>
  <c r="Y614" i="1"/>
  <c r="Z614" i="1"/>
  <c r="Z615" i="1"/>
  <c r="J622" i="1"/>
  <c r="Y622" i="1"/>
  <c r="X622" i="1"/>
  <c r="X621" i="1"/>
  <c r="Y621" i="1"/>
  <c r="Y620" i="1"/>
  <c r="Z620" i="1"/>
  <c r="K617" i="1"/>
  <c r="Z618" i="1"/>
  <c r="K615" i="1"/>
  <c r="X615" i="1"/>
  <c r="J636" i="1"/>
  <c r="K616" i="1"/>
  <c r="X616" i="1"/>
  <c r="Y616" i="1"/>
  <c r="X619" i="1"/>
  <c r="Y619" i="1"/>
  <c r="X617" i="1"/>
  <c r="J618" i="1"/>
  <c r="Y617" i="1"/>
  <c r="X618" i="1"/>
  <c r="Y636" i="1"/>
  <c r="Z613" i="1"/>
  <c r="J613" i="1"/>
  <c r="X636" i="1"/>
  <c r="X613" i="1"/>
  <c r="J614" i="1"/>
  <c r="W608" i="1"/>
  <c r="Z608" i="1" s="1"/>
  <c r="N608" i="1"/>
  <c r="W607" i="1"/>
  <c r="Z607" i="1" s="1"/>
  <c r="N607" i="1"/>
  <c r="J607" i="1" s="1"/>
  <c r="M607" i="1"/>
  <c r="W606" i="1"/>
  <c r="X606" i="1" s="1"/>
  <c r="N606" i="1"/>
  <c r="J606" i="1" s="1"/>
  <c r="M606" i="1"/>
  <c r="I606" i="1"/>
  <c r="W605" i="1"/>
  <c r="X605" i="1" s="1"/>
  <c r="N605" i="1"/>
  <c r="W604" i="1"/>
  <c r="Y604" i="1" s="1"/>
  <c r="N604" i="1"/>
  <c r="W603" i="1"/>
  <c r="Z603" i="1" s="1"/>
  <c r="N603" i="1"/>
  <c r="K603" i="1" s="1"/>
  <c r="M603" i="1"/>
  <c r="W602" i="1"/>
  <c r="Z602" i="1" s="1"/>
  <c r="N602" i="1"/>
  <c r="J602" i="1" s="1"/>
  <c r="M602" i="1"/>
  <c r="W601" i="1"/>
  <c r="X601" i="1" s="1"/>
  <c r="N601" i="1"/>
  <c r="K601" i="1" s="1"/>
  <c r="M601" i="1"/>
  <c r="W600" i="1"/>
  <c r="Y600" i="1" s="1"/>
  <c r="N600" i="1"/>
  <c r="K600" i="1" s="1"/>
  <c r="M600" i="1"/>
  <c r="W599" i="1"/>
  <c r="Z599" i="1" s="1"/>
  <c r="N599" i="1"/>
  <c r="K599" i="1" s="1"/>
  <c r="M599" i="1"/>
  <c r="N598" i="1"/>
  <c r="I598" i="1"/>
  <c r="I599" i="1" s="1"/>
  <c r="I600" i="1" s="1"/>
  <c r="I601" i="1" s="1"/>
  <c r="I602" i="1" s="1"/>
  <c r="I792" i="1" s="1"/>
  <c r="I536" i="1" l="1"/>
  <c r="I540" i="1" s="1"/>
  <c r="I541" i="1" s="1"/>
  <c r="I538" i="1"/>
  <c r="I380" i="1"/>
  <c r="I383" i="1"/>
  <c r="I391" i="1" s="1"/>
  <c r="I649" i="1"/>
  <c r="I647" i="1"/>
  <c r="I615" i="1"/>
  <c r="I617" i="1" s="1"/>
  <c r="I619" i="1" s="1"/>
  <c r="I621" i="1" s="1"/>
  <c r="I623" i="1" s="1"/>
  <c r="I806" i="1"/>
  <c r="Y602" i="1"/>
  <c r="X602" i="1"/>
  <c r="K602" i="1"/>
  <c r="X600" i="1"/>
  <c r="J599" i="1"/>
  <c r="Z600" i="1"/>
  <c r="J601" i="1"/>
  <c r="Y601" i="1"/>
  <c r="Y606" i="1"/>
  <c r="Z606" i="1"/>
  <c r="Y605" i="1"/>
  <c r="X604" i="1"/>
  <c r="Z604" i="1"/>
  <c r="J603" i="1"/>
  <c r="K607" i="1"/>
  <c r="K606" i="1"/>
  <c r="X599" i="1"/>
  <c r="J600" i="1"/>
  <c r="Z601" i="1"/>
  <c r="X603" i="1"/>
  <c r="Z605" i="1"/>
  <c r="X607" i="1"/>
  <c r="Y607" i="1"/>
  <c r="X608" i="1"/>
  <c r="Y599" i="1"/>
  <c r="Y603" i="1"/>
  <c r="Y608" i="1"/>
  <c r="K432" i="1"/>
  <c r="K433" i="1"/>
  <c r="W432" i="1"/>
  <c r="Z432" i="1" s="1"/>
  <c r="N432" i="1"/>
  <c r="W379" i="1"/>
  <c r="Z379" i="1" s="1"/>
  <c r="N379" i="1"/>
  <c r="M379" i="1"/>
  <c r="W86" i="1"/>
  <c r="Z86" i="1" s="1"/>
  <c r="N86" i="1"/>
  <c r="M86" i="1"/>
  <c r="I86" i="1"/>
  <c r="W84" i="1"/>
  <c r="Z84" i="1" s="1"/>
  <c r="N84" i="1"/>
  <c r="M84" i="1"/>
  <c r="I84" i="1"/>
  <c r="I91" i="1" s="1"/>
  <c r="I103" i="1" s="1"/>
  <c r="W40" i="1"/>
  <c r="Z40" i="1" s="1"/>
  <c r="N40" i="1"/>
  <c r="J40" i="1" s="1"/>
  <c r="M40" i="1"/>
  <c r="W43" i="1"/>
  <c r="Y43" i="1" s="1"/>
  <c r="N43" i="1"/>
  <c r="K43" i="1" s="1"/>
  <c r="M43" i="1"/>
  <c r="W333" i="1"/>
  <c r="Z333" i="1" s="1"/>
  <c r="N333" i="1"/>
  <c r="J333" i="1" s="1"/>
  <c r="W332" i="1"/>
  <c r="Z332" i="1" s="1"/>
  <c r="N332" i="1"/>
  <c r="J332" i="1" s="1"/>
  <c r="W334" i="1"/>
  <c r="Y334" i="1" s="1"/>
  <c r="N334" i="1"/>
  <c r="J334" i="1" s="1"/>
  <c r="W335" i="1"/>
  <c r="Z335" i="1" s="1"/>
  <c r="N335" i="1"/>
  <c r="J335" i="1" s="1"/>
  <c r="W331" i="1"/>
  <c r="Z331" i="1" s="1"/>
  <c r="N331" i="1"/>
  <c r="K331" i="1" s="1"/>
  <c r="M331" i="1"/>
  <c r="W300" i="1"/>
  <c r="Z300" i="1" s="1"/>
  <c r="N300" i="1"/>
  <c r="K300" i="1" s="1"/>
  <c r="M300" i="1"/>
  <c r="W330" i="1"/>
  <c r="Z330" i="1" s="1"/>
  <c r="N330" i="1"/>
  <c r="W329" i="1"/>
  <c r="Z329" i="1" s="1"/>
  <c r="N329" i="1"/>
  <c r="K329" i="1" s="1"/>
  <c r="M329" i="1"/>
  <c r="I329" i="1"/>
  <c r="W328" i="1"/>
  <c r="Z328" i="1" s="1"/>
  <c r="N328" i="1"/>
  <c r="K328" i="1" s="1"/>
  <c r="M328" i="1"/>
  <c r="W327" i="1"/>
  <c r="Z327" i="1" s="1"/>
  <c r="N327" i="1"/>
  <c r="K327" i="1" s="1"/>
  <c r="M327" i="1"/>
  <c r="W326" i="1"/>
  <c r="Z326" i="1" s="1"/>
  <c r="N326" i="1"/>
  <c r="K326" i="1" s="1"/>
  <c r="M326" i="1"/>
  <c r="W325" i="1"/>
  <c r="Z325" i="1" s="1"/>
  <c r="N325" i="1"/>
  <c r="K325" i="1" s="1"/>
  <c r="M325" i="1"/>
  <c r="N324" i="1"/>
  <c r="I324" i="1"/>
  <c r="I325" i="1" s="1"/>
  <c r="I326" i="1" s="1"/>
  <c r="I327" i="1" s="1"/>
  <c r="I328" i="1" s="1"/>
  <c r="W303" i="1"/>
  <c r="Z303" i="1" s="1"/>
  <c r="N303" i="1"/>
  <c r="W301" i="1"/>
  <c r="Y301" i="1" s="1"/>
  <c r="N301" i="1"/>
  <c r="K301" i="1" s="1"/>
  <c r="M301" i="1"/>
  <c r="W299" i="1"/>
  <c r="Z299" i="1" s="1"/>
  <c r="N299" i="1"/>
  <c r="K299" i="1" s="1"/>
  <c r="M299" i="1"/>
  <c r="W298" i="1"/>
  <c r="Z298" i="1" s="1"/>
  <c r="N298" i="1"/>
  <c r="J298" i="1" s="1"/>
  <c r="M298" i="1"/>
  <c r="W297" i="1"/>
  <c r="Z297" i="1" s="1"/>
  <c r="N297" i="1"/>
  <c r="K297" i="1" s="1"/>
  <c r="M297" i="1"/>
  <c r="W296" i="1"/>
  <c r="Y296" i="1" s="1"/>
  <c r="N296" i="1"/>
  <c r="K296" i="1" s="1"/>
  <c r="M296" i="1"/>
  <c r="N295" i="1"/>
  <c r="I295" i="1"/>
  <c r="I296" i="1" s="1"/>
  <c r="I625" i="1" l="1"/>
  <c r="I627" i="1" s="1"/>
  <c r="I629" i="1"/>
  <c r="I631" i="1" s="1"/>
  <c r="I102" i="1"/>
  <c r="I101" i="1"/>
  <c r="I389" i="1"/>
  <c r="I395" i="1" s="1"/>
  <c r="I387" i="1"/>
  <c r="I297" i="1"/>
  <c r="I413" i="1"/>
  <c r="I417" i="1" s="1"/>
  <c r="I421" i="1" s="1"/>
  <c r="I427" i="1" s="1"/>
  <c r="I384" i="1"/>
  <c r="I390" i="1" s="1"/>
  <c r="I396" i="1" s="1"/>
  <c r="I381" i="1"/>
  <c r="I385" i="1" s="1"/>
  <c r="I393" i="1" s="1"/>
  <c r="I397" i="1" s="1"/>
  <c r="I382" i="1"/>
  <c r="K303" i="1"/>
  <c r="J303" i="1"/>
  <c r="I807" i="1"/>
  <c r="I616" i="1"/>
  <c r="I618" i="1" s="1"/>
  <c r="I620" i="1" s="1"/>
  <c r="I622" i="1" s="1"/>
  <c r="I87" i="1"/>
  <c r="I97" i="1" s="1"/>
  <c r="I89" i="1"/>
  <c r="K379" i="1"/>
  <c r="J379" i="1"/>
  <c r="I94" i="1"/>
  <c r="I93" i="1"/>
  <c r="I99" i="1" s="1"/>
  <c r="Y84" i="1"/>
  <c r="X432" i="1"/>
  <c r="Y432" i="1"/>
  <c r="J328" i="1"/>
  <c r="X379" i="1"/>
  <c r="Y379" i="1"/>
  <c r="X84" i="1"/>
  <c r="X86" i="1"/>
  <c r="Y86" i="1"/>
  <c r="K40" i="1"/>
  <c r="Y40" i="1"/>
  <c r="X40" i="1"/>
  <c r="Z43" i="1"/>
  <c r="J43" i="1"/>
  <c r="X43" i="1"/>
  <c r="X333" i="1"/>
  <c r="Y333" i="1"/>
  <c r="X332" i="1"/>
  <c r="Y332" i="1"/>
  <c r="K298" i="1"/>
  <c r="X298" i="1"/>
  <c r="Y298" i="1"/>
  <c r="X334" i="1"/>
  <c r="Z334" i="1"/>
  <c r="J300" i="1"/>
  <c r="J331" i="1"/>
  <c r="Y331" i="1"/>
  <c r="X335" i="1"/>
  <c r="X331" i="1"/>
  <c r="Y335" i="1"/>
  <c r="J329" i="1"/>
  <c r="X300" i="1"/>
  <c r="Y300" i="1"/>
  <c r="X328" i="1"/>
  <c r="X329" i="1"/>
  <c r="X297" i="1"/>
  <c r="J301" i="1"/>
  <c r="J325" i="1"/>
  <c r="Y327" i="1"/>
  <c r="Y328" i="1"/>
  <c r="X327" i="1"/>
  <c r="J326" i="1"/>
  <c r="Y325" i="1"/>
  <c r="X326" i="1"/>
  <c r="J327" i="1"/>
  <c r="Y329" i="1"/>
  <c r="X330" i="1"/>
  <c r="X325" i="1"/>
  <c r="Y326" i="1"/>
  <c r="Y330" i="1"/>
  <c r="Y303" i="1"/>
  <c r="J296" i="1"/>
  <c r="Y297" i="1"/>
  <c r="J299" i="1"/>
  <c r="X299" i="1"/>
  <c r="X303" i="1"/>
  <c r="Z296" i="1"/>
  <c r="Z301" i="1"/>
  <c r="X296" i="1"/>
  <c r="J297" i="1"/>
  <c r="Y299" i="1"/>
  <c r="X301" i="1"/>
  <c r="W80" i="1"/>
  <c r="Z80" i="1" s="1"/>
  <c r="N80" i="1"/>
  <c r="M80" i="1"/>
  <c r="I80" i="1"/>
  <c r="W76" i="1"/>
  <c r="Z76" i="1" s="1"/>
  <c r="N76" i="1"/>
  <c r="W104" i="1"/>
  <c r="Y104" i="1" s="1"/>
  <c r="N104" i="1"/>
  <c r="M104" i="1"/>
  <c r="I104" i="1"/>
  <c r="W82" i="1"/>
  <c r="Z82" i="1" s="1"/>
  <c r="N82" i="1"/>
  <c r="W81" i="1"/>
  <c r="Z81" i="1" s="1"/>
  <c r="N81" i="1"/>
  <c r="M81" i="1"/>
  <c r="I81" i="1"/>
  <c r="I83" i="1" s="1"/>
  <c r="W77" i="1"/>
  <c r="Z77" i="1" s="1"/>
  <c r="N77" i="1"/>
  <c r="M77" i="1"/>
  <c r="I77" i="1"/>
  <c r="W75" i="1"/>
  <c r="Z75" i="1" s="1"/>
  <c r="N75" i="1"/>
  <c r="M75" i="1"/>
  <c r="I75" i="1"/>
  <c r="I78" i="1" s="1"/>
  <c r="W74" i="1"/>
  <c r="Z74" i="1" s="1"/>
  <c r="N74" i="1"/>
  <c r="M74" i="1"/>
  <c r="I74" i="1"/>
  <c r="W68" i="1"/>
  <c r="Z68" i="1" s="1"/>
  <c r="N68" i="1"/>
  <c r="M68" i="1"/>
  <c r="W67" i="1"/>
  <c r="Y67" i="1" s="1"/>
  <c r="N67" i="1"/>
  <c r="M67" i="1"/>
  <c r="W66" i="1"/>
  <c r="Z66" i="1" s="1"/>
  <c r="N66" i="1"/>
  <c r="M66" i="1"/>
  <c r="W65" i="1"/>
  <c r="Z65" i="1" s="1"/>
  <c r="N65" i="1"/>
  <c r="M65" i="1"/>
  <c r="N64" i="1"/>
  <c r="I64" i="1"/>
  <c r="I65" i="1" s="1"/>
  <c r="I66" i="1" s="1"/>
  <c r="I67" i="1" s="1"/>
  <c r="I68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0" i="1"/>
  <c r="Z60" i="1" s="1"/>
  <c r="N60" i="1"/>
  <c r="K60" i="1" s="1"/>
  <c r="M60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l="1"/>
  <c r="I42" i="1" s="1"/>
  <c r="I52" i="1" s="1"/>
  <c r="I39" i="1"/>
  <c r="I624" i="1"/>
  <c r="I626" i="1" s="1"/>
  <c r="I632" i="1" s="1"/>
  <c r="I634" i="1" s="1"/>
  <c r="I636" i="1" s="1"/>
  <c r="I628" i="1"/>
  <c r="I630" i="1" s="1"/>
  <c r="I425" i="1"/>
  <c r="I431" i="1" s="1"/>
  <c r="I388" i="1"/>
  <c r="I394" i="1" s="1"/>
  <c r="I398" i="1" s="1"/>
  <c r="I386" i="1"/>
  <c r="I392" i="1" s="1"/>
  <c r="I298" i="1"/>
  <c r="I299" i="1" s="1"/>
  <c r="I300" i="1" s="1"/>
  <c r="I301" i="1" s="1"/>
  <c r="I302" i="1" s="1"/>
  <c r="I303" i="1" s="1"/>
  <c r="I414" i="1"/>
  <c r="I415" i="1" s="1"/>
  <c r="I419" i="1" s="1"/>
  <c r="I423" i="1" s="1"/>
  <c r="I429" i="1" s="1"/>
  <c r="I633" i="1"/>
  <c r="I635" i="1" s="1"/>
  <c r="I650" i="1"/>
  <c r="K37" i="1"/>
  <c r="J33" i="1"/>
  <c r="X65" i="1"/>
  <c r="X80" i="1"/>
  <c r="Y65" i="1"/>
  <c r="Y80" i="1"/>
  <c r="X68" i="1"/>
  <c r="Y68" i="1"/>
  <c r="X74" i="1"/>
  <c r="Y77" i="1"/>
  <c r="X81" i="1"/>
  <c r="Z104" i="1"/>
  <c r="Y76" i="1"/>
  <c r="Z67" i="1"/>
  <c r="X77" i="1"/>
  <c r="X76" i="1"/>
  <c r="Y74" i="1"/>
  <c r="Y81" i="1"/>
  <c r="Y66" i="1"/>
  <c r="X67" i="1"/>
  <c r="Y75" i="1"/>
  <c r="Y82" i="1"/>
  <c r="X104" i="1"/>
  <c r="X66" i="1"/>
  <c r="X75" i="1"/>
  <c r="X82" i="1"/>
  <c r="X37" i="1"/>
  <c r="J36" i="1"/>
  <c r="X33" i="1"/>
  <c r="X35" i="1"/>
  <c r="Y33" i="1"/>
  <c r="Y37" i="1"/>
  <c r="X38" i="1"/>
  <c r="J60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0" i="1"/>
  <c r="Y60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41" i="1" l="1"/>
  <c r="I40" i="1"/>
  <c r="I43" i="1" s="1"/>
  <c r="I45" i="1" s="1"/>
  <c r="I416" i="1"/>
  <c r="I418" i="1"/>
  <c r="I426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03" i="1"/>
  <c r="K206" i="1"/>
  <c r="K205" i="1"/>
  <c r="K201" i="1"/>
  <c r="K200" i="1"/>
  <c r="K199" i="1"/>
  <c r="K198" i="1"/>
  <c r="K197" i="1"/>
  <c r="K196" i="1"/>
  <c r="K208" i="1"/>
  <c r="W201" i="1"/>
  <c r="Z201" i="1" s="1"/>
  <c r="N201" i="1"/>
  <c r="M201" i="1"/>
  <c r="W203" i="1"/>
  <c r="Z203" i="1" s="1"/>
  <c r="N203" i="1"/>
  <c r="M203" i="1"/>
  <c r="W205" i="1"/>
  <c r="Z205" i="1" s="1"/>
  <c r="N205" i="1"/>
  <c r="M205" i="1"/>
  <c r="W204" i="1"/>
  <c r="Z204" i="1" s="1"/>
  <c r="N204" i="1"/>
  <c r="M204" i="1"/>
  <c r="W202" i="1"/>
  <c r="X202" i="1" s="1"/>
  <c r="N202" i="1"/>
  <c r="M202" i="1"/>
  <c r="W200" i="1"/>
  <c r="Z200" i="1" s="1"/>
  <c r="N200" i="1"/>
  <c r="M200" i="1"/>
  <c r="W199" i="1"/>
  <c r="Z199" i="1" s="1"/>
  <c r="N199" i="1"/>
  <c r="M199" i="1"/>
  <c r="W198" i="1"/>
  <c r="Z198" i="1" s="1"/>
  <c r="N198" i="1"/>
  <c r="M198" i="1"/>
  <c r="W197" i="1"/>
  <c r="X197" i="1" s="1"/>
  <c r="N197" i="1"/>
  <c r="M197" i="1"/>
  <c r="N196" i="1"/>
  <c r="I196" i="1"/>
  <c r="I197" i="1" s="1"/>
  <c r="I198" i="1" s="1"/>
  <c r="I199" i="1" s="1"/>
  <c r="I200" i="1" s="1"/>
  <c r="W182" i="1"/>
  <c r="Z182" i="1" s="1"/>
  <c r="N182" i="1"/>
  <c r="K182" i="1" s="1"/>
  <c r="M182" i="1"/>
  <c r="I182" i="1"/>
  <c r="W181" i="1"/>
  <c r="Z181" i="1" s="1"/>
  <c r="N181" i="1"/>
  <c r="K181" i="1" s="1"/>
  <c r="M181" i="1"/>
  <c r="W180" i="1"/>
  <c r="Z180" i="1" s="1"/>
  <c r="N180" i="1"/>
  <c r="K180" i="1" s="1"/>
  <c r="M180" i="1"/>
  <c r="W179" i="1"/>
  <c r="Z179" i="1" s="1"/>
  <c r="N179" i="1"/>
  <c r="K179" i="1" s="1"/>
  <c r="M179" i="1"/>
  <c r="W178" i="1"/>
  <c r="Z178" i="1" s="1"/>
  <c r="N178" i="1"/>
  <c r="M178" i="1"/>
  <c r="W177" i="1"/>
  <c r="X177" i="1" s="1"/>
  <c r="N177" i="1"/>
  <c r="K177" i="1" s="1"/>
  <c r="M177" i="1"/>
  <c r="I177" i="1"/>
  <c r="W175" i="1"/>
  <c r="Z175" i="1" s="1"/>
  <c r="N175" i="1"/>
  <c r="K175" i="1" s="1"/>
  <c r="M175" i="1"/>
  <c r="W174" i="1"/>
  <c r="Z174" i="1" s="1"/>
  <c r="N174" i="1"/>
  <c r="K174" i="1" s="1"/>
  <c r="M174" i="1"/>
  <c r="W173" i="1"/>
  <c r="Y173" i="1" s="1"/>
  <c r="N173" i="1"/>
  <c r="J173" i="1" s="1"/>
  <c r="M173" i="1"/>
  <c r="W172" i="1"/>
  <c r="X172" i="1" s="1"/>
  <c r="N172" i="1"/>
  <c r="K172" i="1" s="1"/>
  <c r="M172" i="1"/>
  <c r="N171" i="1"/>
  <c r="I171" i="1"/>
  <c r="I172" i="1" s="1"/>
  <c r="I173" i="1" s="1"/>
  <c r="I174" i="1" s="1"/>
  <c r="I175" i="1" s="1"/>
  <c r="W502" i="1"/>
  <c r="Z502" i="1" s="1"/>
  <c r="N502" i="1"/>
  <c r="M502" i="1"/>
  <c r="W501" i="1"/>
  <c r="Z501" i="1" s="1"/>
  <c r="N501" i="1"/>
  <c r="M501" i="1"/>
  <c r="W474" i="1"/>
  <c r="Z474" i="1" s="1"/>
  <c r="N474" i="1"/>
  <c r="M474" i="1"/>
  <c r="K474" i="1"/>
  <c r="I474" i="1"/>
  <c r="I660" i="1" s="1"/>
  <c r="K479" i="1"/>
  <c r="M499" i="1"/>
  <c r="N499" i="1"/>
  <c r="M500" i="1"/>
  <c r="N500" i="1"/>
  <c r="M503" i="1"/>
  <c r="N503" i="1"/>
  <c r="K498" i="1"/>
  <c r="K497" i="1"/>
  <c r="K477" i="1"/>
  <c r="K504" i="1"/>
  <c r="W503" i="1"/>
  <c r="Z503" i="1" s="1"/>
  <c r="W500" i="1"/>
  <c r="Y500" i="1" s="1"/>
  <c r="W499" i="1"/>
  <c r="X499" i="1" s="1"/>
  <c r="W490" i="1"/>
  <c r="Z490" i="1" s="1"/>
  <c r="N490" i="1"/>
  <c r="M490" i="1"/>
  <c r="K490" i="1"/>
  <c r="W488" i="1"/>
  <c r="Z488" i="1" s="1"/>
  <c r="N488" i="1"/>
  <c r="M488" i="1"/>
  <c r="K488" i="1"/>
  <c r="W486" i="1"/>
  <c r="Z486" i="1" s="1"/>
  <c r="N486" i="1"/>
  <c r="M486" i="1"/>
  <c r="K486" i="1"/>
  <c r="K496" i="1"/>
  <c r="K495" i="1"/>
  <c r="K494" i="1"/>
  <c r="K493" i="1"/>
  <c r="K492" i="1"/>
  <c r="K485" i="1"/>
  <c r="K484" i="1"/>
  <c r="K483" i="1"/>
  <c r="K482" i="1"/>
  <c r="K481" i="1"/>
  <c r="K480" i="1"/>
  <c r="K478" i="1"/>
  <c r="K476" i="1"/>
  <c r="K473" i="1"/>
  <c r="K472" i="1"/>
  <c r="K471" i="1"/>
  <c r="K470" i="1"/>
  <c r="K469" i="1"/>
  <c r="K468" i="1"/>
  <c r="W498" i="1"/>
  <c r="Z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X495" i="1" s="1"/>
  <c r="N495" i="1"/>
  <c r="M495" i="1"/>
  <c r="W494" i="1"/>
  <c r="Z494" i="1" s="1"/>
  <c r="N494" i="1"/>
  <c r="M494" i="1"/>
  <c r="W493" i="1"/>
  <c r="X493" i="1" s="1"/>
  <c r="N493" i="1"/>
  <c r="M493" i="1"/>
  <c r="W492" i="1"/>
  <c r="Z492" i="1" s="1"/>
  <c r="N492" i="1"/>
  <c r="M492" i="1"/>
  <c r="W491" i="1"/>
  <c r="X491" i="1" s="1"/>
  <c r="N491" i="1"/>
  <c r="M491" i="1"/>
  <c r="W489" i="1"/>
  <c r="Z489" i="1" s="1"/>
  <c r="N489" i="1"/>
  <c r="M489" i="1"/>
  <c r="W487" i="1"/>
  <c r="X487" i="1" s="1"/>
  <c r="N487" i="1"/>
  <c r="M487" i="1"/>
  <c r="W485" i="1"/>
  <c r="Z485" i="1" s="1"/>
  <c r="N485" i="1"/>
  <c r="M485" i="1"/>
  <c r="W484" i="1"/>
  <c r="Y484" i="1" s="1"/>
  <c r="N484" i="1"/>
  <c r="M484" i="1"/>
  <c r="W483" i="1"/>
  <c r="X483" i="1" s="1"/>
  <c r="N483" i="1"/>
  <c r="M483" i="1"/>
  <c r="W482" i="1"/>
  <c r="Z482" i="1" s="1"/>
  <c r="N482" i="1"/>
  <c r="M482" i="1"/>
  <c r="W481" i="1"/>
  <c r="Y481" i="1" s="1"/>
  <c r="N481" i="1"/>
  <c r="M481" i="1"/>
  <c r="W480" i="1"/>
  <c r="X480" i="1" s="1"/>
  <c r="N480" i="1"/>
  <c r="W479" i="1"/>
  <c r="X479" i="1" s="1"/>
  <c r="N479" i="1"/>
  <c r="M479" i="1"/>
  <c r="W478" i="1"/>
  <c r="Z478" i="1" s="1"/>
  <c r="N478" i="1"/>
  <c r="M478" i="1"/>
  <c r="W477" i="1"/>
  <c r="Y477" i="1" s="1"/>
  <c r="N477" i="1"/>
  <c r="W476" i="1"/>
  <c r="X476" i="1" s="1"/>
  <c r="N476" i="1"/>
  <c r="M476" i="1"/>
  <c r="W475" i="1"/>
  <c r="Z475" i="1" s="1"/>
  <c r="N475" i="1"/>
  <c r="M475" i="1"/>
  <c r="W473" i="1"/>
  <c r="Z473" i="1" s="1"/>
  <c r="N473" i="1"/>
  <c r="W472" i="1"/>
  <c r="Y472" i="1" s="1"/>
  <c r="N472" i="1"/>
  <c r="M472" i="1"/>
  <c r="W471" i="1"/>
  <c r="X471" i="1" s="1"/>
  <c r="N471" i="1"/>
  <c r="M471" i="1"/>
  <c r="W470" i="1"/>
  <c r="Z470" i="1" s="1"/>
  <c r="N470" i="1"/>
  <c r="M470" i="1"/>
  <c r="W469" i="1"/>
  <c r="Z469" i="1" s="1"/>
  <c r="N469" i="1"/>
  <c r="M469" i="1"/>
  <c r="W468" i="1"/>
  <c r="Y468" i="1" s="1"/>
  <c r="N468" i="1"/>
  <c r="M468" i="1"/>
  <c r="N467" i="1"/>
  <c r="I467" i="1"/>
  <c r="I468" i="1" s="1"/>
  <c r="W380" i="1"/>
  <c r="Z380" i="1" s="1"/>
  <c r="N380" i="1"/>
  <c r="M380" i="1"/>
  <c r="W378" i="1"/>
  <c r="Z378" i="1" s="1"/>
  <c r="N378" i="1"/>
  <c r="J378" i="1" s="1"/>
  <c r="W377" i="1"/>
  <c r="X377" i="1" s="1"/>
  <c r="N377" i="1"/>
  <c r="J377" i="1" s="1"/>
  <c r="W376" i="1"/>
  <c r="Z376" i="1" s="1"/>
  <c r="N376" i="1"/>
  <c r="M376" i="1"/>
  <c r="W375" i="1"/>
  <c r="Z375" i="1" s="1"/>
  <c r="N375" i="1"/>
  <c r="M375" i="1"/>
  <c r="W374" i="1"/>
  <c r="Z374" i="1" s="1"/>
  <c r="N374" i="1"/>
  <c r="M374" i="1"/>
  <c r="W373" i="1"/>
  <c r="Z373" i="1" s="1"/>
  <c r="N373" i="1"/>
  <c r="M373" i="1"/>
  <c r="W372" i="1"/>
  <c r="Y372" i="1" s="1"/>
  <c r="N372" i="1"/>
  <c r="K372" i="1" s="1"/>
  <c r="M372" i="1"/>
  <c r="N371" i="1"/>
  <c r="W364" i="1"/>
  <c r="Z364" i="1" s="1"/>
  <c r="N364" i="1"/>
  <c r="W367" i="1"/>
  <c r="Z367" i="1" s="1"/>
  <c r="N367" i="1"/>
  <c r="K367" i="1" s="1"/>
  <c r="M367" i="1"/>
  <c r="W366" i="1"/>
  <c r="Z366" i="1" s="1"/>
  <c r="N366" i="1"/>
  <c r="J366" i="1" s="1"/>
  <c r="W363" i="1"/>
  <c r="Z363" i="1" s="1"/>
  <c r="N363" i="1"/>
  <c r="K363" i="1" s="1"/>
  <c r="M363" i="1"/>
  <c r="W362" i="1"/>
  <c r="Z362" i="1" s="1"/>
  <c r="N362" i="1"/>
  <c r="K362" i="1" s="1"/>
  <c r="M362" i="1"/>
  <c r="W361" i="1"/>
  <c r="Z361" i="1" s="1"/>
  <c r="N361" i="1"/>
  <c r="K361" i="1" s="1"/>
  <c r="M361" i="1"/>
  <c r="W360" i="1"/>
  <c r="Z360" i="1" s="1"/>
  <c r="N360" i="1"/>
  <c r="K360" i="1" s="1"/>
  <c r="M360" i="1"/>
  <c r="W359" i="1"/>
  <c r="Z359" i="1" s="1"/>
  <c r="N359" i="1"/>
  <c r="J359" i="1" s="1"/>
  <c r="M359" i="1"/>
  <c r="N358" i="1"/>
  <c r="I358" i="1"/>
  <c r="I359" i="1" s="1"/>
  <c r="I360" i="1" s="1"/>
  <c r="I361" i="1" s="1"/>
  <c r="I362" i="1" s="1"/>
  <c r="I363" i="1" s="1"/>
  <c r="I364" i="1" s="1"/>
  <c r="I365" i="1" s="1"/>
  <c r="I366" i="1" s="1"/>
  <c r="W292" i="1"/>
  <c r="Z292" i="1" s="1"/>
  <c r="N292" i="1"/>
  <c r="K292" i="1" s="1"/>
  <c r="M292" i="1"/>
  <c r="W291" i="1"/>
  <c r="Z291" i="1" s="1"/>
  <c r="N291" i="1"/>
  <c r="W290" i="1"/>
  <c r="Z290" i="1" s="1"/>
  <c r="N290" i="1"/>
  <c r="K290" i="1" s="1"/>
  <c r="M290" i="1"/>
  <c r="W289" i="1"/>
  <c r="X289" i="1" s="1"/>
  <c r="N289" i="1"/>
  <c r="K289" i="1" s="1"/>
  <c r="M289" i="1"/>
  <c r="W288" i="1"/>
  <c r="Z288" i="1" s="1"/>
  <c r="N288" i="1"/>
  <c r="K288" i="1" s="1"/>
  <c r="M288" i="1"/>
  <c r="W287" i="1"/>
  <c r="Z287" i="1" s="1"/>
  <c r="N287" i="1"/>
  <c r="K287" i="1" s="1"/>
  <c r="M287" i="1"/>
  <c r="W286" i="1"/>
  <c r="Z286" i="1" s="1"/>
  <c r="N286" i="1"/>
  <c r="J286" i="1" s="1"/>
  <c r="M286" i="1"/>
  <c r="N285" i="1"/>
  <c r="I285" i="1"/>
  <c r="I286" i="1" s="1"/>
  <c r="I287" i="1" s="1"/>
  <c r="I288" i="1" s="1"/>
  <c r="I289" i="1" s="1"/>
  <c r="I408" i="1" s="1"/>
  <c r="I437" i="1"/>
  <c r="I438" i="1" s="1"/>
  <c r="I439" i="1" s="1"/>
  <c r="I440" i="1" s="1"/>
  <c r="I441" i="1" s="1"/>
  <c r="N437" i="1"/>
  <c r="M438" i="1"/>
  <c r="N438" i="1"/>
  <c r="K438" i="1" s="1"/>
  <c r="W438" i="1"/>
  <c r="X438" i="1" s="1"/>
  <c r="M439" i="1"/>
  <c r="N439" i="1"/>
  <c r="J439" i="1" s="1"/>
  <c r="W439" i="1"/>
  <c r="X439" i="1" s="1"/>
  <c r="M440" i="1"/>
  <c r="N440" i="1"/>
  <c r="J440" i="1" s="1"/>
  <c r="W440" i="1"/>
  <c r="Z440" i="1" s="1"/>
  <c r="M441" i="1"/>
  <c r="N441" i="1"/>
  <c r="J441" i="1" s="1"/>
  <c r="W441" i="1"/>
  <c r="Y441" i="1" s="1"/>
  <c r="M442" i="1"/>
  <c r="N442" i="1"/>
  <c r="J442" i="1" s="1"/>
  <c r="W442" i="1"/>
  <c r="X442" i="1" s="1"/>
  <c r="N443" i="1"/>
  <c r="W443" i="1"/>
  <c r="X443" i="1" s="1"/>
  <c r="M444" i="1"/>
  <c r="N444" i="1"/>
  <c r="J444" i="1" s="1"/>
  <c r="W444" i="1"/>
  <c r="Y444" i="1" s="1"/>
  <c r="I445" i="1"/>
  <c r="M445" i="1"/>
  <c r="N445" i="1"/>
  <c r="J445" i="1" s="1"/>
  <c r="W445" i="1"/>
  <c r="Y445" i="1" s="1"/>
  <c r="W281" i="1"/>
  <c r="Z281" i="1" s="1"/>
  <c r="N281" i="1"/>
  <c r="K281" i="1" s="1"/>
  <c r="M281" i="1"/>
  <c r="W280" i="1"/>
  <c r="Z280" i="1" s="1"/>
  <c r="N280" i="1"/>
  <c r="W279" i="1"/>
  <c r="Z279" i="1" s="1"/>
  <c r="N279" i="1"/>
  <c r="K279" i="1" s="1"/>
  <c r="M279" i="1"/>
  <c r="W278" i="1"/>
  <c r="X278" i="1" s="1"/>
  <c r="N278" i="1"/>
  <c r="K278" i="1" s="1"/>
  <c r="M278" i="1"/>
  <c r="W277" i="1"/>
  <c r="Z277" i="1" s="1"/>
  <c r="N277" i="1"/>
  <c r="K277" i="1" s="1"/>
  <c r="M277" i="1"/>
  <c r="W276" i="1"/>
  <c r="Z276" i="1" s="1"/>
  <c r="N276" i="1"/>
  <c r="K276" i="1" s="1"/>
  <c r="M276" i="1"/>
  <c r="W275" i="1"/>
  <c r="Z275" i="1" s="1"/>
  <c r="N275" i="1"/>
  <c r="K275" i="1" s="1"/>
  <c r="M275" i="1"/>
  <c r="N274" i="1"/>
  <c r="I274" i="1"/>
  <c r="I275" i="1" s="1"/>
  <c r="I276" i="1" s="1"/>
  <c r="W446" i="1"/>
  <c r="Y446" i="1" s="1"/>
  <c r="W447" i="1"/>
  <c r="Z447" i="1" s="1"/>
  <c r="W448" i="1"/>
  <c r="Y448" i="1" s="1"/>
  <c r="W449" i="1"/>
  <c r="X449" i="1" s="1"/>
  <c r="W450" i="1"/>
  <c r="Y450" i="1" s="1"/>
  <c r="W451" i="1"/>
  <c r="Z451" i="1" s="1"/>
  <c r="W452" i="1"/>
  <c r="Y452" i="1" s="1"/>
  <c r="W453" i="1"/>
  <c r="X453" i="1" s="1"/>
  <c r="W454" i="1"/>
  <c r="Y454" i="1" s="1"/>
  <c r="W455" i="1"/>
  <c r="Z455" i="1" s="1"/>
  <c r="W456" i="1"/>
  <c r="Y456" i="1" s="1"/>
  <c r="W457" i="1"/>
  <c r="X457" i="1" s="1"/>
  <c r="W458" i="1"/>
  <c r="Y458" i="1" s="1"/>
  <c r="W459" i="1"/>
  <c r="Z459" i="1" s="1"/>
  <c r="W460" i="1"/>
  <c r="Y460" i="1" s="1"/>
  <c r="W461" i="1"/>
  <c r="X461" i="1" s="1"/>
  <c r="W462" i="1"/>
  <c r="Y462" i="1" s="1"/>
  <c r="W463" i="1"/>
  <c r="Z463" i="1" s="1"/>
  <c r="W464" i="1"/>
  <c r="X464" i="1" s="1"/>
  <c r="W269" i="1"/>
  <c r="Z269" i="1" s="1"/>
  <c r="N269" i="1"/>
  <c r="K269" i="1" s="1"/>
  <c r="M269" i="1"/>
  <c r="W268" i="1"/>
  <c r="Z268" i="1" s="1"/>
  <c r="N268" i="1"/>
  <c r="W267" i="1"/>
  <c r="Z267" i="1" s="1"/>
  <c r="N267" i="1"/>
  <c r="K267" i="1" s="1"/>
  <c r="M267" i="1"/>
  <c r="W266" i="1"/>
  <c r="X266" i="1" s="1"/>
  <c r="N266" i="1"/>
  <c r="K266" i="1" s="1"/>
  <c r="M266" i="1"/>
  <c r="W265" i="1"/>
  <c r="Z265" i="1" s="1"/>
  <c r="N265" i="1"/>
  <c r="K265" i="1" s="1"/>
  <c r="M265" i="1"/>
  <c r="W264" i="1"/>
  <c r="Z264" i="1" s="1"/>
  <c r="N264" i="1"/>
  <c r="K264" i="1" s="1"/>
  <c r="M264" i="1"/>
  <c r="W263" i="1"/>
  <c r="Z263" i="1" s="1"/>
  <c r="N263" i="1"/>
  <c r="J263" i="1" s="1"/>
  <c r="M263" i="1"/>
  <c r="N262" i="1"/>
  <c r="I262" i="1"/>
  <c r="N463" i="1"/>
  <c r="M463" i="1"/>
  <c r="W258" i="1"/>
  <c r="Z258" i="1" s="1"/>
  <c r="N258" i="1"/>
  <c r="K258" i="1" s="1"/>
  <c r="M258" i="1"/>
  <c r="I258" i="1"/>
  <c r="W257" i="1"/>
  <c r="Z257" i="1" s="1"/>
  <c r="N257" i="1"/>
  <c r="W256" i="1"/>
  <c r="X256" i="1" s="1"/>
  <c r="N256" i="1"/>
  <c r="J256" i="1" s="1"/>
  <c r="M256" i="1"/>
  <c r="W255" i="1"/>
  <c r="Y255" i="1" s="1"/>
  <c r="N255" i="1"/>
  <c r="K255" i="1" s="1"/>
  <c r="M255" i="1"/>
  <c r="W254" i="1"/>
  <c r="Y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J252" i="1" s="1"/>
  <c r="M252" i="1"/>
  <c r="N251" i="1"/>
  <c r="I251" i="1"/>
  <c r="I252" i="1" s="1"/>
  <c r="I253" i="1" s="1"/>
  <c r="I254" i="1" s="1"/>
  <c r="I255" i="1" s="1"/>
  <c r="I281" i="1" s="1"/>
  <c r="N462" i="1"/>
  <c r="M462" i="1"/>
  <c r="N461" i="1"/>
  <c r="M461" i="1"/>
  <c r="N464" i="1"/>
  <c r="N460" i="1"/>
  <c r="N459" i="1"/>
  <c r="N458" i="1"/>
  <c r="N457" i="1"/>
  <c r="N456" i="1"/>
  <c r="N455" i="1"/>
  <c r="N454" i="1"/>
  <c r="J454" i="1" s="1"/>
  <c r="N453" i="1"/>
  <c r="J453" i="1" s="1"/>
  <c r="N452" i="1"/>
  <c r="N451" i="1"/>
  <c r="J451" i="1" s="1"/>
  <c r="N450" i="1"/>
  <c r="K450" i="1" s="1"/>
  <c r="N449" i="1"/>
  <c r="N448" i="1"/>
  <c r="J448" i="1" s="1"/>
  <c r="N447" i="1"/>
  <c r="J447" i="1" s="1"/>
  <c r="N446" i="1"/>
  <c r="W233" i="1"/>
  <c r="Z233" i="1" s="1"/>
  <c r="N233" i="1"/>
  <c r="K233" i="1" s="1"/>
  <c r="M233" i="1"/>
  <c r="I233" i="1"/>
  <c r="W232" i="1"/>
  <c r="Z232" i="1" s="1"/>
  <c r="N232" i="1"/>
  <c r="W231" i="1"/>
  <c r="X231" i="1" s="1"/>
  <c r="N231" i="1"/>
  <c r="K231" i="1" s="1"/>
  <c r="M231" i="1"/>
  <c r="I231" i="1"/>
  <c r="W230" i="1"/>
  <c r="Y230" i="1" s="1"/>
  <c r="N230" i="1"/>
  <c r="K230" i="1" s="1"/>
  <c r="M230" i="1"/>
  <c r="W229" i="1"/>
  <c r="Z229" i="1" s="1"/>
  <c r="N229" i="1"/>
  <c r="J229" i="1" s="1"/>
  <c r="M229" i="1"/>
  <c r="W228" i="1"/>
  <c r="Z228" i="1" s="1"/>
  <c r="N228" i="1"/>
  <c r="K228" i="1" s="1"/>
  <c r="M228" i="1"/>
  <c r="W227" i="1"/>
  <c r="X227" i="1" s="1"/>
  <c r="N227" i="1"/>
  <c r="K227" i="1" s="1"/>
  <c r="M227" i="1"/>
  <c r="N226" i="1"/>
  <c r="I226" i="1"/>
  <c r="I227" i="1" s="1"/>
  <c r="I228" i="1" s="1"/>
  <c r="I229" i="1" s="1"/>
  <c r="W246" i="1"/>
  <c r="Z246" i="1" s="1"/>
  <c r="N246" i="1"/>
  <c r="K246" i="1" s="1"/>
  <c r="M246" i="1"/>
  <c r="W245" i="1"/>
  <c r="Z245" i="1" s="1"/>
  <c r="N245" i="1"/>
  <c r="J245" i="1" s="1"/>
  <c r="W244" i="1"/>
  <c r="Z244" i="1" s="1"/>
  <c r="N244" i="1"/>
  <c r="K244" i="1" s="1"/>
  <c r="M244" i="1"/>
  <c r="W243" i="1"/>
  <c r="Z243" i="1" s="1"/>
  <c r="N243" i="1"/>
  <c r="K243" i="1" s="1"/>
  <c r="M243" i="1"/>
  <c r="W242" i="1"/>
  <c r="Z242" i="1" s="1"/>
  <c r="N242" i="1"/>
  <c r="K242" i="1" s="1"/>
  <c r="M242" i="1"/>
  <c r="W241" i="1"/>
  <c r="Z241" i="1" s="1"/>
  <c r="N241" i="1"/>
  <c r="K241" i="1" s="1"/>
  <c r="M241" i="1"/>
  <c r="W240" i="1"/>
  <c r="Z240" i="1" s="1"/>
  <c r="N240" i="1"/>
  <c r="J240" i="1" s="1"/>
  <c r="M240" i="1"/>
  <c r="N239" i="1"/>
  <c r="I239" i="1"/>
  <c r="I240" i="1" s="1"/>
  <c r="I241" i="1" s="1"/>
  <c r="I242" i="1" s="1"/>
  <c r="I243" i="1" s="1"/>
  <c r="I244" i="1" s="1"/>
  <c r="I245" i="1" s="1"/>
  <c r="I246" i="1" s="1"/>
  <c r="K219" i="1"/>
  <c r="K215" i="1"/>
  <c r="K220" i="1"/>
  <c r="K221" i="1"/>
  <c r="K217" i="1"/>
  <c r="K216" i="1"/>
  <c r="K214" i="1"/>
  <c r="K212" i="1"/>
  <c r="K211" i="1"/>
  <c r="K210" i="1"/>
  <c r="K209" i="1"/>
  <c r="W217" i="1"/>
  <c r="Z217" i="1" s="1"/>
  <c r="N217" i="1"/>
  <c r="M217" i="1"/>
  <c r="W220" i="1"/>
  <c r="Z220" i="1" s="1"/>
  <c r="N220" i="1"/>
  <c r="M220" i="1"/>
  <c r="W219" i="1"/>
  <c r="Z219" i="1" s="1"/>
  <c r="N219" i="1"/>
  <c r="M219" i="1"/>
  <c r="W218" i="1"/>
  <c r="Z218" i="1" s="1"/>
  <c r="N218" i="1"/>
  <c r="M218" i="1"/>
  <c r="I218" i="1"/>
  <c r="I256" i="1" s="1"/>
  <c r="W216" i="1"/>
  <c r="Z216" i="1" s="1"/>
  <c r="N216" i="1"/>
  <c r="M216" i="1"/>
  <c r="W215" i="1"/>
  <c r="Z215" i="1" s="1"/>
  <c r="N215" i="1"/>
  <c r="M215" i="1"/>
  <c r="W214" i="1"/>
  <c r="X214" i="1" s="1"/>
  <c r="N214" i="1"/>
  <c r="M214" i="1"/>
  <c r="I214" i="1"/>
  <c r="W212" i="1"/>
  <c r="Y212" i="1" s="1"/>
  <c r="N212" i="1"/>
  <c r="M212" i="1"/>
  <c r="W211" i="1"/>
  <c r="Z211" i="1" s="1"/>
  <c r="N211" i="1"/>
  <c r="M211" i="1"/>
  <c r="W210" i="1"/>
  <c r="Z210" i="1" s="1"/>
  <c r="N210" i="1"/>
  <c r="M210" i="1"/>
  <c r="W209" i="1"/>
  <c r="X209" i="1" s="1"/>
  <c r="N209" i="1"/>
  <c r="M209" i="1"/>
  <c r="N208" i="1"/>
  <c r="I208" i="1"/>
  <c r="I209" i="1" s="1"/>
  <c r="I210" i="1" s="1"/>
  <c r="I211" i="1" s="1"/>
  <c r="I212" i="1" s="1"/>
  <c r="I213" i="1" s="1"/>
  <c r="W192" i="1"/>
  <c r="Z192" i="1" s="1"/>
  <c r="N192" i="1"/>
  <c r="M192" i="1"/>
  <c r="W193" i="1"/>
  <c r="Z193" i="1" s="1"/>
  <c r="N193" i="1"/>
  <c r="K193" i="1" s="1"/>
  <c r="M193" i="1"/>
  <c r="I193" i="1"/>
  <c r="I476" i="1" s="1"/>
  <c r="W191" i="1"/>
  <c r="Y191" i="1" s="1"/>
  <c r="N191" i="1"/>
  <c r="K191" i="1" s="1"/>
  <c r="M191" i="1"/>
  <c r="I191" i="1"/>
  <c r="W190" i="1"/>
  <c r="Z190" i="1" s="1"/>
  <c r="N190" i="1"/>
  <c r="J190" i="1" s="1"/>
  <c r="M190" i="1"/>
  <c r="W189" i="1"/>
  <c r="Z189" i="1" s="1"/>
  <c r="N189" i="1"/>
  <c r="J189" i="1" s="1"/>
  <c r="M189" i="1"/>
  <c r="W188" i="1"/>
  <c r="Z188" i="1" s="1"/>
  <c r="N188" i="1"/>
  <c r="K188" i="1" s="1"/>
  <c r="M188" i="1"/>
  <c r="W187" i="1"/>
  <c r="Y187" i="1" s="1"/>
  <c r="N187" i="1"/>
  <c r="K187" i="1" s="1"/>
  <c r="M187" i="1"/>
  <c r="N186" i="1"/>
  <c r="I186" i="1"/>
  <c r="I187" i="1" s="1"/>
  <c r="I188" i="1" s="1"/>
  <c r="I189" i="1" s="1"/>
  <c r="I190" i="1" s="1"/>
  <c r="I219" i="1" s="1"/>
  <c r="M160" i="1"/>
  <c r="M163" i="1"/>
  <c r="M164" i="1"/>
  <c r="M165" i="1"/>
  <c r="M166" i="1"/>
  <c r="W166" i="1"/>
  <c r="Z166" i="1" s="1"/>
  <c r="N166" i="1"/>
  <c r="K166" i="1" s="1"/>
  <c r="W165" i="1"/>
  <c r="Z165" i="1" s="1"/>
  <c r="N165" i="1"/>
  <c r="W164" i="1"/>
  <c r="Z164" i="1" s="1"/>
  <c r="N164" i="1"/>
  <c r="K164" i="1" s="1"/>
  <c r="W163" i="1"/>
  <c r="Y163" i="1" s="1"/>
  <c r="N163" i="1"/>
  <c r="K163" i="1" s="1"/>
  <c r="W160" i="1"/>
  <c r="Z160" i="1" s="1"/>
  <c r="N160" i="1"/>
  <c r="W159" i="1"/>
  <c r="Z159" i="1" s="1"/>
  <c r="N159" i="1"/>
  <c r="K159" i="1" s="1"/>
  <c r="M159" i="1"/>
  <c r="W158" i="1"/>
  <c r="X158" i="1" s="1"/>
  <c r="N158" i="1"/>
  <c r="K158" i="1" s="1"/>
  <c r="M158" i="1"/>
  <c r="W157" i="1"/>
  <c r="X157" i="1" s="1"/>
  <c r="N157" i="1"/>
  <c r="J157" i="1" s="1"/>
  <c r="M157" i="1"/>
  <c r="W156" i="1"/>
  <c r="Z156" i="1" s="1"/>
  <c r="N156" i="1"/>
  <c r="K156" i="1" s="1"/>
  <c r="M156" i="1"/>
  <c r="W155" i="1"/>
  <c r="Y155" i="1" s="1"/>
  <c r="N155" i="1"/>
  <c r="J155" i="1" s="1"/>
  <c r="M155" i="1"/>
  <c r="I154" i="1"/>
  <c r="I155" i="1" s="1"/>
  <c r="I156" i="1" s="1"/>
  <c r="I157" i="1" s="1"/>
  <c r="I158" i="1" s="1"/>
  <c r="I201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64" i="1"/>
  <c r="M460" i="1"/>
  <c r="M459" i="1"/>
  <c r="M458" i="1"/>
  <c r="M457" i="1"/>
  <c r="M456" i="1"/>
  <c r="M455" i="1"/>
  <c r="M452" i="1"/>
  <c r="M447" i="1"/>
  <c r="I447" i="1"/>
  <c r="M450" i="1"/>
  <c r="I450" i="1"/>
  <c r="I607" i="1" s="1"/>
  <c r="M448" i="1"/>
  <c r="I448" i="1"/>
  <c r="M454" i="1"/>
  <c r="M453" i="1"/>
  <c r="M451" i="1"/>
  <c r="J364" i="1" l="1"/>
  <c r="K364" i="1"/>
  <c r="I44" i="1"/>
  <c r="I50" i="1" s="1"/>
  <c r="I47" i="1"/>
  <c r="I53" i="1" s="1"/>
  <c r="I55" i="1" s="1"/>
  <c r="I57" i="1"/>
  <c r="I49" i="1"/>
  <c r="I51" i="1" s="1"/>
  <c r="I422" i="1"/>
  <c r="I428" i="1" s="1"/>
  <c r="I205" i="1"/>
  <c r="I176" i="1"/>
  <c r="I277" i="11"/>
  <c r="I279" i="11"/>
  <c r="I60" i="1"/>
  <c r="I349" i="1"/>
  <c r="I350" i="1"/>
  <c r="I263" i="1"/>
  <c r="I331" i="1" s="1"/>
  <c r="I315" i="1"/>
  <c r="I277" i="1"/>
  <c r="I278" i="1" s="1"/>
  <c r="I346" i="1" s="1"/>
  <c r="I344" i="1"/>
  <c r="K376" i="1"/>
  <c r="J376" i="1"/>
  <c r="K374" i="1"/>
  <c r="J374" i="1"/>
  <c r="K375" i="1"/>
  <c r="J375" i="1"/>
  <c r="K380" i="1"/>
  <c r="J380" i="1"/>
  <c r="K373" i="1"/>
  <c r="J373" i="1"/>
  <c r="I521" i="1"/>
  <c r="I519" i="1"/>
  <c r="I280" i="11"/>
  <c r="I278" i="11"/>
  <c r="I281" i="11" s="1"/>
  <c r="Z202" i="1"/>
  <c r="Y202" i="1"/>
  <c r="X204" i="1"/>
  <c r="Z197" i="1"/>
  <c r="X198" i="1"/>
  <c r="X201" i="1"/>
  <c r="Y201" i="1"/>
  <c r="Y197" i="1"/>
  <c r="Y198" i="1"/>
  <c r="X203" i="1"/>
  <c r="Y203" i="1"/>
  <c r="X199" i="1"/>
  <c r="Y172" i="1"/>
  <c r="J181" i="1"/>
  <c r="Y199" i="1"/>
  <c r="X200" i="1"/>
  <c r="Y204" i="1"/>
  <c r="X205" i="1"/>
  <c r="K173" i="1"/>
  <c r="Y200" i="1"/>
  <c r="Y205" i="1"/>
  <c r="X173" i="1"/>
  <c r="X175" i="1"/>
  <c r="X179" i="1"/>
  <c r="Z173" i="1"/>
  <c r="J180" i="1"/>
  <c r="J182" i="1"/>
  <c r="J177" i="1"/>
  <c r="X180" i="1"/>
  <c r="J172" i="1"/>
  <c r="J174" i="1"/>
  <c r="Y175" i="1"/>
  <c r="Y177" i="1"/>
  <c r="Y179" i="1"/>
  <c r="Y180" i="1"/>
  <c r="X181" i="1"/>
  <c r="Z172" i="1"/>
  <c r="X174" i="1"/>
  <c r="J175" i="1"/>
  <c r="Z177" i="1"/>
  <c r="X178" i="1"/>
  <c r="J179" i="1"/>
  <c r="Y181" i="1"/>
  <c r="X182" i="1"/>
  <c r="Y174" i="1"/>
  <c r="Y178" i="1"/>
  <c r="Y182" i="1"/>
  <c r="X502" i="1"/>
  <c r="Y502" i="1"/>
  <c r="X501" i="1"/>
  <c r="Y501" i="1"/>
  <c r="J438" i="1"/>
  <c r="I269" i="1"/>
  <c r="K252" i="1"/>
  <c r="I279" i="1"/>
  <c r="I347" i="1" s="1"/>
  <c r="K240" i="1"/>
  <c r="X474" i="1"/>
  <c r="Y474" i="1"/>
  <c r="Y499" i="1"/>
  <c r="Z500" i="1"/>
  <c r="Y471" i="1"/>
  <c r="Z499" i="1"/>
  <c r="X503" i="1"/>
  <c r="X500" i="1"/>
  <c r="Y503" i="1"/>
  <c r="X490" i="1"/>
  <c r="Y490" i="1"/>
  <c r="X475" i="1"/>
  <c r="K448" i="1"/>
  <c r="X488" i="1"/>
  <c r="Z468" i="1"/>
  <c r="X484" i="1"/>
  <c r="K445" i="1"/>
  <c r="Y488" i="1"/>
  <c r="X477" i="1"/>
  <c r="Y491" i="1"/>
  <c r="K442" i="1"/>
  <c r="K440" i="1"/>
  <c r="X470" i="1"/>
  <c r="Y475" i="1"/>
  <c r="Z477" i="1"/>
  <c r="Y479" i="1"/>
  <c r="Y480" i="1"/>
  <c r="Z484" i="1"/>
  <c r="X486" i="1"/>
  <c r="Y470" i="1"/>
  <c r="Z479" i="1"/>
  <c r="K447" i="1"/>
  <c r="K444" i="1"/>
  <c r="K441" i="1"/>
  <c r="K439" i="1"/>
  <c r="Y486" i="1"/>
  <c r="X472" i="1"/>
  <c r="Y476" i="1"/>
  <c r="K359" i="1"/>
  <c r="Z472" i="1"/>
  <c r="I478" i="1"/>
  <c r="X481" i="1"/>
  <c r="Y495" i="1"/>
  <c r="Y487" i="1"/>
  <c r="Y497" i="1"/>
  <c r="X468" i="1"/>
  <c r="Z481" i="1"/>
  <c r="Y483" i="1"/>
  <c r="Y493" i="1"/>
  <c r="I469" i="1"/>
  <c r="I470" i="1" s="1"/>
  <c r="J360" i="1"/>
  <c r="X469" i="1"/>
  <c r="Z471" i="1"/>
  <c r="X473" i="1"/>
  <c r="Z476" i="1"/>
  <c r="X478" i="1"/>
  <c r="Z480" i="1"/>
  <c r="X482" i="1"/>
  <c r="Z483" i="1"/>
  <c r="X485" i="1"/>
  <c r="Z487" i="1"/>
  <c r="X489" i="1"/>
  <c r="Z491" i="1"/>
  <c r="X492" i="1"/>
  <c r="Z493" i="1"/>
  <c r="X494" i="1"/>
  <c r="Z495" i="1"/>
  <c r="X496" i="1"/>
  <c r="Z497" i="1"/>
  <c r="X498" i="1"/>
  <c r="Y469" i="1"/>
  <c r="Y473" i="1"/>
  <c r="Y478" i="1"/>
  <c r="Y482" i="1"/>
  <c r="Y485" i="1"/>
  <c r="Y489" i="1"/>
  <c r="Y492" i="1"/>
  <c r="Y494" i="1"/>
  <c r="Y496" i="1"/>
  <c r="Y498" i="1"/>
  <c r="I230" i="1"/>
  <c r="I267" i="1"/>
  <c r="I335" i="1" s="1"/>
  <c r="K263" i="1"/>
  <c r="J275" i="1"/>
  <c r="K286" i="1"/>
  <c r="X362" i="1"/>
  <c r="X378" i="1"/>
  <c r="I290" i="1"/>
  <c r="Y377" i="1"/>
  <c r="J264" i="1"/>
  <c r="Z372" i="1"/>
  <c r="X376" i="1"/>
  <c r="Z377" i="1"/>
  <c r="Y378" i="1"/>
  <c r="X380" i="1"/>
  <c r="Y376" i="1"/>
  <c r="Y380" i="1"/>
  <c r="J287" i="1"/>
  <c r="X360" i="1"/>
  <c r="X374" i="1"/>
  <c r="X372" i="1"/>
  <c r="X373" i="1"/>
  <c r="Y373" i="1"/>
  <c r="Z444" i="1"/>
  <c r="Z443" i="1"/>
  <c r="J363" i="1"/>
  <c r="J372" i="1"/>
  <c r="Y374" i="1"/>
  <c r="X375" i="1"/>
  <c r="J290" i="1"/>
  <c r="Y375" i="1"/>
  <c r="Y278" i="1"/>
  <c r="Y440" i="1"/>
  <c r="X359" i="1"/>
  <c r="J361" i="1"/>
  <c r="Y362" i="1"/>
  <c r="X363" i="1"/>
  <c r="X366" i="1"/>
  <c r="X364" i="1"/>
  <c r="X252" i="1"/>
  <c r="J292" i="1"/>
  <c r="Y359" i="1"/>
  <c r="Y363" i="1"/>
  <c r="Y364" i="1"/>
  <c r="X458" i="1"/>
  <c r="J276" i="1"/>
  <c r="Y286" i="1"/>
  <c r="J367" i="1"/>
  <c r="Y266" i="1"/>
  <c r="X454" i="1"/>
  <c r="J277" i="1"/>
  <c r="X444" i="1"/>
  <c r="X287" i="1"/>
  <c r="Y289" i="1"/>
  <c r="X290" i="1"/>
  <c r="X291" i="1"/>
  <c r="Y360" i="1"/>
  <c r="X361" i="1"/>
  <c r="J362" i="1"/>
  <c r="Y366" i="1"/>
  <c r="X367" i="1"/>
  <c r="X450" i="1"/>
  <c r="X286" i="1"/>
  <c r="J288" i="1"/>
  <c r="Z289" i="1"/>
  <c r="Y290" i="1"/>
  <c r="Y361" i="1"/>
  <c r="Y367" i="1"/>
  <c r="X462" i="1"/>
  <c r="X446" i="1"/>
  <c r="X275" i="1"/>
  <c r="X264" i="1"/>
  <c r="Z460" i="1"/>
  <c r="Z456" i="1"/>
  <c r="Z452" i="1"/>
  <c r="Z448" i="1"/>
  <c r="Y275" i="1"/>
  <c r="Z278" i="1"/>
  <c r="J281" i="1"/>
  <c r="X445" i="1"/>
  <c r="Y443" i="1"/>
  <c r="X441" i="1"/>
  <c r="X440" i="1"/>
  <c r="Y287" i="1"/>
  <c r="X288" i="1"/>
  <c r="J289" i="1"/>
  <c r="Y291" i="1"/>
  <c r="X292" i="1"/>
  <c r="X255" i="1"/>
  <c r="Z464" i="1"/>
  <c r="X460" i="1"/>
  <c r="X456" i="1"/>
  <c r="X452" i="1"/>
  <c r="X448" i="1"/>
  <c r="Z439" i="1"/>
  <c r="Y288" i="1"/>
  <c r="Y292" i="1"/>
  <c r="Z255" i="1"/>
  <c r="Y463" i="1"/>
  <c r="Y459" i="1"/>
  <c r="Y455" i="1"/>
  <c r="Y451" i="1"/>
  <c r="Y447" i="1"/>
  <c r="X276" i="1"/>
  <c r="Y439" i="1"/>
  <c r="Z442" i="1"/>
  <c r="Z438" i="1"/>
  <c r="Z445" i="1"/>
  <c r="Y442" i="1"/>
  <c r="Z441" i="1"/>
  <c r="Y438" i="1"/>
  <c r="X280" i="1"/>
  <c r="X279" i="1"/>
  <c r="Y279" i="1"/>
  <c r="J279" i="1"/>
  <c r="X263" i="1"/>
  <c r="J265" i="1"/>
  <c r="Z266" i="1"/>
  <c r="J269" i="1"/>
  <c r="Y464" i="1"/>
  <c r="X463" i="1"/>
  <c r="Z461" i="1"/>
  <c r="X459" i="1"/>
  <c r="Z457" i="1"/>
  <c r="X455" i="1"/>
  <c r="Z453" i="1"/>
  <c r="X451" i="1"/>
  <c r="Z449" i="1"/>
  <c r="X447" i="1"/>
  <c r="Y276" i="1"/>
  <c r="X277" i="1"/>
  <c r="J278" i="1"/>
  <c r="Y280" i="1"/>
  <c r="X281" i="1"/>
  <c r="Y263" i="1"/>
  <c r="Z462" i="1"/>
  <c r="Y461" i="1"/>
  <c r="Z458" i="1"/>
  <c r="Y457" i="1"/>
  <c r="Z454" i="1"/>
  <c r="Y453" i="1"/>
  <c r="Z450" i="1"/>
  <c r="Y449" i="1"/>
  <c r="Z446" i="1"/>
  <c r="Y277" i="1"/>
  <c r="Y281" i="1"/>
  <c r="Z254" i="1"/>
  <c r="X268" i="1"/>
  <c r="X267" i="1"/>
  <c r="Y267" i="1"/>
  <c r="J267" i="1"/>
  <c r="Y264" i="1"/>
  <c r="X265" i="1"/>
  <c r="J266" i="1"/>
  <c r="Y268" i="1"/>
  <c r="X269" i="1"/>
  <c r="K256" i="1"/>
  <c r="Y265" i="1"/>
  <c r="Y269" i="1"/>
  <c r="J258" i="1"/>
  <c r="J253" i="1"/>
  <c r="X257" i="1"/>
  <c r="Y256" i="1"/>
  <c r="Y252" i="1"/>
  <c r="X253" i="1"/>
  <c r="J254" i="1"/>
  <c r="Y253" i="1"/>
  <c r="X254" i="1"/>
  <c r="J255" i="1"/>
  <c r="Z256" i="1"/>
  <c r="Y257" i="1"/>
  <c r="X258" i="1"/>
  <c r="Y258" i="1"/>
  <c r="Y227" i="1"/>
  <c r="Z227" i="1"/>
  <c r="J233" i="1"/>
  <c r="J228" i="1"/>
  <c r="Y228" i="1"/>
  <c r="K229" i="1"/>
  <c r="Z231" i="1"/>
  <c r="Y232" i="1"/>
  <c r="X228" i="1"/>
  <c r="Y231" i="1"/>
  <c r="X232" i="1"/>
  <c r="X233" i="1"/>
  <c r="J244" i="1"/>
  <c r="Z230" i="1"/>
  <c r="J230" i="1"/>
  <c r="X229" i="1"/>
  <c r="J243" i="1"/>
  <c r="J227" i="1"/>
  <c r="Y229" i="1"/>
  <c r="X230" i="1"/>
  <c r="J231" i="1"/>
  <c r="Y233" i="1"/>
  <c r="J246" i="1"/>
  <c r="X240" i="1"/>
  <c r="J241" i="1"/>
  <c r="Y242" i="1"/>
  <c r="Y243" i="1"/>
  <c r="X242" i="1"/>
  <c r="X243" i="1"/>
  <c r="X244" i="1"/>
  <c r="X219" i="1"/>
  <c r="Y240" i="1"/>
  <c r="X241" i="1"/>
  <c r="J242" i="1"/>
  <c r="Y244" i="1"/>
  <c r="X245" i="1"/>
  <c r="X246" i="1"/>
  <c r="Y241" i="1"/>
  <c r="Y245" i="1"/>
  <c r="Y246" i="1"/>
  <c r="Y214" i="1"/>
  <c r="J187" i="1"/>
  <c r="X210" i="1"/>
  <c r="X216" i="1"/>
  <c r="X217" i="1"/>
  <c r="X212" i="1"/>
  <c r="Y216" i="1"/>
  <c r="X218" i="1"/>
  <c r="Y217" i="1"/>
  <c r="J16" i="1"/>
  <c r="Y209" i="1"/>
  <c r="Z212" i="1"/>
  <c r="Y218" i="1"/>
  <c r="Z209" i="1"/>
  <c r="Y210" i="1"/>
  <c r="X211" i="1"/>
  <c r="Z214" i="1"/>
  <c r="X215" i="1"/>
  <c r="Y219" i="1"/>
  <c r="X220" i="1"/>
  <c r="Y211" i="1"/>
  <c r="Y215" i="1"/>
  <c r="Y220" i="1"/>
  <c r="Y15" i="1"/>
  <c r="K189" i="1"/>
  <c r="K190" i="1"/>
  <c r="J193" i="1"/>
  <c r="X190" i="1"/>
  <c r="X193" i="1"/>
  <c r="X188" i="1"/>
  <c r="X189" i="1"/>
  <c r="X192" i="1"/>
  <c r="X155" i="1"/>
  <c r="J158" i="1"/>
  <c r="X163" i="1"/>
  <c r="Y188" i="1"/>
  <c r="Y189" i="1"/>
  <c r="Y192" i="1"/>
  <c r="Z155" i="1"/>
  <c r="Z163" i="1"/>
  <c r="J191" i="1"/>
  <c r="Z187" i="1"/>
  <c r="Z191" i="1"/>
  <c r="J166" i="1"/>
  <c r="X187" i="1"/>
  <c r="J188" i="1"/>
  <c r="Y190" i="1"/>
  <c r="X191" i="1"/>
  <c r="Y193" i="1"/>
  <c r="J159" i="1"/>
  <c r="Y19" i="1"/>
  <c r="Z22" i="1"/>
  <c r="X22" i="1"/>
  <c r="J156" i="1"/>
  <c r="Y156" i="1"/>
  <c r="J164" i="1"/>
  <c r="Y23" i="1"/>
  <c r="K15" i="1"/>
  <c r="K157" i="1"/>
  <c r="Y157" i="1"/>
  <c r="Y164" i="1"/>
  <c r="Z157" i="1"/>
  <c r="X159" i="1"/>
  <c r="X164" i="1"/>
  <c r="X165" i="1"/>
  <c r="Y20" i="1"/>
  <c r="Z19" i="1"/>
  <c r="K155" i="1"/>
  <c r="Y158" i="1"/>
  <c r="Y21" i="1"/>
  <c r="Z21" i="1"/>
  <c r="Y14" i="1"/>
  <c r="Z14" i="1"/>
  <c r="X23" i="1"/>
  <c r="Z20" i="1"/>
  <c r="X156" i="1"/>
  <c r="Z158" i="1"/>
  <c r="Y159" i="1"/>
  <c r="X160" i="1"/>
  <c r="J163" i="1"/>
  <c r="Y165" i="1"/>
  <c r="X166" i="1"/>
  <c r="Y160" i="1"/>
  <c r="Y16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50" i="1"/>
  <c r="K451" i="1"/>
  <c r="K453" i="1"/>
  <c r="K454" i="1"/>
  <c r="I451" i="1"/>
  <c r="I453" i="1"/>
  <c r="I46" i="1" l="1"/>
  <c r="I58" i="1" s="1"/>
  <c r="I59" i="1"/>
  <c r="I264" i="1"/>
  <c r="I265" i="1" s="1"/>
  <c r="I367" i="1"/>
  <c r="I471" i="1"/>
  <c r="I454" i="1"/>
  <c r="I56" i="1" l="1"/>
  <c r="I48" i="1"/>
  <c r="I54" i="1" s="1"/>
  <c r="I332" i="1"/>
  <c r="I266" i="1"/>
  <c r="I333" i="1"/>
  <c r="I180" i="1"/>
  <c r="I18" i="1"/>
  <c r="I20" i="1"/>
  <c r="I292" i="1" l="1"/>
  <c r="I334" i="1"/>
  <c r="I181" i="1"/>
  <c r="I23" i="1"/>
  <c r="I21" i="1"/>
  <c r="I220" i="1" s="1"/>
  <c r="I444" i="1" l="1"/>
  <c r="I179" i="1"/>
  <c r="I159" i="1"/>
  <c r="I163" i="1"/>
  <c r="I166" i="1"/>
  <c r="I164" i="1"/>
  <c r="I516" i="1" l="1"/>
  <c r="I518" i="1"/>
  <c r="I217" i="1"/>
  <c r="I202" i="1"/>
  <c r="I442" i="1"/>
  <c r="I603" i="1" s="1"/>
  <c r="I472" i="1"/>
  <c r="I216" i="1"/>
</calcChain>
</file>

<file path=xl/sharedStrings.xml><?xml version="1.0" encoding="utf-8"?>
<sst xmlns="http://schemas.openxmlformats.org/spreadsheetml/2006/main" count="4783" uniqueCount="754">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</sst>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048"/>
  <sheetViews>
    <sheetView tabSelected="1" topLeftCell="A1028" zoomScale="85" zoomScaleNormal="85" workbookViewId="0">
      <pane xSplit="2" topLeftCell="C1" activePane="topRight" state="frozen"/>
      <selection activeCell="A331" sqref="A331"/>
      <selection pane="topRight" activeCell="B1038" sqref="B1038"/>
    </sheetView>
  </sheetViews>
  <sheetFormatPr defaultRowHeight="14.4" x14ac:dyDescent="0.3"/>
  <cols>
    <col min="2" max="2" width="34.777343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0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0" si="27">CONCATENATE(B45," ",C45,"(",D45,")",",")</f>
        <v>DESCRIPTION_SOURCED VARCHAR(3000),</v>
      </c>
      <c r="O45" s="1" t="s">
        <v>14</v>
      </c>
      <c r="P45" t="s">
        <v>394</v>
      </c>
      <c r="W45" s="17" t="str">
        <f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>CONCATENATE("""",W45,"""",":","""","""",",")</f>
        <v>"descriptionSourced":"",</v>
      </c>
      <c r="Y45" s="22" t="str">
        <f t="shared" ref="Y45:Y60" si="28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59" si="29">CONCATENATE(LEFT(CONCATENATE(" ADD "," ",N46,";"),LEN(CONCATENATE(" ADD "," ",N46,";"))-2),";")</f>
        <v xml:space="preserve"> ADD  TASK_COUNT FLOAT(24);</v>
      </c>
      <c r="K46" s="21" t="str">
        <f t="shared" ref="K46:K59" si="30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ref="W46:W59" si="31">CONCATENATE(,LOWER(O46),UPPER(LEFT(P46,1)),LOWER(RIGHT(P46,LEN(P46)-IF(LEN(P46)&gt;0,1,LEN(P46)))),UPPER(LEFT(Q46,1)),LOWER(RIGHT(Q46,LEN(Q46)-IF(LEN(Q46)&gt;0,1,LEN(Q46)))),UPPER(LEFT(R46,1)),LOWER(RIGHT(R46,LEN(R46)-IF(LEN(R46)&gt;0,1,LEN(R46)))),UPPER(LEFT(S46,1)),LOWER(RIGHT(S46,LEN(S46)-IF(LEN(S46)&gt;0,1,LEN(S46)))),UPPER(LEFT(T46,1)),LOWER(RIGHT(T46,LEN(T46)-IF(LEN(T46)&gt;0,1,LEN(T46)))),UPPER(LEFT(U46,1)),LOWER(RIGHT(U46,LEN(U46)-IF(LEN(U46)&gt;0,1,LEN(U46)))),UPPER(LEFT(V46,1)),LOWER(RIGHT(V46,LEN(V46)-IF(LEN(V46)&gt;0,1,LEN(V46)))))</f>
        <v>taskCount</v>
      </c>
      <c r="X46" s="3" t="str">
        <f t="shared" ref="X46:X59" si="32">CONCATENATE("""",W46,"""",":","""","""",",")</f>
        <v>"taskCount":"",</v>
      </c>
      <c r="Y46" s="22" t="str">
        <f t="shared" si="28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29"/>
        <v xml:space="preserve"> ADD  INPUT_COUNT FLOAT(24);</v>
      </c>
      <c r="K47" s="21" t="str">
        <f t="shared" si="30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31"/>
        <v>inputCount</v>
      </c>
      <c r="X47" s="3" t="str">
        <f t="shared" si="32"/>
        <v>"inputCount":"",</v>
      </c>
      <c r="Y47" s="22" t="str">
        <f t="shared" si="28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29"/>
        <v xml:space="preserve"> ADD  BUG_COUNT FLOAT(24);</v>
      </c>
      <c r="K48" s="21" t="str">
        <f t="shared" si="30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31"/>
        <v>bugCount</v>
      </c>
      <c r="X48" s="3" t="str">
        <f t="shared" si="32"/>
        <v>"bugCount":"",</v>
      </c>
      <c r="Y48" s="22" t="str">
        <f t="shared" si="28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>CONCATENATE(LEFT(CONCATENATE(" ADD "," ",N49,";"),LEN(CONCATENATE(" ADD "," ",N49,";"))-2),";")</f>
        <v xml:space="preserve"> ADD  UPDATE_COUNT FLOAT(24);</v>
      </c>
      <c r="K49" s="21" t="str">
        <f>CONCATENATE(LEFT(CONCATENATE("  ALTER COLUMN  "," ",N49,";"),LEN(CONCATENATE("  ALTER COLUMN  "," ",N49,";"))-2),";")</f>
        <v xml:space="preserve">  ALTER COLUMN   UPDATE_COUNT FLOAT(24);</v>
      </c>
      <c r="L49" s="12"/>
      <c r="M49" s="18"/>
      <c r="N49" s="5" t="str">
        <f>CONCATENATE(B49," ",C49,"(",D49,")",",")</f>
        <v>UPDATE_COUNT FLOAT(24),</v>
      </c>
      <c r="O49" s="1" t="s">
        <v>410</v>
      </c>
      <c r="P49" t="s">
        <v>214</v>
      </c>
      <c r="W49" s="17" t="str">
        <f>CONCATENATE(,LOWER(O49),UPPER(LEFT(P49,1)),LOWER(RIGHT(P49,LEN(P49)-IF(LEN(P49)&gt;0,1,LEN(P49)))),UPPER(LEFT(Q49,1)),LOWER(RIGHT(Q49,LEN(Q49)-IF(LEN(Q49)&gt;0,1,LEN(Q49)))),UPPER(LEFT(R49,1)),LOWER(RIGHT(R49,LEN(R49)-IF(LEN(R49)&gt;0,1,LEN(R49)))),UPPER(LEFT(S49,1)),LOWER(RIGHT(S49,LEN(S49)-IF(LEN(S49)&gt;0,1,LEN(S49)))),UPPER(LEFT(T49,1)),LOWER(RIGHT(T49,LEN(T49)-IF(LEN(T49)&gt;0,1,LEN(T49)))),UPPER(LEFT(U49,1)),LOWER(RIGHT(U49,LEN(U49)-IF(LEN(U49)&gt;0,1,LEN(U49)))),UPPER(LEFT(V49,1)),LOWER(RIGHT(V49,LEN(V49)-IF(LEN(V49)&gt;0,1,LEN(V49)))))</f>
        <v>updateCount</v>
      </c>
      <c r="X49" s="3" t="str">
        <f>CONCATENATE("""",W49,"""",":","""","""",",")</f>
        <v>"updateCount":"",</v>
      </c>
      <c r="Y49" s="22" t="str">
        <f>CONCATENATE("public static String ",,B49,,"=","""",W49,""";")</f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>CONCATENATE(LEFT(CONCATENATE(" ADD "," ",N50,";"),LEN(CONCATENATE(" ADD "," ",N50,";"))-2),";")</f>
        <v xml:space="preserve"> ADD  COMMENT_COUNT FLOAT(24);</v>
      </c>
      <c r="K50" s="21" t="str">
        <f>CONCATENATE(LEFT(CONCATENATE("  ALTER COLUMN  "," ",N50,";"),LEN(CONCATENATE("  ALTER COLUMN  "," ",N50,";"))-2),";")</f>
        <v xml:space="preserve">  ALTER COLUMN   COMMENT_COUNT FLOAT(24);</v>
      </c>
      <c r="L50" s="12"/>
      <c r="M50" s="18"/>
      <c r="N50" s="5" t="str">
        <f>CONCATENATE(B50," ",C50,"(",D50,")",",")</f>
        <v>COMMENT_COUNT FLOAT(24),</v>
      </c>
      <c r="O50" s="1" t="s">
        <v>323</v>
      </c>
      <c r="P50" t="s">
        <v>214</v>
      </c>
      <c r="W50" s="17" t="str">
        <f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commentCount</v>
      </c>
      <c r="X50" s="3" t="str">
        <f>CONCATENATE("""",W50,"""",":","""","""",",")</f>
        <v>"commentCount":"",</v>
      </c>
      <c r="Y50" s="22" t="str">
        <f>CONCATENATE("public static String ",,B50,,"=","""",W50,""";")</f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>CONCATENATE(LEFT(CONCATENATE(" ADD "," ",N51,";"),LEN(CONCATENATE(" ADD "," ",N51,";"))-2),";")</f>
        <v xml:space="preserve"> ADD  ESTIMATED_HOURS FLOAT(24);</v>
      </c>
      <c r="K51" s="21" t="str">
        <f>CONCATENATE(LEFT(CONCATENATE("  ALTER COLUMN  "," ",N51,";"),LEN(CONCATENATE("  ALTER COLUMN  "," ",N51,";"))-2),";")</f>
        <v xml:space="preserve">  ALTER COLUMN   ESTIMATED_HOURS FLOAT(24);</v>
      </c>
      <c r="L51" s="12"/>
      <c r="M51" s="18" t="str">
        <f>CONCATENATE(B51,",")</f>
        <v>ESTIMATED_HOURS,</v>
      </c>
      <c r="N51" s="5" t="str">
        <f>CONCATENATE(B51," ",C51,"(",D51,")",",")</f>
        <v>ESTIMATED_HOURS FLOAT(24),</v>
      </c>
      <c r="O51" s="1" t="s">
        <v>405</v>
      </c>
      <c r="P51" t="s">
        <v>406</v>
      </c>
      <c r="W51" s="17" t="str">
        <f>CONCATENATE(,LOWER(O51),UPPER(LEFT(P51,1)),LOWER(RIGHT(P51,LEN(P51)-IF(LEN(P51)&gt;0,1,LEN(P51)))),UPPER(LEFT(Q51,1)),LOWER(RIGHT(Q51,LEN(Q51)-IF(LEN(Q51)&gt;0,1,LEN(Q51)))),UPPER(LEFT(R51,1)),LOWER(RIGHT(R51,LEN(R51)-IF(LEN(R51)&gt;0,1,LEN(R51)))),UPPER(LEFT(S51,1)),LOWER(RIGHT(S51,LEN(S51)-IF(LEN(S51)&gt;0,1,LEN(S51)))),UPPER(LEFT(T51,1)),LOWER(RIGHT(T51,LEN(T51)-IF(LEN(T51)&gt;0,1,LEN(T51)))),UPPER(LEFT(U51,1)),LOWER(RIGHT(U51,LEN(U51)-IF(LEN(U51)&gt;0,1,LEN(U51)))),UPPER(LEFT(V51,1)),LOWER(RIGHT(V51,LEN(V51)-IF(LEN(V51)&gt;0,1,LEN(V51)))))</f>
        <v>estimatedHours</v>
      </c>
      <c r="X51" s="3" t="str">
        <f>CONCATENATE("""",W51,"""",":","""","""",",")</f>
        <v>"estimatedHours":"",</v>
      </c>
      <c r="Y51" s="22" t="str">
        <f>CONCATENATE("public static String ",,B51,,"=","""",W51,""";")</f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>CONCATENATE(LEFT(CONCATENATE(" ADD "," ",N52,";"),LEN(CONCATENATE(" ADD "," ",N52,";"))-2),";")</f>
        <v xml:space="preserve"> ADD  IS_API VARCHAR(300);</v>
      </c>
      <c r="K52" s="21" t="str">
        <f>CONCATENATE(LEFT(CONCATENATE("  ALTER COLUMN  "," ",N52,";"),LEN(CONCATENATE("  ALTER COLUMN  "," ",N52,";"))-2),";")</f>
        <v xml:space="preserve">  ALTER COLUMN   IS_API VARCHAR(300);</v>
      </c>
      <c r="L52" s="12"/>
      <c r="M52" s="18" t="str">
        <f>CONCATENATE(B52,",")</f>
        <v>IS_API,</v>
      </c>
      <c r="N52" s="5" t="str">
        <f>CONCATENATE(B52," ",C52,"(",D52,")",",")</f>
        <v>IS_API VARCHAR(300),</v>
      </c>
      <c r="O52" s="1" t="s">
        <v>112</v>
      </c>
      <c r="P52" t="s">
        <v>702</v>
      </c>
      <c r="W52" s="17" t="str">
        <f>CONCATENATE(,LOWER(O52),UPPER(LEFT(P52,1)),LOWER(RIGHT(P52,LEN(P52)-IF(LEN(P52)&gt;0,1,LEN(P52)))),UPPER(LEFT(Q52,1)),LOWER(RIGHT(Q52,LEN(Q52)-IF(LEN(Q52)&gt;0,1,LEN(Q52)))),UPPER(LEFT(R52,1)),LOWER(RIGHT(R52,LEN(R52)-IF(LEN(R52)&gt;0,1,LEN(R52)))),UPPER(LEFT(S52,1)),LOWER(RIGHT(S52,LEN(S52)-IF(LEN(S52)&gt;0,1,LEN(S52)))),UPPER(LEFT(T52,1)),LOWER(RIGHT(T52,LEN(T52)-IF(LEN(T52)&gt;0,1,LEN(T52)))),UPPER(LEFT(U52,1)),LOWER(RIGHT(U52,LEN(U52)-IF(LEN(U52)&gt;0,1,LEN(U52)))),UPPER(LEFT(V52,1)),LOWER(RIGHT(V52,LEN(V52)-IF(LEN(V52)&gt;0,1,LEN(V52)))))</f>
        <v>isApi</v>
      </c>
      <c r="X52" s="3" t="str">
        <f>CONCATENATE("""",W52,"""",":","""","""",",")</f>
        <v>"isApi":"",</v>
      </c>
      <c r="Y52" s="22" t="str">
        <f>CONCATENATE("public static String ",,B52,,"=","""",W52,""";")</f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29"/>
        <v xml:space="preserve"> ADD  PARAM_1 TEXT();</v>
      </c>
      <c r="K53" s="21" t="str">
        <f t="shared" si="30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31"/>
        <v>param1</v>
      </c>
      <c r="X53" s="3" t="str">
        <f t="shared" si="32"/>
        <v>"param1":"",</v>
      </c>
      <c r="Y53" s="22" t="str">
        <f t="shared" si="28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29"/>
        <v xml:space="preserve"> ADD  PARAM_2 TEXT();</v>
      </c>
      <c r="K54" s="21" t="str">
        <f t="shared" si="30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31"/>
        <v>param2</v>
      </c>
      <c r="X54" s="3" t="str">
        <f t="shared" si="32"/>
        <v>"param2":"",</v>
      </c>
      <c r="Y54" s="22" t="str">
        <f t="shared" si="28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29"/>
        <v xml:space="preserve"> ADD  PARAM_3 TEXT();</v>
      </c>
      <c r="K55" s="21" t="str">
        <f t="shared" si="30"/>
        <v xml:space="preserve">  ALTER COLUMN   PARAM_3 TEXT();</v>
      </c>
      <c r="L55" s="12"/>
      <c r="M55" s="18" t="str">
        <f t="shared" ref="M55:M60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31"/>
        <v>param3</v>
      </c>
      <c r="X55" s="3" t="str">
        <f t="shared" si="32"/>
        <v>"param3":"",</v>
      </c>
      <c r="Y55" s="22" t="str">
        <f t="shared" si="28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>CONCATENATE(LEFT(CONCATENATE(" ADD "," ",N56,";"),LEN(CONCATENATE(" ADD "," ",N56,";"))-2),";")</f>
        <v xml:space="preserve"> ADD  JIRA_ID VARCHAR(300);</v>
      </c>
      <c r="K56" s="21" t="str">
        <f>CONCATENATE(LEFT(CONCATENATE("  ALTER COLUMN  "," ",N56,";"),LEN(CONCATENATE("  ALTER COLUMN  "," ",N56,";"))-2),";")</f>
        <v xml:space="preserve">  ALTER COLUMN   JIRA_ID VARCHAR(300);</v>
      </c>
      <c r="L56" s="12"/>
      <c r="M56" s="18" t="str">
        <f t="shared" si="33"/>
        <v>JIRA_ID,</v>
      </c>
      <c r="N56" s="5" t="str">
        <f>CONCATENATE(B56," ",C56,"(",D56,")",",")</f>
        <v>JIRA_ID VARCHAR(300),</v>
      </c>
      <c r="O56" s="1" t="s">
        <v>699</v>
      </c>
      <c r="P56" t="s">
        <v>2</v>
      </c>
      <c r="W56" s="17" t="str">
        <f>CONCATENATE(,LOWER(O56),UPPER(LEFT(P56,1)),LOWER(RIGHT(P56,LEN(P56)-IF(LEN(P56)&gt;0,1,LEN(P56)))),UPPER(LEFT(Q56,1)),LOWER(RIGHT(Q56,LEN(Q56)-IF(LEN(Q56)&gt;0,1,LEN(Q56)))),UPPER(LEFT(R56,1)),LOWER(RIGHT(R56,LEN(R56)-IF(LEN(R56)&gt;0,1,LEN(R56)))),UPPER(LEFT(S56,1)),LOWER(RIGHT(S56,LEN(S56)-IF(LEN(S56)&gt;0,1,LEN(S56)))),UPPER(LEFT(T56,1)),LOWER(RIGHT(T56,LEN(T56)-IF(LEN(T56)&gt;0,1,LEN(T56)))),UPPER(LEFT(U56,1)),LOWER(RIGHT(U56,LEN(U56)-IF(LEN(U56)&gt;0,1,LEN(U56)))),UPPER(LEFT(V56,1)),LOWER(RIGHT(V56,LEN(V56)-IF(LEN(V56)&gt;0,1,LEN(V56)))))</f>
        <v>jiraId</v>
      </c>
      <c r="X56" s="3" t="str">
        <f>CONCATENATE("""",W56,"""",":","""","""",",")</f>
        <v>"jiraId":"",</v>
      </c>
      <c r="Y56" s="22" t="str">
        <f>CONCATENATE("public static String ",,B56,,"=","""",W56,""";")</f>
        <v>public static String JIRA_ID="jiraId";</v>
      </c>
      <c r="Z56" s="7" t="str">
        <f>CONCATENATE("private String ",W56,"=","""""",";")</f>
        <v>private String jiraId="";</v>
      </c>
    </row>
    <row r="57" spans="2:26" ht="19.2" x14ac:dyDescent="0.45">
      <c r="B57" s="1" t="s">
        <v>736</v>
      </c>
      <c r="C57" s="1" t="s">
        <v>1</v>
      </c>
      <c r="D57" s="4">
        <v>300</v>
      </c>
      <c r="I57" t="str">
        <f>I45</f>
        <v>ALTER TABLE TM_BACKLOG</v>
      </c>
      <c r="J57" t="str">
        <f>CONCATENATE(LEFT(CONCATENATE(" ADD "," ",N57,";"),LEN(CONCATENATE(" ADD "," ",N57,";"))-2),";")</f>
        <v xml:space="preserve"> ADD  SHOW_PROTOTYPE VARCHAR(300);</v>
      </c>
      <c r="K57" s="21" t="str">
        <f>CONCATENATE(LEFT(CONCATENATE("  ALTER COLUMN  "," ",N57,";"),LEN(CONCATENATE("  ALTER COLUMN  "," ",N57,";"))-2),";")</f>
        <v xml:space="preserve">  ALTER COLUMN   SHOW_PROTOTYPE VARCHAR(300);</v>
      </c>
      <c r="L57" s="12"/>
      <c r="M57" s="18" t="str">
        <f t="shared" si="33"/>
        <v>SHOW_PROTOTYPE,</v>
      </c>
      <c r="N57" s="5" t="str">
        <f>CONCATENATE(B57," ",C57,"(",D57,")",",")</f>
        <v>SHOW_PROTOTYPE VARCHAR(300),</v>
      </c>
      <c r="O57" s="1" t="s">
        <v>737</v>
      </c>
      <c r="P57" t="s">
        <v>738</v>
      </c>
      <c r="W57" s="17" t="str">
        <f>CONCATENATE(,LOWER(O57),UPPER(LEFT(P57,1)),LOWER(RIGHT(P57,LEN(P57)-IF(LEN(P57)&gt;0,1,LEN(P57)))),UPPER(LEFT(Q57,1)),LOWER(RIGHT(Q57,LEN(Q57)-IF(LEN(Q57)&gt;0,1,LEN(Q57)))),UPPER(LEFT(R57,1)),LOWER(RIGHT(R57,LEN(R57)-IF(LEN(R57)&gt;0,1,LEN(R57)))),UPPER(LEFT(S57,1)),LOWER(RIGHT(S57,LEN(S57)-IF(LEN(S57)&gt;0,1,LEN(S57)))),UPPER(LEFT(T57,1)),LOWER(RIGHT(T57,LEN(T57)-IF(LEN(T57)&gt;0,1,LEN(T57)))),UPPER(LEFT(U57,1)),LOWER(RIGHT(U57,LEN(U57)-IF(LEN(U57)&gt;0,1,LEN(U57)))),UPPER(LEFT(V57,1)),LOWER(RIGHT(V57,LEN(V57)-IF(LEN(V57)&gt;0,1,LEN(V57)))))</f>
        <v>showPrototype</v>
      </c>
      <c r="X57" s="3" t="str">
        <f>CONCATENATE("""",W57,"""",":","""","""",",")</f>
        <v>"showPrototype":"",</v>
      </c>
      <c r="Y57" s="22" t="str">
        <f>CONCATENATE("public static String ",,B57,,"=","""",W57,""";")</f>
        <v>public static String SHOW_PROTOTYPE="showPrototype";</v>
      </c>
      <c r="Z57" s="7" t="str">
        <f>CONCATENATE("private String ",W57,"=","""""",";")</f>
        <v>private String showPrototype="";</v>
      </c>
    </row>
    <row r="58" spans="2:26" ht="19.2" x14ac:dyDescent="0.45">
      <c r="B58" s="1" t="s">
        <v>698</v>
      </c>
      <c r="C58" s="1" t="s">
        <v>1</v>
      </c>
      <c r="D58" s="4">
        <v>300</v>
      </c>
      <c r="I58" t="str">
        <f>I46</f>
        <v>ALTER TABLE TM_BACKLOG</v>
      </c>
      <c r="J58" t="str">
        <f>CONCATENATE(LEFT(CONCATENATE(" ADD "," ",N58,";"),LEN(CONCATENATE(" ADD "," ",N58,";"))-2),";")</f>
        <v xml:space="preserve"> ADD  JIRA_KEY VARCHAR(300);</v>
      </c>
      <c r="K58" s="21" t="str">
        <f>CONCATENATE(LEFT(CONCATENATE("  ALTER COLUMN  "," ",N58,";"),LEN(CONCATENATE("  ALTER COLUMN  "," ",N58,";"))-2),";")</f>
        <v xml:space="preserve">  ALTER COLUMN   JIRA_KEY VARCHAR(300);</v>
      </c>
      <c r="L58" s="12"/>
      <c r="M58" s="18" t="str">
        <f t="shared" si="33"/>
        <v>JIRA_KEY,</v>
      </c>
      <c r="N58" s="5" t="str">
        <f>CONCATENATE(B58," ",C58,"(",D58,")",",")</f>
        <v>JIRA_KEY VARCHAR(300),</v>
      </c>
      <c r="O58" s="1" t="s">
        <v>699</v>
      </c>
      <c r="P58" t="s">
        <v>43</v>
      </c>
      <c r="W58" s="17" t="str">
        <f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jiraKey</v>
      </c>
      <c r="X58" s="3" t="str">
        <f>CONCATENATE("""",W58,"""",":","""","""",",")</f>
        <v>"jiraKey":"",</v>
      </c>
      <c r="Y58" s="22" t="str">
        <f>CONCATENATE("public static String ",,B58,,"=","""",W58,""";")</f>
        <v>public static String JIRA_KEY="jiraKey";</v>
      </c>
      <c r="Z58" s="7" t="str">
        <f>CONCATENATE("private String ",W58,"=","""""",";")</f>
        <v>private String jiraKey="";</v>
      </c>
    </row>
    <row r="59" spans="2:26" ht="19.2" x14ac:dyDescent="0.45">
      <c r="B59" s="1" t="s">
        <v>401</v>
      </c>
      <c r="C59" s="1" t="s">
        <v>1</v>
      </c>
      <c r="D59" s="4">
        <v>24</v>
      </c>
      <c r="I59" t="str">
        <f>I47</f>
        <v>ALTER TABLE TM_BACKLOG</v>
      </c>
      <c r="J59" t="str">
        <f t="shared" si="29"/>
        <v xml:space="preserve"> ADD  SPENT_HOURS VARCHAR(24);</v>
      </c>
      <c r="K59" s="21" t="str">
        <f t="shared" si="30"/>
        <v xml:space="preserve">  ALTER COLUMN   SPENT_HOURS VARCHAR(24);</v>
      </c>
      <c r="L59" s="12"/>
      <c r="M59" s="18" t="str">
        <f t="shared" si="33"/>
        <v>SPENT_HOURS,</v>
      </c>
      <c r="N59" s="5" t="str">
        <f t="shared" si="27"/>
        <v>SPENT_HOURS VARCHAR(24),</v>
      </c>
      <c r="O59" s="1" t="s">
        <v>407</v>
      </c>
      <c r="P59" t="s">
        <v>406</v>
      </c>
      <c r="W59" s="17" t="str">
        <f t="shared" si="31"/>
        <v>spentHours</v>
      </c>
      <c r="X59" s="3" t="str">
        <f t="shared" si="32"/>
        <v>"spentHours":"",</v>
      </c>
      <c r="Y59" s="22" t="str">
        <f t="shared" si="28"/>
        <v>public static String SPENT_HOURS="spentHours";</v>
      </c>
      <c r="Z59" s="7" t="str">
        <f t="shared" si="22"/>
        <v>private String spentHours="";</v>
      </c>
    </row>
    <row r="60" spans="2:26" ht="19.2" x14ac:dyDescent="0.45">
      <c r="B60" s="1" t="s">
        <v>14</v>
      </c>
      <c r="C60" s="1" t="s">
        <v>1</v>
      </c>
      <c r="D60" s="4">
        <v>3000</v>
      </c>
      <c r="I60" t="str">
        <f>I44</f>
        <v>ALTER TABLE TM_BACKLOG</v>
      </c>
      <c r="J60" t="str">
        <f>CONCATENATE(LEFT(CONCATENATE(" ADD "," ",N60,";"),LEN(CONCATENATE(" ADD "," ",N60,";"))-2),";")</f>
        <v xml:space="preserve"> ADD  DESCRIPTION VARCHAR(3000);</v>
      </c>
      <c r="K60" s="21" t="str">
        <f>CONCATENATE(LEFT(CONCATENATE("  ALTER COLUMN  "," ",N60,";"),LEN(CONCATENATE("  ALTER COLUMN  "," ",N60,";"))-2),";")</f>
        <v xml:space="preserve">  ALTER COLUMN   DESCRIPTION VARCHAR(3000);</v>
      </c>
      <c r="L60" s="12"/>
      <c r="M60" s="18" t="str">
        <f t="shared" si="33"/>
        <v>DESCRIPTION,</v>
      </c>
      <c r="N60" s="5" t="str">
        <f t="shared" si="27"/>
        <v>DESCRIPTION VARCHAR(3000),</v>
      </c>
      <c r="O60" s="1" t="s">
        <v>14</v>
      </c>
      <c r="W60" s="17" t="str">
        <f>CONCATENATE(,LOWER(O60),UPPER(LEFT(P60,1)),LOWER(RIGHT(P60,LEN(P60)-IF(LEN(P60)&gt;0,1,LEN(P60)))),UPPER(LEFT(Q60,1)),LOWER(RIGHT(Q60,LEN(Q60)-IF(LEN(Q60)&gt;0,1,LEN(Q60)))),UPPER(LEFT(R60,1)),LOWER(RIGHT(R60,LEN(R60)-IF(LEN(R60)&gt;0,1,LEN(R60)))),UPPER(LEFT(S60,1)),LOWER(RIGHT(S60,LEN(S60)-IF(LEN(S60)&gt;0,1,LEN(S60)))),UPPER(LEFT(T60,1)),LOWER(RIGHT(T60,LEN(T60)-IF(LEN(T60)&gt;0,1,LEN(T60)))),UPPER(LEFT(U60,1)),LOWER(RIGHT(U60,LEN(U60)-IF(LEN(U60)&gt;0,1,LEN(U60)))),UPPER(LEFT(V60,1)),LOWER(RIGHT(V60,LEN(V60)-IF(LEN(V60)&gt;0,1,LEN(V60)))))</f>
        <v>description</v>
      </c>
      <c r="X60" s="3" t="str">
        <f>CONCATENATE("""",W60,"""",":","""","""",",")</f>
        <v>"description":"",</v>
      </c>
      <c r="Y60" s="22" t="str">
        <f t="shared" si="28"/>
        <v>public static String DESCRIPTION="description";</v>
      </c>
      <c r="Z60" s="7" t="str">
        <f t="shared" si="22"/>
        <v>private String description="";</v>
      </c>
    </row>
    <row r="61" spans="2:26" ht="19.2" x14ac:dyDescent="0.45">
      <c r="C61" s="1"/>
      <c r="D61" s="8"/>
      <c r="M61" s="18"/>
      <c r="N61" s="33" t="s">
        <v>130</v>
      </c>
      <c r="O61" s="1"/>
      <c r="W61" s="17"/>
    </row>
    <row r="62" spans="2:26" ht="19.2" x14ac:dyDescent="0.45">
      <c r="C62" s="1"/>
      <c r="D62" s="8"/>
      <c r="M62" s="18"/>
      <c r="N62" s="31" t="s">
        <v>126</v>
      </c>
      <c r="O62" s="1"/>
      <c r="W62" s="17"/>
    </row>
    <row r="63" spans="2:26" ht="19.2" x14ac:dyDescent="0.45">
      <c r="C63" s="14"/>
      <c r="D63" s="9"/>
      <c r="M63" s="20"/>
      <c r="W63" s="17"/>
    </row>
    <row r="64" spans="2:26" x14ac:dyDescent="0.3">
      <c r="B64" s="2" t="s">
        <v>356</v>
      </c>
      <c r="I64" t="str">
        <f>CONCATENATE("ALTER TABLE"," ",B64)</f>
        <v>ALTER TABLE TM_BACKLOG_LIST</v>
      </c>
      <c r="J64" t="s">
        <v>293</v>
      </c>
      <c r="K64" s="26" t="s">
        <v>739</v>
      </c>
      <c r="N64" s="5" t="str">
        <f>CONCATENATE("CREATE TABLE ",B64," ","(")</f>
        <v>CREATE TABLE TM_BACKLOG_LIST (</v>
      </c>
    </row>
    <row r="65" spans="2:26" ht="19.2" x14ac:dyDescent="0.45">
      <c r="B65" s="1" t="s">
        <v>2</v>
      </c>
      <c r="C65" s="1" t="s">
        <v>1</v>
      </c>
      <c r="D65" s="4">
        <v>30</v>
      </c>
      <c r="E65" s="24" t="s">
        <v>113</v>
      </c>
      <c r="I65" t="str">
        <f>I64</f>
        <v>ALTER TABLE TM_BACKLOG_LIST</v>
      </c>
      <c r="K65" s="25" t="s">
        <v>184</v>
      </c>
      <c r="L65" s="12"/>
      <c r="M65" s="18" t="str">
        <f t="shared" ref="M65:M75" si="34">CONCATENATE(B65,",")</f>
        <v>ID,</v>
      </c>
      <c r="N65" s="5" t="str">
        <f>CONCATENATE(B65," ",C65,"(",D65,") ",E65," ,")</f>
        <v>ID VARCHAR(30) NOT NULL ,</v>
      </c>
      <c r="O65" s="1" t="s">
        <v>2</v>
      </c>
      <c r="P65" s="6"/>
      <c r="Q65" s="6"/>
      <c r="R65" s="6"/>
      <c r="S65" s="6"/>
      <c r="T65" s="6"/>
      <c r="U65" s="6"/>
      <c r="V65" s="6"/>
      <c r="W65" s="17" t="str">
        <f t="shared" ref="W65:W104" si="35">CONCATENATE(,LOWER(O65),UPPER(LEFT(P65,1)),LOWER(RIGHT(P65,LEN(P65)-IF(LEN(P65)&gt;0,1,LEN(P65)))),UPPER(LEFT(Q65,1)),LOWER(RIGHT(Q65,LEN(Q65)-IF(LEN(Q65)&gt;0,1,LEN(Q65)))),UPPER(LEFT(R65,1)),LOWER(RIGHT(R65,LEN(R65)-IF(LEN(R65)&gt;0,1,LEN(R65)))),UPPER(LEFT(S65,1)),LOWER(RIGHT(S65,LEN(S65)-IF(LEN(S65)&gt;0,1,LEN(S65)))),UPPER(LEFT(T65,1)),LOWER(RIGHT(T65,LEN(T65)-IF(LEN(T65)&gt;0,1,LEN(T65)))),UPPER(LEFT(U65,1)),LOWER(RIGHT(U65,LEN(U65)-IF(LEN(U65)&gt;0,1,LEN(U65)))),UPPER(LEFT(V65,1)),LOWER(RIGHT(V65,LEN(V65)-IF(LEN(V65)&gt;0,1,LEN(V65)))))</f>
        <v>id</v>
      </c>
      <c r="X65" s="3" t="str">
        <f t="shared" ref="X65:X104" si="36">CONCATENATE("""",W65,"""",":","""","""",",")</f>
        <v>"id":"",</v>
      </c>
      <c r="Y65" s="22" t="str">
        <f t="shared" ref="Y65:Y86" si="37">CONCATENATE("public static String ",,B65,,"=","""",W65,""";")</f>
        <v>public static String ID="id";</v>
      </c>
      <c r="Z65" s="7" t="str">
        <f t="shared" ref="Z65:Z83" si="38">CONCATENATE("private String ",W65,"=","""""",";")</f>
        <v>private String id="";</v>
      </c>
    </row>
    <row r="66" spans="2:26" ht="19.2" x14ac:dyDescent="0.45">
      <c r="B66" s="1" t="s">
        <v>3</v>
      </c>
      <c r="C66" s="1" t="s">
        <v>1</v>
      </c>
      <c r="D66" s="4">
        <v>10</v>
      </c>
      <c r="I66" t="str">
        <f>I65</f>
        <v>ALTER TABLE TM_BACKLOG_LIST</v>
      </c>
      <c r="K66" s="25" t="s">
        <v>185</v>
      </c>
      <c r="L66" s="12"/>
      <c r="M66" s="18" t="str">
        <f t="shared" si="34"/>
        <v>STATUS,</v>
      </c>
      <c r="N66" s="5" t="str">
        <f t="shared" ref="N66:N86" si="39">CONCATENATE(B66," ",C66,"(",D66,")",",")</f>
        <v>STATUS VARCHAR(10),</v>
      </c>
      <c r="O66" s="1" t="s">
        <v>3</v>
      </c>
      <c r="W66" s="17" t="str">
        <f t="shared" si="35"/>
        <v>status</v>
      </c>
      <c r="X66" s="3" t="str">
        <f t="shared" si="36"/>
        <v>"status":"",</v>
      </c>
      <c r="Y66" s="22" t="str">
        <f t="shared" si="37"/>
        <v>public static String STATUS="status";</v>
      </c>
      <c r="Z66" s="7" t="str">
        <f t="shared" si="38"/>
        <v>private String status="";</v>
      </c>
    </row>
    <row r="67" spans="2:26" ht="19.2" x14ac:dyDescent="0.45">
      <c r="B67" s="1" t="s">
        <v>4</v>
      </c>
      <c r="C67" s="1" t="s">
        <v>1</v>
      </c>
      <c r="D67" s="4">
        <v>30</v>
      </c>
      <c r="I67" t="str">
        <f>I66</f>
        <v>ALTER TABLE TM_BACKLOG_LIST</v>
      </c>
      <c r="K67" s="25" t="s">
        <v>186</v>
      </c>
      <c r="L67" s="12"/>
      <c r="M67" s="18" t="str">
        <f t="shared" si="34"/>
        <v>INSERT_DATE,</v>
      </c>
      <c r="N67" s="5" t="str">
        <f t="shared" si="39"/>
        <v>INSERT_DATE VARCHAR(30),</v>
      </c>
      <c r="O67" s="1" t="s">
        <v>7</v>
      </c>
      <c r="P67" t="s">
        <v>8</v>
      </c>
      <c r="W67" s="17" t="str">
        <f t="shared" si="35"/>
        <v>insertDate</v>
      </c>
      <c r="X67" s="3" t="str">
        <f t="shared" si="36"/>
        <v>"insertDate":"",</v>
      </c>
      <c r="Y67" s="22" t="str">
        <f t="shared" si="37"/>
        <v>public static String INSERT_DATE="insertDate";</v>
      </c>
      <c r="Z67" s="7" t="str">
        <f t="shared" si="38"/>
        <v>private String insertDate="";</v>
      </c>
    </row>
    <row r="68" spans="2:26" ht="19.2" x14ac:dyDescent="0.45">
      <c r="B68" s="1" t="s">
        <v>5</v>
      </c>
      <c r="C68" s="1" t="s">
        <v>1</v>
      </c>
      <c r="D68" s="4">
        <v>30</v>
      </c>
      <c r="I68" t="str">
        <f>I67</f>
        <v>ALTER TABLE TM_BACKLOG_LIST</v>
      </c>
      <c r="K68" s="25" t="str">
        <f t="shared" ref="K68:K73" si="40">CONCATENATE(B68,",")</f>
        <v>MODIFICATION_DATE,</v>
      </c>
      <c r="L68" s="12"/>
      <c r="M68" s="18" t="str">
        <f t="shared" si="34"/>
        <v>MODIFICATION_DATE,</v>
      </c>
      <c r="N68" s="5" t="str">
        <f t="shared" si="39"/>
        <v>MODIFICATION_DATE VARCHAR(30),</v>
      </c>
      <c r="O68" s="1" t="s">
        <v>9</v>
      </c>
      <c r="P68" t="s">
        <v>8</v>
      </c>
      <c r="W68" s="17" t="str">
        <f t="shared" si="35"/>
        <v>modificationDate</v>
      </c>
      <c r="X68" s="3" t="str">
        <f t="shared" si="36"/>
        <v>"modificationDate":"",</v>
      </c>
      <c r="Y68" s="22" t="str">
        <f t="shared" si="37"/>
        <v>public static String MODIFICATION_DATE="modificationDate";</v>
      </c>
      <c r="Z68" s="7" t="str">
        <f t="shared" si="38"/>
        <v>private String modificationDate="";</v>
      </c>
    </row>
    <row r="69" spans="2:26" ht="19.2" x14ac:dyDescent="0.45">
      <c r="B69" s="1" t="s">
        <v>521</v>
      </c>
      <c r="C69" s="1" t="s">
        <v>1</v>
      </c>
      <c r="D69" s="4">
        <v>222</v>
      </c>
      <c r="I69" t="e">
        <f>#REF!</f>
        <v>#REF!</v>
      </c>
      <c r="K69" s="25" t="str">
        <f t="shared" si="40"/>
        <v>TASK_COUNT,</v>
      </c>
      <c r="L69" s="12"/>
      <c r="M69" s="18" t="str">
        <f>CONCATENATE(B69,",")</f>
        <v>TASK_COUNT,</v>
      </c>
      <c r="N69" s="5" t="str">
        <f>CONCATENATE(B69," ",C69,"(",D69,")",",")</f>
        <v>TASK_COUNT VARCHAR(222),</v>
      </c>
      <c r="O69" s="1" t="s">
        <v>311</v>
      </c>
      <c r="P69" t="s">
        <v>214</v>
      </c>
      <c r="W69" s="17" t="str">
        <f t="shared" si="35"/>
        <v>taskCount</v>
      </c>
      <c r="X69" s="3" t="str">
        <f t="shared" si="36"/>
        <v>"taskCount":"",</v>
      </c>
      <c r="Y69" s="22" t="str">
        <f>CONCATENATE("public static String ",,B69,,"=","""",W69,""";")</f>
        <v>public static String TASK_COUNT="taskCount";</v>
      </c>
      <c r="Z69" s="7" t="str">
        <f>CONCATENATE("private String ",W69,"=","""""",";")</f>
        <v>private String taskCount="";</v>
      </c>
    </row>
    <row r="70" spans="2:26" ht="19.2" x14ac:dyDescent="0.45">
      <c r="B70" s="1" t="s">
        <v>522</v>
      </c>
      <c r="C70" s="1" t="s">
        <v>1</v>
      </c>
      <c r="D70" s="4">
        <v>222</v>
      </c>
      <c r="I70" t="e">
        <f>#REF!</f>
        <v>#REF!</v>
      </c>
      <c r="K70" s="25" t="str">
        <f t="shared" si="40"/>
        <v>INPUT_COUNT,</v>
      </c>
      <c r="L70" s="12"/>
      <c r="M70" s="18" t="str">
        <f>CONCATENATE(B70,",")</f>
        <v>INPUT_COUNT,</v>
      </c>
      <c r="N70" s="5" t="str">
        <f>CONCATENATE(B70," ",C70,"(",D70,")",",")</f>
        <v>INPUT_COUNT VARCHAR(222),</v>
      </c>
      <c r="O70" s="1" t="s">
        <v>13</v>
      </c>
      <c r="P70" t="s">
        <v>214</v>
      </c>
      <c r="W70" s="17" t="str">
        <f t="shared" si="35"/>
        <v>inputCount</v>
      </c>
      <c r="X70" s="3" t="str">
        <f t="shared" si="36"/>
        <v>"inputCount":"",</v>
      </c>
      <c r="Y70" s="22" t="str">
        <f>CONCATENATE("public static String ",,B70,,"=","""",W70,""";")</f>
        <v>public static String INPUT_COUNT="inputCount";</v>
      </c>
      <c r="Z70" s="7" t="str">
        <f>CONCATENATE("private String ",W70,"=","""""",";")</f>
        <v>private String inputCount="";</v>
      </c>
    </row>
    <row r="71" spans="2:26" ht="19.2" x14ac:dyDescent="0.45">
      <c r="B71" s="1" t="s">
        <v>442</v>
      </c>
      <c r="C71" s="1" t="s">
        <v>1</v>
      </c>
      <c r="D71" s="4">
        <v>12</v>
      </c>
      <c r="J71" s="23"/>
      <c r="K71" s="25" t="str">
        <f t="shared" si="40"/>
        <v>BUG_COUNT,</v>
      </c>
      <c r="L71" s="12"/>
      <c r="M71" s="18"/>
      <c r="N71" s="5" t="str">
        <f>CONCATENATE(B71," ",C71,"(",D71,")",",")</f>
        <v>BUG_COUNT VARCHAR(12),</v>
      </c>
      <c r="O71" s="1" t="s">
        <v>409</v>
      </c>
      <c r="P71" t="s">
        <v>214</v>
      </c>
      <c r="W71" s="17" t="str">
        <f t="shared" si="35"/>
        <v>bugCount</v>
      </c>
      <c r="X71" s="3" t="str">
        <f t="shared" si="36"/>
        <v>"bugCount":"",</v>
      </c>
      <c r="Y71" s="22" t="str">
        <f>CONCATENATE("public static String ",,B71,,"=","""",W71,""";")</f>
        <v>public static String BUG_COUNT="bugCount";</v>
      </c>
      <c r="Z71" s="7" t="str">
        <f>CONCATENATE("private String ",W71,"=","""""",";")</f>
        <v>private String bugCount="";</v>
      </c>
    </row>
    <row r="72" spans="2:26" ht="19.2" x14ac:dyDescent="0.45">
      <c r="B72" s="1" t="s">
        <v>443</v>
      </c>
      <c r="C72" s="1" t="s">
        <v>1</v>
      </c>
      <c r="D72" s="4">
        <v>12</v>
      </c>
      <c r="J72" s="23"/>
      <c r="K72" s="25" t="str">
        <f t="shared" si="40"/>
        <v>UPDATE_COUNT,</v>
      </c>
      <c r="L72" s="12"/>
      <c r="M72" s="18"/>
      <c r="N72" s="5" t="str">
        <f>CONCATENATE(B72," ",C72,"(",D72,")",",")</f>
        <v>UPDATE_COUNT VARCHAR(12),</v>
      </c>
      <c r="O72" s="1" t="s">
        <v>410</v>
      </c>
      <c r="P72" t="s">
        <v>214</v>
      </c>
      <c r="W72" s="17" t="str">
        <f t="shared" si="35"/>
        <v>updateCount</v>
      </c>
      <c r="X72" s="3" t="str">
        <f t="shared" si="36"/>
        <v>"updateCount":"",</v>
      </c>
      <c r="Y72" s="22" t="str">
        <f>CONCATENATE("public static String ",,B72,,"=","""",W72,""";")</f>
        <v>public static String UPDATE_COUNT="updateCount";</v>
      </c>
      <c r="Z72" s="7" t="str">
        <f>CONCATENATE("private String ",W72,"=","""""",";")</f>
        <v>private String updateCount="";</v>
      </c>
    </row>
    <row r="73" spans="2:26" ht="19.2" x14ac:dyDescent="0.45">
      <c r="B73" s="1" t="s">
        <v>523</v>
      </c>
      <c r="C73" s="1" t="s">
        <v>1</v>
      </c>
      <c r="D73" s="4">
        <v>12</v>
      </c>
      <c r="J73" s="23"/>
      <c r="K73" s="25" t="str">
        <f t="shared" si="40"/>
        <v>COMMENT_COUNT,</v>
      </c>
      <c r="L73" s="12"/>
      <c r="M73" s="18"/>
      <c r="N73" s="5" t="str">
        <f>CONCATENATE(B73," ",C73,"(",D73,")",",")</f>
        <v>COMMENT_COUNT VARCHAR(12),</v>
      </c>
      <c r="O73" s="1" t="s">
        <v>323</v>
      </c>
      <c r="P73" t="s">
        <v>214</v>
      </c>
      <c r="W73" s="17" t="str">
        <f t="shared" si="35"/>
        <v>commentCount</v>
      </c>
      <c r="X73" s="3" t="str">
        <f t="shared" si="36"/>
        <v>"commentCount":"",</v>
      </c>
      <c r="Y73" s="22" t="str">
        <f>CONCATENATE("public static String ",,B73,,"=","""",W73,""";")</f>
        <v>public static String COMMENT_COUNT="commentCount";</v>
      </c>
      <c r="Z73" s="7" t="str">
        <f>CONCATENATE("private String ",W73,"=","""""",";")</f>
        <v>private String commentCount="";</v>
      </c>
    </row>
    <row r="74" spans="2:26" ht="19.2" x14ac:dyDescent="0.45">
      <c r="B74" s="1" t="s">
        <v>351</v>
      </c>
      <c r="C74" s="1" t="s">
        <v>1</v>
      </c>
      <c r="D74" s="4">
        <v>222</v>
      </c>
      <c r="I74" t="e">
        <f>#REF!</f>
        <v>#REF!</v>
      </c>
      <c r="K74" s="25" t="s">
        <v>472</v>
      </c>
      <c r="L74" s="12"/>
      <c r="M74" s="18" t="str">
        <f t="shared" si="34"/>
        <v>BACKLOG_NAME,</v>
      </c>
      <c r="N74" s="5" t="str">
        <f t="shared" si="39"/>
        <v>BACKLOG_NAME VARCHAR(222),</v>
      </c>
      <c r="O74" s="1" t="s">
        <v>354</v>
      </c>
      <c r="P74" t="s">
        <v>0</v>
      </c>
      <c r="W74" s="17" t="str">
        <f t="shared" si="35"/>
        <v>backlogName</v>
      </c>
      <c r="X74" s="3" t="str">
        <f t="shared" si="36"/>
        <v>"backlogName":"",</v>
      </c>
      <c r="Y74" s="22" t="str">
        <f t="shared" si="37"/>
        <v>public static String BACKLOG_NAME="backlogName";</v>
      </c>
      <c r="Z74" s="7" t="str">
        <f t="shared" si="38"/>
        <v>private String backlogName="";</v>
      </c>
    </row>
    <row r="75" spans="2:26" ht="19.2" x14ac:dyDescent="0.45">
      <c r="B75" s="1" t="s">
        <v>353</v>
      </c>
      <c r="C75" s="1" t="s">
        <v>1</v>
      </c>
      <c r="D75" s="4">
        <v>222</v>
      </c>
      <c r="I75" t="e">
        <f>#REF!</f>
        <v>#REF!</v>
      </c>
      <c r="K75" s="25" t="s">
        <v>473</v>
      </c>
      <c r="L75" s="12"/>
      <c r="M75" s="18" t="str">
        <f t="shared" si="34"/>
        <v>BACKLOG_BECAUSE,</v>
      </c>
      <c r="N75" s="5" t="str">
        <f t="shared" si="39"/>
        <v>BACKLOG_BECAUSE VARCHAR(222),</v>
      </c>
      <c r="O75" s="1" t="s">
        <v>354</v>
      </c>
      <c r="P75" t="s">
        <v>355</v>
      </c>
      <c r="W75" s="17" t="str">
        <f t="shared" si="35"/>
        <v>backlogBecause</v>
      </c>
      <c r="X75" s="3" t="str">
        <f t="shared" si="36"/>
        <v>"backlogBecause":"",</v>
      </c>
      <c r="Y75" s="22" t="str">
        <f t="shared" si="37"/>
        <v>public static String BACKLOG_BECAUSE="backlogBecause";</v>
      </c>
      <c r="Z75" s="7" t="str">
        <f t="shared" si="38"/>
        <v>private String backlogBecause="";</v>
      </c>
    </row>
    <row r="76" spans="2:26" ht="19.2" x14ac:dyDescent="0.45">
      <c r="B76" s="1" t="s">
        <v>352</v>
      </c>
      <c r="C76" s="1" t="s">
        <v>1</v>
      </c>
      <c r="D76" s="4">
        <v>12</v>
      </c>
      <c r="J76" s="23"/>
      <c r="K76" s="25" t="s">
        <v>474</v>
      </c>
      <c r="L76" s="12"/>
      <c r="M76" s="18"/>
      <c r="N76" s="5" t="str">
        <f>CONCATENATE(B76," ",C76,"(",D76,")",",")</f>
        <v>BACKLOG_STATUS VARCHAR(12),</v>
      </c>
      <c r="O76" s="1" t="s">
        <v>354</v>
      </c>
      <c r="P76" t="s">
        <v>3</v>
      </c>
      <c r="W76" s="17" t="str">
        <f t="shared" si="35"/>
        <v>backlogStatus</v>
      </c>
      <c r="X76" s="3" t="str">
        <f t="shared" si="36"/>
        <v>"backlogStatus":"",</v>
      </c>
      <c r="Y76" s="22" t="str">
        <f>CONCATENATE("public static String ",,B76,,"=","""",W76,""";")</f>
        <v>public static String BACKLOG_STATUS="backlogStatus";</v>
      </c>
      <c r="Z76" s="7" t="str">
        <f>CONCATENATE("private String ",W76,"=","""""",";")</f>
        <v>private String backlogStatus="";</v>
      </c>
    </row>
    <row r="77" spans="2:26" ht="19.2" x14ac:dyDescent="0.45">
      <c r="B77" s="10" t="s">
        <v>262</v>
      </c>
      <c r="C77" s="1" t="s">
        <v>1</v>
      </c>
      <c r="D77" s="4">
        <v>43</v>
      </c>
      <c r="I77" t="e">
        <f>#REF!</f>
        <v>#REF!</v>
      </c>
      <c r="K77" s="25" t="s">
        <v>475</v>
      </c>
      <c r="L77" s="12"/>
      <c r="M77" s="18" t="e">
        <f>CONCATENATE(#REF!,",")</f>
        <v>#REF!</v>
      </c>
      <c r="N77" s="5" t="str">
        <f t="shared" si="39"/>
        <v>CREATED_BY VARCHAR(43),</v>
      </c>
      <c r="O77" s="1" t="s">
        <v>282</v>
      </c>
      <c r="P77" t="s">
        <v>128</v>
      </c>
      <c r="W77" s="17" t="str">
        <f t="shared" si="35"/>
        <v>createdBy</v>
      </c>
      <c r="X77" s="3" t="str">
        <f t="shared" si="36"/>
        <v>"createdBy":"",</v>
      </c>
      <c r="Y77" s="22" t="str">
        <f t="shared" si="37"/>
        <v>public static String CREATED_BY="createdBy";</v>
      </c>
      <c r="Z77" s="7" t="str">
        <f t="shared" si="38"/>
        <v>private String createdBy="";</v>
      </c>
    </row>
    <row r="78" spans="2:26" ht="19.2" x14ac:dyDescent="0.45">
      <c r="B78" s="1" t="s">
        <v>274</v>
      </c>
      <c r="C78" s="1" t="s">
        <v>1</v>
      </c>
      <c r="D78" s="4">
        <v>50</v>
      </c>
      <c r="I78" t="e">
        <f>I75</f>
        <v>#REF!</v>
      </c>
      <c r="J78" t="str">
        <f>CONCATENATE(LEFT(CONCATENATE(" ADD "," ",N78,";"),LEN(CONCATENATE(" ADD "," ",N78,";"))-2),";")</f>
        <v xml:space="preserve"> ADD  FK_PROJECT_ID VARCHAR(50);</v>
      </c>
      <c r="K78" s="25" t="s">
        <v>476</v>
      </c>
      <c r="L78" s="12"/>
      <c r="M78" s="18" t="str">
        <f>CONCATENATE(B78,",")</f>
        <v>FK_PROJECT_ID,</v>
      </c>
      <c r="N78" s="5" t="str">
        <f>CONCATENATE(B78," ",C78,"(",D78,")",",")</f>
        <v>FK_PROJECT_ID VARCHAR(50),</v>
      </c>
      <c r="O78" s="1" t="s">
        <v>10</v>
      </c>
      <c r="P78" t="s">
        <v>394</v>
      </c>
      <c r="Q78" t="s">
        <v>2</v>
      </c>
      <c r="W78" s="17" t="str">
        <f t="shared" si="35"/>
        <v>fkSourcedId</v>
      </c>
      <c r="X78" s="3" t="str">
        <f t="shared" si="36"/>
        <v>"fkSourcedId":"",</v>
      </c>
      <c r="Y78" s="22" t="str">
        <f>CONCATENATE("public static String ",,B78,,"=","""",W78,""";")</f>
        <v>public static String FK_PROJECT_ID="fkSourcedId";</v>
      </c>
      <c r="Z78" s="7" t="str">
        <f t="shared" si="38"/>
        <v>private String fkSourcedId="";</v>
      </c>
    </row>
    <row r="79" spans="2:26" ht="19.2" x14ac:dyDescent="0.45">
      <c r="B79" s="1" t="s">
        <v>287</v>
      </c>
      <c r="C79" s="1" t="s">
        <v>1</v>
      </c>
      <c r="D79" s="4">
        <v>50</v>
      </c>
      <c r="I79">
        <f>I76</f>
        <v>0</v>
      </c>
      <c r="J79" t="str">
        <f>CONCATENATE(LEFT(CONCATENATE(" ADD "," ",N79,";"),LEN(CONCATENATE(" ADD "," ",N79,";"))-2),";")</f>
        <v xml:space="preserve"> ADD  PROJECT_NAME VARCHAR(50);</v>
      </c>
      <c r="K79" s="25" t="s">
        <v>628</v>
      </c>
      <c r="L79" s="12"/>
      <c r="M79" s="18" t="str">
        <f>CONCATENATE(B79,",")</f>
        <v>PROJECT_NAME,</v>
      </c>
      <c r="N79" s="5" t="str">
        <f>CONCATENATE(B79," ",C79,"(",D79,")",",")</f>
        <v>PROJECT_NAME VARCHAR(50),</v>
      </c>
      <c r="O79" s="1" t="s">
        <v>10</v>
      </c>
      <c r="P79" t="s">
        <v>394</v>
      </c>
      <c r="Q79" t="s">
        <v>2</v>
      </c>
      <c r="W79" s="17" t="str">
        <f t="shared" si="35"/>
        <v>fkSourcedId</v>
      </c>
      <c r="X79" s="3" t="str">
        <f t="shared" si="36"/>
        <v>"fkSourcedId":"",</v>
      </c>
      <c r="Y79" s="22" t="str">
        <f>CONCATENATE("public static String ",,B79,,"=","""",W79,""";")</f>
        <v>public static String PROJECT_NAME="fkSourcedId";</v>
      </c>
      <c r="Z79" s="7" t="str">
        <f>CONCATENATE("private String ",W79,"=","""""",";")</f>
        <v>private String fkSourcedId="";</v>
      </c>
    </row>
    <row r="80" spans="2:26" ht="19.2" x14ac:dyDescent="0.45">
      <c r="B80" s="10" t="s">
        <v>339</v>
      </c>
      <c r="C80" s="1" t="s">
        <v>1</v>
      </c>
      <c r="D80" s="4">
        <v>43</v>
      </c>
      <c r="I80" t="e">
        <f>#REF!</f>
        <v>#REF!</v>
      </c>
      <c r="K80" s="25" t="s">
        <v>626</v>
      </c>
      <c r="L80" s="12"/>
      <c r="M80" s="18" t="str">
        <f>CONCATENATE(B77,",")</f>
        <v>CREATED_BY,</v>
      </c>
      <c r="N80" s="5" t="str">
        <f>CONCATENATE(B80," ",C80,"(",D80,")",",")</f>
        <v>CREATED_BY_NAME VARCHAR(43),</v>
      </c>
      <c r="O80" s="1" t="s">
        <v>282</v>
      </c>
      <c r="P80" t="s">
        <v>128</v>
      </c>
      <c r="W80" s="17" t="str">
        <f t="shared" si="35"/>
        <v>createdBy</v>
      </c>
      <c r="X80" s="3" t="str">
        <f t="shared" si="36"/>
        <v>"createdBy":"",</v>
      </c>
      <c r="Y80" s="22" t="str">
        <f>CONCATENATE("public static String ",,B80,,"=","""",W80,""";")</f>
        <v>public static String CREATED_BY_NAME="createdBy";</v>
      </c>
      <c r="Z80" s="7" t="str">
        <f>CONCATENATE("private String ",W80,"=","""""",";")</f>
        <v>private String createdBy="";</v>
      </c>
    </row>
    <row r="81" spans="2:26" ht="19.2" x14ac:dyDescent="0.45">
      <c r="B81" s="1" t="s">
        <v>263</v>
      </c>
      <c r="C81" s="1" t="s">
        <v>1</v>
      </c>
      <c r="D81" s="4">
        <v>30</v>
      </c>
      <c r="I81" t="e">
        <f>#REF!</f>
        <v>#REF!</v>
      </c>
      <c r="K81" s="25" t="s">
        <v>477</v>
      </c>
      <c r="L81" s="12"/>
      <c r="M81" s="18" t="str">
        <f>CONCATENATE(B81,",")</f>
        <v>CREATED_DATE,</v>
      </c>
      <c r="N81" s="5" t="str">
        <f t="shared" si="39"/>
        <v>CREATED_DATE VARCHAR(30),</v>
      </c>
      <c r="O81" s="1" t="s">
        <v>282</v>
      </c>
      <c r="P81" t="s">
        <v>8</v>
      </c>
      <c r="W81" s="17" t="str">
        <f t="shared" si="35"/>
        <v>createdDate</v>
      </c>
      <c r="X81" s="3" t="str">
        <f t="shared" si="36"/>
        <v>"createdDate":"",</v>
      </c>
      <c r="Y81" s="22" t="str">
        <f t="shared" si="37"/>
        <v>public static String CREATED_DATE="createdDate";</v>
      </c>
      <c r="Z81" s="7" t="str">
        <f t="shared" si="38"/>
        <v>private String createdDate="";</v>
      </c>
    </row>
    <row r="82" spans="2:26" ht="19.2" x14ac:dyDescent="0.45">
      <c r="B82" s="1" t="s">
        <v>264</v>
      </c>
      <c r="C82" s="1" t="s">
        <v>1</v>
      </c>
      <c r="D82" s="4">
        <v>12</v>
      </c>
      <c r="K82" s="25" t="s">
        <v>478</v>
      </c>
      <c r="L82" s="12"/>
      <c r="M82" s="18"/>
      <c r="N82" s="5" t="str">
        <f t="shared" si="39"/>
        <v>CREATED_TIME VARCHAR(12),</v>
      </c>
      <c r="O82" s="1" t="s">
        <v>282</v>
      </c>
      <c r="P82" t="s">
        <v>133</v>
      </c>
      <c r="W82" s="17" t="str">
        <f t="shared" si="35"/>
        <v>createdTime</v>
      </c>
      <c r="X82" s="3" t="str">
        <f t="shared" si="36"/>
        <v>"createdTime":"",</v>
      </c>
      <c r="Y82" s="22" t="str">
        <f t="shared" si="37"/>
        <v>public static String CREATED_TIME="createdTime";</v>
      </c>
      <c r="Z82" s="7" t="str">
        <f t="shared" si="38"/>
        <v>private String createdTime="";</v>
      </c>
    </row>
    <row r="83" spans="2:26" ht="19.2" x14ac:dyDescent="0.45">
      <c r="B83" s="1" t="s">
        <v>732</v>
      </c>
      <c r="C83" s="1" t="s">
        <v>1</v>
      </c>
      <c r="D83" s="4">
        <v>50</v>
      </c>
      <c r="I83" t="e">
        <f>I81</f>
        <v>#REF!</v>
      </c>
      <c r="J83" t="str">
        <f>CONCATENATE(LEFT(CONCATENATE(" ADD "," ",N83,";"),LEN(CONCATENATE(" ADD "," ",N83,";"))-2),";")</f>
        <v xml:space="preserve"> ADD  BACKLOG_NO VARCHAR(50);</v>
      </c>
      <c r="K83" s="25" t="s">
        <v>733</v>
      </c>
      <c r="L83" s="12"/>
      <c r="M83" s="18" t="str">
        <f>CONCATENATE(B83,",")</f>
        <v>BACKLOG_NO,</v>
      </c>
      <c r="N83" s="5" t="str">
        <f t="shared" si="39"/>
        <v>BACKLOG_NO VARCHAR(50),</v>
      </c>
      <c r="O83" s="1" t="s">
        <v>354</v>
      </c>
      <c r="P83" t="s">
        <v>173</v>
      </c>
      <c r="W83" s="17" t="str">
        <f t="shared" si="35"/>
        <v>backlogNo</v>
      </c>
      <c r="X83" s="3" t="str">
        <f t="shared" si="36"/>
        <v>"backlogNo":"",</v>
      </c>
      <c r="Y83" s="22" t="str">
        <f t="shared" si="37"/>
        <v>public static String BACKLOG_NO="backlogNo";</v>
      </c>
      <c r="Z83" s="7" t="str">
        <f t="shared" si="38"/>
        <v>private String backlogNo="";</v>
      </c>
    </row>
    <row r="84" spans="2:26" ht="19.2" x14ac:dyDescent="0.45">
      <c r="B84" s="1" t="s">
        <v>258</v>
      </c>
      <c r="C84" s="1" t="s">
        <v>1</v>
      </c>
      <c r="D84" s="4">
        <v>50</v>
      </c>
      <c r="I84" t="e">
        <f>#REF!</f>
        <v>#REF!</v>
      </c>
      <c r="K84" s="25" t="s">
        <v>479</v>
      </c>
      <c r="L84" s="12"/>
      <c r="M84" s="18" t="str">
        <f t="shared" ref="M84:M93" si="41">CONCATENATE(B84,",")</f>
        <v>ORDER_NO,</v>
      </c>
      <c r="N84" s="5" t="str">
        <f t="shared" si="39"/>
        <v>ORDER_NO VARCHAR(50),</v>
      </c>
      <c r="O84" s="1" t="s">
        <v>259</v>
      </c>
      <c r="P84" t="s">
        <v>173</v>
      </c>
      <c r="W84" s="17" t="str">
        <f t="shared" si="35"/>
        <v>orderNo</v>
      </c>
      <c r="X84" s="3" t="str">
        <f t="shared" si="36"/>
        <v>"orderNo":"",</v>
      </c>
      <c r="Y84" s="22" t="str">
        <f t="shared" si="37"/>
        <v>public static String ORDER_NO="orderNo";</v>
      </c>
      <c r="Z84" s="7" t="str">
        <f>CONCATENATE("private String ",W84,"=","""""",";")</f>
        <v>private String orderNo="";</v>
      </c>
    </row>
    <row r="85" spans="2:26" ht="19.2" x14ac:dyDescent="0.45">
      <c r="B85" s="1" t="s">
        <v>487</v>
      </c>
      <c r="C85" s="1" t="s">
        <v>1</v>
      </c>
      <c r="D85" s="4">
        <v>50</v>
      </c>
      <c r="I85" t="e">
        <f>#REF!</f>
        <v>#REF!</v>
      </c>
      <c r="K85" s="25" t="s">
        <v>480</v>
      </c>
      <c r="L85" s="12"/>
      <c r="M85" s="18" t="str">
        <f>CONCATENATE(B85,",")</f>
        <v>IS_FROM_CUSTOMER,</v>
      </c>
      <c r="N85" s="5" t="str">
        <f>CONCATENATE(B85," ",C85,"(",D85,")",",")</f>
        <v>IS_FROM_CUSTOMER VARCHAR(50),</v>
      </c>
      <c r="O85" s="1" t="s">
        <v>305</v>
      </c>
      <c r="W85" s="17" t="str">
        <f t="shared" si="35"/>
        <v>priority</v>
      </c>
      <c r="X85" s="3" t="str">
        <f t="shared" si="36"/>
        <v>"priority":"",</v>
      </c>
      <c r="Y85" s="22" t="str">
        <f>CONCATENATE("public static String ",,B85,,"=","""",W85,""";")</f>
        <v>public static String IS_FROM_CUSTOMER="priority";</v>
      </c>
      <c r="Z85" s="7" t="str">
        <f>CONCATENATE("private String ",W85,"=","""""",";")</f>
        <v>private String priority="";</v>
      </c>
    </row>
    <row r="86" spans="2:26" ht="19.2" x14ac:dyDescent="0.45">
      <c r="B86" s="1" t="s">
        <v>305</v>
      </c>
      <c r="C86" s="1" t="s">
        <v>1</v>
      </c>
      <c r="D86" s="4">
        <v>50</v>
      </c>
      <c r="I86" t="e">
        <f>#REF!</f>
        <v>#REF!</v>
      </c>
      <c r="K86" s="25" t="s">
        <v>481</v>
      </c>
      <c r="L86" s="12"/>
      <c r="M86" s="18" t="str">
        <f t="shared" si="41"/>
        <v>PRIORITY,</v>
      </c>
      <c r="N86" s="5" t="str">
        <f t="shared" si="39"/>
        <v>PRIORITY VARCHAR(50),</v>
      </c>
      <c r="O86" s="1" t="s">
        <v>305</v>
      </c>
      <c r="W86" s="17" t="str">
        <f t="shared" si="35"/>
        <v>priority</v>
      </c>
      <c r="X86" s="3" t="str">
        <f t="shared" si="36"/>
        <v>"priority":"",</v>
      </c>
      <c r="Y86" s="22" t="str">
        <f t="shared" si="37"/>
        <v>public static String PRIORITY="priority";</v>
      </c>
      <c r="Z86" s="7" t="str">
        <f>CONCATENATE("private String ",W86,"=","""""",";")</f>
        <v>private String priority="";</v>
      </c>
    </row>
    <row r="87" spans="2:26" ht="19.2" x14ac:dyDescent="0.45">
      <c r="B87" s="1" t="s">
        <v>422</v>
      </c>
      <c r="C87" s="1" t="s">
        <v>1</v>
      </c>
      <c r="D87" s="4">
        <v>50</v>
      </c>
      <c r="I87" t="e">
        <f>I84</f>
        <v>#REF!</v>
      </c>
      <c r="J87" t="str">
        <f>CONCATENATE(LEFT(CONCATENATE(" ADD "," ",N87,";"),LEN(CONCATENATE(" ADD "," ",N87,";"))-2),";")</f>
        <v xml:space="preserve"> ADD  FK_SOURCED_ID VARCHAR(50);</v>
      </c>
      <c r="K87" s="25" t="s">
        <v>482</v>
      </c>
      <c r="L87" s="12"/>
      <c r="M87" s="18" t="str">
        <f t="shared" si="41"/>
        <v>FK_SOURCED_ID,</v>
      </c>
      <c r="N87" s="5" t="str">
        <f t="shared" ref="N87:N93" si="42">CONCATENATE(B87," ",C87,"(",D87,")",",")</f>
        <v>FK_SOURCED_ID VARCHAR(50),</v>
      </c>
      <c r="O87" s="1" t="s">
        <v>10</v>
      </c>
      <c r="P87" t="s">
        <v>394</v>
      </c>
      <c r="Q87" t="s">
        <v>2</v>
      </c>
      <c r="W87" s="17" t="str">
        <f t="shared" si="35"/>
        <v>fkSourcedId</v>
      </c>
      <c r="X87" s="3" t="str">
        <f t="shared" si="36"/>
        <v>"fkSourcedId":"",</v>
      </c>
      <c r="Y87" s="22" t="str">
        <f t="shared" ref="Y87:Y93" si="43">CONCATENATE("public static String ",,B87,,"=","""",W87,""";")</f>
        <v>public static String FK_SOURCED_ID="fkSourcedId";</v>
      </c>
      <c r="Z87" s="7" t="str">
        <f t="shared" ref="Z87:Z92" si="44">CONCATENATE("private String ",W87,"=","""""",";")</f>
        <v>private String fkSourcedId="";</v>
      </c>
    </row>
    <row r="88" spans="2:26" ht="19.2" x14ac:dyDescent="0.45">
      <c r="B88" s="1" t="s">
        <v>400</v>
      </c>
      <c r="C88" s="1" t="s">
        <v>1</v>
      </c>
      <c r="D88" s="4">
        <v>40</v>
      </c>
      <c r="I88">
        <f>I82</f>
        <v>0</v>
      </c>
      <c r="J88" t="s">
        <v>395</v>
      </c>
      <c r="K88" s="25" t="str">
        <f>CONCATENATE(B88,",")</f>
        <v>ESTIMATED_HOURS,</v>
      </c>
      <c r="L88" s="12"/>
      <c r="M88" s="18" t="str">
        <f t="shared" si="41"/>
        <v>ESTIMATED_HOURS,</v>
      </c>
      <c r="N88" s="5" t="str">
        <f t="shared" si="42"/>
        <v>ESTIMATED_HOURS VARCHAR(40),</v>
      </c>
      <c r="O88" s="1" t="s">
        <v>405</v>
      </c>
      <c r="P88" t="s">
        <v>406</v>
      </c>
      <c r="W88" s="17" t="str">
        <f t="shared" si="35"/>
        <v>estimatedHours</v>
      </c>
      <c r="X88" s="3" t="str">
        <f t="shared" si="36"/>
        <v>"estimatedHours":"",</v>
      </c>
      <c r="Y88" s="22" t="str">
        <f t="shared" si="43"/>
        <v>public static String ESTIMATED_HOURS="estimatedHours";</v>
      </c>
      <c r="Z88" s="7" t="str">
        <f>CONCATENATE("private String ",W88,"=","""""",";")</f>
        <v>private String estimatedHours="";</v>
      </c>
    </row>
    <row r="89" spans="2:26" ht="19.2" x14ac:dyDescent="0.45">
      <c r="B89" s="1" t="s">
        <v>401</v>
      </c>
      <c r="C89" s="1" t="s">
        <v>1</v>
      </c>
      <c r="D89" s="4">
        <v>40</v>
      </c>
      <c r="I89" t="e">
        <f>I84</f>
        <v>#REF!</v>
      </c>
      <c r="J89" t="s">
        <v>395</v>
      </c>
      <c r="K89" s="25" t="str">
        <f>CONCATENATE(B89,",")</f>
        <v>SPENT_HOURS,</v>
      </c>
      <c r="L89" s="12"/>
      <c r="M89" s="18" t="str">
        <f>CONCATENATE(B89,",")</f>
        <v>SPENT_HOURS,</v>
      </c>
      <c r="N89" s="5" t="str">
        <f t="shared" si="42"/>
        <v>SPENT_HOURS VARCHAR(40),</v>
      </c>
      <c r="O89" s="1" t="s">
        <v>407</v>
      </c>
      <c r="P89" t="s">
        <v>406</v>
      </c>
      <c r="W89" s="17" t="str">
        <f t="shared" si="35"/>
        <v>spentHours</v>
      </c>
      <c r="X89" s="3" t="str">
        <f t="shared" si="36"/>
        <v>"spentHours":"",</v>
      </c>
      <c r="Y89" s="22" t="str">
        <f t="shared" si="43"/>
        <v>public static String SPENT_HOURS="spentHours";</v>
      </c>
      <c r="Z89" s="7" t="str">
        <f t="shared" si="44"/>
        <v>private String spentHours="";</v>
      </c>
    </row>
    <row r="90" spans="2:26" ht="19.2" x14ac:dyDescent="0.45">
      <c r="B90" s="1" t="s">
        <v>360</v>
      </c>
      <c r="C90" s="1" t="s">
        <v>1</v>
      </c>
      <c r="D90" s="4">
        <v>40</v>
      </c>
      <c r="I90">
        <f>I82</f>
        <v>0</v>
      </c>
      <c r="J90" t="s">
        <v>395</v>
      </c>
      <c r="K90" s="36" t="s">
        <v>591</v>
      </c>
      <c r="L90" s="12"/>
      <c r="M90" s="18" t="str">
        <f>CONCATENATE(B90,",")</f>
        <v>SPRINT_NAME,</v>
      </c>
      <c r="N90" s="5" t="str">
        <f t="shared" si="42"/>
        <v>SPRINT_NAME VARCHAR(40),</v>
      </c>
      <c r="O90" s="1" t="s">
        <v>112</v>
      </c>
      <c r="P90" t="s">
        <v>394</v>
      </c>
      <c r="W90" s="17" t="str">
        <f t="shared" si="35"/>
        <v>isSourced</v>
      </c>
      <c r="X90" s="3" t="str">
        <f t="shared" si="36"/>
        <v>"isSourced":"",</v>
      </c>
      <c r="Y90" s="22" t="str">
        <f t="shared" si="43"/>
        <v>public static String SPRINT_NAME="isSourced";</v>
      </c>
      <c r="Z90" s="7" t="str">
        <f t="shared" si="44"/>
        <v>private String isSourced="";</v>
      </c>
    </row>
    <row r="91" spans="2:26" ht="19.2" x14ac:dyDescent="0.45">
      <c r="B91" s="1" t="s">
        <v>457</v>
      </c>
      <c r="C91" s="1" t="s">
        <v>1</v>
      </c>
      <c r="D91" s="4">
        <v>40</v>
      </c>
      <c r="I91" t="e">
        <f>I84</f>
        <v>#REF!</v>
      </c>
      <c r="J91" t="s">
        <v>395</v>
      </c>
      <c r="K91" t="s">
        <v>592</v>
      </c>
      <c r="L91" s="12"/>
      <c r="M91" s="18" t="str">
        <f>CONCATENATE(B91,",")</f>
        <v>LABEL_NAME,</v>
      </c>
      <c r="N91" s="5" t="str">
        <f t="shared" si="42"/>
        <v>LABEL_NAME VARCHAR(40),</v>
      </c>
      <c r="O91" s="1" t="s">
        <v>112</v>
      </c>
      <c r="P91" t="s">
        <v>394</v>
      </c>
      <c r="W91" s="17" t="str">
        <f t="shared" si="35"/>
        <v>isSourced</v>
      </c>
      <c r="X91" s="3" t="str">
        <f t="shared" si="36"/>
        <v>"isSourced":"",</v>
      </c>
      <c r="Y91" s="22" t="str">
        <f t="shared" si="43"/>
        <v>public static String LABEL_NAME="isSourced";</v>
      </c>
      <c r="Z91" s="7" t="str">
        <f>CONCATENATE("private String ",W91,"=","""""",";")</f>
        <v>private String isSourced="";</v>
      </c>
    </row>
    <row r="92" spans="2:26" ht="19.2" x14ac:dyDescent="0.45">
      <c r="B92" s="1" t="s">
        <v>341</v>
      </c>
      <c r="C92" s="1" t="s">
        <v>1</v>
      </c>
      <c r="D92" s="4">
        <v>40</v>
      </c>
      <c r="I92" t="e">
        <f>I85</f>
        <v>#REF!</v>
      </c>
      <c r="J92" t="s">
        <v>395</v>
      </c>
      <c r="K92" t="s">
        <v>669</v>
      </c>
      <c r="L92" s="12"/>
      <c r="M92" s="18" t="str">
        <f>CONCATENATE(B92,",")</f>
        <v>ASSIGNEE_NAME,</v>
      </c>
      <c r="N92" s="5" t="str">
        <f t="shared" si="42"/>
        <v>ASSIGNEE_NAME VARCHAR(40),</v>
      </c>
      <c r="O92" s="1" t="s">
        <v>112</v>
      </c>
      <c r="P92" t="s">
        <v>394</v>
      </c>
      <c r="W92" s="17" t="str">
        <f t="shared" si="35"/>
        <v>isSourced</v>
      </c>
      <c r="X92" s="3" t="str">
        <f t="shared" si="36"/>
        <v>"isSourced":"",</v>
      </c>
      <c r="Y92" s="22" t="str">
        <f t="shared" si="43"/>
        <v>public static String ASSIGNEE_NAME="isSourced";</v>
      </c>
      <c r="Z92" s="7" t="str">
        <f t="shared" si="44"/>
        <v>private String isSourced="";</v>
      </c>
    </row>
    <row r="93" spans="2:26" ht="19.2" x14ac:dyDescent="0.45">
      <c r="B93" s="1" t="s">
        <v>393</v>
      </c>
      <c r="C93" s="1" t="s">
        <v>1</v>
      </c>
      <c r="D93" s="4">
        <v>40</v>
      </c>
      <c r="I93" t="e">
        <f>I86</f>
        <v>#REF!</v>
      </c>
      <c r="J93" t="s">
        <v>395</v>
      </c>
      <c r="K93" s="21" t="s">
        <v>483</v>
      </c>
      <c r="L93" s="12"/>
      <c r="M93" s="18" t="str">
        <f t="shared" si="41"/>
        <v>IS_SOURCED,</v>
      </c>
      <c r="N93" s="5" t="str">
        <f t="shared" si="42"/>
        <v>IS_SOURCED VARCHAR(40),</v>
      </c>
      <c r="O93" s="1" t="s">
        <v>112</v>
      </c>
      <c r="P93" t="s">
        <v>394</v>
      </c>
      <c r="W93" s="17" t="str">
        <f t="shared" si="35"/>
        <v>isSourced</v>
      </c>
      <c r="X93" s="3" t="str">
        <f t="shared" si="36"/>
        <v>"isSourced":"",</v>
      </c>
      <c r="Y93" s="22" t="str">
        <f t="shared" si="43"/>
        <v>public static String IS_SOURCED="isSourced";</v>
      </c>
      <c r="Z93" s="7" t="str">
        <f t="shared" ref="Z93:Z104" si="45">CONCATENATE("private String ",W93,"=","""""",";")</f>
        <v>private String isSourced="";</v>
      </c>
    </row>
    <row r="94" spans="2:26" ht="19.2" x14ac:dyDescent="0.45">
      <c r="B94" s="10" t="s">
        <v>490</v>
      </c>
      <c r="C94" s="1" t="s">
        <v>1</v>
      </c>
      <c r="D94" s="4">
        <v>3000</v>
      </c>
      <c r="I94" t="e">
        <f>I86</f>
        <v>#REF!</v>
      </c>
      <c r="J94" t="s">
        <v>395</v>
      </c>
      <c r="K94" s="21" t="s">
        <v>484</v>
      </c>
      <c r="L94" s="12"/>
      <c r="M94" s="18" t="str">
        <f>CONCATENATE(B104,",")</f>
        <v>DESCRIPTION_SOURCED,</v>
      </c>
      <c r="N94" s="5" t="str">
        <f>CONCATENATE(B104," ",C94,"(",D94,")",",")</f>
        <v>DESCRIPTION_SOURCED VARCHAR(3000),</v>
      </c>
      <c r="O94" s="1" t="s">
        <v>14</v>
      </c>
      <c r="P94" t="s">
        <v>394</v>
      </c>
      <c r="W94" s="17" t="str">
        <f t="shared" si="35"/>
        <v>descriptionSourced</v>
      </c>
      <c r="X94" s="3" t="str">
        <f t="shared" si="36"/>
        <v>"descriptionSourced":"",</v>
      </c>
      <c r="Y94" s="22" t="str">
        <f>CONCATENATE("public static String ",,B104,,"=","""",W94,""";")</f>
        <v>public static String DESCRIPTION_SOURCED="descriptionSourced";</v>
      </c>
      <c r="Z94" s="7" t="str">
        <f t="shared" si="45"/>
        <v>private String descriptionSourced="";</v>
      </c>
    </row>
    <row r="95" spans="2:26" ht="30.6" x14ac:dyDescent="0.45">
      <c r="B95" s="1" t="s">
        <v>507</v>
      </c>
      <c r="C95" s="1" t="s">
        <v>1</v>
      </c>
      <c r="D95" s="4">
        <v>3000</v>
      </c>
      <c r="I95" t="e">
        <f>#REF!</f>
        <v>#REF!</v>
      </c>
      <c r="K95" s="21" t="s">
        <v>508</v>
      </c>
      <c r="L95" s="12"/>
      <c r="M95" s="18" t="str">
        <f>CONCATENATE(B95,",")</f>
        <v>IS_INITIAL,</v>
      </c>
      <c r="N95" s="5" t="str">
        <f t="shared" ref="N95:N102" si="46">CONCATENATE(B95," ",C95,"(",D95,")",",")</f>
        <v>IS_INITIAL VARCHAR(3000),</v>
      </c>
      <c r="O95" s="1" t="s">
        <v>112</v>
      </c>
      <c r="P95" t="s">
        <v>506</v>
      </c>
      <c r="W95" s="17" t="str">
        <f t="shared" si="35"/>
        <v>isInitial</v>
      </c>
      <c r="X95" s="3" t="str">
        <f t="shared" si="36"/>
        <v>"isInitial":"",</v>
      </c>
      <c r="Y95" s="22" t="str">
        <f t="shared" ref="Y95:Y102" si="47">CONCATENATE("public static String ",,B95,,"=","""",W95,""";")</f>
        <v>public static String IS_INITIAL="isInitial";</v>
      </c>
      <c r="Z95" s="7" t="str">
        <f t="shared" si="45"/>
        <v>private String isInitial="";</v>
      </c>
    </row>
    <row r="96" spans="2:26" ht="19.2" x14ac:dyDescent="0.45">
      <c r="B96" s="1" t="s">
        <v>488</v>
      </c>
      <c r="C96" s="1" t="s">
        <v>1</v>
      </c>
      <c r="D96" s="4">
        <v>3000</v>
      </c>
      <c r="I96" t="e">
        <f>#REF!</f>
        <v>#REF!</v>
      </c>
      <c r="K96" s="21" t="s">
        <v>509</v>
      </c>
      <c r="L96" s="12"/>
      <c r="M96" s="18" t="str">
        <f>CONCATENATE(B96,",")</f>
        <v>IS_BOUNDED,</v>
      </c>
      <c r="N96" s="5" t="str">
        <f t="shared" si="46"/>
        <v>IS_BOUNDED VARCHAR(3000),</v>
      </c>
      <c r="O96" s="1" t="s">
        <v>14</v>
      </c>
      <c r="W96" s="17" t="str">
        <f t="shared" si="35"/>
        <v>description</v>
      </c>
      <c r="X96" s="3" t="str">
        <f t="shared" si="36"/>
        <v>"description":"",</v>
      </c>
      <c r="Y96" s="22" t="str">
        <f t="shared" si="47"/>
        <v>public static String IS_BOUNDED="description";</v>
      </c>
      <c r="Z96" s="7" t="str">
        <f t="shared" si="45"/>
        <v>private String description="";</v>
      </c>
    </row>
    <row r="97" spans="2:26" ht="19.2" x14ac:dyDescent="0.45">
      <c r="B97" s="1" t="s">
        <v>700</v>
      </c>
      <c r="C97" s="1" t="s">
        <v>1</v>
      </c>
      <c r="D97" s="4">
        <v>300</v>
      </c>
      <c r="I97" t="e">
        <f>I87</f>
        <v>#REF!</v>
      </c>
      <c r="J97" t="str">
        <f t="shared" ref="J97:J102" si="48">CONCATENATE(LEFT(CONCATENATE(" ADD "," ",N97,";"),LEN(CONCATENATE(" ADD "," ",N97,";"))-2),";")</f>
        <v xml:space="preserve"> ADD  IS_API VARCHAR(300);</v>
      </c>
      <c r="K97" s="25" t="str">
        <f t="shared" ref="K97:K103" si="49">CONCATENATE(B97,",")</f>
        <v>IS_API,</v>
      </c>
      <c r="L97" s="12"/>
      <c r="M97" s="18" t="str">
        <f>CONCATENATE(B97,",")</f>
        <v>IS_API,</v>
      </c>
      <c r="N97" s="5" t="str">
        <f t="shared" si="46"/>
        <v>IS_API VARCHAR(300),</v>
      </c>
      <c r="O97" s="1" t="s">
        <v>112</v>
      </c>
      <c r="P97" t="s">
        <v>702</v>
      </c>
      <c r="W97" s="17" t="str">
        <f t="shared" si="35"/>
        <v>isApi</v>
      </c>
      <c r="X97" s="3" t="str">
        <f t="shared" si="36"/>
        <v>"isApi":"",</v>
      </c>
      <c r="Y97" s="22" t="str">
        <f t="shared" si="47"/>
        <v>public static String IS_API="isApi";</v>
      </c>
      <c r="Z97" s="7" t="str">
        <f t="shared" si="45"/>
        <v>private String isApi="";</v>
      </c>
    </row>
    <row r="98" spans="2:26" ht="19.2" x14ac:dyDescent="0.45">
      <c r="B98" s="1" t="s">
        <v>97</v>
      </c>
      <c r="C98" s="1" t="s">
        <v>701</v>
      </c>
      <c r="D98" s="4"/>
      <c r="I98" t="e">
        <f>I92</f>
        <v>#REF!</v>
      </c>
      <c r="J98" t="str">
        <f t="shared" si="48"/>
        <v xml:space="preserve"> ADD  PARAM_1 TEXT();</v>
      </c>
      <c r="K98" s="25" t="str">
        <f t="shared" si="49"/>
        <v>PARAM_1,</v>
      </c>
      <c r="L98" s="12"/>
      <c r="M98" s="18"/>
      <c r="N98" s="5" t="str">
        <f t="shared" si="46"/>
        <v>PARAM_1 TEXT(),</v>
      </c>
      <c r="O98" s="1" t="s">
        <v>102</v>
      </c>
      <c r="P98">
        <v>1</v>
      </c>
      <c r="W98" s="17" t="str">
        <f t="shared" si="35"/>
        <v>param1</v>
      </c>
      <c r="X98" s="3" t="str">
        <f t="shared" si="36"/>
        <v>"param1":"",</v>
      </c>
      <c r="Y98" s="22" t="str">
        <f t="shared" si="47"/>
        <v>public static String PARAM_1="param1";</v>
      </c>
      <c r="Z98" s="7" t="str">
        <f t="shared" si="45"/>
        <v>private String param1="";</v>
      </c>
    </row>
    <row r="99" spans="2:26" ht="19.2" x14ac:dyDescent="0.45">
      <c r="B99" s="1" t="s">
        <v>98</v>
      </c>
      <c r="C99" s="1" t="s">
        <v>701</v>
      </c>
      <c r="D99" s="4"/>
      <c r="I99" t="e">
        <f>I93</f>
        <v>#REF!</v>
      </c>
      <c r="J99" t="str">
        <f t="shared" si="48"/>
        <v xml:space="preserve"> ADD  PARAM_2 TEXT();</v>
      </c>
      <c r="K99" s="25" t="str">
        <f t="shared" si="49"/>
        <v>PARAM_2,</v>
      </c>
      <c r="L99" s="12"/>
      <c r="M99" s="18"/>
      <c r="N99" s="5" t="str">
        <f t="shared" si="46"/>
        <v>PARAM_2 TEXT(),</v>
      </c>
      <c r="O99" s="1" t="s">
        <v>102</v>
      </c>
      <c r="P99">
        <v>2</v>
      </c>
      <c r="W99" s="17" t="str">
        <f t="shared" si="35"/>
        <v>param2</v>
      </c>
      <c r="X99" s="3" t="str">
        <f t="shared" si="36"/>
        <v>"param2":"",</v>
      </c>
      <c r="Y99" s="22" t="str">
        <f t="shared" si="47"/>
        <v>public static String PARAM_2="param2";</v>
      </c>
      <c r="Z99" s="7" t="str">
        <f t="shared" si="45"/>
        <v>private String param2="";</v>
      </c>
    </row>
    <row r="100" spans="2:26" ht="19.2" x14ac:dyDescent="0.45">
      <c r="B100" s="1" t="s">
        <v>99</v>
      </c>
      <c r="C100" s="1" t="s">
        <v>701</v>
      </c>
      <c r="D100" s="4"/>
      <c r="I100" t="e">
        <f>I98</f>
        <v>#REF!</v>
      </c>
      <c r="J100" t="str">
        <f t="shared" si="48"/>
        <v xml:space="preserve"> ADD  PARAM_3 TEXT();</v>
      </c>
      <c r="K100" s="25" t="str">
        <f t="shared" si="49"/>
        <v>PARAM_3,</v>
      </c>
      <c r="L100" s="12"/>
      <c r="M100" s="18" t="str">
        <f>CONCATENATE(B100,",")</f>
        <v>PARAM_3,</v>
      </c>
      <c r="N100" s="5" t="str">
        <f t="shared" si="46"/>
        <v>PARAM_3 TEXT(),</v>
      </c>
      <c r="O100" s="1" t="s">
        <v>102</v>
      </c>
      <c r="P100">
        <v>3</v>
      </c>
      <c r="W100" s="17" t="str">
        <f t="shared" si="35"/>
        <v>param3</v>
      </c>
      <c r="X100" s="3" t="str">
        <f t="shared" si="36"/>
        <v>"param3":"",</v>
      </c>
      <c r="Y100" s="22" t="str">
        <f t="shared" si="47"/>
        <v>public static String PARAM_3="param3";</v>
      </c>
      <c r="Z100" s="7" t="str">
        <f t="shared" si="45"/>
        <v>private String param3="";</v>
      </c>
    </row>
    <row r="101" spans="2:26" ht="19.2" x14ac:dyDescent="0.45">
      <c r="B101" s="1" t="s">
        <v>697</v>
      </c>
      <c r="C101" s="1" t="s">
        <v>1</v>
      </c>
      <c r="D101" s="4">
        <v>300</v>
      </c>
      <c r="I101" t="e">
        <f>I91</f>
        <v>#REF!</v>
      </c>
      <c r="J101" t="str">
        <f t="shared" si="48"/>
        <v xml:space="preserve"> ADD  JIRA_ID VARCHAR(300);</v>
      </c>
      <c r="K101" s="25" t="str">
        <f t="shared" si="49"/>
        <v>JIRA_ID,</v>
      </c>
      <c r="L101" s="12"/>
      <c r="M101" s="18" t="str">
        <f>CONCATENATE(B101,",")</f>
        <v>JIRA_ID,</v>
      </c>
      <c r="N101" s="5" t="str">
        <f t="shared" si="46"/>
        <v>JIRA_ID VARCHAR(300),</v>
      </c>
      <c r="O101" s="1" t="s">
        <v>699</v>
      </c>
      <c r="P101" t="s">
        <v>2</v>
      </c>
      <c r="W101" s="17" t="str">
        <f t="shared" si="35"/>
        <v>jiraId</v>
      </c>
      <c r="X101" s="3" t="str">
        <f t="shared" si="36"/>
        <v>"jiraId":"",</v>
      </c>
      <c r="Y101" s="22" t="str">
        <f t="shared" si="47"/>
        <v>public static String JIRA_ID="jiraId";</v>
      </c>
      <c r="Z101" s="7" t="str">
        <f t="shared" si="45"/>
        <v>private String jiraId="";</v>
      </c>
    </row>
    <row r="102" spans="2:26" ht="19.2" x14ac:dyDescent="0.45">
      <c r="B102" s="1" t="s">
        <v>698</v>
      </c>
      <c r="C102" s="1" t="s">
        <v>1</v>
      </c>
      <c r="D102" s="4">
        <v>300</v>
      </c>
      <c r="I102" t="e">
        <f>I91</f>
        <v>#REF!</v>
      </c>
      <c r="J102" t="str">
        <f t="shared" si="48"/>
        <v xml:space="preserve"> ADD  JIRA_KEY VARCHAR(300);</v>
      </c>
      <c r="K102" s="25" t="str">
        <f t="shared" si="49"/>
        <v>JIRA_KEY,</v>
      </c>
      <c r="L102" s="12"/>
      <c r="M102" s="18" t="str">
        <f>CONCATENATE(B102,",")</f>
        <v>JIRA_KEY,</v>
      </c>
      <c r="N102" s="5" t="str">
        <f t="shared" si="46"/>
        <v>JIRA_KEY VARCHAR(300),</v>
      </c>
      <c r="O102" s="1" t="s">
        <v>699</v>
      </c>
      <c r="P102" t="s">
        <v>43</v>
      </c>
      <c r="W102" s="17" t="str">
        <f t="shared" si="35"/>
        <v>jiraKey</v>
      </c>
      <c r="X102" s="3" t="str">
        <f t="shared" si="36"/>
        <v>"jiraKey":"",</v>
      </c>
      <c r="Y102" s="22" t="str">
        <f t="shared" si="47"/>
        <v>public static String JIRA_KEY="jiraKey";</v>
      </c>
      <c r="Z102" s="7" t="str">
        <f t="shared" si="45"/>
        <v>private String jiraKey="";</v>
      </c>
    </row>
    <row r="103" spans="2:26" ht="19.2" x14ac:dyDescent="0.45">
      <c r="B103" s="1" t="s">
        <v>736</v>
      </c>
      <c r="C103" s="1" t="s">
        <v>1</v>
      </c>
      <c r="D103" s="4">
        <v>300</v>
      </c>
      <c r="I103" t="e">
        <f>I91</f>
        <v>#REF!</v>
      </c>
      <c r="J103" t="str">
        <f>CONCATENATE(LEFT(CONCATENATE(" ADD "," ",N103,";"),LEN(CONCATENATE(" ADD "," ",N103,";"))-2),";")</f>
        <v xml:space="preserve"> ADD  SHOW_PROTOTYPE VARCHAR(300);</v>
      </c>
      <c r="K103" s="25" t="str">
        <f t="shared" si="49"/>
        <v>SHOW_PROTOTYPE,</v>
      </c>
      <c r="L103" s="12"/>
      <c r="M103" s="18" t="str">
        <f>CONCATENATE(B103,",")</f>
        <v>SHOW_PROTOTYPE,</v>
      </c>
      <c r="N103" s="5" t="str">
        <f>CONCATENATE(B103," ",C103,"(",D103,")",",")</f>
        <v>SHOW_PROTOTYPE VARCHAR(300),</v>
      </c>
      <c r="O103" s="1" t="s">
        <v>737</v>
      </c>
      <c r="P103" t="s">
        <v>738</v>
      </c>
      <c r="W103" s="17" t="str">
        <f>CONCATENATE(,LOWER(O103),UPPER(LEFT(P103,1)),LOWER(RIGHT(P103,LEN(P103)-IF(LEN(P103)&gt;0,1,LEN(P103)))),UPPER(LEFT(Q103,1)),LOWER(RIGHT(Q103,LEN(Q103)-IF(LEN(Q103)&gt;0,1,LEN(Q103)))),UPPER(LEFT(R103,1)),LOWER(RIGHT(R103,LEN(R103)-IF(LEN(R103)&gt;0,1,LEN(R103)))),UPPER(LEFT(S103,1)),LOWER(RIGHT(S103,LEN(S103)-IF(LEN(S103)&gt;0,1,LEN(S103)))),UPPER(LEFT(T103,1)),LOWER(RIGHT(T103,LEN(T103)-IF(LEN(T103)&gt;0,1,LEN(T103)))),UPPER(LEFT(U103,1)),LOWER(RIGHT(U103,LEN(U103)-IF(LEN(U103)&gt;0,1,LEN(U103)))),UPPER(LEFT(V103,1)),LOWER(RIGHT(V103,LEN(V103)-IF(LEN(V103)&gt;0,1,LEN(V103)))))</f>
        <v>showPrototype</v>
      </c>
      <c r="X103" s="3" t="str">
        <f>CONCATENATE("""",W103,"""",":","""","""",",")</f>
        <v>"showPrototype":"",</v>
      </c>
      <c r="Y103" s="22" t="str">
        <f>CONCATENATE("public static String ",,B103,,"=","""",W103,""";")</f>
        <v>public static String SHOW_PROTOTYPE="showPrototype";</v>
      </c>
      <c r="Z103" s="7" t="str">
        <f>CONCATENATE("private String ",W103,"=","""""",";")</f>
        <v>private String showPrototype="";</v>
      </c>
    </row>
    <row r="104" spans="2:26" ht="19.2" x14ac:dyDescent="0.45">
      <c r="B104" s="1" t="s">
        <v>396</v>
      </c>
      <c r="C104" s="1" t="s">
        <v>1</v>
      </c>
      <c r="D104" s="4">
        <v>3000</v>
      </c>
      <c r="I104" t="e">
        <f>#REF!</f>
        <v>#REF!</v>
      </c>
      <c r="K104" s="21" t="s">
        <v>485</v>
      </c>
      <c r="L104" s="12"/>
      <c r="M104" s="18" t="e">
        <f>CONCATENATE(#REF!,",")</f>
        <v>#REF!</v>
      </c>
      <c r="N104" s="5" t="e">
        <f>CONCATENATE(#REF!," ",C104,"(",D104,")",",")</f>
        <v>#REF!</v>
      </c>
      <c r="O104" s="1" t="s">
        <v>14</v>
      </c>
      <c r="W104" s="17" t="str">
        <f t="shared" si="35"/>
        <v>description</v>
      </c>
      <c r="X104" s="3" t="str">
        <f t="shared" si="36"/>
        <v>"description":"",</v>
      </c>
      <c r="Y104" s="22" t="e">
        <f>CONCATENATE("public static String ",,#REF!,,"=","""",W104,""";")</f>
        <v>#REF!</v>
      </c>
      <c r="Z104" s="7" t="str">
        <f t="shared" si="45"/>
        <v>private String description="";</v>
      </c>
    </row>
    <row r="105" spans="2:26" ht="19.2" x14ac:dyDescent="0.45">
      <c r="B105" s="1" t="s">
        <v>489</v>
      </c>
      <c r="C105" s="1"/>
      <c r="D105" s="8"/>
      <c r="K105" s="21" t="s">
        <v>14</v>
      </c>
      <c r="M105" s="18"/>
      <c r="N105" s="33" t="s">
        <v>130</v>
      </c>
      <c r="O105" s="1"/>
      <c r="W105" s="17"/>
    </row>
    <row r="106" spans="2:26" ht="19.2" x14ac:dyDescent="0.45">
      <c r="C106" s="1"/>
      <c r="D106" s="8"/>
      <c r="K106" s="21" t="s">
        <v>486</v>
      </c>
      <c r="M106" s="18"/>
      <c r="N106" s="31" t="s">
        <v>126</v>
      </c>
      <c r="O106" s="1"/>
      <c r="W106" s="17"/>
    </row>
    <row r="107" spans="2:26" ht="19.2" x14ac:dyDescent="0.45">
      <c r="C107" s="14"/>
      <c r="D107" s="9"/>
      <c r="M107" s="20"/>
      <c r="W107" s="17"/>
    </row>
    <row r="108" spans="2:26" ht="19.2" x14ac:dyDescent="0.45">
      <c r="C108" s="14"/>
      <c r="D108" s="9"/>
      <c r="M108" s="20"/>
      <c r="W108" s="17"/>
    </row>
    <row r="109" spans="2:26" x14ac:dyDescent="0.3">
      <c r="B109" s="2" t="s">
        <v>637</v>
      </c>
      <c r="I109" t="str">
        <f>CONCATENATE("ALTER TABLE"," ",B109)</f>
        <v>ALTER TABLE TM_BACKLOG_LIST_WITH_TASK</v>
      </c>
      <c r="J109" t="s">
        <v>293</v>
      </c>
      <c r="K109" s="26" t="s">
        <v>662</v>
      </c>
      <c r="N109" s="5" t="s">
        <v>594</v>
      </c>
    </row>
    <row r="110" spans="2:26" ht="19.2" x14ac:dyDescent="0.45">
      <c r="B110" s="1" t="s">
        <v>2</v>
      </c>
      <c r="C110" s="1" t="s">
        <v>1</v>
      </c>
      <c r="D110" s="4">
        <v>30</v>
      </c>
      <c r="E110" s="24" t="s">
        <v>113</v>
      </c>
      <c r="I110" t="str">
        <f>I109</f>
        <v>ALTER TABLE TM_BACKLOG_LIST_WITH_TASK</v>
      </c>
      <c r="K110" s="25" t="s">
        <v>594</v>
      </c>
      <c r="L110" s="12"/>
      <c r="M110" s="18" t="str">
        <f t="shared" ref="M110:M115" si="50">CONCATENATE(B110,",")</f>
        <v>ID,</v>
      </c>
      <c r="N110" s="5" t="s">
        <v>595</v>
      </c>
      <c r="O110" s="1" t="s">
        <v>2</v>
      </c>
      <c r="P110" s="6"/>
      <c r="Q110" s="6"/>
      <c r="R110" s="6"/>
      <c r="S110" s="6"/>
      <c r="T110" s="6"/>
      <c r="U110" s="6"/>
      <c r="V110" s="6"/>
      <c r="W110" s="17" t="str">
        <f t="shared" ref="W110:W148" si="51"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id</v>
      </c>
      <c r="X110" s="3" t="str">
        <f t="shared" ref="X110:X147" si="52">CONCATENATE("""",W110,"""",":","""","""",",")</f>
        <v>"id":"",</v>
      </c>
      <c r="Y110" s="22" t="str">
        <f t="shared" ref="Y110:Y129" si="53">CONCATENATE("public static String ",,B110,,"=","""",W110,""";")</f>
        <v>public static String ID="id";</v>
      </c>
      <c r="Z110" s="7" t="str">
        <f t="shared" ref="Z110:Z147" si="54">CONCATENATE("private String ",W110,"=","""""",";")</f>
        <v>private String id="";</v>
      </c>
    </row>
    <row r="111" spans="2:26" ht="19.2" x14ac:dyDescent="0.45">
      <c r="B111" s="1" t="s">
        <v>3</v>
      </c>
      <c r="C111" s="1" t="s">
        <v>1</v>
      </c>
      <c r="D111" s="4">
        <v>10</v>
      </c>
      <c r="I111" t="str">
        <f>I110</f>
        <v>ALTER TABLE TM_BACKLOG_LIST_WITH_TASK</v>
      </c>
      <c r="K111" s="25" t="s">
        <v>595</v>
      </c>
      <c r="L111" s="12"/>
      <c r="M111" s="18" t="str">
        <f t="shared" si="50"/>
        <v>STATUS,</v>
      </c>
      <c r="N111" s="5" t="s">
        <v>596</v>
      </c>
      <c r="O111" s="1" t="s">
        <v>3</v>
      </c>
      <c r="W111" s="17" t="str">
        <f t="shared" si="51"/>
        <v>status</v>
      </c>
      <c r="X111" s="3" t="str">
        <f t="shared" si="52"/>
        <v>"status":"",</v>
      </c>
      <c r="Y111" s="22" t="str">
        <f t="shared" si="53"/>
        <v>public static String STATUS="status";</v>
      </c>
      <c r="Z111" s="7" t="str">
        <f t="shared" si="54"/>
        <v>private String status="";</v>
      </c>
    </row>
    <row r="112" spans="2:26" ht="19.2" x14ac:dyDescent="0.45">
      <c r="B112" s="1" t="s">
        <v>4</v>
      </c>
      <c r="C112" s="1" t="s">
        <v>1</v>
      </c>
      <c r="D112" s="4">
        <v>30</v>
      </c>
      <c r="I112" t="str">
        <f>I111</f>
        <v>ALTER TABLE TM_BACKLOG_LIST_WITH_TASK</v>
      </c>
      <c r="K112" s="25" t="s">
        <v>596</v>
      </c>
      <c r="L112" s="12"/>
      <c r="M112" s="18" t="str">
        <f t="shared" si="50"/>
        <v>INSERT_DATE,</v>
      </c>
      <c r="N112" s="5" t="s">
        <v>597</v>
      </c>
      <c r="O112" s="1" t="s">
        <v>7</v>
      </c>
      <c r="P112" t="s">
        <v>8</v>
      </c>
      <c r="W112" s="17" t="str">
        <f t="shared" si="51"/>
        <v>insertDate</v>
      </c>
      <c r="X112" s="3" t="str">
        <f t="shared" si="52"/>
        <v>"insertDate":"",</v>
      </c>
      <c r="Y112" s="22" t="str">
        <f t="shared" si="53"/>
        <v>public static String INSERT_DATE="insertDate";</v>
      </c>
      <c r="Z112" s="7" t="str">
        <f t="shared" si="54"/>
        <v>private String insertDate="";</v>
      </c>
    </row>
    <row r="113" spans="2:26" ht="19.2" x14ac:dyDescent="0.45">
      <c r="B113" s="1" t="s">
        <v>5</v>
      </c>
      <c r="C113" s="1" t="s">
        <v>1</v>
      </c>
      <c r="D113" s="4">
        <v>30</v>
      </c>
      <c r="I113" t="str">
        <f>I112</f>
        <v>ALTER TABLE TM_BACKLOG_LIST_WITH_TASK</v>
      </c>
      <c r="K113" s="25" t="s">
        <v>597</v>
      </c>
      <c r="L113" s="12"/>
      <c r="M113" s="18" t="str">
        <f t="shared" si="50"/>
        <v>MODIFICATION_DATE,</v>
      </c>
      <c r="N113" s="5" t="s">
        <v>638</v>
      </c>
      <c r="O113" s="1" t="s">
        <v>9</v>
      </c>
      <c r="P113" t="s">
        <v>8</v>
      </c>
      <c r="W113" s="17" t="str">
        <f t="shared" si="51"/>
        <v>modificationDate</v>
      </c>
      <c r="X113" s="3" t="str">
        <f t="shared" si="52"/>
        <v>"modificationDate":"",</v>
      </c>
      <c r="Y113" s="22" t="str">
        <f t="shared" si="53"/>
        <v>public static String MODIFICATION_DATE="modificationDate";</v>
      </c>
      <c r="Z113" s="7" t="str">
        <f t="shared" si="54"/>
        <v>private String modificationDate="";</v>
      </c>
    </row>
    <row r="114" spans="2:26" ht="19.2" x14ac:dyDescent="0.45">
      <c r="B114" s="1" t="s">
        <v>521</v>
      </c>
      <c r="C114" s="1" t="s">
        <v>1</v>
      </c>
      <c r="D114" s="4">
        <v>222</v>
      </c>
      <c r="I114" t="e">
        <f>#REF!</f>
        <v>#REF!</v>
      </c>
      <c r="K114" s="25" t="s">
        <v>638</v>
      </c>
      <c r="L114" s="12"/>
      <c r="M114" s="18" t="str">
        <f t="shared" si="50"/>
        <v>TASK_COUNT,</v>
      </c>
      <c r="N114" s="5" t="s">
        <v>639</v>
      </c>
      <c r="O114" s="1" t="s">
        <v>311</v>
      </c>
      <c r="P114" t="s">
        <v>214</v>
      </c>
      <c r="W114" s="17" t="str">
        <f t="shared" si="51"/>
        <v>taskCount</v>
      </c>
      <c r="X114" s="3" t="str">
        <f t="shared" si="52"/>
        <v>"taskCount":"",</v>
      </c>
      <c r="Y114" s="22" t="str">
        <f t="shared" si="53"/>
        <v>public static String TASK_COUNT="taskCount";</v>
      </c>
      <c r="Z114" s="7" t="str">
        <f t="shared" si="54"/>
        <v>private String taskCount="";</v>
      </c>
    </row>
    <row r="115" spans="2:26" ht="19.2" x14ac:dyDescent="0.45">
      <c r="B115" s="1" t="s">
        <v>522</v>
      </c>
      <c r="C115" s="1" t="s">
        <v>1</v>
      </c>
      <c r="D115" s="4">
        <v>222</v>
      </c>
      <c r="I115" t="e">
        <f>#REF!</f>
        <v>#REF!</v>
      </c>
      <c r="K115" s="25" t="s">
        <v>639</v>
      </c>
      <c r="L115" s="12"/>
      <c r="M115" s="18" t="str">
        <f t="shared" si="50"/>
        <v>INPUT_COUNT,</v>
      </c>
      <c r="N115" s="5" t="s">
        <v>640</v>
      </c>
      <c r="O115" s="1" t="s">
        <v>13</v>
      </c>
      <c r="P115" t="s">
        <v>214</v>
      </c>
      <c r="W115" s="17" t="str">
        <f t="shared" si="51"/>
        <v>inputCount</v>
      </c>
      <c r="X115" s="3" t="str">
        <f t="shared" si="52"/>
        <v>"inputCount":"",</v>
      </c>
      <c r="Y115" s="22" t="str">
        <f t="shared" si="53"/>
        <v>public static String INPUT_COUNT="inputCount";</v>
      </c>
      <c r="Z115" s="7" t="str">
        <f t="shared" si="54"/>
        <v>private String inputCount="";</v>
      </c>
    </row>
    <row r="116" spans="2:26" ht="19.2" x14ac:dyDescent="0.45">
      <c r="B116" s="1" t="s">
        <v>442</v>
      </c>
      <c r="C116" s="1" t="s">
        <v>1</v>
      </c>
      <c r="D116" s="4">
        <v>12</v>
      </c>
      <c r="J116" s="23"/>
      <c r="K116" s="25" t="s">
        <v>640</v>
      </c>
      <c r="L116" s="12"/>
      <c r="M116" s="18"/>
      <c r="N116" s="5" t="s">
        <v>641</v>
      </c>
      <c r="O116" s="1" t="s">
        <v>409</v>
      </c>
      <c r="P116" t="s">
        <v>214</v>
      </c>
      <c r="W116" s="17" t="str">
        <f t="shared" si="51"/>
        <v>bugCount</v>
      </c>
      <c r="X116" s="3" t="str">
        <f t="shared" si="52"/>
        <v>"bugCount":"",</v>
      </c>
      <c r="Y116" s="22" t="str">
        <f t="shared" si="53"/>
        <v>public static String BUG_COUNT="bugCount";</v>
      </c>
      <c r="Z116" s="7" t="str">
        <f t="shared" si="54"/>
        <v>private String bugCount="";</v>
      </c>
    </row>
    <row r="117" spans="2:26" ht="19.2" x14ac:dyDescent="0.45">
      <c r="B117" s="1" t="s">
        <v>443</v>
      </c>
      <c r="C117" s="1" t="s">
        <v>1</v>
      </c>
      <c r="D117" s="4">
        <v>12</v>
      </c>
      <c r="J117" s="23"/>
      <c r="K117" s="25" t="s">
        <v>641</v>
      </c>
      <c r="L117" s="12"/>
      <c r="M117" s="18"/>
      <c r="N117" s="5" t="s">
        <v>642</v>
      </c>
      <c r="O117" s="1" t="s">
        <v>410</v>
      </c>
      <c r="P117" t="s">
        <v>214</v>
      </c>
      <c r="W117" s="17" t="str">
        <f t="shared" si="51"/>
        <v>updateCount</v>
      </c>
      <c r="X117" s="3" t="str">
        <f t="shared" si="52"/>
        <v>"updateCount":"",</v>
      </c>
      <c r="Y117" s="22" t="str">
        <f t="shared" si="53"/>
        <v>public static String UPDATE_COUNT="updateCount";</v>
      </c>
      <c r="Z117" s="7" t="str">
        <f t="shared" si="54"/>
        <v>private String updateCount="";</v>
      </c>
    </row>
    <row r="118" spans="2:26" ht="19.2" x14ac:dyDescent="0.45">
      <c r="B118" s="1" t="s">
        <v>523</v>
      </c>
      <c r="C118" s="1" t="s">
        <v>1</v>
      </c>
      <c r="D118" s="4">
        <v>12</v>
      </c>
      <c r="J118" s="23"/>
      <c r="K118" s="25" t="s">
        <v>642</v>
      </c>
      <c r="L118" s="12"/>
      <c r="M118" s="18"/>
      <c r="N118" s="5" t="s">
        <v>643</v>
      </c>
      <c r="O118" s="1" t="s">
        <v>323</v>
      </c>
      <c r="P118" t="s">
        <v>214</v>
      </c>
      <c r="W118" s="17" t="str">
        <f t="shared" si="51"/>
        <v>commentCount</v>
      </c>
      <c r="X118" s="3" t="str">
        <f t="shared" si="52"/>
        <v>"commentCount":"",</v>
      </c>
      <c r="Y118" s="22" t="str">
        <f t="shared" si="53"/>
        <v>public static String COMMENT_COUNT="commentCount";</v>
      </c>
      <c r="Z118" s="7" t="str">
        <f t="shared" si="54"/>
        <v>private String commentCount="";</v>
      </c>
    </row>
    <row r="119" spans="2:26" ht="19.2" x14ac:dyDescent="0.45">
      <c r="B119" s="1" t="s">
        <v>351</v>
      </c>
      <c r="C119" s="1" t="s">
        <v>1</v>
      </c>
      <c r="D119" s="4">
        <v>222</v>
      </c>
      <c r="I119" t="e">
        <f>#REF!</f>
        <v>#REF!</v>
      </c>
      <c r="K119" s="25" t="s">
        <v>643</v>
      </c>
      <c r="L119" s="12"/>
      <c r="M119" s="18" t="str">
        <f>CONCATENATE(B119,",")</f>
        <v>BACKLOG_NAME,</v>
      </c>
      <c r="N119" s="5" t="s">
        <v>644</v>
      </c>
      <c r="O119" s="1" t="s">
        <v>354</v>
      </c>
      <c r="P119" t="s">
        <v>0</v>
      </c>
      <c r="W119" s="17" t="str">
        <f t="shared" si="51"/>
        <v>backlogName</v>
      </c>
      <c r="X119" s="3" t="str">
        <f t="shared" si="52"/>
        <v>"backlogName":"",</v>
      </c>
      <c r="Y119" s="22" t="str">
        <f t="shared" si="53"/>
        <v>public static String BACKLOG_NAME="backlogName";</v>
      </c>
      <c r="Z119" s="7" t="str">
        <f t="shared" si="54"/>
        <v>private String backlogName="";</v>
      </c>
    </row>
    <row r="120" spans="2:26" ht="19.2" x14ac:dyDescent="0.45">
      <c r="B120" s="1" t="s">
        <v>353</v>
      </c>
      <c r="C120" s="1" t="s">
        <v>1</v>
      </c>
      <c r="D120" s="4">
        <v>222</v>
      </c>
      <c r="I120" t="e">
        <f>#REF!</f>
        <v>#REF!</v>
      </c>
      <c r="K120" s="25" t="s">
        <v>644</v>
      </c>
      <c r="L120" s="12"/>
      <c r="M120" s="18" t="str">
        <f>CONCATENATE(B120,",")</f>
        <v>BACKLOG_BECAUSE,</v>
      </c>
      <c r="N120" s="5" t="s">
        <v>645</v>
      </c>
      <c r="O120" s="1" t="s">
        <v>354</v>
      </c>
      <c r="P120" t="s">
        <v>355</v>
      </c>
      <c r="W120" s="17" t="str">
        <f t="shared" si="51"/>
        <v>backlogBecause</v>
      </c>
      <c r="X120" s="3" t="str">
        <f t="shared" si="52"/>
        <v>"backlogBecause":"",</v>
      </c>
      <c r="Y120" s="22" t="str">
        <f t="shared" si="53"/>
        <v>public static String BACKLOG_BECAUSE="backlogBecause";</v>
      </c>
      <c r="Z120" s="7" t="str">
        <f t="shared" si="54"/>
        <v>private String backlogBecause="";</v>
      </c>
    </row>
    <row r="121" spans="2:26" ht="19.2" x14ac:dyDescent="0.45">
      <c r="B121" s="1" t="s">
        <v>352</v>
      </c>
      <c r="C121" s="1" t="s">
        <v>1</v>
      </c>
      <c r="D121" s="4">
        <v>12</v>
      </c>
      <c r="J121" s="23"/>
      <c r="K121" s="25" t="s">
        <v>645</v>
      </c>
      <c r="L121" s="12"/>
      <c r="M121" s="18"/>
      <c r="N121" s="5" t="s">
        <v>602</v>
      </c>
      <c r="O121" s="1" t="s">
        <v>354</v>
      </c>
      <c r="P121" t="s">
        <v>3</v>
      </c>
      <c r="W121" s="17" t="str">
        <f t="shared" si="51"/>
        <v>backlogStatus</v>
      </c>
      <c r="X121" s="3" t="str">
        <f t="shared" si="52"/>
        <v>"backlogStatus":"",</v>
      </c>
      <c r="Y121" s="22" t="str">
        <f t="shared" si="53"/>
        <v>public static String BACKLOG_STATUS="backlogStatus";</v>
      </c>
      <c r="Z121" s="7" t="str">
        <f t="shared" si="54"/>
        <v>private String backlogStatus="";</v>
      </c>
    </row>
    <row r="122" spans="2:26" ht="19.2" x14ac:dyDescent="0.45">
      <c r="B122" s="10" t="s">
        <v>262</v>
      </c>
      <c r="C122" s="1" t="s">
        <v>1</v>
      </c>
      <c r="D122" s="4">
        <v>43</v>
      </c>
      <c r="I122" t="e">
        <f>#REF!</f>
        <v>#REF!</v>
      </c>
      <c r="K122" s="25" t="s">
        <v>602</v>
      </c>
      <c r="L122" s="12"/>
      <c r="M122" s="18" t="e">
        <f>CONCATENATE(#REF!,",")</f>
        <v>#REF!</v>
      </c>
      <c r="N122" s="5" t="s">
        <v>646</v>
      </c>
      <c r="O122" s="1" t="s">
        <v>282</v>
      </c>
      <c r="P122" t="s">
        <v>128</v>
      </c>
      <c r="W122" s="17" t="str">
        <f t="shared" si="51"/>
        <v>createdBy</v>
      </c>
      <c r="X122" s="3" t="str">
        <f t="shared" si="52"/>
        <v>"createdBy":"",</v>
      </c>
      <c r="Y122" s="22" t="str">
        <f t="shared" si="53"/>
        <v>public static String CREATED_BY="createdBy";</v>
      </c>
      <c r="Z122" s="7" t="str">
        <f t="shared" si="54"/>
        <v>private String createdBy="";</v>
      </c>
    </row>
    <row r="123" spans="2:26" ht="19.2" x14ac:dyDescent="0.45">
      <c r="B123" s="1" t="s">
        <v>274</v>
      </c>
      <c r="C123" s="1" t="s">
        <v>1</v>
      </c>
      <c r="D123" s="4">
        <v>50</v>
      </c>
      <c r="I123" t="e">
        <f>I120</f>
        <v>#REF!</v>
      </c>
      <c r="J123" t="str">
        <f>CONCATENATE(LEFT(CONCATENATE(" ADD "," ",N123,";"),LEN(CONCATENATE(" ADD "," ",N123,";"))-2),";")</f>
        <v xml:space="preserve"> ADD  (SELECT PROJECT_NAME FROM  TM_PROJECT U  WHERE U.ID = T.FK_PROJECT_ID) AS PROJECT_NAME;</v>
      </c>
      <c r="K123" s="25" t="s">
        <v>646</v>
      </c>
      <c r="L123" s="12"/>
      <c r="M123" s="18" t="str">
        <f>CONCATENATE(B123,",")</f>
        <v>FK_PROJECT_ID,</v>
      </c>
      <c r="N123" s="5" t="s">
        <v>628</v>
      </c>
      <c r="O123" s="1" t="s">
        <v>10</v>
      </c>
      <c r="P123" t="s">
        <v>288</v>
      </c>
      <c r="Q123" t="s">
        <v>2</v>
      </c>
      <c r="W123" s="17" t="str">
        <f t="shared" si="51"/>
        <v>fkProjectId</v>
      </c>
      <c r="X123" s="3" t="str">
        <f t="shared" si="52"/>
        <v>"fkProjectId":"",</v>
      </c>
      <c r="Y123" s="22" t="str">
        <f t="shared" si="53"/>
        <v>public static String FK_PROJECT_ID="fkProjectId";</v>
      </c>
      <c r="Z123" s="7" t="str">
        <f t="shared" si="54"/>
        <v>private String fkProjectId="";</v>
      </c>
    </row>
    <row r="124" spans="2:26" ht="19.2" x14ac:dyDescent="0.45">
      <c r="B124" s="1" t="s">
        <v>287</v>
      </c>
      <c r="C124" s="1" t="s">
        <v>1</v>
      </c>
      <c r="D124" s="4">
        <v>50</v>
      </c>
      <c r="I124">
        <f>I121</f>
        <v>0</v>
      </c>
      <c r="J124" t="str">
        <f>CONCATENATE(LEFT(CONCATENATE(" ADD "," ",N124,";"),LEN(CONCATENATE(" ADD "," ",N124,";"))-2),";")</f>
        <v xml:space="preserve"> ADD  (SELECT  USER_PERSON_NAME FROM CR_USER U  WHERE U.ID = T.CREATED_BY) AS CREATED_BY_NAME;</v>
      </c>
      <c r="K124" s="25" t="s">
        <v>628</v>
      </c>
      <c r="L124" s="12"/>
      <c r="M124" s="18" t="str">
        <f>CONCATENATE(B124,",")</f>
        <v>PROJECT_NAME,</v>
      </c>
      <c r="N124" s="5" t="s">
        <v>626</v>
      </c>
      <c r="O124" s="1" t="s">
        <v>288</v>
      </c>
      <c r="P124" t="s">
        <v>0</v>
      </c>
      <c r="W124" s="17" t="str">
        <f t="shared" si="51"/>
        <v>projectName</v>
      </c>
      <c r="X124" s="3" t="str">
        <f t="shared" si="52"/>
        <v>"projectName":"",</v>
      </c>
      <c r="Y124" s="22" t="str">
        <f t="shared" si="53"/>
        <v>public static String PROJECT_NAME="projectName";</v>
      </c>
      <c r="Z124" s="7" t="str">
        <f t="shared" si="54"/>
        <v>private String projectName="";</v>
      </c>
    </row>
    <row r="125" spans="2:26" ht="19.2" x14ac:dyDescent="0.45">
      <c r="B125" s="10" t="s">
        <v>339</v>
      </c>
      <c r="C125" s="1" t="s">
        <v>1</v>
      </c>
      <c r="D125" s="4">
        <v>43</v>
      </c>
      <c r="I125" t="e">
        <f>#REF!</f>
        <v>#REF!</v>
      </c>
      <c r="K125" s="25" t="s">
        <v>626</v>
      </c>
      <c r="L125" s="12"/>
      <c r="M125" s="18" t="str">
        <f>CONCATENATE(B122,",")</f>
        <v>CREATED_BY,</v>
      </c>
      <c r="N125" s="5" t="s">
        <v>603</v>
      </c>
      <c r="O125" s="1" t="s">
        <v>282</v>
      </c>
      <c r="P125" t="s">
        <v>128</v>
      </c>
      <c r="Q125" t="s">
        <v>0</v>
      </c>
      <c r="W125" s="17" t="str">
        <f t="shared" si="51"/>
        <v>createdByName</v>
      </c>
      <c r="X125" s="3" t="str">
        <f t="shared" si="52"/>
        <v>"createdByName":"",</v>
      </c>
      <c r="Y125" s="22" t="str">
        <f t="shared" si="53"/>
        <v>public static String CREATED_BY_NAME="createdByName";</v>
      </c>
      <c r="Z125" s="7" t="str">
        <f t="shared" si="54"/>
        <v>private String createdByName="";</v>
      </c>
    </row>
    <row r="126" spans="2:26" ht="19.2" x14ac:dyDescent="0.45">
      <c r="B126" s="1" t="s">
        <v>263</v>
      </c>
      <c r="C126" s="1" t="s">
        <v>1</v>
      </c>
      <c r="D126" s="4">
        <v>30</v>
      </c>
      <c r="I126" t="e">
        <f>#REF!</f>
        <v>#REF!</v>
      </c>
      <c r="K126" s="25" t="s">
        <v>603</v>
      </c>
      <c r="L126" s="12"/>
      <c r="M126" s="18" t="str">
        <f>CONCATENATE(B126,",")</f>
        <v>CREATED_DATE,</v>
      </c>
      <c r="N126" s="5" t="s">
        <v>604</v>
      </c>
      <c r="O126" s="1" t="s">
        <v>282</v>
      </c>
      <c r="P126" t="s">
        <v>8</v>
      </c>
      <c r="W126" s="17" t="str">
        <f t="shared" si="51"/>
        <v>createdDate</v>
      </c>
      <c r="X126" s="3" t="str">
        <f t="shared" si="52"/>
        <v>"createdDate":"",</v>
      </c>
      <c r="Y126" s="22" t="str">
        <f t="shared" si="53"/>
        <v>public static String CREATED_DATE="createdDate";</v>
      </c>
      <c r="Z126" s="7" t="str">
        <f t="shared" si="54"/>
        <v>private String createdDate="";</v>
      </c>
    </row>
    <row r="127" spans="2:26" ht="19.2" x14ac:dyDescent="0.45">
      <c r="B127" s="1" t="s">
        <v>264</v>
      </c>
      <c r="C127" s="1" t="s">
        <v>1</v>
      </c>
      <c r="D127" s="4">
        <v>12</v>
      </c>
      <c r="K127" s="25" t="s">
        <v>604</v>
      </c>
      <c r="L127" s="12"/>
      <c r="M127" s="18"/>
      <c r="N127" s="5" t="s">
        <v>647</v>
      </c>
      <c r="O127" s="1" t="s">
        <v>282</v>
      </c>
      <c r="P127" t="s">
        <v>133</v>
      </c>
      <c r="W127" s="17" t="str">
        <f t="shared" si="51"/>
        <v>createdTime</v>
      </c>
      <c r="X127" s="3" t="str">
        <f t="shared" si="52"/>
        <v>"createdTime":"",</v>
      </c>
      <c r="Y127" s="22" t="str">
        <f t="shared" si="53"/>
        <v>public static String CREATED_TIME="createdTime";</v>
      </c>
      <c r="Z127" s="7" t="str">
        <f t="shared" si="54"/>
        <v>private String createdTime="";</v>
      </c>
    </row>
    <row r="128" spans="2:26" ht="19.2" x14ac:dyDescent="0.45">
      <c r="B128" s="1" t="s">
        <v>258</v>
      </c>
      <c r="C128" s="1" t="s">
        <v>1</v>
      </c>
      <c r="D128" s="4">
        <v>50</v>
      </c>
      <c r="I128" t="e">
        <f>#REF!</f>
        <v>#REF!</v>
      </c>
      <c r="K128" s="25" t="s">
        <v>647</v>
      </c>
      <c r="L128" s="12"/>
      <c r="M128" s="18" t="str">
        <f t="shared" ref="M128:M141" si="55">CONCATENATE(B128,",")</f>
        <v>ORDER_NO,</v>
      </c>
      <c r="N128" s="5" t="s">
        <v>648</v>
      </c>
      <c r="O128" s="1" t="s">
        <v>259</v>
      </c>
      <c r="P128" t="s">
        <v>173</v>
      </c>
      <c r="W128" s="17" t="str">
        <f t="shared" si="51"/>
        <v>orderNo</v>
      </c>
      <c r="X128" s="3" t="str">
        <f t="shared" si="52"/>
        <v>"orderNo":"",</v>
      </c>
      <c r="Y128" s="22" t="str">
        <f t="shared" si="53"/>
        <v>public static String ORDER_NO="orderNo";</v>
      </c>
      <c r="Z128" s="7" t="str">
        <f t="shared" si="54"/>
        <v>private String orderNo="";</v>
      </c>
    </row>
    <row r="129" spans="2:26" ht="19.2" x14ac:dyDescent="0.45">
      <c r="B129" s="1" t="s">
        <v>487</v>
      </c>
      <c r="C129" s="1" t="s">
        <v>1</v>
      </c>
      <c r="D129" s="4">
        <v>50</v>
      </c>
      <c r="I129" t="e">
        <f>#REF!</f>
        <v>#REF!</v>
      </c>
      <c r="K129" s="25" t="s">
        <v>648</v>
      </c>
      <c r="L129" s="12"/>
      <c r="M129" s="18" t="str">
        <f t="shared" si="55"/>
        <v>IS_FROM_CUSTOMER,</v>
      </c>
      <c r="N129" s="5" t="s">
        <v>649</v>
      </c>
      <c r="O129" s="1" t="s">
        <v>112</v>
      </c>
      <c r="P129" t="s">
        <v>663</v>
      </c>
      <c r="Q129" t="s">
        <v>664</v>
      </c>
      <c r="W129" s="17" t="str">
        <f t="shared" si="51"/>
        <v>isFromCustomer</v>
      </c>
      <c r="X129" s="3" t="str">
        <f t="shared" si="52"/>
        <v>"isFromCustomer":"",</v>
      </c>
      <c r="Y129" s="22" t="str">
        <f t="shared" si="53"/>
        <v>public static String IS_FROM_CUSTOMER="isFromCustomer";</v>
      </c>
      <c r="Z129" s="7" t="str">
        <f t="shared" si="54"/>
        <v>private String isFromCustomer="";</v>
      </c>
    </row>
    <row r="130" spans="2:26" ht="19.2" x14ac:dyDescent="0.45">
      <c r="B130" s="1" t="s">
        <v>305</v>
      </c>
      <c r="C130" s="1" t="s">
        <v>1</v>
      </c>
      <c r="D130" s="4">
        <v>50</v>
      </c>
      <c r="I130" t="e">
        <f>#REF!</f>
        <v>#REF!</v>
      </c>
      <c r="K130" s="25" t="s">
        <v>649</v>
      </c>
      <c r="L130" s="12"/>
      <c r="M130" s="18" t="str">
        <f t="shared" si="55"/>
        <v>PRIORITY,</v>
      </c>
      <c r="N130" s="5" t="s">
        <v>650</v>
      </c>
      <c r="O130" s="1" t="s">
        <v>305</v>
      </c>
      <c r="W130" s="17" t="str">
        <f t="shared" si="51"/>
        <v>priority</v>
      </c>
      <c r="X130" s="3" t="str">
        <f t="shared" si="52"/>
        <v>"priority":"",</v>
      </c>
      <c r="Y130" s="22" t="str">
        <f t="shared" ref="Y130:Y137" si="56">CONCATENATE("public static String ",,B130,,"=","""",W130,""";")</f>
        <v>public static String PRIORITY="priority";</v>
      </c>
      <c r="Z130" s="7" t="str">
        <f t="shared" si="54"/>
        <v>private String priority="";</v>
      </c>
    </row>
    <row r="131" spans="2:26" ht="19.2" x14ac:dyDescent="0.45">
      <c r="B131" s="1" t="s">
        <v>422</v>
      </c>
      <c r="C131" s="1" t="s">
        <v>1</v>
      </c>
      <c r="D131" s="4">
        <v>50</v>
      </c>
      <c r="I131" t="e">
        <f>I128</f>
        <v>#REF!</v>
      </c>
      <c r="J131" t="str">
        <f>CONCATENATE(LEFT(CONCATENATE(" ADD "," ",N131,";"),LEN(CONCATENATE(" ADD "," ",N131,";"))-2),";")</f>
        <v xml:space="preserve"> ADD  T.ESTIMATED_HOURS;</v>
      </c>
      <c r="K131" s="25" t="s">
        <v>650</v>
      </c>
      <c r="L131" s="12"/>
      <c r="M131" s="18" t="str">
        <f t="shared" si="55"/>
        <v>FK_SOURCED_ID,</v>
      </c>
      <c r="N131" s="5" t="s">
        <v>605</v>
      </c>
      <c r="O131" s="1" t="s">
        <v>10</v>
      </c>
      <c r="P131" t="s">
        <v>394</v>
      </c>
      <c r="Q131" t="s">
        <v>2</v>
      </c>
      <c r="W131" s="17" t="str">
        <f t="shared" si="51"/>
        <v>fkSourcedId</v>
      </c>
      <c r="X131" s="3" t="str">
        <f t="shared" si="52"/>
        <v>"fkSourcedId":"",</v>
      </c>
      <c r="Y131" s="22" t="str">
        <f t="shared" si="56"/>
        <v>public static String FK_SOURCED_ID="fkSourcedId";</v>
      </c>
      <c r="Z131" s="7" t="str">
        <f t="shared" si="54"/>
        <v>private String fkSourcedId="";</v>
      </c>
    </row>
    <row r="132" spans="2:26" ht="24.6" customHeight="1" x14ac:dyDescent="0.45">
      <c r="B132" s="1" t="s">
        <v>400</v>
      </c>
      <c r="C132" s="1" t="s">
        <v>1</v>
      </c>
      <c r="D132" s="4">
        <v>40</v>
      </c>
      <c r="I132">
        <f>I127</f>
        <v>0</v>
      </c>
      <c r="J132" t="s">
        <v>395</v>
      </c>
      <c r="K132" s="25" t="s">
        <v>671</v>
      </c>
      <c r="L132" s="12"/>
      <c r="M132" s="18" t="str">
        <f t="shared" si="55"/>
        <v>ESTIMATED_HOURS,</v>
      </c>
      <c r="N132" s="5" t="s">
        <v>606</v>
      </c>
      <c r="O132" s="1" t="s">
        <v>405</v>
      </c>
      <c r="P132" t="s">
        <v>406</v>
      </c>
      <c r="W132" s="17" t="str">
        <f t="shared" si="51"/>
        <v>estimatedHours</v>
      </c>
      <c r="X132" s="3" t="str">
        <f t="shared" si="52"/>
        <v>"estimatedHours":"",</v>
      </c>
      <c r="Y132" s="22" t="str">
        <f t="shared" si="56"/>
        <v>public static String ESTIMATED_HOURS="estimatedHours";</v>
      </c>
      <c r="Z132" s="7" t="str">
        <f t="shared" si="54"/>
        <v>private String estimatedHours="";</v>
      </c>
    </row>
    <row r="133" spans="2:26" ht="19.2" x14ac:dyDescent="0.45">
      <c r="B133" s="1" t="s">
        <v>401</v>
      </c>
      <c r="C133" s="1" t="s">
        <v>1</v>
      </c>
      <c r="D133" s="4">
        <v>40</v>
      </c>
      <c r="I133" t="e">
        <f>I128</f>
        <v>#REF!</v>
      </c>
      <c r="J133" t="s">
        <v>395</v>
      </c>
      <c r="K133" s="25" t="s">
        <v>672</v>
      </c>
      <c r="L133" s="12"/>
      <c r="M133" s="18" t="str">
        <f t="shared" si="55"/>
        <v>SPENT_HOURS,</v>
      </c>
      <c r="N133" s="5" t="s">
        <v>651</v>
      </c>
      <c r="O133" s="1" t="s">
        <v>407</v>
      </c>
      <c r="P133" t="s">
        <v>406</v>
      </c>
      <c r="W133" s="17" t="str">
        <f t="shared" si="51"/>
        <v>spentHours</v>
      </c>
      <c r="X133" s="3" t="str">
        <f t="shared" si="52"/>
        <v>"spentHours":"",</v>
      </c>
      <c r="Y133" s="22" t="str">
        <f t="shared" si="56"/>
        <v>public static String SPENT_HOURS="spentHours";</v>
      </c>
      <c r="Z133" s="7" t="str">
        <f t="shared" si="54"/>
        <v>private String spentHours="";</v>
      </c>
    </row>
    <row r="134" spans="2:26" ht="19.2" x14ac:dyDescent="0.45">
      <c r="B134" s="1" t="s">
        <v>362</v>
      </c>
      <c r="C134" s="1" t="s">
        <v>1</v>
      </c>
      <c r="D134" s="4">
        <v>40</v>
      </c>
      <c r="I134" t="e">
        <f>I125</f>
        <v>#REF!</v>
      </c>
      <c r="J134" t="s">
        <v>395</v>
      </c>
      <c r="K134" s="36" t="s">
        <v>684</v>
      </c>
      <c r="L134" s="12"/>
      <c r="M134" s="18" t="str">
        <f t="shared" si="55"/>
        <v>SPRINT_END_DATE,</v>
      </c>
      <c r="N134" s="5" t="s">
        <v>652</v>
      </c>
      <c r="O134" s="1" t="s">
        <v>366</v>
      </c>
      <c r="P134" t="s">
        <v>0</v>
      </c>
      <c r="W134" s="17" t="str">
        <f t="shared" si="51"/>
        <v>sprintName</v>
      </c>
      <c r="X134" s="3" t="str">
        <f t="shared" si="52"/>
        <v>"sprintName":"",</v>
      </c>
      <c r="Y134" s="22" t="str">
        <f t="shared" si="56"/>
        <v>public static String SPRINT_END_DATE="sprintName";</v>
      </c>
      <c r="Z134" s="7" t="str">
        <f t="shared" si="54"/>
        <v>private String sprintName="";</v>
      </c>
    </row>
    <row r="135" spans="2:26" ht="19.2" x14ac:dyDescent="0.45">
      <c r="B135" s="1" t="s">
        <v>361</v>
      </c>
      <c r="C135" s="1" t="s">
        <v>1</v>
      </c>
      <c r="D135" s="4">
        <v>40</v>
      </c>
      <c r="I135" t="e">
        <f>I126</f>
        <v>#REF!</v>
      </c>
      <c r="J135" t="s">
        <v>395</v>
      </c>
      <c r="K135" s="36" t="s">
        <v>685</v>
      </c>
      <c r="L135" s="12"/>
      <c r="M135" s="18" t="str">
        <f>CONCATENATE(B135,",")</f>
        <v>SPRINT_START_DATE,</v>
      </c>
      <c r="N135" s="5" t="s">
        <v>652</v>
      </c>
      <c r="O135" s="1" t="s">
        <v>366</v>
      </c>
      <c r="P135" t="s">
        <v>0</v>
      </c>
      <c r="W135" s="17" t="str">
        <f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sprintName</v>
      </c>
      <c r="X135" s="3" t="str">
        <f>CONCATENATE("""",W135,"""",":","""","""",",")</f>
        <v>"sprintName":"",</v>
      </c>
      <c r="Y135" s="22" t="str">
        <f>CONCATENATE("public static String ",,B135,,"=","""",W135,""";")</f>
        <v>public static String SPRINT_START_DATE="sprintName";</v>
      </c>
      <c r="Z135" s="7" t="str">
        <f>CONCATENATE("private String ",W135,"=","""""",";")</f>
        <v>private String sprintName="";</v>
      </c>
    </row>
    <row r="136" spans="2:26" ht="19.2" x14ac:dyDescent="0.45">
      <c r="B136" s="1" t="s">
        <v>360</v>
      </c>
      <c r="C136" s="1" t="s">
        <v>1</v>
      </c>
      <c r="D136" s="4">
        <v>40</v>
      </c>
      <c r="I136">
        <f>I127</f>
        <v>0</v>
      </c>
      <c r="J136" t="s">
        <v>395</v>
      </c>
      <c r="K136" s="36" t="s">
        <v>691</v>
      </c>
      <c r="L136" s="12"/>
      <c r="M136" s="18" t="str">
        <f t="shared" si="55"/>
        <v>SPRINT_NAME,</v>
      </c>
      <c r="N136" s="5" t="s">
        <v>652</v>
      </c>
      <c r="O136" s="1" t="s">
        <v>366</v>
      </c>
      <c r="P136" t="s">
        <v>0</v>
      </c>
      <c r="W136" s="17" t="str">
        <f t="shared" si="51"/>
        <v>sprintName</v>
      </c>
      <c r="X136" s="3" t="str">
        <f t="shared" si="52"/>
        <v>"sprintName":"",</v>
      </c>
      <c r="Y136" s="22" t="str">
        <f t="shared" si="56"/>
        <v>public static String SPRINT_NAME="sprintName";</v>
      </c>
      <c r="Z136" s="7" t="str">
        <f t="shared" si="54"/>
        <v>private String sprintName="";</v>
      </c>
    </row>
    <row r="137" spans="2:26" ht="19.2" x14ac:dyDescent="0.45">
      <c r="B137" s="1" t="s">
        <v>457</v>
      </c>
      <c r="C137" s="1" t="s">
        <v>1</v>
      </c>
      <c r="D137" s="4">
        <v>40</v>
      </c>
      <c r="I137" t="e">
        <f>I128</f>
        <v>#REF!</v>
      </c>
      <c r="J137" t="s">
        <v>395</v>
      </c>
      <c r="K137" s="36" t="s">
        <v>667</v>
      </c>
      <c r="L137" s="12"/>
      <c r="M137" s="18" t="str">
        <f t="shared" si="55"/>
        <v>LABEL_NAME,</v>
      </c>
      <c r="N137" s="5" t="s">
        <v>653</v>
      </c>
      <c r="O137" s="1" t="s">
        <v>61</v>
      </c>
      <c r="P137" t="s">
        <v>0</v>
      </c>
      <c r="W137" s="17" t="str">
        <f t="shared" si="51"/>
        <v>labelName</v>
      </c>
      <c r="X137" s="3" t="str">
        <f t="shared" si="52"/>
        <v>"labelName":"",</v>
      </c>
      <c r="Y137" s="22" t="str">
        <f t="shared" si="56"/>
        <v>public static String LABEL_NAME="labelName";</v>
      </c>
      <c r="Z137" s="7" t="str">
        <f t="shared" si="54"/>
        <v>private String labelName="";</v>
      </c>
    </row>
    <row r="138" spans="2:26" ht="19.2" x14ac:dyDescent="0.45">
      <c r="B138" s="1" t="s">
        <v>341</v>
      </c>
      <c r="C138" s="1" t="s">
        <v>1</v>
      </c>
      <c r="D138" s="4">
        <v>40</v>
      </c>
      <c r="I138" t="e">
        <f>I128</f>
        <v>#REF!</v>
      </c>
      <c r="J138" t="s">
        <v>395</v>
      </c>
      <c r="K138" t="s">
        <v>653</v>
      </c>
      <c r="L138" s="12"/>
      <c r="M138" s="18" t="str">
        <f>CONCATENATE(B139,",")</f>
        <v>FK_ASSIGNEE_ID,</v>
      </c>
      <c r="N138" s="5" t="s">
        <v>654</v>
      </c>
      <c r="O138" s="1" t="s">
        <v>344</v>
      </c>
      <c r="P138" t="s">
        <v>0</v>
      </c>
      <c r="W138" s="17" t="str">
        <f>CONCATENATE(,LOWER(O138),UPPER(LEFT(P138,1)),LOWER(RIGHT(P138,LEN(P138)-IF(LEN(P138)&gt;0,1,LEN(P138)))),UPPER(LEFT(Q138,1)),LOWER(RIGHT(Q138,LEN(Q138)-IF(LEN(Q138)&gt;0,1,LEN(Q138)))),UPPER(LEFT(R138,1)),LOWER(RIGHT(R138,LEN(R138)-IF(LEN(R138)&gt;0,1,LEN(R138)))),UPPER(LEFT(S138,1)),LOWER(RIGHT(S138,LEN(S138)-IF(LEN(S138)&gt;0,1,LEN(S138)))),UPPER(LEFT(T138,1)),LOWER(RIGHT(T138,LEN(T138)-IF(LEN(T138)&gt;0,1,LEN(T138)))),UPPER(LEFT(U138,1)),LOWER(RIGHT(U138,LEN(U138)-IF(LEN(U138)&gt;0,1,LEN(U138)))),UPPER(LEFT(V138,1)),LOWER(RIGHT(V138,LEN(V138)-IF(LEN(V138)&gt;0,1,LEN(V138)))))</f>
        <v>assigneeName</v>
      </c>
      <c r="X138" s="3" t="str">
        <f>CONCATENATE("""",W138,"""",":","""","""",",")</f>
        <v>"assigneeName":"",</v>
      </c>
      <c r="Y138" s="22" t="str">
        <f>CONCATENATE("public static String ",,B139,,"=","""",W138,""";")</f>
        <v>public static String FK_ASSIGNEE_ID="assigneeName";</v>
      </c>
      <c r="Z138" s="7" t="str">
        <f t="shared" si="54"/>
        <v>private String assigneeName="";</v>
      </c>
    </row>
    <row r="139" spans="2:26" ht="19.2" x14ac:dyDescent="0.45">
      <c r="B139" s="1" t="s">
        <v>399</v>
      </c>
      <c r="C139" s="1" t="s">
        <v>1</v>
      </c>
      <c r="D139" s="4">
        <v>40</v>
      </c>
      <c r="I139" t="e">
        <f>I128</f>
        <v>#REF!</v>
      </c>
      <c r="J139" t="s">
        <v>395</v>
      </c>
      <c r="K139" t="s">
        <v>666</v>
      </c>
      <c r="L139" s="12"/>
      <c r="M139" s="18" t="e">
        <f>CONCATENATE(#REF!,",")</f>
        <v>#REF!</v>
      </c>
      <c r="N139" s="5" t="s">
        <v>654</v>
      </c>
      <c r="O139" s="1" t="s">
        <v>10</v>
      </c>
      <c r="P139" t="s">
        <v>344</v>
      </c>
      <c r="Q139" t="s">
        <v>2</v>
      </c>
      <c r="W139" s="17" t="str">
        <f>CONCATENATE(,LOWER(O139),UPPER(LEFT(P139,1)),LOWER(RIGHT(P139,LEN(P139)-IF(LEN(P139)&gt;0,1,LEN(P139)))),UPPER(LEFT(Q139,1)),LOWER(RIGHT(Q139,LEN(Q139)-IF(LEN(Q139)&gt;0,1,LEN(Q139)))),UPPER(LEFT(R139,1)),LOWER(RIGHT(R139,LEN(R139)-IF(LEN(R139)&gt;0,1,LEN(R139)))),UPPER(LEFT(S139,1)),LOWER(RIGHT(S139,LEN(S139)-IF(LEN(S139)&gt;0,1,LEN(S139)))),UPPER(LEFT(T139,1)),LOWER(RIGHT(T139,LEN(T139)-IF(LEN(T139)&gt;0,1,LEN(T139)))),UPPER(LEFT(U139,1)),LOWER(RIGHT(U139,LEN(U139)-IF(LEN(U139)&gt;0,1,LEN(U139)))),UPPER(LEFT(V139,1)),LOWER(RIGHT(V139,LEN(V139)-IF(LEN(V139)&gt;0,1,LEN(V139)))))</f>
        <v>fkAssigneeId</v>
      </c>
      <c r="X139" s="3" t="str">
        <f>CONCATENATE("""",W139,"""",":","""","""",",")</f>
        <v>"fkAssigneeId":"",</v>
      </c>
      <c r="Y139" s="22" t="e">
        <f>CONCATENATE("public static String ",,#REF!,,"=","""",W139,""";")</f>
        <v>#REF!</v>
      </c>
      <c r="Z139" s="7" t="str">
        <f t="shared" si="54"/>
        <v>private String fkAssigneeId="";</v>
      </c>
    </row>
    <row r="140" spans="2:26" ht="19.2" x14ac:dyDescent="0.45">
      <c r="B140" s="1" t="s">
        <v>331</v>
      </c>
      <c r="C140" s="1" t="s">
        <v>1</v>
      </c>
      <c r="D140" s="4">
        <v>40</v>
      </c>
      <c r="I140" t="e">
        <f>I129</f>
        <v>#REF!</v>
      </c>
      <c r="J140" t="s">
        <v>395</v>
      </c>
      <c r="K140" s="21" t="s">
        <v>654</v>
      </c>
      <c r="L140" s="12"/>
      <c r="M140" s="18" t="str">
        <f>CONCATENATE(B140,",")</f>
        <v>TASK_TYPE_NAME,</v>
      </c>
      <c r="N140" s="5" t="s">
        <v>655</v>
      </c>
      <c r="O140" s="1" t="s">
        <v>311</v>
      </c>
      <c r="P140" t="s">
        <v>51</v>
      </c>
      <c r="Q140" t="s">
        <v>0</v>
      </c>
      <c r="W140" s="17" t="str">
        <f>CONCATENATE(,LOWER(O140),UPPER(LEFT(P140,1)),LOWER(RIGHT(P140,LEN(P140)-IF(LEN(P140)&gt;0,1,LEN(P140)))),UPPER(LEFT(Q140,1)),LOWER(RIGHT(Q140,LEN(Q140)-IF(LEN(Q140)&gt;0,1,LEN(Q140)))),UPPER(LEFT(R140,1)),LOWER(RIGHT(R140,LEN(R140)-IF(LEN(R140)&gt;0,1,LEN(R140)))),UPPER(LEFT(S140,1)),LOWER(RIGHT(S140,LEN(S140)-IF(LEN(S140)&gt;0,1,LEN(S140)))),UPPER(LEFT(T140,1)),LOWER(RIGHT(T140,LEN(T140)-IF(LEN(T140)&gt;0,1,LEN(T140)))),UPPER(LEFT(U140,1)),LOWER(RIGHT(U140,LEN(U140)-IF(LEN(U140)&gt;0,1,LEN(U140)))),UPPER(LEFT(V140,1)),LOWER(RIGHT(V140,LEN(V140)-IF(LEN(V140)&gt;0,1,LEN(V140)))))</f>
        <v>taskTypeName</v>
      </c>
      <c r="X140" s="3" t="str">
        <f>CONCATENATE("""",W140,"""",":","""","""",",")</f>
        <v>"taskTypeName":"",</v>
      </c>
      <c r="Y140" s="22" t="str">
        <f>CONCATENATE("public static String ",,B140,,"=","""",W140,""";")</f>
        <v>public static String TASK_TYPE_NAME="taskTypeName";</v>
      </c>
      <c r="Z140" s="7" t="str">
        <f>CONCATENATE("private String ",W140,"=","""""",";")</f>
        <v>private String taskTypeName="";</v>
      </c>
    </row>
    <row r="141" spans="2:26" ht="19.2" x14ac:dyDescent="0.45">
      <c r="B141" s="1" t="s">
        <v>272</v>
      </c>
      <c r="C141" s="1" t="s">
        <v>1</v>
      </c>
      <c r="D141" s="4">
        <v>40</v>
      </c>
      <c r="I141" t="e">
        <f>I130</f>
        <v>#REF!</v>
      </c>
      <c r="J141" t="s">
        <v>395</v>
      </c>
      <c r="K141" s="21" t="s">
        <v>682</v>
      </c>
      <c r="L141" s="12"/>
      <c r="M141" s="18" t="str">
        <f t="shared" si="55"/>
        <v>FK_TASK_TYPE_ID,</v>
      </c>
      <c r="N141" s="5" t="s">
        <v>655</v>
      </c>
      <c r="O141" s="1" t="s">
        <v>10</v>
      </c>
      <c r="P141" t="s">
        <v>311</v>
      </c>
      <c r="Q141" t="s">
        <v>51</v>
      </c>
      <c r="R141" t="s">
        <v>2</v>
      </c>
      <c r="W141" s="17" t="str">
        <f t="shared" si="51"/>
        <v>fkTaskTypeId</v>
      </c>
      <c r="X141" s="3" t="str">
        <f t="shared" si="52"/>
        <v>"fkTaskTypeId":"",</v>
      </c>
      <c r="Y141" s="22" t="str">
        <f>CONCATENATE("public static String ",,B141,,"=","""",W141,""";")</f>
        <v>public static String FK_TASK_TYPE_ID="fkTaskTypeId";</v>
      </c>
      <c r="Z141" s="7" t="str">
        <f t="shared" si="54"/>
        <v>private String fkTaskTypeId="";</v>
      </c>
    </row>
    <row r="142" spans="2:26" ht="19.2" x14ac:dyDescent="0.45">
      <c r="B142" s="1" t="s">
        <v>416</v>
      </c>
      <c r="C142" s="1" t="s">
        <v>1</v>
      </c>
      <c r="D142" s="4">
        <v>3000</v>
      </c>
      <c r="I142" t="e">
        <f>I129</f>
        <v>#REF!</v>
      </c>
      <c r="J142" t="s">
        <v>395</v>
      </c>
      <c r="K142" s="21" t="s">
        <v>683</v>
      </c>
      <c r="L142" s="12"/>
      <c r="M142" s="18" t="str">
        <f>CONCATENATE(B146,",")</f>
        <v>IS_BOUNDED,</v>
      </c>
      <c r="N142" s="5" t="s">
        <v>484</v>
      </c>
      <c r="O142" s="1" t="s">
        <v>311</v>
      </c>
      <c r="P142" t="s">
        <v>3</v>
      </c>
      <c r="W142" s="17" t="str">
        <f>CONCATENATE(,LOWER(O142),UPPER(LEFT(P142,1)),LOWER(RIGHT(P142,LEN(P142)-IF(LEN(P142)&gt;0,1,LEN(P142)))),UPPER(LEFT(Q142,1)),LOWER(RIGHT(Q142,LEN(Q142)-IF(LEN(Q142)&gt;0,1,LEN(Q142)))),UPPER(LEFT(R142,1)),LOWER(RIGHT(R142,LEN(R142)-IF(LEN(R142)&gt;0,1,LEN(R142)))),UPPER(LEFT(S142,1)),LOWER(RIGHT(S142,LEN(S142)-IF(LEN(S142)&gt;0,1,LEN(S142)))),UPPER(LEFT(T142,1)),LOWER(RIGHT(T142,LEN(T142)-IF(LEN(T142)&gt;0,1,LEN(T142)))),UPPER(LEFT(U142,1)),LOWER(RIGHT(U142,LEN(U142)-IF(LEN(U142)&gt;0,1,LEN(U142)))),UPPER(LEFT(V142,1)),LOWER(RIGHT(V142,LEN(V142)-IF(LEN(V142)&gt;0,1,LEN(V142)))))</f>
        <v>taskStatus</v>
      </c>
      <c r="X142" s="3" t="str">
        <f>CONCATENATE("""",W142,"""",":","""","""",",")</f>
        <v>"taskStatus":"",</v>
      </c>
      <c r="Y142" s="22" t="str">
        <f>CONCATENATE("public static String ",,B142,,"=","""",W142,""";")</f>
        <v>public static String TASK_STATUS="taskStatus";</v>
      </c>
      <c r="Z142" s="7" t="str">
        <f>CONCATENATE("private String ",W142,"=","""""",";")</f>
        <v>private String taskStatus="";</v>
      </c>
    </row>
    <row r="143" spans="2:26" ht="19.2" x14ac:dyDescent="0.45">
      <c r="B143" s="1" t="s">
        <v>393</v>
      </c>
      <c r="C143" s="1" t="s">
        <v>1</v>
      </c>
      <c r="D143" s="4">
        <v>3000</v>
      </c>
      <c r="I143" t="e">
        <f>I130</f>
        <v>#REF!</v>
      </c>
      <c r="J143" t="s">
        <v>395</v>
      </c>
      <c r="K143" s="21" t="s">
        <v>655</v>
      </c>
      <c r="L143" s="12"/>
      <c r="M143" s="18" t="str">
        <f>CONCATENATE(B147,",")</f>
        <v>DESCRIPTION_SOURCED,</v>
      </c>
      <c r="N143" s="5" t="s">
        <v>484</v>
      </c>
      <c r="O143" s="1" t="s">
        <v>112</v>
      </c>
      <c r="P143" t="s">
        <v>394</v>
      </c>
      <c r="W143" s="17" t="str">
        <f t="shared" si="51"/>
        <v>isSourced</v>
      </c>
      <c r="X143" s="3" t="str">
        <f t="shared" si="52"/>
        <v>"isSourced":"",</v>
      </c>
      <c r="Y143" s="22" t="str">
        <f>CONCATENATE("public static String ",,B147,,"=","""",W143,""";")</f>
        <v>public static String DESCRIPTION_SOURCED="isSourced";</v>
      </c>
      <c r="Z143" s="7" t="str">
        <f t="shared" si="54"/>
        <v>private String isSourced="";</v>
      </c>
    </row>
    <row r="144" spans="2:26" ht="19.2" x14ac:dyDescent="0.45">
      <c r="B144" s="10" t="s">
        <v>490</v>
      </c>
      <c r="C144" s="1" t="s">
        <v>1</v>
      </c>
      <c r="D144" s="4">
        <v>3000</v>
      </c>
      <c r="I144" t="e">
        <f>#REF!</f>
        <v>#REF!</v>
      </c>
      <c r="K144" s="21" t="s">
        <v>484</v>
      </c>
      <c r="L144" s="12"/>
      <c r="M144" s="18" t="str">
        <f>CONCATENATE(B144,",")</f>
        <v>SOURCED_NAME,</v>
      </c>
      <c r="N144" s="5" t="s">
        <v>508</v>
      </c>
      <c r="O144" s="1" t="s">
        <v>394</v>
      </c>
      <c r="P144" t="s">
        <v>0</v>
      </c>
      <c r="W144" s="17" t="str">
        <f t="shared" si="51"/>
        <v>sourcedName</v>
      </c>
      <c r="X144" s="3" t="str">
        <f t="shared" si="52"/>
        <v>"sourcedName":"",</v>
      </c>
      <c r="Y144" s="22" t="str">
        <f>CONCATENATE("public static String ",,B144,,"=","""",W144,""";")</f>
        <v>public static String SOURCED_NAME="sourcedName";</v>
      </c>
      <c r="Z144" s="7" t="str">
        <f t="shared" si="54"/>
        <v>private String sourcedName="";</v>
      </c>
    </row>
    <row r="145" spans="2:26" ht="30.6" x14ac:dyDescent="0.45">
      <c r="B145" s="1" t="s">
        <v>507</v>
      </c>
      <c r="C145" s="1" t="s">
        <v>1</v>
      </c>
      <c r="D145" s="4">
        <v>3000</v>
      </c>
      <c r="I145" t="e">
        <f>#REF!</f>
        <v>#REF!</v>
      </c>
      <c r="K145" s="21" t="s">
        <v>508</v>
      </c>
      <c r="L145" s="12"/>
      <c r="M145" s="18" t="str">
        <f>CONCATENATE(B145,",")</f>
        <v>IS_INITIAL,</v>
      </c>
      <c r="N145" s="5" t="s">
        <v>509</v>
      </c>
      <c r="O145" s="1" t="s">
        <v>112</v>
      </c>
      <c r="P145" t="s">
        <v>506</v>
      </c>
      <c r="W145" s="17" t="str">
        <f t="shared" si="51"/>
        <v>isInitial</v>
      </c>
      <c r="X145" s="3" t="str">
        <f t="shared" si="52"/>
        <v>"isInitial":"",</v>
      </c>
      <c r="Y145" s="22" t="str">
        <f>CONCATENATE("public static String ",,B145,,"=","""",W145,""";")</f>
        <v>public static String IS_INITIAL="isInitial";</v>
      </c>
      <c r="Z145" s="7" t="str">
        <f t="shared" si="54"/>
        <v>private String isInitial="";</v>
      </c>
    </row>
    <row r="146" spans="2:26" ht="19.2" x14ac:dyDescent="0.45">
      <c r="B146" s="1" t="s">
        <v>488</v>
      </c>
      <c r="C146" s="1"/>
      <c r="D146" s="8"/>
      <c r="K146" s="21" t="s">
        <v>509</v>
      </c>
      <c r="M146" s="18"/>
      <c r="N146" s="33" t="s">
        <v>656</v>
      </c>
      <c r="O146" s="1" t="s">
        <v>112</v>
      </c>
      <c r="P146" t="s">
        <v>665</v>
      </c>
      <c r="W146" s="17" t="str">
        <f t="shared" si="51"/>
        <v>isBounded</v>
      </c>
      <c r="X146" s="3" t="str">
        <f t="shared" si="52"/>
        <v>"isBounded":"",</v>
      </c>
      <c r="Y146" s="22" t="str">
        <f>CONCATENATE("public static String ",,B146,,"=","""",W146,""";")</f>
        <v>public static String IS_BOUNDED="isBounded";</v>
      </c>
      <c r="Z146" s="7" t="str">
        <f t="shared" si="54"/>
        <v>private String isBounded="";</v>
      </c>
    </row>
    <row r="147" spans="2:26" ht="19.2" x14ac:dyDescent="0.45">
      <c r="B147" s="1" t="s">
        <v>396</v>
      </c>
      <c r="C147" s="1" t="s">
        <v>1</v>
      </c>
      <c r="D147" s="4">
        <v>3000</v>
      </c>
      <c r="I147" t="e">
        <f>#REF!</f>
        <v>#REF!</v>
      </c>
      <c r="K147" s="21" t="s">
        <v>656</v>
      </c>
      <c r="L147" s="12"/>
      <c r="M147" s="18" t="e">
        <f>CONCATENATE(#REF!,",")</f>
        <v>#REF!</v>
      </c>
      <c r="N147" s="5" t="s">
        <v>657</v>
      </c>
      <c r="O147" s="1" t="s">
        <v>14</v>
      </c>
      <c r="P147" t="s">
        <v>394</v>
      </c>
      <c r="W147" s="17" t="str">
        <f t="shared" si="51"/>
        <v>descriptionSourced</v>
      </c>
      <c r="X147" s="3" t="str">
        <f t="shared" si="52"/>
        <v>"descriptionSourced":"",</v>
      </c>
      <c r="Y147" s="22" t="e">
        <f>CONCATENATE("public static String ",,#REF!,,"=","""",W147,""";")</f>
        <v>#REF!</v>
      </c>
      <c r="Z147" s="7" t="str">
        <f t="shared" si="54"/>
        <v>private String descriptionSourced="";</v>
      </c>
    </row>
    <row r="148" spans="2:26" ht="19.2" x14ac:dyDescent="0.45">
      <c r="B148" s="1" t="s">
        <v>489</v>
      </c>
      <c r="C148" s="1"/>
      <c r="D148" s="8"/>
      <c r="K148" s="21" t="s">
        <v>657</v>
      </c>
      <c r="M148" s="18"/>
      <c r="N148" s="33" t="s">
        <v>658</v>
      </c>
      <c r="O148" s="1" t="s">
        <v>489</v>
      </c>
      <c r="W148" s="17" t="str">
        <f t="shared" si="51"/>
        <v xml:space="preserve">description </v>
      </c>
    </row>
    <row r="149" spans="2:26" ht="59.4" x14ac:dyDescent="0.45">
      <c r="C149" s="1"/>
      <c r="D149" s="8"/>
      <c r="K149" s="21" t="s">
        <v>690</v>
      </c>
      <c r="M149" s="18"/>
      <c r="N149" s="31" t="s">
        <v>659</v>
      </c>
      <c r="O149" s="1"/>
      <c r="W149" s="17"/>
    </row>
    <row r="150" spans="2:26" ht="19.2" x14ac:dyDescent="0.45">
      <c r="C150" s="14"/>
      <c r="D150" s="9"/>
      <c r="M150" s="20"/>
      <c r="N150" s="5" t="s">
        <v>660</v>
      </c>
      <c r="W150" s="17"/>
    </row>
    <row r="151" spans="2:26" ht="19.2" x14ac:dyDescent="0.45">
      <c r="C151" s="14"/>
      <c r="D151" s="9"/>
      <c r="M151" s="20"/>
      <c r="N151" s="5" t="s">
        <v>661</v>
      </c>
      <c r="W151" s="17"/>
    </row>
    <row r="152" spans="2:26" ht="19.2" x14ac:dyDescent="0.45">
      <c r="C152" s="14"/>
      <c r="D152" s="9"/>
      <c r="M152" s="20"/>
      <c r="W152" s="17"/>
    </row>
    <row r="154" spans="2:26" x14ac:dyDescent="0.3">
      <c r="B154" s="2" t="s">
        <v>283</v>
      </c>
      <c r="I154" t="str">
        <f>CONCATENATE("ALTER TABLE"," ",B154)</f>
        <v>ALTER TABLE TM_TASK_TYPE</v>
      </c>
      <c r="N154" s="5" t="str">
        <f>CONCATENATE("CREATE TABLE ",B154," ","(")</f>
        <v>CREATE TABLE TM_TASK_TYPE (</v>
      </c>
    </row>
    <row r="155" spans="2:26" ht="19.2" x14ac:dyDescent="0.45">
      <c r="B155" s="1" t="s">
        <v>2</v>
      </c>
      <c r="C155" s="1" t="s">
        <v>1</v>
      </c>
      <c r="D155" s="4">
        <v>30</v>
      </c>
      <c r="E155" s="24" t="s">
        <v>113</v>
      </c>
      <c r="I155" t="str">
        <f>I154</f>
        <v>ALTER TABLE TM_TASK_TYPE</v>
      </c>
      <c r="J155" t="str">
        <f>CONCATENATE(LEFT(CONCATENATE(" ADD "," ",N155,";"),LEN(CONCATENATE(" ADD "," ",N155,";"))-2),";")</f>
        <v xml:space="preserve"> ADD  ID VARCHAR(30) NOT NULL ;</v>
      </c>
      <c r="K155" s="21" t="str">
        <f>CONCATENATE(LEFT(CONCATENATE("  ALTER COLUMN  "," ",N155,";"),LEN(CONCATENATE("  ALTER COLUMN  "," ",N155,";"))-2),";")</f>
        <v xml:space="preserve">  ALTER COLUMN   ID VARCHAR(30) NOT NULL ;</v>
      </c>
      <c r="L155" s="12"/>
      <c r="M155" s="18" t="str">
        <f t="shared" ref="M155:M166" si="57">CONCATENATE(B155,",")</f>
        <v>ID,</v>
      </c>
      <c r="N155" s="5" t="str">
        <f>CONCATENATE(B155," ",C155,"(",D155,") ",E155," ,")</f>
        <v>ID VARCHAR(30) NOT NULL ,</v>
      </c>
      <c r="O155" s="1" t="s">
        <v>2</v>
      </c>
      <c r="P155" s="6"/>
      <c r="Q155" s="6"/>
      <c r="R155" s="6"/>
      <c r="S155" s="6"/>
      <c r="T155" s="6"/>
      <c r="U155" s="6"/>
      <c r="V155" s="6"/>
      <c r="W155" s="17" t="str">
        <f t="shared" ref="W155:W166" si="58">CONCATENATE(,LOWER(O155),UPPER(LEFT(P155,1)),LOWER(RIGHT(P155,LEN(P155)-IF(LEN(P155)&gt;0,1,LEN(P155)))),UPPER(LEFT(Q155,1)),LOWER(RIGHT(Q155,LEN(Q155)-IF(LEN(Q155)&gt;0,1,LEN(Q155)))),UPPER(LEFT(R155,1)),LOWER(RIGHT(R155,LEN(R155)-IF(LEN(R155)&gt;0,1,LEN(R155)))),UPPER(LEFT(S155,1)),LOWER(RIGHT(S155,LEN(S155)-IF(LEN(S155)&gt;0,1,LEN(S155)))),UPPER(LEFT(T155,1)),LOWER(RIGHT(T155,LEN(T155)-IF(LEN(T155)&gt;0,1,LEN(T155)))),UPPER(LEFT(U155,1)),LOWER(RIGHT(U155,LEN(U155)-IF(LEN(U155)&gt;0,1,LEN(U155)))),UPPER(LEFT(V155,1)),LOWER(RIGHT(V155,LEN(V155)-IF(LEN(V155)&gt;0,1,LEN(V155)))))</f>
        <v>id</v>
      </c>
      <c r="X155" s="3" t="str">
        <f t="shared" ref="X155:X166" si="59">CONCATENATE("""",W155,"""",":","""","""",",")</f>
        <v>"id":"",</v>
      </c>
      <c r="Y155" s="22" t="str">
        <f t="shared" ref="Y155:Y166" si="60">CONCATENATE("public static String ",,B155,,"=","""",W155,""";")</f>
        <v>public static String ID="id";</v>
      </c>
      <c r="Z155" s="7" t="str">
        <f t="shared" ref="Z155:Z166" si="61">CONCATENATE("private String ",W155,"=","""""",";")</f>
        <v>private String id="";</v>
      </c>
    </row>
    <row r="156" spans="2:26" ht="19.2" x14ac:dyDescent="0.45">
      <c r="B156" s="1" t="s">
        <v>3</v>
      </c>
      <c r="C156" s="1" t="s">
        <v>1</v>
      </c>
      <c r="D156" s="4">
        <v>10</v>
      </c>
      <c r="I156" t="str">
        <f>I155</f>
        <v>ALTER TABLE TM_TASK_TYPE</v>
      </c>
      <c r="J156" t="str">
        <f>CONCATENATE(LEFT(CONCATENATE(" ADD "," ",N156,";"),LEN(CONCATENATE(" ADD "," ",N156,";"))-2),";")</f>
        <v xml:space="preserve"> ADD  STATUS VARCHAR(10);</v>
      </c>
      <c r="K156" s="21" t="str">
        <f>CONCATENATE(LEFT(CONCATENATE("  ALTER COLUMN  "," ",N156,";"),LEN(CONCATENATE("  ALTER COLUMN  "," ",N156,";"))-2),";")</f>
        <v xml:space="preserve">  ALTER COLUMN   STATUS VARCHAR(10);</v>
      </c>
      <c r="L156" s="12"/>
      <c r="M156" s="18" t="str">
        <f t="shared" si="57"/>
        <v>STATUS,</v>
      </c>
      <c r="N156" s="5" t="str">
        <f t="shared" ref="N156:N166" si="62">CONCATENATE(B156," ",C156,"(",D156,")",",")</f>
        <v>STATUS VARCHAR(10),</v>
      </c>
      <c r="O156" s="1" t="s">
        <v>3</v>
      </c>
      <c r="W156" s="17" t="str">
        <f t="shared" si="58"/>
        <v>status</v>
      </c>
      <c r="X156" s="3" t="str">
        <f t="shared" si="59"/>
        <v>"status":"",</v>
      </c>
      <c r="Y156" s="22" t="str">
        <f t="shared" si="60"/>
        <v>public static String STATUS="status";</v>
      </c>
      <c r="Z156" s="7" t="str">
        <f t="shared" si="61"/>
        <v>private String status="";</v>
      </c>
    </row>
    <row r="157" spans="2:26" ht="19.2" x14ac:dyDescent="0.45">
      <c r="B157" s="1" t="s">
        <v>4</v>
      </c>
      <c r="C157" s="1" t="s">
        <v>1</v>
      </c>
      <c r="D157" s="4">
        <v>30</v>
      </c>
      <c r="I157" t="str">
        <f>I156</f>
        <v>ALTER TABLE TM_TASK_TYPE</v>
      </c>
      <c r="J157" t="str">
        <f>CONCATENATE(LEFT(CONCATENATE(" ADD "," ",N157,";"),LEN(CONCATENATE(" ADD "," ",N157,";"))-2),";")</f>
        <v xml:space="preserve"> ADD  INSERT_DATE VARCHAR(30);</v>
      </c>
      <c r="K157" s="21" t="str">
        <f>CONCATENATE(LEFT(CONCATENATE("  ALTER COLUMN  "," ",N157,";"),LEN(CONCATENATE("  ALTER COLUMN  "," ",N157,";"))-2),";")</f>
        <v xml:space="preserve">  ALTER COLUMN   INSERT_DATE VARCHAR(30);</v>
      </c>
      <c r="L157" s="12"/>
      <c r="M157" s="18" t="str">
        <f t="shared" si="57"/>
        <v>INSERT_DATE,</v>
      </c>
      <c r="N157" s="5" t="str">
        <f t="shared" si="62"/>
        <v>INSERT_DATE VARCHAR(30),</v>
      </c>
      <c r="O157" s="1" t="s">
        <v>7</v>
      </c>
      <c r="P157" t="s">
        <v>8</v>
      </c>
      <c r="W157" s="17" t="str">
        <f t="shared" si="58"/>
        <v>insertDate</v>
      </c>
      <c r="X157" s="3" t="str">
        <f t="shared" si="59"/>
        <v>"insertDate":"",</v>
      </c>
      <c r="Y157" s="22" t="str">
        <f t="shared" si="60"/>
        <v>public static String INSERT_DATE="insertDate";</v>
      </c>
      <c r="Z157" s="7" t="str">
        <f t="shared" si="61"/>
        <v>private String insertDate="";</v>
      </c>
    </row>
    <row r="158" spans="2:26" ht="19.2" x14ac:dyDescent="0.45">
      <c r="B158" s="1" t="s">
        <v>5</v>
      </c>
      <c r="C158" s="1" t="s">
        <v>1</v>
      </c>
      <c r="D158" s="4">
        <v>30</v>
      </c>
      <c r="I158" t="str">
        <f>I157</f>
        <v>ALTER TABLE TM_TASK_TYPE</v>
      </c>
      <c r="J158" t="str">
        <f>CONCATENATE(LEFT(CONCATENATE(" ADD "," ",N158,";"),LEN(CONCATENATE(" ADD "," ",N158,";"))-2),";")</f>
        <v xml:space="preserve"> ADD  MODIFICATION_DATE VARCHAR(30);</v>
      </c>
      <c r="K158" s="21" t="str">
        <f>CONCATENATE(LEFT(CONCATENATE("  ALTER COLUMN  "," ",N158,";"),LEN(CONCATENATE("  ALTER COLUMN  "," ",N158,";"))-2),";")</f>
        <v xml:space="preserve">  ALTER COLUMN   MODIFICATION_DATE VARCHAR(30);</v>
      </c>
      <c r="L158" s="12"/>
      <c r="M158" s="18" t="str">
        <f t="shared" si="57"/>
        <v>MODIFICATION_DATE,</v>
      </c>
      <c r="N158" s="5" t="str">
        <f t="shared" si="62"/>
        <v>MODIFICATION_DATE VARCHAR(30),</v>
      </c>
      <c r="O158" s="1" t="s">
        <v>9</v>
      </c>
      <c r="P158" t="s">
        <v>8</v>
      </c>
      <c r="W158" s="17" t="str">
        <f t="shared" si="58"/>
        <v>modificationDate</v>
      </c>
      <c r="X158" s="3" t="str">
        <f t="shared" si="59"/>
        <v>"modificationDate":"",</v>
      </c>
      <c r="Y158" s="22" t="str">
        <f t="shared" si="60"/>
        <v>public static String MODIFICATION_DATE="modificationDate";</v>
      </c>
      <c r="Z158" s="7" t="str">
        <f t="shared" si="61"/>
        <v>private String modificationDate="";</v>
      </c>
    </row>
    <row r="159" spans="2:26" ht="19.2" x14ac:dyDescent="0.45">
      <c r="B159" s="1" t="s">
        <v>284</v>
      </c>
      <c r="C159" s="1" t="s">
        <v>1</v>
      </c>
      <c r="D159" s="4">
        <v>222</v>
      </c>
      <c r="I159" t="e">
        <f>#REF!</f>
        <v>#REF!</v>
      </c>
      <c r="J159" t="str">
        <f>CONCATENATE(LEFT(CONCATENATE(" ADD "," ",N159,";"),LEN(CONCATENATE(" ADD "," ",N159,";"))-2),";")</f>
        <v xml:space="preserve"> ADD  TYPE_NAME VARCHAR(222);</v>
      </c>
      <c r="K159" s="21" t="str">
        <f>CONCATENATE(LEFT(CONCATENATE("  ALTER COLUMN  "," ",N159,";"),LEN(CONCATENATE("  ALTER COLUMN  "," ",N159,";"))-2),";")</f>
        <v xml:space="preserve">  ALTER COLUMN   TYPE_NAME VARCHAR(222);</v>
      </c>
      <c r="L159" s="12"/>
      <c r="M159" s="18" t="str">
        <f t="shared" si="57"/>
        <v>TYPE_NAME,</v>
      </c>
      <c r="N159" s="5" t="str">
        <f t="shared" si="62"/>
        <v>TYPE_NAME VARCHAR(222),</v>
      </c>
      <c r="O159" s="1" t="s">
        <v>51</v>
      </c>
      <c r="P159" t="s">
        <v>0</v>
      </c>
      <c r="W159" s="17" t="str">
        <f>CONCATENATE(,LOWER(O159),UPPER(LEFT(P159,1)),LOWER(RIGHT(P159,LEN(P159)-IF(LEN(P159)&gt;0,1,LEN(P159)))),UPPER(LEFT(Q159,1)),LOWER(RIGHT(Q159,LEN(Q159)-IF(LEN(Q159)&gt;0,1,LEN(Q159)))),UPPER(LEFT(R159,1)),LOWER(RIGHT(R159,LEN(R159)-IF(LEN(R159)&gt;0,1,LEN(R159)))),UPPER(LEFT(S159,1)),LOWER(RIGHT(S159,LEN(S159)-IF(LEN(S159)&gt;0,1,LEN(S159)))),UPPER(LEFT(T159,1)),LOWER(RIGHT(T159,LEN(T159)-IF(LEN(T159)&gt;0,1,LEN(T159)))),UPPER(LEFT(U159,1)),LOWER(RIGHT(U159,LEN(U159)-IF(LEN(U159)&gt;0,1,LEN(U159)))),UPPER(LEFT(V159,1)),LOWER(RIGHT(V159,LEN(V159)-IF(LEN(V159)&gt;0,1,LEN(V159)))))</f>
        <v>typeName</v>
      </c>
      <c r="X159" s="3" t="str">
        <f t="shared" si="59"/>
        <v>"typeName":"",</v>
      </c>
      <c r="Y159" s="22" t="str">
        <f t="shared" si="60"/>
        <v>public static String TYPE_NAME="typeName";</v>
      </c>
      <c r="Z159" s="7" t="str">
        <f t="shared" si="61"/>
        <v>private String typeName="";</v>
      </c>
    </row>
    <row r="160" spans="2:26" ht="19.2" x14ac:dyDescent="0.45">
      <c r="B160" s="1" t="s">
        <v>285</v>
      </c>
      <c r="C160" s="1" t="s">
        <v>1</v>
      </c>
      <c r="D160" s="4">
        <v>12</v>
      </c>
      <c r="L160" s="12"/>
      <c r="M160" s="18" t="str">
        <f t="shared" si="57"/>
        <v>TYPE_STATUS,</v>
      </c>
      <c r="N160" s="5" t="str">
        <f t="shared" si="62"/>
        <v>TYPE_STATUS VARCHAR(12),</v>
      </c>
      <c r="O160" s="1" t="s">
        <v>51</v>
      </c>
      <c r="P160" t="s">
        <v>3</v>
      </c>
      <c r="W160" s="17" t="str">
        <f t="shared" si="58"/>
        <v>typeStatus</v>
      </c>
      <c r="X160" s="3" t="str">
        <f t="shared" si="59"/>
        <v>"typeStatus":"",</v>
      </c>
      <c r="Y160" s="22" t="str">
        <f t="shared" si="60"/>
        <v>public static String TYPE_STATUS="typeStatus";</v>
      </c>
      <c r="Z160" s="7" t="str">
        <f t="shared" si="61"/>
        <v>private String typeStatus="";</v>
      </c>
    </row>
    <row r="161" spans="2:26" ht="19.2" x14ac:dyDescent="0.45">
      <c r="B161" s="10" t="s">
        <v>398</v>
      </c>
      <c r="C161" s="1" t="s">
        <v>1</v>
      </c>
      <c r="D161" s="4">
        <v>43</v>
      </c>
      <c r="I161" t="e">
        <f>#REF!</f>
        <v>#REF!</v>
      </c>
      <c r="J161" t="str">
        <f>CONCATENATE(LEFT(CONCATENATE(" ADD "," ",N161,";"),LEN(CONCATENATE(" ADD "," ",N161,";"))-2),";")</f>
        <v xml:space="preserve"> ADD  DEPENDENT_TASK_TYPE_1_ID VARCHAR(43);</v>
      </c>
      <c r="K161" s="21" t="str">
        <f>CONCATENATE(LEFT(CONCATENATE("  ALTER COLUMN  "," ",N161,";"),LEN(CONCATENATE("  ALTER COLUMN  "," ",N161,";"))-2),";")</f>
        <v xml:space="preserve">  ALTER COLUMN   DEPENDENT_TASK_TYPE_1_ID VARCHAR(43);</v>
      </c>
      <c r="L161" s="12"/>
      <c r="M161" s="18" t="str">
        <f t="shared" si="57"/>
        <v>DEPENDENT_TASK_TYPE_1_ID,</v>
      </c>
      <c r="N161" s="5" t="str">
        <f t="shared" si="62"/>
        <v>DEPENDENT_TASK_TYPE_1_ID VARCHAR(43),</v>
      </c>
      <c r="O161" s="1" t="s">
        <v>282</v>
      </c>
      <c r="P161" t="s">
        <v>128</v>
      </c>
      <c r="W161" s="17" t="str">
        <f t="shared" si="58"/>
        <v>createdBy</v>
      </c>
      <c r="X161" s="3" t="str">
        <f t="shared" si="59"/>
        <v>"createdBy":"",</v>
      </c>
      <c r="Y161" s="22" t="str">
        <f t="shared" si="60"/>
        <v>public static String DEPENDENT_TASK_TYPE_1_ID="createdBy";</v>
      </c>
      <c r="Z161" s="7" t="str">
        <f t="shared" si="61"/>
        <v>private String createdBy="";</v>
      </c>
    </row>
    <row r="162" spans="2:26" ht="19.2" x14ac:dyDescent="0.45">
      <c r="B162" s="10" t="s">
        <v>397</v>
      </c>
      <c r="C162" s="1" t="s">
        <v>1</v>
      </c>
      <c r="D162" s="4">
        <v>43</v>
      </c>
      <c r="I162" t="e">
        <f>#REF!</f>
        <v>#REF!</v>
      </c>
      <c r="J162" t="str">
        <f>CONCATENATE(LEFT(CONCATENATE(" ADD "," ",N162,";"),LEN(CONCATENATE(" ADD "," ",N162,";"))-2),";")</f>
        <v xml:space="preserve"> ADD  DEPENDENT_TASK_TYPE_2_ID VARCHAR(43);</v>
      </c>
      <c r="K162" s="21" t="str">
        <f>CONCATENATE(LEFT(CONCATENATE("  ALTER COLUMN  "," ",N162,";"),LEN(CONCATENATE("  ALTER COLUMN  "," ",N162,";"))-2),";")</f>
        <v xml:space="preserve">  ALTER COLUMN   DEPENDENT_TASK_TYPE_2_ID VARCHAR(43);</v>
      </c>
      <c r="L162" s="12"/>
      <c r="M162" s="18" t="str">
        <f>CONCATENATE(B162,",")</f>
        <v>DEPENDENT_TASK_TYPE_2_ID,</v>
      </c>
      <c r="N162" s="5" t="str">
        <f>CONCATENATE(B162," ",C162,"(",D162,")",",")</f>
        <v>DEPENDENT_TASK_TYPE_2_ID VARCHAR(43),</v>
      </c>
      <c r="O162" s="1" t="s">
        <v>282</v>
      </c>
      <c r="P162" t="s">
        <v>128</v>
      </c>
      <c r="W162" s="17" t="str">
        <f>CONCATENATE(,LOWER(O162),UPPER(LEFT(P162,1)),LOWER(RIGHT(P162,LEN(P162)-IF(LEN(P162)&gt;0,1,LEN(P162)))),UPPER(LEFT(Q162,1)),LOWER(RIGHT(Q162,LEN(Q162)-IF(LEN(Q162)&gt;0,1,LEN(Q162)))),UPPER(LEFT(R162,1)),LOWER(RIGHT(R162,LEN(R162)-IF(LEN(R162)&gt;0,1,LEN(R162)))),UPPER(LEFT(S162,1)),LOWER(RIGHT(S162,LEN(S162)-IF(LEN(S162)&gt;0,1,LEN(S162)))),UPPER(LEFT(T162,1)),LOWER(RIGHT(T162,LEN(T162)-IF(LEN(T162)&gt;0,1,LEN(T162)))),UPPER(LEFT(U162,1)),LOWER(RIGHT(U162,LEN(U162)-IF(LEN(U162)&gt;0,1,LEN(U162)))),UPPER(LEFT(V162,1)),LOWER(RIGHT(V162,LEN(V162)-IF(LEN(V162)&gt;0,1,LEN(V162)))))</f>
        <v>createdBy</v>
      </c>
      <c r="X162" s="3" t="str">
        <f>CONCATENATE("""",W162,"""",":","""","""",",")</f>
        <v>"createdBy":"",</v>
      </c>
      <c r="Y162" s="22" t="str">
        <f>CONCATENATE("public static String ",,B162,,"=","""",W162,""";")</f>
        <v>public static String DEPENDENT_TASK_TYPE_2_ID="createdBy";</v>
      </c>
      <c r="Z162" s="7" t="str">
        <f>CONCATENATE("private String ",W162,"=","""""",";")</f>
        <v>private String createdBy="";</v>
      </c>
    </row>
    <row r="163" spans="2:26" ht="19.2" x14ac:dyDescent="0.45">
      <c r="B163" s="10" t="s">
        <v>262</v>
      </c>
      <c r="C163" s="1" t="s">
        <v>1</v>
      </c>
      <c r="D163" s="4">
        <v>43</v>
      </c>
      <c r="I163" t="e">
        <f>#REF!</f>
        <v>#REF!</v>
      </c>
      <c r="J163" t="str">
        <f>CONCATENATE(LEFT(CONCATENATE(" ADD "," ",N163,";"),LEN(CONCATENATE(" ADD "," ",N163,";"))-2),";")</f>
        <v xml:space="preserve"> ADD  CREATED_BY VARCHAR(43);</v>
      </c>
      <c r="K163" s="21" t="str">
        <f>CONCATENATE(LEFT(CONCATENATE("  ALTER COLUMN  "," ",N163,";"),LEN(CONCATENATE("  ALTER COLUMN  "," ",N163,";"))-2),";")</f>
        <v xml:space="preserve">  ALTER COLUMN   CREATED_BY VARCHAR(43);</v>
      </c>
      <c r="L163" s="12"/>
      <c r="M163" s="18" t="str">
        <f t="shared" si="57"/>
        <v>CREATED_BY,</v>
      </c>
      <c r="N163" s="5" t="str">
        <f t="shared" si="62"/>
        <v>CREATED_BY VARCHAR(43),</v>
      </c>
      <c r="O163" s="1" t="s">
        <v>282</v>
      </c>
      <c r="P163" t="s">
        <v>128</v>
      </c>
      <c r="W163" s="17" t="str">
        <f t="shared" si="58"/>
        <v>createdBy</v>
      </c>
      <c r="X163" s="3" t="str">
        <f t="shared" si="59"/>
        <v>"createdBy":"",</v>
      </c>
      <c r="Y163" s="22" t="str">
        <f t="shared" si="60"/>
        <v>public static String CREATED_BY="createdBy";</v>
      </c>
      <c r="Z163" s="7" t="str">
        <f t="shared" si="61"/>
        <v>private String createdBy="";</v>
      </c>
    </row>
    <row r="164" spans="2:26" ht="19.2" x14ac:dyDescent="0.45">
      <c r="B164" s="1" t="s">
        <v>263</v>
      </c>
      <c r="C164" s="1" t="s">
        <v>1</v>
      </c>
      <c r="D164" s="4">
        <v>30</v>
      </c>
      <c r="I164" t="e">
        <f>I23</f>
        <v>#REF!</v>
      </c>
      <c r="J164" t="str">
        <f>CONCATENATE(LEFT(CONCATENATE(" ADD "," ",N164,";"),LEN(CONCATENATE(" ADD "," ",N164,";"))-2),";")</f>
        <v xml:space="preserve"> ADD  CREATED_DATE VARCHAR(30);</v>
      </c>
      <c r="K164" s="21" t="str">
        <f>CONCATENATE(LEFT(CONCATENATE("  ALTER COLUMN  "," ",N164,";"),LEN(CONCATENATE("  ALTER COLUMN  "," ",N164,";"))-2),";")</f>
        <v xml:space="preserve">  ALTER COLUMN   CREATED_DATE VARCHAR(30);</v>
      </c>
      <c r="L164" s="12"/>
      <c r="M164" s="18" t="str">
        <f t="shared" si="57"/>
        <v>CREATED_DATE,</v>
      </c>
      <c r="N164" s="5" t="str">
        <f t="shared" si="62"/>
        <v>CREATED_DATE VARCHAR(30),</v>
      </c>
      <c r="O164" s="1" t="s">
        <v>282</v>
      </c>
      <c r="P164" t="s">
        <v>8</v>
      </c>
      <c r="W164" s="17" t="str">
        <f t="shared" si="58"/>
        <v>createdDate</v>
      </c>
      <c r="X164" s="3" t="str">
        <f t="shared" si="59"/>
        <v>"createdDate":"",</v>
      </c>
      <c r="Y164" s="22" t="str">
        <f t="shared" si="60"/>
        <v>public static String CREATED_DATE="createdDate";</v>
      </c>
      <c r="Z164" s="7" t="str">
        <f t="shared" si="61"/>
        <v>private String createdDate="";</v>
      </c>
    </row>
    <row r="165" spans="2:26" ht="19.2" x14ac:dyDescent="0.45">
      <c r="B165" s="1" t="s">
        <v>264</v>
      </c>
      <c r="C165" s="1" t="s">
        <v>1</v>
      </c>
      <c r="D165" s="4">
        <v>12</v>
      </c>
      <c r="L165" s="12"/>
      <c r="M165" s="18" t="str">
        <f t="shared" si="57"/>
        <v>CREATED_TIME,</v>
      </c>
      <c r="N165" s="5" t="str">
        <f t="shared" si="62"/>
        <v>CREATED_TIME VARCHAR(12),</v>
      </c>
      <c r="O165" s="1" t="s">
        <v>282</v>
      </c>
      <c r="P165" t="s">
        <v>133</v>
      </c>
      <c r="W165" s="17" t="str">
        <f t="shared" si="58"/>
        <v>createdTime</v>
      </c>
      <c r="X165" s="3" t="str">
        <f t="shared" si="59"/>
        <v>"createdTime":"",</v>
      </c>
      <c r="Y165" s="22" t="str">
        <f t="shared" si="60"/>
        <v>public static String CREATED_TIME="createdTime";</v>
      </c>
      <c r="Z165" s="7" t="str">
        <f t="shared" si="61"/>
        <v>private String createdTime="";</v>
      </c>
    </row>
    <row r="166" spans="2:26" ht="19.2" x14ac:dyDescent="0.45">
      <c r="B166" s="1" t="s">
        <v>14</v>
      </c>
      <c r="C166" s="1" t="s">
        <v>1</v>
      </c>
      <c r="D166" s="4">
        <v>3000</v>
      </c>
      <c r="I166" t="e">
        <f>I23</f>
        <v>#REF!</v>
      </c>
      <c r="J166" t="str">
        <f>CONCATENATE(LEFT(CONCATENATE(" ADD "," ",N166,";"),LEN(CONCATENATE(" ADD "," ",N166,";"))-2),";")</f>
        <v xml:space="preserve"> ADD  DESCRIPTION VARCHAR(3000);</v>
      </c>
      <c r="K166" s="21" t="str">
        <f>CONCATENATE(LEFT(CONCATENATE("  ALTER COLUMN  "," ",N166,";"),LEN(CONCATENATE("  ALTER COLUMN  "," ",N166,";"))-2),";")</f>
        <v xml:space="preserve">  ALTER COLUMN   DESCRIPTION VARCHAR(3000);</v>
      </c>
      <c r="L166" s="12"/>
      <c r="M166" s="18" t="str">
        <f t="shared" si="57"/>
        <v>DESCRIPTION,</v>
      </c>
      <c r="N166" s="5" t="str">
        <f t="shared" si="62"/>
        <v>DESCRIPTION VARCHAR(3000),</v>
      </c>
      <c r="O166" s="1" t="s">
        <v>14</v>
      </c>
      <c r="W166" s="17" t="str">
        <f t="shared" si="58"/>
        <v>description</v>
      </c>
      <c r="X166" s="3" t="str">
        <f t="shared" si="59"/>
        <v>"description":"",</v>
      </c>
      <c r="Y166" s="22" t="str">
        <f t="shared" si="60"/>
        <v>public static String DESCRIPTION="description";</v>
      </c>
      <c r="Z166" s="7" t="str">
        <f t="shared" si="61"/>
        <v>private String description="";</v>
      </c>
    </row>
    <row r="167" spans="2:26" ht="19.2" x14ac:dyDescent="0.45">
      <c r="C167" s="1"/>
      <c r="D167" s="8"/>
      <c r="M167" s="18"/>
      <c r="N167" s="33" t="s">
        <v>130</v>
      </c>
      <c r="O167" s="1"/>
      <c r="W167" s="17"/>
    </row>
    <row r="168" spans="2:26" ht="19.2" x14ac:dyDescent="0.45">
      <c r="C168" s="1"/>
      <c r="D168" s="8"/>
      <c r="M168" s="18"/>
      <c r="N168" s="31" t="s">
        <v>126</v>
      </c>
      <c r="O168" s="1"/>
      <c r="W168" s="17"/>
    </row>
    <row r="169" spans="2:26" ht="19.2" x14ac:dyDescent="0.45">
      <c r="C169" s="14"/>
      <c r="D169" s="9"/>
      <c r="M169" s="20"/>
      <c r="W169" s="17"/>
    </row>
    <row r="171" spans="2:26" x14ac:dyDescent="0.3">
      <c r="B171" s="2" t="s">
        <v>286</v>
      </c>
      <c r="I171" t="str">
        <f>CONCATENATE("ALTER TABLE"," ",B171)</f>
        <v>ALTER TABLE TM_PROJECT</v>
      </c>
      <c r="N171" s="5" t="str">
        <f>CONCATENATE("CREATE TABLE ",B171," ","(")</f>
        <v>CREATE TABLE TM_PROJECT (</v>
      </c>
    </row>
    <row r="172" spans="2:26" ht="19.2" x14ac:dyDescent="0.45">
      <c r="B172" s="1" t="s">
        <v>2</v>
      </c>
      <c r="C172" s="1" t="s">
        <v>1</v>
      </c>
      <c r="D172" s="4">
        <v>30</v>
      </c>
      <c r="E172" s="24" t="s">
        <v>113</v>
      </c>
      <c r="I172" t="str">
        <f>I171</f>
        <v>ALTER TABLE TM_PROJECT</v>
      </c>
      <c r="J172" t="str">
        <f t="shared" ref="J172:J177" si="63">CONCATENATE(LEFT(CONCATENATE(" ADD "," ",N172,";"),LEN(CONCATENATE(" ADD "," ",N172,";"))-2),";")</f>
        <v xml:space="preserve"> ADD  ID VARCHAR(30) NOT NULL ;</v>
      </c>
      <c r="K172" s="21" t="str">
        <f t="shared" ref="K172:K177" si="64">CONCATENATE(LEFT(CONCATENATE("  ALTER COLUMN  "," ",N172,";"),LEN(CONCATENATE("  ALTER COLUMN  "," ",N172,";"))-2),";")</f>
        <v xml:space="preserve">  ALTER COLUMN   ID VARCHAR(30) NOT NULL ;</v>
      </c>
      <c r="L172" s="12"/>
      <c r="M172" s="18" t="str">
        <f t="shared" ref="M172:M182" si="65">CONCATENATE(B172,",")</f>
        <v>ID,</v>
      </c>
      <c r="N172" s="5" t="str">
        <f>CONCATENATE(B172," ",C172,"(",D172,") ",E172," ,")</f>
        <v>ID VARCHAR(30) NOT NULL ,</v>
      </c>
      <c r="O172" s="1" t="s">
        <v>2</v>
      </c>
      <c r="P172" s="6"/>
      <c r="Q172" s="6"/>
      <c r="R172" s="6"/>
      <c r="S172" s="6"/>
      <c r="T172" s="6"/>
      <c r="U172" s="6"/>
      <c r="V172" s="6"/>
      <c r="W172" s="17" t="str">
        <f t="shared" ref="W172:W182" si="66"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id</v>
      </c>
      <c r="X172" s="3" t="str">
        <f t="shared" ref="X172:X182" si="67">CONCATENATE("""",W172,"""",":","""","""",",")</f>
        <v>"id":"",</v>
      </c>
      <c r="Y172" s="22" t="str">
        <f t="shared" ref="Y172:Y182" si="68">CONCATENATE("public static String ",,B172,,"=","""",W172,""";")</f>
        <v>public static String ID="id";</v>
      </c>
      <c r="Z172" s="7" t="str">
        <f t="shared" ref="Z172:Z182" si="69">CONCATENATE("private String ",W172,"=","""""",";")</f>
        <v>private String id="";</v>
      </c>
    </row>
    <row r="173" spans="2:26" ht="19.2" x14ac:dyDescent="0.45">
      <c r="B173" s="1" t="s">
        <v>3</v>
      </c>
      <c r="C173" s="1" t="s">
        <v>1</v>
      </c>
      <c r="D173" s="4">
        <v>10</v>
      </c>
      <c r="I173" t="str">
        <f>I172</f>
        <v>ALTER TABLE TM_PROJECT</v>
      </c>
      <c r="J173" t="str">
        <f t="shared" si="63"/>
        <v xml:space="preserve"> ADD  STATUS VARCHAR(10);</v>
      </c>
      <c r="K173" s="21" t="str">
        <f t="shared" si="64"/>
        <v xml:space="preserve">  ALTER COLUMN   STATUS VARCHAR(10);</v>
      </c>
      <c r="L173" s="12"/>
      <c r="M173" s="18" t="str">
        <f t="shared" si="65"/>
        <v>STATUS,</v>
      </c>
      <c r="N173" s="5" t="str">
        <f t="shared" ref="N173:N182" si="70">CONCATENATE(B173," ",C173,"(",D173,")",",")</f>
        <v>STATUS VARCHAR(10),</v>
      </c>
      <c r="O173" s="1" t="s">
        <v>3</v>
      </c>
      <c r="W173" s="17" t="str">
        <f t="shared" si="66"/>
        <v>status</v>
      </c>
      <c r="X173" s="3" t="str">
        <f t="shared" si="67"/>
        <v>"status":"",</v>
      </c>
      <c r="Y173" s="22" t="str">
        <f t="shared" si="68"/>
        <v>public static String STATUS="status";</v>
      </c>
      <c r="Z173" s="7" t="str">
        <f t="shared" si="69"/>
        <v>private String status="";</v>
      </c>
    </row>
    <row r="174" spans="2:26" ht="19.2" x14ac:dyDescent="0.45">
      <c r="B174" s="1" t="s">
        <v>4</v>
      </c>
      <c r="C174" s="1" t="s">
        <v>1</v>
      </c>
      <c r="D174" s="4">
        <v>30</v>
      </c>
      <c r="I174" t="str">
        <f>I173</f>
        <v>ALTER TABLE TM_PROJECT</v>
      </c>
      <c r="J174" t="str">
        <f t="shared" si="63"/>
        <v xml:space="preserve"> ADD  INSERT_DATE VARCHAR(30);</v>
      </c>
      <c r="K174" s="21" t="str">
        <f t="shared" si="64"/>
        <v xml:space="preserve">  ALTER COLUMN   INSERT_DATE VARCHAR(30);</v>
      </c>
      <c r="L174" s="12"/>
      <c r="M174" s="18" t="str">
        <f t="shared" si="65"/>
        <v>INSERT_DATE,</v>
      </c>
      <c r="N174" s="5" t="str">
        <f t="shared" si="70"/>
        <v>INSERT_DATE VARCHAR(30),</v>
      </c>
      <c r="O174" s="1" t="s">
        <v>7</v>
      </c>
      <c r="P174" t="s">
        <v>8</v>
      </c>
      <c r="W174" s="17" t="str">
        <f t="shared" si="66"/>
        <v>insertDate</v>
      </c>
      <c r="X174" s="3" t="str">
        <f t="shared" si="67"/>
        <v>"insertDate":"",</v>
      </c>
      <c r="Y174" s="22" t="str">
        <f t="shared" si="68"/>
        <v>public static String INSERT_DATE="insertDate";</v>
      </c>
      <c r="Z174" s="7" t="str">
        <f t="shared" si="69"/>
        <v>private String insertDate="";</v>
      </c>
    </row>
    <row r="175" spans="2:26" ht="19.2" x14ac:dyDescent="0.45">
      <c r="B175" s="1" t="s">
        <v>5</v>
      </c>
      <c r="C175" s="1" t="s">
        <v>1</v>
      </c>
      <c r="D175" s="4">
        <v>30</v>
      </c>
      <c r="I175" t="str">
        <f>I174</f>
        <v>ALTER TABLE TM_PROJECT</v>
      </c>
      <c r="J175" t="str">
        <f t="shared" si="63"/>
        <v xml:space="preserve"> ADD  MODIFICATION_DATE VARCHAR(30);</v>
      </c>
      <c r="K175" s="21" t="str">
        <f t="shared" si="64"/>
        <v xml:space="preserve">  ALTER COLUMN   MODIFICATION_DATE VARCHAR(30);</v>
      </c>
      <c r="L175" s="12"/>
      <c r="M175" s="18" t="str">
        <f t="shared" si="65"/>
        <v>MODIFICATION_DATE,</v>
      </c>
      <c r="N175" s="5" t="str">
        <f t="shared" si="70"/>
        <v>MODIFICATION_DATE VARCHAR(30),</v>
      </c>
      <c r="O175" s="1" t="s">
        <v>9</v>
      </c>
      <c r="P175" t="s">
        <v>8</v>
      </c>
      <c r="W175" s="17" t="str">
        <f t="shared" si="66"/>
        <v>modificationDate</v>
      </c>
      <c r="X175" s="3" t="str">
        <f t="shared" si="67"/>
        <v>"modificationDate":"",</v>
      </c>
      <c r="Y175" s="22" t="str">
        <f t="shared" si="68"/>
        <v>public static String MODIFICATION_DATE="modificationDate";</v>
      </c>
      <c r="Z175" s="7" t="str">
        <f t="shared" si="69"/>
        <v>private String modificationDate="";</v>
      </c>
    </row>
    <row r="176" spans="2:26" ht="19.2" x14ac:dyDescent="0.45">
      <c r="B176" s="1" t="s">
        <v>696</v>
      </c>
      <c r="C176" s="1" t="s">
        <v>1</v>
      </c>
      <c r="D176" s="4">
        <v>300</v>
      </c>
      <c r="I176" t="str">
        <f>I175</f>
        <v>ALTER TABLE TM_PROJECT</v>
      </c>
      <c r="J176" t="str">
        <f t="shared" si="63"/>
        <v xml:space="preserve"> ADD  PROJECT_CODE VARCHAR(300);</v>
      </c>
      <c r="K176" s="21" t="str">
        <f t="shared" si="64"/>
        <v xml:space="preserve">  ALTER COLUMN   PROJECT_CODE VARCHAR(300);</v>
      </c>
      <c r="L176" s="12"/>
      <c r="M176" s="18" t="str">
        <f>CONCATENATE(B176,",")</f>
        <v>PROJECT_CODE,</v>
      </c>
      <c r="N176" s="5" t="str">
        <f>CONCATENATE(B176," ",C176,"(",D176,")",",")</f>
        <v>PROJECT_CODE VARCHAR(300),</v>
      </c>
      <c r="O176" s="1" t="s">
        <v>288</v>
      </c>
      <c r="P176" t="s">
        <v>18</v>
      </c>
      <c r="W176" s="17" t="str">
        <f>CONCATENATE(,LOWER(O176),UPPER(LEFT(P176,1)),LOWER(RIGHT(P176,LEN(P176)-IF(LEN(P176)&gt;0,1,LEN(P176)))),UPPER(LEFT(Q176,1)),LOWER(RIGHT(Q176,LEN(Q176)-IF(LEN(Q176)&gt;0,1,LEN(Q176)))),UPPER(LEFT(R176,1)),LOWER(RIGHT(R176,LEN(R176)-IF(LEN(R176)&gt;0,1,LEN(R176)))),UPPER(LEFT(S176,1)),LOWER(RIGHT(S176,LEN(S176)-IF(LEN(S176)&gt;0,1,LEN(S176)))),UPPER(LEFT(T176,1)),LOWER(RIGHT(T176,LEN(T176)-IF(LEN(T176)&gt;0,1,LEN(T176)))),UPPER(LEFT(U176,1)),LOWER(RIGHT(U176,LEN(U176)-IF(LEN(U176)&gt;0,1,LEN(U176)))),UPPER(LEFT(V176,1)),LOWER(RIGHT(V176,LEN(V176)-IF(LEN(V176)&gt;0,1,LEN(V176)))))</f>
        <v>projectCode</v>
      </c>
      <c r="X176" s="3" t="str">
        <f>CONCATENATE("""",W176,"""",":","""","""",",")</f>
        <v>"projectCode":"",</v>
      </c>
      <c r="Y176" s="22" t="str">
        <f>CONCATENATE("public static String ",,B176,,"=","""",W176,""";")</f>
        <v>public static String PROJECT_CODE="projectCode";</v>
      </c>
      <c r="Z176" s="7" t="str">
        <f>CONCATENATE("private String ",W176,"=","""""",";")</f>
        <v>private String projectCode="";</v>
      </c>
    </row>
    <row r="177" spans="2:26" ht="19.2" x14ac:dyDescent="0.45">
      <c r="B177" s="1" t="s">
        <v>287</v>
      </c>
      <c r="C177" s="1" t="s">
        <v>1</v>
      </c>
      <c r="D177" s="4">
        <v>300</v>
      </c>
      <c r="I177" t="e">
        <f>#REF!</f>
        <v>#REF!</v>
      </c>
      <c r="J177" t="str">
        <f t="shared" si="63"/>
        <v xml:space="preserve"> ADD  PROJECT_NAME VARCHAR(300);</v>
      </c>
      <c r="K177" s="21" t="str">
        <f t="shared" si="64"/>
        <v xml:space="preserve">  ALTER COLUMN   PROJECT_NAME VARCHAR(300);</v>
      </c>
      <c r="L177" s="12"/>
      <c r="M177" s="18" t="str">
        <f t="shared" si="65"/>
        <v>PROJECT_NAME,</v>
      </c>
      <c r="N177" s="5" t="str">
        <f t="shared" si="70"/>
        <v>PROJECT_NAME VARCHAR(300),</v>
      </c>
      <c r="O177" s="1" t="s">
        <v>288</v>
      </c>
      <c r="P177" t="s">
        <v>0</v>
      </c>
      <c r="W177" s="17" t="str">
        <f t="shared" si="66"/>
        <v>projectName</v>
      </c>
      <c r="X177" s="3" t="str">
        <f t="shared" si="67"/>
        <v>"projectName":"",</v>
      </c>
      <c r="Y177" s="22" t="str">
        <f t="shared" si="68"/>
        <v>public static String PROJECT_NAME="projectName";</v>
      </c>
      <c r="Z177" s="7" t="str">
        <f t="shared" si="69"/>
        <v>private String projectName="";</v>
      </c>
    </row>
    <row r="178" spans="2:26" ht="19.2" x14ac:dyDescent="0.45">
      <c r="B178" s="1" t="s">
        <v>265</v>
      </c>
      <c r="C178" s="1" t="s">
        <v>1</v>
      </c>
      <c r="D178" s="4">
        <v>20</v>
      </c>
      <c r="L178" s="12"/>
      <c r="M178" s="18" t="str">
        <f t="shared" si="65"/>
        <v>START_DATE,</v>
      </c>
      <c r="N178" s="5" t="str">
        <f t="shared" si="70"/>
        <v>START_DATE VARCHAR(20),</v>
      </c>
      <c r="O178" s="1" t="s">
        <v>289</v>
      </c>
      <c r="P178" t="s">
        <v>8</v>
      </c>
      <c r="W178" s="17" t="str">
        <f t="shared" si="66"/>
        <v>startDate</v>
      </c>
      <c r="X178" s="3" t="str">
        <f t="shared" si="67"/>
        <v>"startDate":"",</v>
      </c>
      <c r="Y178" s="22" t="str">
        <f t="shared" si="68"/>
        <v>public static String START_DATE="startDate";</v>
      </c>
      <c r="Z178" s="7" t="str">
        <f t="shared" si="69"/>
        <v>private String startDate="";</v>
      </c>
    </row>
    <row r="179" spans="2:26" ht="19.2" x14ac:dyDescent="0.45">
      <c r="B179" s="10" t="s">
        <v>267</v>
      </c>
      <c r="C179" s="1" t="s">
        <v>1</v>
      </c>
      <c r="D179" s="4">
        <v>43</v>
      </c>
      <c r="I179" t="e">
        <f>#REF!</f>
        <v>#REF!</v>
      </c>
      <c r="J179" t="str">
        <f>CONCATENATE(LEFT(CONCATENATE(" ADD "," ",N179,";"),LEN(CONCATENATE(" ADD "," ",N179,";"))-2),";")</f>
        <v xml:space="preserve"> ADD  END_DATE VARCHAR(43);</v>
      </c>
      <c r="K179" s="21" t="str">
        <f>CONCATENATE(LEFT(CONCATENATE("  ALTER COLUMN  "," ",N179,";"),LEN(CONCATENATE("  ALTER COLUMN  "," ",N179,";"))-2),";")</f>
        <v xml:space="preserve">  ALTER COLUMN   END_DATE VARCHAR(43);</v>
      </c>
      <c r="L179" s="12"/>
      <c r="M179" s="18" t="str">
        <f t="shared" si="65"/>
        <v>END_DATE,</v>
      </c>
      <c r="N179" s="5" t="str">
        <f t="shared" si="70"/>
        <v>END_DATE VARCHAR(43),</v>
      </c>
      <c r="O179" s="1" t="s">
        <v>290</v>
      </c>
      <c r="P179" t="s">
        <v>8</v>
      </c>
      <c r="W179" s="17" t="str">
        <f t="shared" si="66"/>
        <v>endDate</v>
      </c>
      <c r="X179" s="3" t="str">
        <f t="shared" si="67"/>
        <v>"endDate":"",</v>
      </c>
      <c r="Y179" s="22" t="str">
        <f t="shared" si="68"/>
        <v>public static String END_DATE="endDate";</v>
      </c>
      <c r="Z179" s="7" t="str">
        <f t="shared" si="69"/>
        <v>private String endDate="";</v>
      </c>
    </row>
    <row r="180" spans="2:26" ht="19.2" x14ac:dyDescent="0.45">
      <c r="B180" s="10" t="s">
        <v>291</v>
      </c>
      <c r="C180" s="1" t="s">
        <v>1</v>
      </c>
      <c r="D180" s="4">
        <v>40</v>
      </c>
      <c r="I180" t="e">
        <f>#REF!</f>
        <v>#REF!</v>
      </c>
      <c r="J180" t="str">
        <f>CONCATENATE(LEFT(CONCATENATE(" ADD "," ",N180,";"),LEN(CONCATENATE(" ADD "," ",N180,";"))-2),";")</f>
        <v xml:space="preserve"> ADD  FK_NETWORK_ID VARCHAR(40);</v>
      </c>
      <c r="K180" s="21" t="str">
        <f>CONCATENATE(LEFT(CONCATENATE("  ALTER COLUMN  "," ",N180,";"),LEN(CONCATENATE("  ALTER COLUMN  "," ",N180,";"))-2),";")</f>
        <v xml:space="preserve">  ALTER COLUMN   FK_NETWORK_ID VARCHAR(40);</v>
      </c>
      <c r="L180" s="12"/>
      <c r="M180" s="18" t="str">
        <f t="shared" si="65"/>
        <v>FK_NETWORK_ID,</v>
      </c>
      <c r="N180" s="5" t="str">
        <f t="shared" si="70"/>
        <v>FK_NETWORK_ID VARCHAR(40),</v>
      </c>
      <c r="O180" s="1" t="s">
        <v>10</v>
      </c>
      <c r="P180" t="s">
        <v>281</v>
      </c>
      <c r="Q180" t="s">
        <v>2</v>
      </c>
      <c r="W180" s="17" t="str">
        <f t="shared" si="66"/>
        <v>fkNetworkId</v>
      </c>
      <c r="X180" s="3" t="str">
        <f t="shared" si="67"/>
        <v>"fkNetworkId":"",</v>
      </c>
      <c r="Y180" s="22" t="str">
        <f t="shared" si="68"/>
        <v>public static String FK_NETWORK_ID="fkNetworkId";</v>
      </c>
      <c r="Z180" s="7" t="str">
        <f t="shared" si="69"/>
        <v>private String fkNetworkId="";</v>
      </c>
    </row>
    <row r="181" spans="2:26" ht="19.2" x14ac:dyDescent="0.45">
      <c r="B181" s="1" t="s">
        <v>181</v>
      </c>
      <c r="C181" s="1" t="s">
        <v>1</v>
      </c>
      <c r="D181" s="4">
        <v>300</v>
      </c>
      <c r="I181" t="e">
        <f>I20</f>
        <v>#REF!</v>
      </c>
      <c r="J181" t="str">
        <f>CONCATENATE(LEFT(CONCATENATE(" ADD "," ",N181,";"),LEN(CONCATENATE(" ADD "," ",N181,";"))-2),";")</f>
        <v xml:space="preserve"> ADD  PURPOSE VARCHAR(300);</v>
      </c>
      <c r="K181" s="21" t="str">
        <f>CONCATENATE(LEFT(CONCATENATE("  ALTER COLUMN  "," ",N181,";"),LEN(CONCATENATE("  ALTER COLUMN  "," ",N181,";"))-2),";")</f>
        <v xml:space="preserve">  ALTER COLUMN   PURPOSE VARCHAR(300);</v>
      </c>
      <c r="L181" s="12"/>
      <c r="M181" s="18" t="str">
        <f t="shared" si="65"/>
        <v>PURPOSE,</v>
      </c>
      <c r="N181" s="5" t="str">
        <f t="shared" si="70"/>
        <v>PURPOSE VARCHAR(300),</v>
      </c>
      <c r="O181" s="1" t="s">
        <v>181</v>
      </c>
      <c r="W181" s="17" t="str">
        <f t="shared" si="66"/>
        <v>purpose</v>
      </c>
      <c r="X181" s="3" t="str">
        <f t="shared" si="67"/>
        <v>"purpose":"",</v>
      </c>
      <c r="Y181" s="22" t="str">
        <f t="shared" si="68"/>
        <v>public static String PURPOSE="purpose";</v>
      </c>
      <c r="Z181" s="7" t="str">
        <f t="shared" si="69"/>
        <v>private String purpose="";</v>
      </c>
    </row>
    <row r="182" spans="2:26" ht="19.2" x14ac:dyDescent="0.45">
      <c r="B182" s="1" t="s">
        <v>14</v>
      </c>
      <c r="C182" s="1" t="s">
        <v>1</v>
      </c>
      <c r="D182" s="4">
        <v>3000</v>
      </c>
      <c r="I182">
        <f>I24</f>
        <v>0</v>
      </c>
      <c r="J182" t="str">
        <f>CONCATENATE(LEFT(CONCATENATE(" ADD "," ",N182,";"),LEN(CONCATENATE(" ADD "," ",N182,";"))-2),";")</f>
        <v xml:space="preserve"> ADD  DESCRIPTION VARCHAR(3000);</v>
      </c>
      <c r="K182" s="21" t="str">
        <f>CONCATENATE(LEFT(CONCATENATE("  ALTER COLUMN  "," ",N182,";"),LEN(CONCATENATE("  ALTER COLUMN  "," ",N182,";"))-2),";")</f>
        <v xml:space="preserve">  ALTER COLUMN   DESCRIPTION VARCHAR(3000);</v>
      </c>
      <c r="L182" s="12"/>
      <c r="M182" s="18" t="str">
        <f t="shared" si="65"/>
        <v>DESCRIPTION,</v>
      </c>
      <c r="N182" s="5" t="str">
        <f t="shared" si="70"/>
        <v>DESCRIPTION VARCHAR(3000),</v>
      </c>
      <c r="O182" s="1" t="s">
        <v>14</v>
      </c>
      <c r="W182" s="17" t="str">
        <f t="shared" si="66"/>
        <v>description</v>
      </c>
      <c r="X182" s="3" t="str">
        <f t="shared" si="67"/>
        <v>"description":"",</v>
      </c>
      <c r="Y182" s="22" t="str">
        <f t="shared" si="68"/>
        <v>public static String DESCRIPTION="description";</v>
      </c>
      <c r="Z182" s="7" t="str">
        <f t="shared" si="69"/>
        <v>private String description="";</v>
      </c>
    </row>
    <row r="183" spans="2:26" ht="19.2" x14ac:dyDescent="0.45">
      <c r="C183" s="1"/>
      <c r="D183" s="8"/>
      <c r="M183" s="18"/>
      <c r="N183" s="33" t="s">
        <v>130</v>
      </c>
      <c r="O183" s="1"/>
      <c r="W183" s="17"/>
    </row>
    <row r="184" spans="2:26" ht="19.2" x14ac:dyDescent="0.45">
      <c r="C184" s="1"/>
      <c r="D184" s="8"/>
      <c r="M184" s="18"/>
      <c r="N184" s="31" t="s">
        <v>126</v>
      </c>
      <c r="O184" s="1"/>
      <c r="W184" s="17"/>
    </row>
    <row r="185" spans="2:26" ht="19.2" x14ac:dyDescent="0.45">
      <c r="C185" s="14"/>
      <c r="D185" s="9"/>
      <c r="M185" s="20"/>
      <c r="W185" s="17"/>
    </row>
    <row r="186" spans="2:26" x14ac:dyDescent="0.3">
      <c r="B186" s="2" t="s">
        <v>346</v>
      </c>
      <c r="I186" t="str">
        <f>CONCATENATE("ALTER TABLE"," ",B186)</f>
        <v>ALTER TABLE TM_PROJECT_PERMISSION</v>
      </c>
      <c r="N186" s="5" t="str">
        <f>CONCATENATE("CREATE TABLE ",B186," ","(")</f>
        <v>CREATE TABLE TM_PROJECT_PERMISSION (</v>
      </c>
    </row>
    <row r="187" spans="2:26" ht="19.2" x14ac:dyDescent="0.45">
      <c r="B187" s="1" t="s">
        <v>2</v>
      </c>
      <c r="C187" s="1" t="s">
        <v>1</v>
      </c>
      <c r="D187" s="4">
        <v>30</v>
      </c>
      <c r="E187" s="24" t="s">
        <v>113</v>
      </c>
      <c r="I187" t="str">
        <f>I186</f>
        <v>ALTER TABLE TM_PROJECT_PERMISSION</v>
      </c>
      <c r="J187" t="str">
        <f>CONCATENATE(LEFT(CONCATENATE(" ADD "," ",N187,";"),LEN(CONCATENATE(" ADD "," ",N187,";"))-2),";")</f>
        <v xml:space="preserve"> ADD  ID VARCHAR(30) NOT NULL ;</v>
      </c>
      <c r="K187" s="21" t="str">
        <f>CONCATENATE(LEFT(CONCATENATE("  ALTER COLUMN  "," ",N187,";"),LEN(CONCATENATE("  ALTER COLUMN  "," ",N187,";"))-2),";")</f>
        <v xml:space="preserve">  ALTER COLUMN   ID VARCHAR(30) NOT NULL ;</v>
      </c>
      <c r="L187" s="12"/>
      <c r="M187" s="18" t="str">
        <f t="shared" ref="M187:M193" si="71">CONCATENATE(B187,",")</f>
        <v>ID,</v>
      </c>
      <c r="N187" s="5" t="str">
        <f>CONCATENATE(B187," ",C187,"(",D187,") ",E187," ,")</f>
        <v>ID VARCHAR(30) NOT NULL ,</v>
      </c>
      <c r="O187" s="1" t="s">
        <v>2</v>
      </c>
      <c r="P187" s="6"/>
      <c r="Q187" s="6"/>
      <c r="R187" s="6"/>
      <c r="S187" s="6"/>
      <c r="T187" s="6"/>
      <c r="U187" s="6"/>
      <c r="V187" s="6"/>
      <c r="W187" s="17" t="str">
        <f t="shared" ref="W187:W193" si="72">CONCATENATE(,LOWER(O187),UPPER(LEFT(P187,1)),LOWER(RIGHT(P187,LEN(P187)-IF(LEN(P187)&gt;0,1,LEN(P187)))),UPPER(LEFT(Q187,1)),LOWER(RIGHT(Q187,LEN(Q187)-IF(LEN(Q187)&gt;0,1,LEN(Q187)))),UPPER(LEFT(R187,1)),LOWER(RIGHT(R187,LEN(R187)-IF(LEN(R187)&gt;0,1,LEN(R187)))),UPPER(LEFT(S187,1)),LOWER(RIGHT(S187,LEN(S187)-IF(LEN(S187)&gt;0,1,LEN(S187)))),UPPER(LEFT(T187,1)),LOWER(RIGHT(T187,LEN(T187)-IF(LEN(T187)&gt;0,1,LEN(T187)))),UPPER(LEFT(U187,1)),LOWER(RIGHT(U187,LEN(U187)-IF(LEN(U187)&gt;0,1,LEN(U187)))),UPPER(LEFT(V187,1)),LOWER(RIGHT(V187,LEN(V187)-IF(LEN(V187)&gt;0,1,LEN(V187)))))</f>
        <v>id</v>
      </c>
      <c r="X187" s="3" t="str">
        <f t="shared" ref="X187:X193" si="73">CONCATENATE("""",W187,"""",":","""","""",",")</f>
        <v>"id":"",</v>
      </c>
      <c r="Y187" s="22" t="str">
        <f t="shared" ref="Y187:Y193" si="74">CONCATENATE("public static String ",,B187,,"=","""",W187,""";")</f>
        <v>public static String ID="id";</v>
      </c>
      <c r="Z187" s="7" t="str">
        <f t="shared" ref="Z187:Z193" si="75">CONCATENATE("private String ",W187,"=","""""",";")</f>
        <v>private String id="";</v>
      </c>
    </row>
    <row r="188" spans="2:26" ht="19.2" x14ac:dyDescent="0.45">
      <c r="B188" s="1" t="s">
        <v>3</v>
      </c>
      <c r="C188" s="1" t="s">
        <v>1</v>
      </c>
      <c r="D188" s="4">
        <v>10</v>
      </c>
      <c r="I188" t="str">
        <f>I187</f>
        <v>ALTER TABLE TM_PROJECT_PERMISSION</v>
      </c>
      <c r="J188" t="str">
        <f>CONCATENATE(LEFT(CONCATENATE(" ADD "," ",N188,";"),LEN(CONCATENATE(" ADD "," ",N188,";"))-2),";")</f>
        <v xml:space="preserve"> ADD  STATUS VARCHAR(10);</v>
      </c>
      <c r="K188" s="21" t="str">
        <f>CONCATENATE(LEFT(CONCATENATE("  ALTER COLUMN  "," ",N188,";"),LEN(CONCATENATE("  ALTER COLUMN  "," ",N188,";"))-2),";")</f>
        <v xml:space="preserve">  ALTER COLUMN   STATUS VARCHAR(10);</v>
      </c>
      <c r="L188" s="12"/>
      <c r="M188" s="18" t="str">
        <f t="shared" si="71"/>
        <v>STATUS,</v>
      </c>
      <c r="N188" s="5" t="str">
        <f t="shared" ref="N188:N193" si="76">CONCATENATE(B188," ",C188,"(",D188,")",",")</f>
        <v>STATUS VARCHAR(10),</v>
      </c>
      <c r="O188" s="1" t="s">
        <v>3</v>
      </c>
      <c r="W188" s="17" t="str">
        <f t="shared" si="72"/>
        <v>status</v>
      </c>
      <c r="X188" s="3" t="str">
        <f t="shared" si="73"/>
        <v>"status":"",</v>
      </c>
      <c r="Y188" s="22" t="str">
        <f t="shared" si="74"/>
        <v>public static String STATUS="status";</v>
      </c>
      <c r="Z188" s="7" t="str">
        <f t="shared" si="75"/>
        <v>private String status="";</v>
      </c>
    </row>
    <row r="189" spans="2:26" ht="19.2" x14ac:dyDescent="0.45">
      <c r="B189" s="1" t="s">
        <v>4</v>
      </c>
      <c r="C189" s="1" t="s">
        <v>1</v>
      </c>
      <c r="D189" s="4">
        <v>30</v>
      </c>
      <c r="I189" t="str">
        <f>I188</f>
        <v>ALTER TABLE TM_PROJECT_PERMISSION</v>
      </c>
      <c r="J189" t="str">
        <f>CONCATENATE(LEFT(CONCATENATE(" ADD "," ",N189,";"),LEN(CONCATENATE(" ADD "," ",N189,";"))-2),";")</f>
        <v xml:space="preserve"> ADD  INSERT_DATE VARCHAR(30);</v>
      </c>
      <c r="K189" s="21" t="str">
        <f>CONCATENATE(LEFT(CONCATENATE("  ALTER COLUMN  "," ",N189,";"),LEN(CONCATENATE("  ALTER COLUMN  "," ",N189,";"))-2),";")</f>
        <v xml:space="preserve">  ALTER COLUMN   INSERT_DATE VARCHAR(30);</v>
      </c>
      <c r="L189" s="12"/>
      <c r="M189" s="18" t="str">
        <f t="shared" si="71"/>
        <v>INSERT_DATE,</v>
      </c>
      <c r="N189" s="5" t="str">
        <f t="shared" si="76"/>
        <v>INSERT_DATE VARCHAR(30),</v>
      </c>
      <c r="O189" s="1" t="s">
        <v>7</v>
      </c>
      <c r="P189" t="s">
        <v>8</v>
      </c>
      <c r="W189" s="17" t="str">
        <f t="shared" si="72"/>
        <v>insertDate</v>
      </c>
      <c r="X189" s="3" t="str">
        <f t="shared" si="73"/>
        <v>"insertDate":"",</v>
      </c>
      <c r="Y189" s="22" t="str">
        <f t="shared" si="74"/>
        <v>public static String INSERT_DATE="insertDate";</v>
      </c>
      <c r="Z189" s="7" t="str">
        <f t="shared" si="75"/>
        <v>private String insertDate="";</v>
      </c>
    </row>
    <row r="190" spans="2:26" ht="19.2" x14ac:dyDescent="0.45">
      <c r="B190" s="1" t="s">
        <v>5</v>
      </c>
      <c r="C190" s="1" t="s">
        <v>1</v>
      </c>
      <c r="D190" s="4">
        <v>30</v>
      </c>
      <c r="I190" t="str">
        <f>I189</f>
        <v>ALTER TABLE TM_PROJECT_PERMISSION</v>
      </c>
      <c r="J190" t="str">
        <f>CONCATENATE(LEFT(CONCATENATE(" ADD "," ",N190,";"),LEN(CONCATENATE(" ADD "," ",N190,";"))-2),";")</f>
        <v xml:space="preserve"> ADD  MODIFICATION_DATE VARCHAR(30);</v>
      </c>
      <c r="K190" s="21" t="str">
        <f>CONCATENATE(LEFT(CONCATENATE("  ALTER COLUMN  "," ",N190,";"),LEN(CONCATENATE("  ALTER COLUMN  "," ",N190,";"))-2),";")</f>
        <v xml:space="preserve">  ALTER COLUMN   MODIFICATION_DATE VARCHAR(30);</v>
      </c>
      <c r="L190" s="12"/>
      <c r="M190" s="18" t="str">
        <f t="shared" si="71"/>
        <v>MODIFICATION_DATE,</v>
      </c>
      <c r="N190" s="5" t="str">
        <f t="shared" si="76"/>
        <v>MODIFICATION_DATE VARCHAR(30),</v>
      </c>
      <c r="O190" s="1" t="s">
        <v>9</v>
      </c>
      <c r="P190" t="s">
        <v>8</v>
      </c>
      <c r="W190" s="17" t="str">
        <f t="shared" si="72"/>
        <v>modificationDate</v>
      </c>
      <c r="X190" s="3" t="str">
        <f t="shared" si="73"/>
        <v>"modificationDate":"",</v>
      </c>
      <c r="Y190" s="22" t="str">
        <f t="shared" si="74"/>
        <v>public static String MODIFICATION_DATE="modificationDate";</v>
      </c>
      <c r="Z190" s="7" t="str">
        <f t="shared" si="75"/>
        <v>private String modificationDate="";</v>
      </c>
    </row>
    <row r="191" spans="2:26" ht="19.2" x14ac:dyDescent="0.45">
      <c r="B191" s="1" t="s">
        <v>274</v>
      </c>
      <c r="C191" s="1" t="s">
        <v>1</v>
      </c>
      <c r="D191" s="4">
        <v>300</v>
      </c>
      <c r="I191">
        <f>I24</f>
        <v>0</v>
      </c>
      <c r="J191" t="str">
        <f>CONCATENATE(LEFT(CONCATENATE(" ADD "," ",N191,";"),LEN(CONCATENATE(" ADD "," ",N191,";"))-2),";")</f>
        <v xml:space="preserve"> ADD  FK_PROJECT_ID VARCHAR(300);</v>
      </c>
      <c r="K191" s="21" t="str">
        <f>CONCATENATE(LEFT(CONCATENATE("  ALTER COLUMN  "," ",N191,";"),LEN(CONCATENATE("  ALTER COLUMN  "," ",N191,";"))-2),";")</f>
        <v xml:space="preserve">  ALTER COLUMN   FK_PROJECT_ID VARCHAR(300);</v>
      </c>
      <c r="L191" s="12"/>
      <c r="M191" s="18" t="str">
        <f t="shared" si="71"/>
        <v>FK_PROJECT_ID,</v>
      </c>
      <c r="N191" s="5" t="str">
        <f t="shared" si="76"/>
        <v>FK_PROJECT_ID VARCHAR(300),</v>
      </c>
      <c r="O191" s="1" t="s">
        <v>10</v>
      </c>
      <c r="P191" t="s">
        <v>288</v>
      </c>
      <c r="Q191" t="s">
        <v>2</v>
      </c>
      <c r="W191" s="17" t="str">
        <f t="shared" si="72"/>
        <v>fkProjectId</v>
      </c>
      <c r="X191" s="3" t="str">
        <f t="shared" si="73"/>
        <v>"fkProjectId":"",</v>
      </c>
      <c r="Y191" s="22" t="str">
        <f t="shared" si="74"/>
        <v>public static String FK_PROJECT_ID="fkProjectId";</v>
      </c>
      <c r="Z191" s="7" t="str">
        <f t="shared" si="75"/>
        <v>private String fkProjectId="";</v>
      </c>
    </row>
    <row r="192" spans="2:26" ht="19.2" x14ac:dyDescent="0.45">
      <c r="B192" s="1" t="s">
        <v>11</v>
      </c>
      <c r="C192" s="1" t="s">
        <v>1</v>
      </c>
      <c r="D192" s="4">
        <v>45</v>
      </c>
      <c r="L192" s="12"/>
      <c r="M192" s="18" t="str">
        <f>CONCATENATE(B192,",")</f>
        <v>FK_USER_ID,</v>
      </c>
      <c r="N192" s="5" t="str">
        <f>CONCATENATE(B192," ",C192,"(",D192,")",",")</f>
        <v>FK_USER_ID VARCHAR(45),</v>
      </c>
      <c r="O192" s="1" t="s">
        <v>10</v>
      </c>
      <c r="P192" t="s">
        <v>12</v>
      </c>
      <c r="W192" s="17" t="str">
        <f t="shared" si="72"/>
        <v>fkUser</v>
      </c>
      <c r="X192" s="3" t="str">
        <f>CONCATENATE("""",W192,"""",":","""","""",",")</f>
        <v>"fkUser":"",</v>
      </c>
      <c r="Y192" s="22" t="str">
        <f>CONCATENATE("public static String ",,B192,,"=","""",W192,""";")</f>
        <v>public static String FK_USER_ID="fkUser";</v>
      </c>
      <c r="Z192" s="7" t="str">
        <f>CONCATENATE("private String ",W192,"=","""""",";")</f>
        <v>private String fkUser="";</v>
      </c>
    </row>
    <row r="193" spans="2:26" ht="19.2" x14ac:dyDescent="0.45">
      <c r="B193" s="1" t="s">
        <v>14</v>
      </c>
      <c r="C193" s="1" t="s">
        <v>1</v>
      </c>
      <c r="D193" s="4">
        <v>3000</v>
      </c>
      <c r="I193">
        <f>I165</f>
        <v>0</v>
      </c>
      <c r="J193" t="str">
        <f>CONCATENATE(LEFT(CONCATENATE(" ADD "," ",N193,";"),LEN(CONCATENATE(" ADD "," ",N193,";"))-2),";")</f>
        <v xml:space="preserve"> ADD  DESCRIPTION VARCHAR(3000);</v>
      </c>
      <c r="K193" s="21" t="str">
        <f>CONCATENATE(LEFT(CONCATENATE("  ALTER COLUMN  "," ",N193,";"),LEN(CONCATENATE("  ALTER COLUMN  "," ",N193,";"))-2),";")</f>
        <v xml:space="preserve">  ALTER COLUMN   DESCRIPTION VARCHAR(3000);</v>
      </c>
      <c r="L193" s="12"/>
      <c r="M193" s="18" t="str">
        <f t="shared" si="71"/>
        <v>DESCRIPTION,</v>
      </c>
      <c r="N193" s="5" t="str">
        <f t="shared" si="76"/>
        <v>DESCRIPTION VARCHAR(3000),</v>
      </c>
      <c r="O193" s="1" t="s">
        <v>14</v>
      </c>
      <c r="W193" s="17" t="str">
        <f t="shared" si="72"/>
        <v>description</v>
      </c>
      <c r="X193" s="3" t="str">
        <f t="shared" si="73"/>
        <v>"description":"",</v>
      </c>
      <c r="Y193" s="22" t="str">
        <f t="shared" si="74"/>
        <v>public static String DESCRIPTION="description";</v>
      </c>
      <c r="Z193" s="7" t="str">
        <f t="shared" si="75"/>
        <v>private String description="";</v>
      </c>
    </row>
    <row r="194" spans="2:26" ht="19.2" x14ac:dyDescent="0.45">
      <c r="C194" s="1"/>
      <c r="D194" s="8"/>
      <c r="M194" s="18"/>
      <c r="N194" s="33" t="s">
        <v>130</v>
      </c>
      <c r="O194" s="1"/>
      <c r="W194" s="17"/>
    </row>
    <row r="195" spans="2:26" ht="19.2" x14ac:dyDescent="0.45">
      <c r="C195" s="1"/>
      <c r="D195" s="8"/>
      <c r="M195" s="18"/>
      <c r="N195" s="31" t="s">
        <v>126</v>
      </c>
      <c r="O195" s="1"/>
      <c r="W195" s="17"/>
    </row>
    <row r="196" spans="2:26" x14ac:dyDescent="0.3">
      <c r="B196" s="2" t="s">
        <v>348</v>
      </c>
      <c r="I196" t="str">
        <f>CONCATENATE("ALTER TABLE"," ",B196)</f>
        <v>ALTER TABLE TM_PROJECT_PERMISSION_LIST</v>
      </c>
      <c r="J196" t="s">
        <v>293</v>
      </c>
      <c r="K196" s="26" t="str">
        <f>CONCATENATE(J196," VIEW ",B196," AS SELECT")</f>
        <v>create OR REPLACE VIEW TM_PROJECT_PERMISSION_LIST AS SELECT</v>
      </c>
      <c r="N196" s="5" t="str">
        <f>CONCATENATE("CREATE TABLE ",B196," ","(")</f>
        <v>CREATE TABLE TM_PROJECT_PERMISSION_LIST (</v>
      </c>
    </row>
    <row r="197" spans="2:26" ht="19.2" x14ac:dyDescent="0.45">
      <c r="B197" s="1" t="s">
        <v>2</v>
      </c>
      <c r="C197" s="1" t="s">
        <v>1</v>
      </c>
      <c r="D197" s="4">
        <v>30</v>
      </c>
      <c r="E197" s="24" t="s">
        <v>113</v>
      </c>
      <c r="I197" t="str">
        <f>I196</f>
        <v>ALTER TABLE TM_PROJECT_PERMISSION_LIST</v>
      </c>
      <c r="K197" s="25" t="str">
        <f>CONCATENATE(B197,",")</f>
        <v>ID,</v>
      </c>
      <c r="L197" s="12"/>
      <c r="M197" s="18" t="str">
        <f t="shared" ref="M197:M205" si="77">CONCATENATE(B197,",")</f>
        <v>ID,</v>
      </c>
      <c r="N197" s="5" t="str">
        <f>CONCATENATE(B197," ",C197,"(",D197,") ",E197," ,")</f>
        <v>ID VARCHAR(30) NOT NULL ,</v>
      </c>
      <c r="O197" s="1" t="s">
        <v>2</v>
      </c>
      <c r="P197" s="6"/>
      <c r="Q197" s="6"/>
      <c r="R197" s="6"/>
      <c r="S197" s="6"/>
      <c r="T197" s="6"/>
      <c r="U197" s="6"/>
      <c r="V197" s="6"/>
      <c r="W197" s="17" t="str">
        <f t="shared" ref="W197:W205" si="78">CONCATENATE(,LOWER(O197),UPPER(LEFT(P197,1)),LOWER(RIGHT(P197,LEN(P197)-IF(LEN(P197)&gt;0,1,LEN(P197)))),UPPER(LEFT(Q197,1)),LOWER(RIGHT(Q197,LEN(Q197)-IF(LEN(Q197)&gt;0,1,LEN(Q197)))),UPPER(LEFT(R197,1)),LOWER(RIGHT(R197,LEN(R197)-IF(LEN(R197)&gt;0,1,LEN(R197)))),UPPER(LEFT(S197,1)),LOWER(RIGHT(S197,LEN(S197)-IF(LEN(S197)&gt;0,1,LEN(S197)))),UPPER(LEFT(T197,1)),LOWER(RIGHT(T197,LEN(T197)-IF(LEN(T197)&gt;0,1,LEN(T197)))),UPPER(LEFT(U197,1)),LOWER(RIGHT(U197,LEN(U197)-IF(LEN(U197)&gt;0,1,LEN(U197)))),UPPER(LEFT(V197,1)),LOWER(RIGHT(V197,LEN(V197)-IF(LEN(V197)&gt;0,1,LEN(V197)))))</f>
        <v>id</v>
      </c>
      <c r="X197" s="3" t="str">
        <f t="shared" ref="X197:X205" si="79">CONCATENATE("""",W197,"""",":","""","""",",")</f>
        <v>"id":"",</v>
      </c>
      <c r="Y197" s="22" t="str">
        <f t="shared" ref="Y197:Y205" si="80">CONCATENATE("public static String ",,B197,,"=","""",W197,""";")</f>
        <v>public static String ID="id";</v>
      </c>
      <c r="Z197" s="7" t="str">
        <f t="shared" ref="Z197:Z205" si="81">CONCATENATE("private String ",W197,"=","""""",";")</f>
        <v>private String id="";</v>
      </c>
    </row>
    <row r="198" spans="2:26" ht="19.2" x14ac:dyDescent="0.45">
      <c r="B198" s="1" t="s">
        <v>3</v>
      </c>
      <c r="C198" s="1" t="s">
        <v>1</v>
      </c>
      <c r="D198" s="4">
        <v>10</v>
      </c>
      <c r="I198" t="str">
        <f>I197</f>
        <v>ALTER TABLE TM_PROJECT_PERMISSION_LIST</v>
      </c>
      <c r="K198" s="25" t="str">
        <f>CONCATENATE(B198,",")</f>
        <v>STATUS,</v>
      </c>
      <c r="L198" s="12"/>
      <c r="M198" s="18" t="str">
        <f t="shared" si="77"/>
        <v>STATUS,</v>
      </c>
      <c r="N198" s="5" t="str">
        <f t="shared" ref="N198:N205" si="82">CONCATENATE(B198," ",C198,"(",D198,")",",")</f>
        <v>STATUS VARCHAR(10),</v>
      </c>
      <c r="O198" s="1" t="s">
        <v>3</v>
      </c>
      <c r="W198" s="17" t="str">
        <f t="shared" si="78"/>
        <v>status</v>
      </c>
      <c r="X198" s="3" t="str">
        <f t="shared" si="79"/>
        <v>"status":"",</v>
      </c>
      <c r="Y198" s="22" t="str">
        <f t="shared" si="80"/>
        <v>public static String STATUS="status";</v>
      </c>
      <c r="Z198" s="7" t="str">
        <f t="shared" si="81"/>
        <v>private String status="";</v>
      </c>
    </row>
    <row r="199" spans="2:26" ht="19.2" x14ac:dyDescent="0.45">
      <c r="B199" s="1" t="s">
        <v>4</v>
      </c>
      <c r="C199" s="1" t="s">
        <v>1</v>
      </c>
      <c r="D199" s="4">
        <v>30</v>
      </c>
      <c r="I199" t="str">
        <f>I198</f>
        <v>ALTER TABLE TM_PROJECT_PERMISSION_LIST</v>
      </c>
      <c r="K199" s="25" t="str">
        <f>CONCATENATE(B199,",")</f>
        <v>INSERT_DATE,</v>
      </c>
      <c r="L199" s="12"/>
      <c r="M199" s="18" t="str">
        <f t="shared" si="77"/>
        <v>INSERT_DATE,</v>
      </c>
      <c r="N199" s="5" t="str">
        <f t="shared" si="82"/>
        <v>INSERT_DATE VARCHAR(30),</v>
      </c>
      <c r="O199" s="1" t="s">
        <v>7</v>
      </c>
      <c r="P199" t="s">
        <v>8</v>
      </c>
      <c r="W199" s="17" t="str">
        <f t="shared" si="78"/>
        <v>insertDate</v>
      </c>
      <c r="X199" s="3" t="str">
        <f t="shared" si="79"/>
        <v>"insertDate":"",</v>
      </c>
      <c r="Y199" s="22" t="str">
        <f t="shared" si="80"/>
        <v>public static String INSERT_DATE="insertDate";</v>
      </c>
      <c r="Z199" s="7" t="str">
        <f t="shared" si="81"/>
        <v>private String insertDate="";</v>
      </c>
    </row>
    <row r="200" spans="2:26" ht="19.2" x14ac:dyDescent="0.45">
      <c r="B200" s="1" t="s">
        <v>5</v>
      </c>
      <c r="C200" s="1" t="s">
        <v>1</v>
      </c>
      <c r="D200" s="4">
        <v>30</v>
      </c>
      <c r="I200" t="str">
        <f>I199</f>
        <v>ALTER TABLE TM_PROJECT_PERMISSION_LIST</v>
      </c>
      <c r="K200" s="25" t="str">
        <f>CONCATENATE(B200,",")</f>
        <v>MODIFICATION_DATE,</v>
      </c>
      <c r="L200" s="12"/>
      <c r="M200" s="18" t="str">
        <f t="shared" si="77"/>
        <v>MODIFICATION_DATE,</v>
      </c>
      <c r="N200" s="5" t="str">
        <f t="shared" si="82"/>
        <v>MODIFICATION_DATE VARCHAR(30),</v>
      </c>
      <c r="O200" s="1" t="s">
        <v>9</v>
      </c>
      <c r="P200" t="s">
        <v>8</v>
      </c>
      <c r="W200" s="17" t="str">
        <f t="shared" si="78"/>
        <v>modificationDate</v>
      </c>
      <c r="X200" s="3" t="str">
        <f t="shared" si="79"/>
        <v>"modificationDate":"",</v>
      </c>
      <c r="Y200" s="22" t="str">
        <f t="shared" si="80"/>
        <v>public static String MODIFICATION_DATE="modificationDate";</v>
      </c>
      <c r="Z200" s="7" t="str">
        <f t="shared" si="81"/>
        <v>private String modificationDate="";</v>
      </c>
    </row>
    <row r="201" spans="2:26" ht="19.2" x14ac:dyDescent="0.45">
      <c r="B201" s="1" t="s">
        <v>274</v>
      </c>
      <c r="C201" s="1" t="s">
        <v>1</v>
      </c>
      <c r="D201" s="4">
        <v>300</v>
      </c>
      <c r="I201" t="str">
        <f>I158</f>
        <v>ALTER TABLE TM_TASK_TYPE</v>
      </c>
      <c r="K201" s="25" t="str">
        <f>CONCATENATE(B201,",")</f>
        <v>FK_PROJECT_ID,</v>
      </c>
      <c r="L201" s="12"/>
      <c r="M201" s="18" t="str">
        <f>CONCATENATE(B201,",")</f>
        <v>FK_PROJECT_ID,</v>
      </c>
      <c r="N201" s="5" t="str">
        <f>CONCATENATE(B201," ",C201,"(",D201,")",",")</f>
        <v>FK_PROJECT_ID VARCHAR(300),</v>
      </c>
      <c r="O201" s="1" t="s">
        <v>10</v>
      </c>
      <c r="P201" t="s">
        <v>288</v>
      </c>
      <c r="Q201" t="s">
        <v>2</v>
      </c>
      <c r="W201" s="17" t="str">
        <f t="shared" si="78"/>
        <v>fkProjectId</v>
      </c>
      <c r="X201" s="3" t="str">
        <f>CONCATENATE("""",W201,"""",":","""","""",",")</f>
        <v>"fkProjectId":"",</v>
      </c>
      <c r="Y201" s="22" t="str">
        <f>CONCATENATE("public static String ",,B201,,"=","""",W201,""";")</f>
        <v>public static String FK_PROJECT_ID="fkProjectId";</v>
      </c>
      <c r="Z201" s="7" t="str">
        <f>CONCATENATE("private String ",W201,"=","""""",";")</f>
        <v>private String fkProjectId="";</v>
      </c>
    </row>
    <row r="202" spans="2:26" ht="19.2" x14ac:dyDescent="0.45">
      <c r="B202" s="1" t="s">
        <v>287</v>
      </c>
      <c r="C202" s="1" t="s">
        <v>1</v>
      </c>
      <c r="D202" s="4">
        <v>300</v>
      </c>
      <c r="I202" t="e">
        <f>I159</f>
        <v>#REF!</v>
      </c>
      <c r="J202" s="23"/>
      <c r="K202" s="25" t="s">
        <v>382</v>
      </c>
      <c r="L202" s="12"/>
      <c r="M202" s="18" t="str">
        <f t="shared" si="77"/>
        <v>PROJECT_NAME,</v>
      </c>
      <c r="N202" s="5" t="str">
        <f t="shared" si="82"/>
        <v>PROJECT_NAME VARCHAR(300),</v>
      </c>
      <c r="O202" s="1" t="s">
        <v>288</v>
      </c>
      <c r="P202" t="s">
        <v>0</v>
      </c>
      <c r="W202" s="17" t="str">
        <f t="shared" si="78"/>
        <v>projectName</v>
      </c>
      <c r="X202" s="3" t="str">
        <f t="shared" si="79"/>
        <v>"projectName":"",</v>
      </c>
      <c r="Y202" s="22" t="str">
        <f t="shared" si="80"/>
        <v>public static String PROJECT_NAME="projectName";</v>
      </c>
      <c r="Z202" s="7" t="str">
        <f t="shared" si="81"/>
        <v>private String projectName="";</v>
      </c>
    </row>
    <row r="203" spans="2:26" ht="19.2" x14ac:dyDescent="0.45">
      <c r="B203" s="1" t="s">
        <v>11</v>
      </c>
      <c r="C203" s="1" t="s">
        <v>1</v>
      </c>
      <c r="D203" s="4">
        <v>45</v>
      </c>
      <c r="K203" s="25" t="str">
        <f>CONCATENATE(B203,",")</f>
        <v>FK_USER_ID,</v>
      </c>
      <c r="L203" s="12"/>
      <c r="M203" s="18" t="str">
        <f>CONCATENATE(B203,",")</f>
        <v>FK_USER_ID,</v>
      </c>
      <c r="N203" s="5" t="str">
        <f>CONCATENATE(B203," ",C203,"(",D203,")",",")</f>
        <v>FK_USER_ID VARCHAR(45),</v>
      </c>
      <c r="O203" s="1" t="s">
        <v>10</v>
      </c>
      <c r="P203" t="s">
        <v>12</v>
      </c>
      <c r="R203" t="s">
        <v>349</v>
      </c>
      <c r="W203" s="17" t="str">
        <f t="shared" si="78"/>
        <v>fkUserId</v>
      </c>
      <c r="X203" s="3" t="str">
        <f>CONCATENATE("""",W203,"""",":","""","""",",")</f>
        <v>"fkUserId":"",</v>
      </c>
      <c r="Y203" s="22" t="str">
        <f>CONCATENATE("public static String ",,B203,,"=","""",W203,""";")</f>
        <v>public static String FK_USER_ID="fkUserId";</v>
      </c>
      <c r="Z203" s="7" t="str">
        <f>CONCATENATE("private String ",W203,"=","""""",";")</f>
        <v>private String fkUserId="";</v>
      </c>
    </row>
    <row r="204" spans="2:26" ht="19.2" x14ac:dyDescent="0.45">
      <c r="B204" s="1" t="s">
        <v>347</v>
      </c>
      <c r="C204" s="1" t="s">
        <v>1</v>
      </c>
      <c r="D204" s="4">
        <v>45</v>
      </c>
      <c r="K204" s="25" t="s">
        <v>441</v>
      </c>
      <c r="L204" s="12"/>
      <c r="M204" s="18" t="str">
        <f t="shared" si="77"/>
        <v>USER_NAME,</v>
      </c>
      <c r="N204" s="5" t="str">
        <f t="shared" si="82"/>
        <v>USER_NAME VARCHAR(45),</v>
      </c>
      <c r="O204" s="1" t="s">
        <v>12</v>
      </c>
      <c r="P204" t="s">
        <v>0</v>
      </c>
      <c r="W204" s="17" t="str">
        <f t="shared" si="78"/>
        <v>userName</v>
      </c>
      <c r="X204" s="3" t="str">
        <f t="shared" si="79"/>
        <v>"userName":"",</v>
      </c>
      <c r="Y204" s="22" t="str">
        <f t="shared" si="80"/>
        <v>public static String USER_NAME="userName";</v>
      </c>
      <c r="Z204" s="7" t="str">
        <f t="shared" si="81"/>
        <v>private String userName="";</v>
      </c>
    </row>
    <row r="205" spans="2:26" ht="19.2" x14ac:dyDescent="0.45">
      <c r="B205" s="1" t="s">
        <v>14</v>
      </c>
      <c r="C205" s="1" t="s">
        <v>1</v>
      </c>
      <c r="D205" s="4">
        <v>3000</v>
      </c>
      <c r="I205" t="str">
        <f>I175</f>
        <v>ALTER TABLE TM_PROJECT</v>
      </c>
      <c r="K205" s="25" t="str">
        <f>CONCATENATE(B205,"")</f>
        <v>DESCRIPTION</v>
      </c>
      <c r="L205" s="12"/>
      <c r="M205" s="18" t="str">
        <f t="shared" si="77"/>
        <v>DESCRIPTION,</v>
      </c>
      <c r="N205" s="5" t="str">
        <f t="shared" si="82"/>
        <v>DESCRIPTION VARCHAR(3000),</v>
      </c>
      <c r="O205" s="1" t="s">
        <v>14</v>
      </c>
      <c r="W205" s="17" t="str">
        <f t="shared" si="78"/>
        <v>description</v>
      </c>
      <c r="X205" s="3" t="str">
        <f t="shared" si="79"/>
        <v>"description":"",</v>
      </c>
      <c r="Y205" s="22" t="str">
        <f t="shared" si="80"/>
        <v>public static String DESCRIPTION="description";</v>
      </c>
      <c r="Z205" s="7" t="str">
        <f t="shared" si="81"/>
        <v>private String description="";</v>
      </c>
    </row>
    <row r="206" spans="2:26" ht="19.2" x14ac:dyDescent="0.45">
      <c r="C206" s="14"/>
      <c r="D206" s="9"/>
      <c r="K206" s="29" t="str">
        <f>CONCATENATE(" FROM ",LEFT(B196,LEN(B196)-5)," T")</f>
        <v xml:space="preserve"> FROM TM_PROJECT_PERMISSION T</v>
      </c>
      <c r="M206" s="20"/>
      <c r="W206" s="17"/>
    </row>
    <row r="207" spans="2:26" ht="19.2" x14ac:dyDescent="0.45">
      <c r="C207" s="14"/>
      <c r="D207" s="9"/>
      <c r="K207" s="29"/>
      <c r="M207" s="20"/>
      <c r="W207" s="17"/>
    </row>
    <row r="208" spans="2:26" x14ac:dyDescent="0.3">
      <c r="B208" s="2" t="s">
        <v>292</v>
      </c>
      <c r="I208" t="str">
        <f>CONCATENATE("ALTER TABLE"," ",B208)</f>
        <v>ALTER TABLE TM_PROJECT_LIST</v>
      </c>
      <c r="J208" t="s">
        <v>293</v>
      </c>
      <c r="K208" s="26" t="str">
        <f>CONCATENATE(J208," VIEW ",B208," AS SELECT")</f>
        <v>create OR REPLACE VIEW TM_PROJECT_LIST AS SELECT</v>
      </c>
      <c r="N208" s="5" t="str">
        <f>CONCATENATE("CREATE TABLE ",B208," ","(")</f>
        <v>CREATE TABLE TM_PROJECT_LIST (</v>
      </c>
    </row>
    <row r="209" spans="2:26" ht="19.2" x14ac:dyDescent="0.45">
      <c r="B209" s="1" t="s">
        <v>2</v>
      </c>
      <c r="C209" s="1" t="s">
        <v>1</v>
      </c>
      <c r="D209" s="4">
        <v>30</v>
      </c>
      <c r="E209" s="24" t="s">
        <v>113</v>
      </c>
      <c r="I209" t="str">
        <f>I208</f>
        <v>ALTER TABLE TM_PROJECT_LIST</v>
      </c>
      <c r="K209" s="25" t="str">
        <f t="shared" ref="K209:K217" si="83">CONCATENATE(B209,",")</f>
        <v>ID,</v>
      </c>
      <c r="L209" s="12"/>
      <c r="M209" s="18" t="str">
        <f t="shared" ref="M209:M220" si="84">CONCATENATE(B209,",")</f>
        <v>ID,</v>
      </c>
      <c r="N209" s="5" t="str">
        <f>CONCATENATE(B209," ",C209,"(",D209,") ",E209," ,")</f>
        <v>ID VARCHAR(30) NOT NULL ,</v>
      </c>
      <c r="O209" s="1" t="s">
        <v>2</v>
      </c>
      <c r="P209" s="6"/>
      <c r="Q209" s="6"/>
      <c r="R209" s="6"/>
      <c r="S209" s="6"/>
      <c r="T209" s="6"/>
      <c r="U209" s="6"/>
      <c r="V209" s="6"/>
      <c r="W209" s="17" t="str">
        <f t="shared" ref="W209:W214" si="85">CONCATENATE(,LOWER(O209),UPPER(LEFT(P209,1)),LOWER(RIGHT(P209,LEN(P209)-IF(LEN(P209)&gt;0,1,LEN(P209)))),UPPER(LEFT(Q209,1)),LOWER(RIGHT(Q209,LEN(Q209)-IF(LEN(Q209)&gt;0,1,LEN(Q209)))),UPPER(LEFT(R209,1)),LOWER(RIGHT(R209,LEN(R209)-IF(LEN(R209)&gt;0,1,LEN(R209)))),UPPER(LEFT(S209,1)),LOWER(RIGHT(S209,LEN(S209)-IF(LEN(S209)&gt;0,1,LEN(S209)))),UPPER(LEFT(T209,1)),LOWER(RIGHT(T209,LEN(T209)-IF(LEN(T209)&gt;0,1,LEN(T209)))),UPPER(LEFT(U209,1)),LOWER(RIGHT(U209,LEN(U209)-IF(LEN(U209)&gt;0,1,LEN(U209)))),UPPER(LEFT(V209,1)),LOWER(RIGHT(V209,LEN(V209)-IF(LEN(V209)&gt;0,1,LEN(V209)))))</f>
        <v>id</v>
      </c>
      <c r="X209" s="3" t="str">
        <f t="shared" ref="X209:X220" si="86">CONCATENATE("""",W209,"""",":","""","""",",")</f>
        <v>"id":"",</v>
      </c>
      <c r="Y209" s="22" t="str">
        <f t="shared" ref="Y209:Y220" si="87">CONCATENATE("public static String ",,B209,,"=","""",W209,""";")</f>
        <v>public static String ID="id";</v>
      </c>
      <c r="Z209" s="7" t="str">
        <f t="shared" ref="Z209:Z220" si="88">CONCATENATE("private String ",W209,"=","""""",";")</f>
        <v>private String id="";</v>
      </c>
    </row>
    <row r="210" spans="2:26" ht="19.2" x14ac:dyDescent="0.45">
      <c r="B210" s="1" t="s">
        <v>3</v>
      </c>
      <c r="C210" s="1" t="s">
        <v>1</v>
      </c>
      <c r="D210" s="4">
        <v>10</v>
      </c>
      <c r="I210" t="str">
        <f>I209</f>
        <v>ALTER TABLE TM_PROJECT_LIST</v>
      </c>
      <c r="K210" s="25" t="str">
        <f t="shared" si="83"/>
        <v>STATUS,</v>
      </c>
      <c r="L210" s="12"/>
      <c r="M210" s="18" t="str">
        <f t="shared" si="84"/>
        <v>STATUS,</v>
      </c>
      <c r="N210" s="5" t="str">
        <f t="shared" ref="N210:N220" si="89">CONCATENATE(B210," ",C210,"(",D210,")",",")</f>
        <v>STATUS VARCHAR(10),</v>
      </c>
      <c r="O210" s="1" t="s">
        <v>3</v>
      </c>
      <c r="W210" s="17" t="str">
        <f t="shared" si="85"/>
        <v>status</v>
      </c>
      <c r="X210" s="3" t="str">
        <f t="shared" si="86"/>
        <v>"status":"",</v>
      </c>
      <c r="Y210" s="22" t="str">
        <f t="shared" si="87"/>
        <v>public static String STATUS="status";</v>
      </c>
      <c r="Z210" s="7" t="str">
        <f t="shared" si="88"/>
        <v>private String status="";</v>
      </c>
    </row>
    <row r="211" spans="2:26" ht="19.2" x14ac:dyDescent="0.45">
      <c r="B211" s="1" t="s">
        <v>4</v>
      </c>
      <c r="C211" s="1" t="s">
        <v>1</v>
      </c>
      <c r="D211" s="4">
        <v>30</v>
      </c>
      <c r="I211" t="str">
        <f>I210</f>
        <v>ALTER TABLE TM_PROJECT_LIST</v>
      </c>
      <c r="K211" s="25" t="str">
        <f t="shared" si="83"/>
        <v>INSERT_DATE,</v>
      </c>
      <c r="L211" s="12"/>
      <c r="M211" s="18" t="str">
        <f t="shared" si="84"/>
        <v>INSERT_DATE,</v>
      </c>
      <c r="N211" s="5" t="str">
        <f t="shared" si="89"/>
        <v>INSERT_DATE VARCHAR(30),</v>
      </c>
      <c r="O211" s="1" t="s">
        <v>7</v>
      </c>
      <c r="P211" t="s">
        <v>8</v>
      </c>
      <c r="W211" s="17" t="str">
        <f t="shared" si="85"/>
        <v>insertDate</v>
      </c>
      <c r="X211" s="3" t="str">
        <f t="shared" si="86"/>
        <v>"insertDate":"",</v>
      </c>
      <c r="Y211" s="22" t="str">
        <f t="shared" si="87"/>
        <v>public static String INSERT_DATE="insertDate";</v>
      </c>
      <c r="Z211" s="7" t="str">
        <f t="shared" si="88"/>
        <v>private String insertDate="";</v>
      </c>
    </row>
    <row r="212" spans="2:26" ht="19.2" x14ac:dyDescent="0.45">
      <c r="B212" s="1" t="s">
        <v>5</v>
      </c>
      <c r="C212" s="1" t="s">
        <v>1</v>
      </c>
      <c r="D212" s="4">
        <v>30</v>
      </c>
      <c r="I212" t="str">
        <f>I211</f>
        <v>ALTER TABLE TM_PROJECT_LIST</v>
      </c>
      <c r="K212" s="25" t="str">
        <f t="shared" si="83"/>
        <v>MODIFICATION_DATE,</v>
      </c>
      <c r="L212" s="12"/>
      <c r="M212" s="18" t="str">
        <f t="shared" si="84"/>
        <v>MODIFICATION_DATE,</v>
      </c>
      <c r="N212" s="5" t="str">
        <f t="shared" si="89"/>
        <v>MODIFICATION_DATE VARCHAR(30),</v>
      </c>
      <c r="O212" s="1" t="s">
        <v>9</v>
      </c>
      <c r="P212" t="s">
        <v>8</v>
      </c>
      <c r="W212" s="17" t="str">
        <f t="shared" si="85"/>
        <v>modificationDate</v>
      </c>
      <c r="X212" s="3" t="str">
        <f t="shared" si="86"/>
        <v>"modificationDate":"",</v>
      </c>
      <c r="Y212" s="22" t="str">
        <f t="shared" si="87"/>
        <v>public static String MODIFICATION_DATE="modificationDate";</v>
      </c>
      <c r="Z212" s="7" t="str">
        <f t="shared" si="88"/>
        <v>private String modificationDate="";</v>
      </c>
    </row>
    <row r="213" spans="2:26" ht="19.2" x14ac:dyDescent="0.45">
      <c r="B213" s="1" t="s">
        <v>696</v>
      </c>
      <c r="C213" s="1" t="s">
        <v>1</v>
      </c>
      <c r="D213" s="4">
        <v>300</v>
      </c>
      <c r="I213" t="str">
        <f>I212</f>
        <v>ALTER TABLE TM_PROJECT_LIST</v>
      </c>
      <c r="J213" t="str">
        <f>CONCATENATE(LEFT(CONCATENATE(" ADD "," ",N213,";"),LEN(CONCATENATE(" ADD "," ",N213,";"))-2),";")</f>
        <v xml:space="preserve"> ADD  PROJECT_CODE VARCHAR(300);</v>
      </c>
      <c r="K213" s="25" t="str">
        <f t="shared" si="83"/>
        <v>PROJECT_CODE,</v>
      </c>
      <c r="L213" s="12"/>
      <c r="M213" s="18" t="str">
        <f t="shared" si="84"/>
        <v>PROJECT_CODE,</v>
      </c>
      <c r="N213" s="5" t="str">
        <f t="shared" si="89"/>
        <v>PROJECT_CODE VARCHAR(300),</v>
      </c>
      <c r="O213" s="1" t="s">
        <v>288</v>
      </c>
      <c r="P213" t="s">
        <v>18</v>
      </c>
      <c r="W213" s="17" t="str">
        <f t="shared" si="85"/>
        <v>projectCode</v>
      </c>
      <c r="X213" s="3" t="str">
        <f t="shared" si="86"/>
        <v>"projectCode":"",</v>
      </c>
      <c r="Y213" s="22" t="str">
        <f t="shared" si="87"/>
        <v>public static String PROJECT_CODE="projectCode";</v>
      </c>
      <c r="Z213" s="7" t="str">
        <f t="shared" si="88"/>
        <v>private String projectCode="";</v>
      </c>
    </row>
    <row r="214" spans="2:26" ht="19.2" x14ac:dyDescent="0.45">
      <c r="B214" s="1" t="s">
        <v>287</v>
      </c>
      <c r="C214" s="1" t="s">
        <v>1</v>
      </c>
      <c r="D214" s="4">
        <v>300</v>
      </c>
      <c r="I214">
        <f>I165</f>
        <v>0</v>
      </c>
      <c r="K214" s="25" t="str">
        <f t="shared" si="83"/>
        <v>PROJECT_NAME,</v>
      </c>
      <c r="L214" s="12"/>
      <c r="M214" s="18" t="str">
        <f t="shared" si="84"/>
        <v>PROJECT_NAME,</v>
      </c>
      <c r="N214" s="5" t="str">
        <f t="shared" si="89"/>
        <v>PROJECT_NAME VARCHAR(300),</v>
      </c>
      <c r="O214" s="1" t="s">
        <v>288</v>
      </c>
      <c r="P214" t="s">
        <v>0</v>
      </c>
      <c r="W214" s="17" t="str">
        <f t="shared" si="85"/>
        <v>projectName</v>
      </c>
      <c r="X214" s="3" t="str">
        <f t="shared" si="86"/>
        <v>"projectName":"",</v>
      </c>
      <c r="Y214" s="22" t="str">
        <f t="shared" si="87"/>
        <v>public static String PROJECT_NAME="projectName";</v>
      </c>
      <c r="Z214" s="7" t="str">
        <f t="shared" si="88"/>
        <v>private String projectName="";</v>
      </c>
    </row>
    <row r="215" spans="2:26" ht="19.2" x14ac:dyDescent="0.45">
      <c r="B215" s="1" t="s">
        <v>265</v>
      </c>
      <c r="C215" s="1" t="s">
        <v>1</v>
      </c>
      <c r="D215" s="4">
        <v>20</v>
      </c>
      <c r="J215" s="23"/>
      <c r="K215" s="25" t="str">
        <f t="shared" si="83"/>
        <v>START_DATE,</v>
      </c>
      <c r="L215" s="12"/>
      <c r="M215" s="18" t="str">
        <f t="shared" si="84"/>
        <v>START_DATE,</v>
      </c>
      <c r="N215" s="5" t="str">
        <f t="shared" si="89"/>
        <v>START_DATE VARCHAR(20),</v>
      </c>
      <c r="O215" s="1" t="s">
        <v>289</v>
      </c>
      <c r="P215" t="s">
        <v>8</v>
      </c>
      <c r="W215" s="17" t="str">
        <f t="shared" ref="W215:W220" si="90">CONCATENATE(,LOWER(O215),UPPER(LEFT(P215,1)),LOWER(RIGHT(P215,LEN(P215)-IF(LEN(P215)&gt;0,1,LEN(P215)))),UPPER(LEFT(Q215,1)),LOWER(RIGHT(Q215,LEN(Q215)-IF(LEN(Q215)&gt;0,1,LEN(Q215)))),UPPER(LEFT(R215,1)),LOWER(RIGHT(R215,LEN(R215)-IF(LEN(R215)&gt;0,1,LEN(R215)))),UPPER(LEFT(S215,1)),LOWER(RIGHT(S215,LEN(S215)-IF(LEN(S215)&gt;0,1,LEN(S215)))),UPPER(LEFT(T215,1)),LOWER(RIGHT(T215,LEN(T215)-IF(LEN(T215)&gt;0,1,LEN(T215)))),UPPER(LEFT(U215,1)),LOWER(RIGHT(U215,LEN(U215)-IF(LEN(U215)&gt;0,1,LEN(U215)))),UPPER(LEFT(V215,1)),LOWER(RIGHT(V215,LEN(V215)-IF(LEN(V215)&gt;0,1,LEN(V215)))))</f>
        <v>startDate</v>
      </c>
      <c r="X215" s="3" t="str">
        <f t="shared" si="86"/>
        <v>"startDate":"",</v>
      </c>
      <c r="Y215" s="22" t="str">
        <f t="shared" si="87"/>
        <v>public static String START_DATE="startDate";</v>
      </c>
      <c r="Z215" s="7" t="str">
        <f t="shared" si="88"/>
        <v>private String startDate="";</v>
      </c>
    </row>
    <row r="216" spans="2:26" ht="19.2" x14ac:dyDescent="0.45">
      <c r="B216" s="10" t="s">
        <v>267</v>
      </c>
      <c r="C216" s="1" t="s">
        <v>1</v>
      </c>
      <c r="D216" s="4">
        <v>43</v>
      </c>
      <c r="I216" t="e">
        <f>I159</f>
        <v>#REF!</v>
      </c>
      <c r="K216" s="25" t="str">
        <f t="shared" si="83"/>
        <v>END_DATE,</v>
      </c>
      <c r="L216" s="12"/>
      <c r="M216" s="18" t="str">
        <f t="shared" si="84"/>
        <v>END_DATE,</v>
      </c>
      <c r="N216" s="5" t="str">
        <f t="shared" si="89"/>
        <v>END_DATE VARCHAR(43),</v>
      </c>
      <c r="O216" s="1" t="s">
        <v>290</v>
      </c>
      <c r="P216" t="s">
        <v>8</v>
      </c>
      <c r="W216" s="17" t="str">
        <f t="shared" si="90"/>
        <v>endDate</v>
      </c>
      <c r="X216" s="3" t="str">
        <f t="shared" si="86"/>
        <v>"endDate":"",</v>
      </c>
      <c r="Y216" s="22" t="str">
        <f t="shared" si="87"/>
        <v>public static String END_DATE="endDate";</v>
      </c>
      <c r="Z216" s="7" t="str">
        <f t="shared" si="88"/>
        <v>private String endDate="";</v>
      </c>
    </row>
    <row r="217" spans="2:26" ht="19.2" x14ac:dyDescent="0.45">
      <c r="B217" s="10" t="s">
        <v>291</v>
      </c>
      <c r="C217" s="1" t="s">
        <v>1</v>
      </c>
      <c r="D217" s="4">
        <v>40</v>
      </c>
      <c r="I217" t="e">
        <f>I159</f>
        <v>#REF!</v>
      </c>
      <c r="K217" s="25" t="str">
        <f t="shared" si="83"/>
        <v>FK_NETWORK_ID,</v>
      </c>
      <c r="L217" s="12"/>
      <c r="M217" s="18" t="str">
        <f>CONCATENATE(B217,",")</f>
        <v>FK_NETWORK_ID,</v>
      </c>
      <c r="N217" s="5" t="str">
        <f>CONCATENATE(B217," ",C217,"(",D217,")",",")</f>
        <v>FK_NETWORK_ID VARCHAR(40),</v>
      </c>
      <c r="O217" s="1" t="s">
        <v>10</v>
      </c>
      <c r="P217" t="s">
        <v>281</v>
      </c>
      <c r="Q217" t="s">
        <v>2</v>
      </c>
      <c r="W217" s="17" t="str">
        <f>CONCATENATE(,LOWER(O217),UPPER(LEFT(P217,1)),LOWER(RIGHT(P217,LEN(P217)-IF(LEN(P217)&gt;0,1,LEN(P217)))),UPPER(LEFT(Q217,1)),LOWER(RIGHT(Q217,LEN(Q217)-IF(LEN(Q217)&gt;0,1,LEN(Q217)))),UPPER(LEFT(R217,1)),LOWER(RIGHT(R217,LEN(R217)-IF(LEN(R217)&gt;0,1,LEN(R217)))),UPPER(LEFT(S217,1)),LOWER(RIGHT(S217,LEN(S217)-IF(LEN(S217)&gt;0,1,LEN(S217)))),UPPER(LEFT(T217,1)),LOWER(RIGHT(T217,LEN(T217)-IF(LEN(T217)&gt;0,1,LEN(T217)))),UPPER(LEFT(U217,1)),LOWER(RIGHT(U217,LEN(U217)-IF(LEN(U217)&gt;0,1,LEN(U217)))),UPPER(LEFT(V217,1)),LOWER(RIGHT(V217,LEN(V217)-IF(LEN(V217)&gt;0,1,LEN(V217)))))</f>
        <v>fkNetworkId</v>
      </c>
      <c r="X217" s="3" t="str">
        <f>CONCATENATE("""",W217,"""",":","""","""",",")</f>
        <v>"fkNetworkId":"",</v>
      </c>
      <c r="Y217" s="22" t="str">
        <f>CONCATENATE("public static String ",,B217,,"=","""",W217,""";")</f>
        <v>public static String FK_NETWORK_ID="fkNetworkId";</v>
      </c>
      <c r="Z217" s="7" t="str">
        <f>CONCATENATE("private String ",W217,"=","""""",";")</f>
        <v>private String fkNetworkId="";</v>
      </c>
    </row>
    <row r="218" spans="2:26" ht="19.2" x14ac:dyDescent="0.45">
      <c r="B218" s="10" t="s">
        <v>279</v>
      </c>
      <c r="C218" s="1" t="s">
        <v>1</v>
      </c>
      <c r="D218" s="4">
        <v>40</v>
      </c>
      <c r="I218">
        <f>I160</f>
        <v>0</v>
      </c>
      <c r="K218" s="35" t="s">
        <v>381</v>
      </c>
      <c r="L218" s="12"/>
      <c r="M218" s="18" t="str">
        <f t="shared" si="84"/>
        <v>NETWORK_NAME,</v>
      </c>
      <c r="N218" s="5" t="str">
        <f t="shared" si="89"/>
        <v>NETWORK_NAME VARCHAR(40),</v>
      </c>
      <c r="O218" s="1" t="s">
        <v>281</v>
      </c>
      <c r="P218" t="s">
        <v>0</v>
      </c>
      <c r="W218" s="17" t="str">
        <f t="shared" si="90"/>
        <v>networkName</v>
      </c>
      <c r="X218" s="3" t="str">
        <f t="shared" si="86"/>
        <v>"networkName":"",</v>
      </c>
      <c r="Y218" s="22" t="str">
        <f t="shared" si="87"/>
        <v>public static String NETWORK_NAME="networkName";</v>
      </c>
      <c r="Z218" s="7" t="str">
        <f t="shared" si="88"/>
        <v>private String networkName="";</v>
      </c>
    </row>
    <row r="219" spans="2:26" ht="19.2" x14ac:dyDescent="0.45">
      <c r="B219" s="1" t="s">
        <v>181</v>
      </c>
      <c r="C219" s="1" t="s">
        <v>1</v>
      </c>
      <c r="D219" s="4">
        <v>300</v>
      </c>
      <c r="I219" t="str">
        <f>I190</f>
        <v>ALTER TABLE TM_PROJECT_PERMISSION</v>
      </c>
      <c r="K219" s="25" t="str">
        <f>CONCATENATE(B219,",")</f>
        <v>PURPOSE,</v>
      </c>
      <c r="L219" s="12"/>
      <c r="M219" s="18" t="str">
        <f t="shared" si="84"/>
        <v>PURPOSE,</v>
      </c>
      <c r="N219" s="5" t="str">
        <f t="shared" si="89"/>
        <v>PURPOSE VARCHAR(300),</v>
      </c>
      <c r="O219" s="1" t="s">
        <v>181</v>
      </c>
      <c r="W219" s="17" t="str">
        <f t="shared" si="90"/>
        <v>purpose</v>
      </c>
      <c r="X219" s="3" t="str">
        <f t="shared" si="86"/>
        <v>"purpose":"",</v>
      </c>
      <c r="Y219" s="22" t="str">
        <f t="shared" si="87"/>
        <v>public static String PURPOSE="purpose";</v>
      </c>
      <c r="Z219" s="7" t="str">
        <f t="shared" si="88"/>
        <v>private String purpose="";</v>
      </c>
    </row>
    <row r="220" spans="2:26" ht="19.2" x14ac:dyDescent="0.45">
      <c r="B220" s="1" t="s">
        <v>14</v>
      </c>
      <c r="C220" s="1" t="s">
        <v>1</v>
      </c>
      <c r="D220" s="4">
        <v>3000</v>
      </c>
      <c r="I220" t="e">
        <f>#REF!</f>
        <v>#REF!</v>
      </c>
      <c r="K220" s="25" t="str">
        <f>CONCATENATE(B220,"")</f>
        <v>DESCRIPTION</v>
      </c>
      <c r="L220" s="12"/>
      <c r="M220" s="18" t="str">
        <f t="shared" si="84"/>
        <v>DESCRIPTION,</v>
      </c>
      <c r="N220" s="5" t="str">
        <f t="shared" si="89"/>
        <v>DESCRIPTION VARCHAR(3000),</v>
      </c>
      <c r="O220" s="1" t="s">
        <v>14</v>
      </c>
      <c r="W220" s="17" t="str">
        <f t="shared" si="90"/>
        <v>description</v>
      </c>
      <c r="X220" s="3" t="str">
        <f t="shared" si="86"/>
        <v>"description":"",</v>
      </c>
      <c r="Y220" s="22" t="str">
        <f t="shared" si="87"/>
        <v>public static String DESCRIPTION="description";</v>
      </c>
      <c r="Z220" s="7" t="str">
        <f t="shared" si="88"/>
        <v>private String description="";</v>
      </c>
    </row>
    <row r="221" spans="2:26" x14ac:dyDescent="0.3">
      <c r="K221" s="29" t="str">
        <f>CONCATENATE(" FROM ",LEFT(B208,LEN(B208)-5)," T")</f>
        <v xml:space="preserve"> FROM TM_PROJECT T</v>
      </c>
    </row>
    <row r="222" spans="2:26" x14ac:dyDescent="0.3">
      <c r="K222" s="29"/>
    </row>
    <row r="223" spans="2:26" x14ac:dyDescent="0.3">
      <c r="K223" s="29"/>
    </row>
    <row r="224" spans="2:26" x14ac:dyDescent="0.3">
      <c r="K224" s="29"/>
    </row>
    <row r="225" spans="2:26" x14ac:dyDescent="0.3">
      <c r="K225" s="29"/>
    </row>
    <row r="226" spans="2:26" x14ac:dyDescent="0.3">
      <c r="B226" s="2" t="s">
        <v>294</v>
      </c>
      <c r="I226" t="str">
        <f>CONCATENATE("ALTER TABLE"," ",B226)</f>
        <v>ALTER TABLE TM_PROGRESS</v>
      </c>
      <c r="N226" s="5" t="str">
        <f>CONCATENATE("CREATE TABLE ",B226," ","(")</f>
        <v>CREATE TABLE TM_PROGRESS (</v>
      </c>
    </row>
    <row r="227" spans="2:26" ht="19.2" x14ac:dyDescent="0.45">
      <c r="B227" s="1" t="s">
        <v>2</v>
      </c>
      <c r="C227" s="1" t="s">
        <v>1</v>
      </c>
      <c r="D227" s="4">
        <v>30</v>
      </c>
      <c r="E227" s="24" t="s">
        <v>113</v>
      </c>
      <c r="I227" t="str">
        <f>I226</f>
        <v>ALTER TABLE TM_PROGRESS</v>
      </c>
      <c r="J227" t="str">
        <f>CONCATENATE(LEFT(CONCATENATE(" ADD "," ",N227,";"),LEN(CONCATENATE(" ADD "," ",N227,";"))-2),";")</f>
        <v xml:space="preserve"> ADD  ID VARCHAR(30) NOT NULL ;</v>
      </c>
      <c r="K227" s="21" t="str">
        <f>CONCATENATE(LEFT(CONCATENATE("  ALTER COLUMN  "," ",N227,";"),LEN(CONCATENATE("  ALTER COLUMN  "," ",N227,";"))-2),";")</f>
        <v xml:space="preserve">  ALTER COLUMN   ID VARCHAR(30) NOT NULL ;</v>
      </c>
      <c r="L227" s="12"/>
      <c r="M227" s="18" t="str">
        <f>CONCATENATE(B227,",")</f>
        <v>ID,</v>
      </c>
      <c r="N227" s="5" t="str">
        <f>CONCATENATE(B227," ",C227,"(",D227,") ",E227," ,")</f>
        <v>ID VARCHAR(30) NOT NULL ,</v>
      </c>
      <c r="O227" s="1" t="s">
        <v>2</v>
      </c>
      <c r="P227" s="6"/>
      <c r="Q227" s="6"/>
      <c r="R227" s="6"/>
      <c r="S227" s="6"/>
      <c r="T227" s="6"/>
      <c r="U227" s="6"/>
      <c r="V227" s="6"/>
      <c r="W227" s="17" t="str">
        <f t="shared" ref="W227:W233" si="91"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id</v>
      </c>
      <c r="X227" s="3" t="str">
        <f t="shared" ref="X227:X233" si="92">CONCATENATE("""",W227,"""",":","""","""",",")</f>
        <v>"id":"",</v>
      </c>
      <c r="Y227" s="22" t="str">
        <f t="shared" ref="Y227:Y233" si="93">CONCATENATE("public static String ",,B227,,"=","""",W227,""";")</f>
        <v>public static String ID="id";</v>
      </c>
      <c r="Z227" s="7" t="str">
        <f t="shared" ref="Z227:Z233" si="94">CONCATENATE("private String ",W227,"=","""""",";")</f>
        <v>private String id="";</v>
      </c>
    </row>
    <row r="228" spans="2:26" ht="19.2" x14ac:dyDescent="0.45">
      <c r="B228" s="1" t="s">
        <v>3</v>
      </c>
      <c r="C228" s="1" t="s">
        <v>1</v>
      </c>
      <c r="D228" s="4">
        <v>10</v>
      </c>
      <c r="I228" t="str">
        <f>I227</f>
        <v>ALTER TABLE TM_PROGRESS</v>
      </c>
      <c r="J228" t="str">
        <f>CONCATENATE(LEFT(CONCATENATE(" ADD "," ",N228,";"),LEN(CONCATENATE(" ADD "," ",N228,";"))-2),";")</f>
        <v xml:space="preserve"> ADD  STATUS VARCHAR(10);</v>
      </c>
      <c r="K228" s="21" t="str">
        <f>CONCATENATE(LEFT(CONCATENATE("  ALTER COLUMN  "," ",N228,";"),LEN(CONCATENATE("  ALTER COLUMN  "," ",N228,";"))-2),";")</f>
        <v xml:space="preserve">  ALTER COLUMN   STATUS VARCHAR(10);</v>
      </c>
      <c r="L228" s="12"/>
      <c r="M228" s="18" t="str">
        <f>CONCATENATE(B228,",")</f>
        <v>STATUS,</v>
      </c>
      <c r="N228" s="5" t="str">
        <f t="shared" ref="N228:N233" si="95">CONCATENATE(B228," ",C228,"(",D228,")",",")</f>
        <v>STATUS VARCHAR(10),</v>
      </c>
      <c r="O228" s="1" t="s">
        <v>3</v>
      </c>
      <c r="W228" s="17" t="str">
        <f t="shared" si="91"/>
        <v>status</v>
      </c>
      <c r="X228" s="3" t="str">
        <f t="shared" si="92"/>
        <v>"status":"",</v>
      </c>
      <c r="Y228" s="22" t="str">
        <f t="shared" si="93"/>
        <v>public static String STATUS="status";</v>
      </c>
      <c r="Z228" s="7" t="str">
        <f t="shared" si="94"/>
        <v>private String status="";</v>
      </c>
    </row>
    <row r="229" spans="2:26" ht="19.2" x14ac:dyDescent="0.45">
      <c r="B229" s="1" t="s">
        <v>4</v>
      </c>
      <c r="C229" s="1" t="s">
        <v>1</v>
      </c>
      <c r="D229" s="4">
        <v>30</v>
      </c>
      <c r="I229" t="str">
        <f>I228</f>
        <v>ALTER TABLE TM_PROGRESS</v>
      </c>
      <c r="J229" t="str">
        <f>CONCATENATE(LEFT(CONCATENATE(" ADD "," ",N229,";"),LEN(CONCATENATE(" ADD "," ",N229,";"))-2),";")</f>
        <v xml:space="preserve"> ADD  INSERT_DATE VARCHAR(30);</v>
      </c>
      <c r="K229" s="21" t="str">
        <f>CONCATENATE(LEFT(CONCATENATE("  ALTER COLUMN  "," ",N229,";"),LEN(CONCATENATE("  ALTER COLUMN  "," ",N229,";"))-2),";")</f>
        <v xml:space="preserve">  ALTER COLUMN   INSERT_DATE VARCHAR(30);</v>
      </c>
      <c r="L229" s="12"/>
      <c r="M229" s="18" t="str">
        <f>CONCATENATE(B229,",")</f>
        <v>INSERT_DATE,</v>
      </c>
      <c r="N229" s="5" t="str">
        <f t="shared" si="95"/>
        <v>INSERT_DATE VARCHAR(30),</v>
      </c>
      <c r="O229" s="1" t="s">
        <v>7</v>
      </c>
      <c r="P229" t="s">
        <v>8</v>
      </c>
      <c r="W229" s="17" t="str">
        <f t="shared" si="91"/>
        <v>insertDate</v>
      </c>
      <c r="X229" s="3" t="str">
        <f t="shared" si="92"/>
        <v>"insertDate":"",</v>
      </c>
      <c r="Y229" s="22" t="str">
        <f t="shared" si="93"/>
        <v>public static String INSERT_DATE="insertDate";</v>
      </c>
      <c r="Z229" s="7" t="str">
        <f t="shared" si="94"/>
        <v>private String insertDate="";</v>
      </c>
    </row>
    <row r="230" spans="2:26" ht="19.2" x14ac:dyDescent="0.45">
      <c r="B230" s="1" t="s">
        <v>5</v>
      </c>
      <c r="C230" s="1" t="s">
        <v>1</v>
      </c>
      <c r="D230" s="4">
        <v>30</v>
      </c>
      <c r="I230" t="str">
        <f>I229</f>
        <v>ALTER TABLE TM_PROGRESS</v>
      </c>
      <c r="J230" t="str">
        <f>CONCATENATE(LEFT(CONCATENATE(" ADD "," ",N230,";"),LEN(CONCATENATE(" ADD "," ",N230,";"))-2),";")</f>
        <v xml:space="preserve"> ADD  MODIFICATION_DATE VARCHAR(30);</v>
      </c>
      <c r="K230" s="21" t="str">
        <f>CONCATENATE(LEFT(CONCATENATE("  ALTER COLUMN  "," ",N230,";"),LEN(CONCATENATE("  ALTER COLUMN  "," ",N230,";"))-2),";")</f>
        <v xml:space="preserve">  ALTER COLUMN   MODIFICATION_DATE VARCHAR(30);</v>
      </c>
      <c r="L230" s="12"/>
      <c r="M230" s="18" t="str">
        <f>CONCATENATE(B230,",")</f>
        <v>MODIFICATION_DATE,</v>
      </c>
      <c r="N230" s="5" t="str">
        <f t="shared" si="95"/>
        <v>MODIFICATION_DATE VARCHAR(30),</v>
      </c>
      <c r="O230" s="1" t="s">
        <v>9</v>
      </c>
      <c r="P230" t="s">
        <v>8</v>
      </c>
      <c r="W230" s="17" t="str">
        <f t="shared" si="91"/>
        <v>modificationDate</v>
      </c>
      <c r="X230" s="3" t="str">
        <f t="shared" si="92"/>
        <v>"modificationDate":"",</v>
      </c>
      <c r="Y230" s="22" t="str">
        <f t="shared" si="93"/>
        <v>public static String MODIFICATION_DATE="modificationDate";</v>
      </c>
      <c r="Z230" s="7" t="str">
        <f t="shared" si="94"/>
        <v>private String modificationDate="";</v>
      </c>
    </row>
    <row r="231" spans="2:26" ht="19.2" x14ac:dyDescent="0.45">
      <c r="B231" s="1" t="s">
        <v>295</v>
      </c>
      <c r="C231" s="1" t="s">
        <v>1</v>
      </c>
      <c r="D231" s="4">
        <v>222</v>
      </c>
      <c r="I231">
        <f>I169</f>
        <v>0</v>
      </c>
      <c r="J231" t="str">
        <f>CONCATENATE(LEFT(CONCATENATE(" ADD "," ",N231,";"),LEN(CONCATENATE(" ADD "," ",N231,";"))-2),";")</f>
        <v xml:space="preserve"> ADD  PROGRESS_CODE VARCHAR(222);</v>
      </c>
      <c r="K231" s="21" t="str">
        <f>CONCATENATE(LEFT(CONCATENATE("  ALTER COLUMN  "," ",N231,";"),LEN(CONCATENATE("  ALTER COLUMN  "," ",N231,";"))-2),";")</f>
        <v xml:space="preserve">  ALTER COLUMN   PROGRESS_CODE VARCHAR(222);</v>
      </c>
      <c r="L231" s="12"/>
      <c r="M231" s="18" t="str">
        <f>CONCATENATE(B231,",")</f>
        <v>PROGRESS_CODE,</v>
      </c>
      <c r="N231" s="5" t="str">
        <f t="shared" si="95"/>
        <v>PROGRESS_CODE VARCHAR(222),</v>
      </c>
      <c r="O231" s="1" t="s">
        <v>297</v>
      </c>
      <c r="P231" t="s">
        <v>18</v>
      </c>
      <c r="W231" s="17" t="str">
        <f t="shared" si="91"/>
        <v>progressCode</v>
      </c>
      <c r="X231" s="3" t="str">
        <f t="shared" si="92"/>
        <v>"progressCode":"",</v>
      </c>
      <c r="Y231" s="22" t="str">
        <f t="shared" si="93"/>
        <v>public static String PROGRESS_CODE="progressCode";</v>
      </c>
      <c r="Z231" s="7" t="str">
        <f t="shared" si="94"/>
        <v>private String progressCode="";</v>
      </c>
    </row>
    <row r="232" spans="2:26" ht="19.2" x14ac:dyDescent="0.45">
      <c r="B232" s="1" t="s">
        <v>296</v>
      </c>
      <c r="C232" s="1" t="s">
        <v>1</v>
      </c>
      <c r="D232" s="4">
        <v>444</v>
      </c>
      <c r="L232" s="12"/>
      <c r="M232" s="18"/>
      <c r="N232" s="5" t="str">
        <f t="shared" si="95"/>
        <v>PROGRESS_NAME VARCHAR(444),</v>
      </c>
      <c r="O232" s="1" t="s">
        <v>297</v>
      </c>
      <c r="P232" t="s">
        <v>0</v>
      </c>
      <c r="W232" s="17" t="str">
        <f t="shared" si="91"/>
        <v>progressName</v>
      </c>
      <c r="X232" s="3" t="str">
        <f t="shared" si="92"/>
        <v>"progressName":"",</v>
      </c>
      <c r="Y232" s="22" t="str">
        <f t="shared" si="93"/>
        <v>public static String PROGRESS_NAME="progressName";</v>
      </c>
      <c r="Z232" s="7" t="str">
        <f t="shared" si="94"/>
        <v>private String progressName="";</v>
      </c>
    </row>
    <row r="233" spans="2:26" ht="19.2" x14ac:dyDescent="0.45">
      <c r="B233" s="1" t="s">
        <v>14</v>
      </c>
      <c r="C233" s="1" t="s">
        <v>1</v>
      </c>
      <c r="D233" s="4">
        <v>3000</v>
      </c>
      <c r="I233">
        <f>I195</f>
        <v>0</v>
      </c>
      <c r="J233" t="str">
        <f>CONCATENATE(LEFT(CONCATENATE(" ADD "," ",N233,";"),LEN(CONCATENATE(" ADD "," ",N233,";"))-2),";")</f>
        <v xml:space="preserve"> ADD  DESCRIPTION VARCHAR(3000);</v>
      </c>
      <c r="K233" s="21" t="str">
        <f>CONCATENATE(LEFT(CONCATENATE("  ALTER COLUMN  "," ",N233,";"),LEN(CONCATENATE("  ALTER COLUMN  "," ",N233,";"))-2),";")</f>
        <v xml:space="preserve">  ALTER COLUMN   DESCRIPTION VARCHAR(3000);</v>
      </c>
      <c r="L233" s="12"/>
      <c r="M233" s="18" t="str">
        <f>CONCATENATE(B233,",")</f>
        <v>DESCRIPTION,</v>
      </c>
      <c r="N233" s="5" t="str">
        <f t="shared" si="95"/>
        <v>DESCRIPTION VARCHAR(3000),</v>
      </c>
      <c r="O233" s="1" t="s">
        <v>14</v>
      </c>
      <c r="W233" s="17" t="str">
        <f t="shared" si="91"/>
        <v>description</v>
      </c>
      <c r="X233" s="3" t="str">
        <f t="shared" si="92"/>
        <v>"description":"",</v>
      </c>
      <c r="Y233" s="22" t="str">
        <f t="shared" si="93"/>
        <v>public static String DESCRIPTION="description";</v>
      </c>
      <c r="Z233" s="7" t="str">
        <f t="shared" si="94"/>
        <v>private String description="";</v>
      </c>
    </row>
    <row r="234" spans="2:26" ht="19.2" x14ac:dyDescent="0.45">
      <c r="C234" s="1"/>
      <c r="D234" s="8"/>
      <c r="M234" s="18"/>
      <c r="N234" s="33" t="s">
        <v>130</v>
      </c>
      <c r="O234" s="1"/>
      <c r="W234" s="17"/>
    </row>
    <row r="235" spans="2:26" ht="19.2" x14ac:dyDescent="0.45">
      <c r="C235" s="1"/>
      <c r="D235" s="8"/>
      <c r="M235" s="18"/>
      <c r="N235" s="31" t="s">
        <v>126</v>
      </c>
      <c r="O235" s="1"/>
      <c r="W235" s="17"/>
    </row>
    <row r="236" spans="2:26" ht="19.2" x14ac:dyDescent="0.45">
      <c r="C236" s="14"/>
      <c r="D236" s="9"/>
      <c r="M236" s="20"/>
      <c r="W236" s="17"/>
    </row>
    <row r="239" spans="2:26" x14ac:dyDescent="0.3">
      <c r="B239" s="2" t="s">
        <v>298</v>
      </c>
      <c r="I239" t="str">
        <f>CONCATENATE("ALTER TABLE"," ",B239)</f>
        <v>ALTER TABLE TM_TASK_STATUS</v>
      </c>
      <c r="N239" s="5" t="str">
        <f>CONCATENATE("CREATE TABLE ",B239," ","(")</f>
        <v>CREATE TABLE TM_TASK_STATUS (</v>
      </c>
    </row>
    <row r="240" spans="2:26" ht="19.2" x14ac:dyDescent="0.45">
      <c r="B240" s="1" t="s">
        <v>2</v>
      </c>
      <c r="C240" s="1" t="s">
        <v>1</v>
      </c>
      <c r="D240" s="4">
        <v>30</v>
      </c>
      <c r="E240" s="24" t="s">
        <v>113</v>
      </c>
      <c r="I240" t="str">
        <f t="shared" ref="I240:I246" si="96">I239</f>
        <v>ALTER TABLE TM_TASK_STATUS</v>
      </c>
      <c r="J240" t="str">
        <f t="shared" ref="J240:J246" si="97">CONCATENATE(LEFT(CONCATENATE(" ADD "," ",N240,";"),LEN(CONCATENATE(" ADD "," ",N240,";"))-2),";")</f>
        <v xml:space="preserve"> ADD  ID VARCHAR(30) NOT NULL ;</v>
      </c>
      <c r="K240" s="21" t="str">
        <f>CONCATENATE(LEFT(CONCATENATE("  ALTER COLUMN  "," ",N240,";"),LEN(CONCATENATE("  ALTER COLUMN  "," ",N240,";"))-2),";")</f>
        <v xml:space="preserve">  ALTER COLUMN   ID VARCHAR(30) NOT NULL ;</v>
      </c>
      <c r="L240" s="12"/>
      <c r="M240" s="18" t="str">
        <f>CONCATENATE(B240,",")</f>
        <v>ID,</v>
      </c>
      <c r="N240" s="5" t="str">
        <f>CONCATENATE(B240," ",C240,"(",D240,") ",E240," ,")</f>
        <v>ID VARCHAR(30) NOT NULL ,</v>
      </c>
      <c r="O240" s="1" t="s">
        <v>2</v>
      </c>
      <c r="P240" s="6"/>
      <c r="Q240" s="6"/>
      <c r="R240" s="6"/>
      <c r="S240" s="6"/>
      <c r="T240" s="6"/>
      <c r="U240" s="6"/>
      <c r="V240" s="6"/>
      <c r="W240" s="17" t="str">
        <f t="shared" ref="W240:W246" si="98">CONCATENATE(,LOWER(O240),UPPER(LEFT(P240,1)),LOWER(RIGHT(P240,LEN(P240)-IF(LEN(P240)&gt;0,1,LEN(P240)))),UPPER(LEFT(Q240,1)),LOWER(RIGHT(Q240,LEN(Q240)-IF(LEN(Q240)&gt;0,1,LEN(Q240)))),UPPER(LEFT(R240,1)),LOWER(RIGHT(R240,LEN(R240)-IF(LEN(R240)&gt;0,1,LEN(R240)))),UPPER(LEFT(S240,1)),LOWER(RIGHT(S240,LEN(S240)-IF(LEN(S240)&gt;0,1,LEN(S240)))),UPPER(LEFT(T240,1)),LOWER(RIGHT(T240,LEN(T240)-IF(LEN(T240)&gt;0,1,LEN(T240)))),UPPER(LEFT(U240,1)),LOWER(RIGHT(U240,LEN(U240)-IF(LEN(U240)&gt;0,1,LEN(U240)))),UPPER(LEFT(V240,1)),LOWER(RIGHT(V240,LEN(V240)-IF(LEN(V240)&gt;0,1,LEN(V240)))))</f>
        <v>id</v>
      </c>
      <c r="X240" s="3" t="str">
        <f t="shared" ref="X240:X246" si="99">CONCATENATE("""",W240,"""",":","""","""",",")</f>
        <v>"id":"",</v>
      </c>
      <c r="Y240" s="22" t="str">
        <f t="shared" ref="Y240:Y246" si="100">CONCATENATE("public static String ",,B240,,"=","""",W240,""";")</f>
        <v>public static String ID="id";</v>
      </c>
      <c r="Z240" s="7" t="str">
        <f t="shared" ref="Z240:Z246" si="101">CONCATENATE("private String ",W240,"=","""""",";")</f>
        <v>private String id="";</v>
      </c>
    </row>
    <row r="241" spans="2:26" ht="19.2" x14ac:dyDescent="0.45">
      <c r="B241" s="1" t="s">
        <v>3</v>
      </c>
      <c r="C241" s="1" t="s">
        <v>1</v>
      </c>
      <c r="D241" s="4">
        <v>10</v>
      </c>
      <c r="I241" t="str">
        <f t="shared" si="96"/>
        <v>ALTER TABLE TM_TASK_STATUS</v>
      </c>
      <c r="J241" t="str">
        <f t="shared" si="97"/>
        <v xml:space="preserve"> ADD  STATUS VARCHAR(10);</v>
      </c>
      <c r="K241" s="21" t="str">
        <f>CONCATENATE(LEFT(CONCATENATE("  ALTER COLUMN  "," ",N241,";"),LEN(CONCATENATE("  ALTER COLUMN  "," ",N241,";"))-2),";")</f>
        <v xml:space="preserve">  ALTER COLUMN   STATUS VARCHAR(10);</v>
      </c>
      <c r="L241" s="12"/>
      <c r="M241" s="18" t="str">
        <f>CONCATENATE(B241,",")</f>
        <v>STATUS,</v>
      </c>
      <c r="N241" s="5" t="str">
        <f t="shared" ref="N241:N246" si="102">CONCATENATE(B241," ",C241,"(",D241,")",",")</f>
        <v>STATUS VARCHAR(10),</v>
      </c>
      <c r="O241" s="1" t="s">
        <v>3</v>
      </c>
      <c r="W241" s="17" t="str">
        <f t="shared" si="98"/>
        <v>status</v>
      </c>
      <c r="X241" s="3" t="str">
        <f t="shared" si="99"/>
        <v>"status":"",</v>
      </c>
      <c r="Y241" s="22" t="str">
        <f t="shared" si="100"/>
        <v>public static String STATUS="status";</v>
      </c>
      <c r="Z241" s="7" t="str">
        <f t="shared" si="101"/>
        <v>private String status="";</v>
      </c>
    </row>
    <row r="242" spans="2:26" ht="19.2" x14ac:dyDescent="0.45">
      <c r="B242" s="1" t="s">
        <v>4</v>
      </c>
      <c r="C242" s="1" t="s">
        <v>1</v>
      </c>
      <c r="D242" s="4">
        <v>30</v>
      </c>
      <c r="I242" t="str">
        <f t="shared" si="96"/>
        <v>ALTER TABLE TM_TASK_STATUS</v>
      </c>
      <c r="J242" t="str">
        <f t="shared" si="97"/>
        <v xml:space="preserve"> ADD  INSERT_DATE VARCHAR(30);</v>
      </c>
      <c r="K242" s="21" t="str">
        <f>CONCATENATE(LEFT(CONCATENATE("  ALTER COLUMN  "," ",N242,";"),LEN(CONCATENATE("  ALTER COLUMN  "," ",N242,";"))-2),";")</f>
        <v xml:space="preserve">  ALTER COLUMN   INSERT_DATE VARCHAR(30);</v>
      </c>
      <c r="L242" s="12"/>
      <c r="M242" s="18" t="str">
        <f>CONCATENATE(B242,",")</f>
        <v>INSERT_DATE,</v>
      </c>
      <c r="N242" s="5" t="str">
        <f t="shared" si="102"/>
        <v>INSERT_DATE VARCHAR(30),</v>
      </c>
      <c r="O242" s="1" t="s">
        <v>7</v>
      </c>
      <c r="P242" t="s">
        <v>8</v>
      </c>
      <c r="W242" s="17" t="str">
        <f t="shared" si="98"/>
        <v>insertDate</v>
      </c>
      <c r="X242" s="3" t="str">
        <f t="shared" si="99"/>
        <v>"insertDate":"",</v>
      </c>
      <c r="Y242" s="22" t="str">
        <f t="shared" si="100"/>
        <v>public static String INSERT_DATE="insertDate";</v>
      </c>
      <c r="Z242" s="7" t="str">
        <f t="shared" si="101"/>
        <v>private String insertDate="";</v>
      </c>
    </row>
    <row r="243" spans="2:26" ht="19.2" x14ac:dyDescent="0.45">
      <c r="B243" s="1" t="s">
        <v>5</v>
      </c>
      <c r="C243" s="1" t="s">
        <v>1</v>
      </c>
      <c r="D243" s="4">
        <v>30</v>
      </c>
      <c r="I243" t="str">
        <f t="shared" si="96"/>
        <v>ALTER TABLE TM_TASK_STATUS</v>
      </c>
      <c r="J243" t="str">
        <f t="shared" si="97"/>
        <v xml:space="preserve"> ADD  MODIFICATION_DATE VARCHAR(30);</v>
      </c>
      <c r="K243" s="21" t="str">
        <f>CONCATENATE(LEFT(CONCATENATE("  ALTER COLUMN  "," ",N243,";"),LEN(CONCATENATE("  ALTER COLUMN  "," ",N243,";"))-2),";")</f>
        <v xml:space="preserve">  ALTER COLUMN   MODIFICATION_DATE VARCHAR(30);</v>
      </c>
      <c r="L243" s="12"/>
      <c r="M243" s="18" t="str">
        <f>CONCATENATE(B243,",")</f>
        <v>MODIFICATION_DATE,</v>
      </c>
      <c r="N243" s="5" t="str">
        <f t="shared" si="102"/>
        <v>MODIFICATION_DATE VARCHAR(30),</v>
      </c>
      <c r="O243" s="1" t="s">
        <v>9</v>
      </c>
      <c r="P243" t="s">
        <v>8</v>
      </c>
      <c r="W243" s="17" t="str">
        <f t="shared" si="98"/>
        <v>modificationDate</v>
      </c>
      <c r="X243" s="3" t="str">
        <f t="shared" si="99"/>
        <v>"modificationDate":"",</v>
      </c>
      <c r="Y243" s="22" t="str">
        <f t="shared" si="100"/>
        <v>public static String MODIFICATION_DATE="modificationDate";</v>
      </c>
      <c r="Z243" s="7" t="str">
        <f t="shared" si="101"/>
        <v>private String modificationDate="";</v>
      </c>
    </row>
    <row r="244" spans="2:26" ht="19.2" x14ac:dyDescent="0.45">
      <c r="B244" s="1" t="s">
        <v>299</v>
      </c>
      <c r="C244" s="1" t="s">
        <v>1</v>
      </c>
      <c r="D244" s="4">
        <v>222</v>
      </c>
      <c r="I244" t="str">
        <f t="shared" si="96"/>
        <v>ALTER TABLE TM_TASK_STATUS</v>
      </c>
      <c r="J244" t="str">
        <f t="shared" si="97"/>
        <v xml:space="preserve"> ADD  STATUS_CODE VARCHAR(222);</v>
      </c>
      <c r="K244" s="21" t="str">
        <f>CONCATENATE(LEFT(CONCATENATE("  ALTER COLUMN  "," ",N244,";"),LEN(CONCATENATE("  ALTER COLUMN  "," ",N244,";"))-2),";")</f>
        <v xml:space="preserve">  ALTER COLUMN   STATUS_CODE VARCHAR(222);</v>
      </c>
      <c r="L244" s="12"/>
      <c r="M244" s="18" t="str">
        <f>CONCATENATE(B244,",")</f>
        <v>STATUS_CODE,</v>
      </c>
      <c r="N244" s="5" t="str">
        <f t="shared" si="102"/>
        <v>STATUS_CODE VARCHAR(222),</v>
      </c>
      <c r="O244" s="1" t="s">
        <v>3</v>
      </c>
      <c r="P244" t="s">
        <v>18</v>
      </c>
      <c r="W244" s="17" t="str">
        <f t="shared" si="98"/>
        <v>statusCode</v>
      </c>
      <c r="X244" s="3" t="str">
        <f t="shared" si="99"/>
        <v>"statusCode":"",</v>
      </c>
      <c r="Y244" s="22" t="str">
        <f t="shared" si="100"/>
        <v>public static String STATUS_CODE="statusCode";</v>
      </c>
      <c r="Z244" s="7" t="str">
        <f t="shared" si="101"/>
        <v>private String statusCode="";</v>
      </c>
    </row>
    <row r="245" spans="2:26" ht="19.2" x14ac:dyDescent="0.45">
      <c r="B245" s="1" t="s">
        <v>300</v>
      </c>
      <c r="C245" s="1" t="s">
        <v>1</v>
      </c>
      <c r="D245" s="4">
        <v>444</v>
      </c>
      <c r="I245" t="str">
        <f t="shared" si="96"/>
        <v>ALTER TABLE TM_TASK_STATUS</v>
      </c>
      <c r="J245" t="str">
        <f t="shared" si="97"/>
        <v xml:space="preserve"> ADD  STATUS_NAME VARCHAR(444);</v>
      </c>
      <c r="L245" s="12"/>
      <c r="M245" s="18"/>
      <c r="N245" s="5" t="str">
        <f t="shared" si="102"/>
        <v>STATUS_NAME VARCHAR(444),</v>
      </c>
      <c r="O245" s="1" t="s">
        <v>3</v>
      </c>
      <c r="P245" t="s">
        <v>0</v>
      </c>
      <c r="W245" s="17" t="str">
        <f t="shared" si="98"/>
        <v>statusName</v>
      </c>
      <c r="X245" s="3" t="str">
        <f t="shared" si="99"/>
        <v>"statusName":"",</v>
      </c>
      <c r="Y245" s="22" t="str">
        <f t="shared" si="100"/>
        <v>public static String STATUS_NAME="statusName";</v>
      </c>
      <c r="Z245" s="7" t="str">
        <f t="shared" si="101"/>
        <v>private String statusName="";</v>
      </c>
    </row>
    <row r="246" spans="2:26" ht="19.2" x14ac:dyDescent="0.45">
      <c r="B246" s="1" t="s">
        <v>14</v>
      </c>
      <c r="C246" s="1" t="s">
        <v>1</v>
      </c>
      <c r="D246" s="4">
        <v>3000</v>
      </c>
      <c r="I246" t="str">
        <f t="shared" si="96"/>
        <v>ALTER TABLE TM_TASK_STATUS</v>
      </c>
      <c r="J246" t="str">
        <f t="shared" si="97"/>
        <v xml:space="preserve"> ADD  DESCRIPTION VARCHAR(3000);</v>
      </c>
      <c r="K246" s="21" t="str">
        <f>CONCATENATE(LEFT(CONCATENATE("  ALTER COLUMN  "," ",N246,";"),LEN(CONCATENATE("  ALTER COLUMN  "," ",N246,";"))-2),";")</f>
        <v xml:space="preserve">  ALTER COLUMN   DESCRIPTION VARCHAR(3000);</v>
      </c>
      <c r="L246" s="12"/>
      <c r="M246" s="18" t="str">
        <f>CONCATENATE(B246,",")</f>
        <v>DESCRIPTION,</v>
      </c>
      <c r="N246" s="5" t="str">
        <f t="shared" si="102"/>
        <v>DESCRIPTION VARCHAR(3000),</v>
      </c>
      <c r="O246" s="1" t="s">
        <v>14</v>
      </c>
      <c r="W246" s="17" t="str">
        <f t="shared" si="98"/>
        <v>description</v>
      </c>
      <c r="X246" s="3" t="str">
        <f t="shared" si="99"/>
        <v>"description":"",</v>
      </c>
      <c r="Y246" s="22" t="str">
        <f t="shared" si="100"/>
        <v>public static String DESCRIPTION="description";</v>
      </c>
      <c r="Z246" s="7" t="str">
        <f t="shared" si="101"/>
        <v>private String description="";</v>
      </c>
    </row>
    <row r="247" spans="2:26" ht="19.2" x14ac:dyDescent="0.45">
      <c r="C247" s="1"/>
      <c r="D247" s="8"/>
      <c r="M247" s="18"/>
      <c r="N247" s="33" t="s">
        <v>130</v>
      </c>
      <c r="O247" s="1"/>
      <c r="W247" s="17"/>
    </row>
    <row r="248" spans="2:26" ht="19.2" x14ac:dyDescent="0.45">
      <c r="C248" s="1"/>
      <c r="D248" s="8"/>
      <c r="M248" s="18"/>
      <c r="N248" s="31" t="s">
        <v>126</v>
      </c>
      <c r="O248" s="1"/>
      <c r="W248" s="17"/>
    </row>
    <row r="249" spans="2:26" ht="19.2" x14ac:dyDescent="0.45">
      <c r="C249" s="14"/>
      <c r="D249" s="9"/>
      <c r="M249" s="20"/>
      <c r="W249" s="17"/>
    </row>
    <row r="251" spans="2:26" x14ac:dyDescent="0.3">
      <c r="B251" s="2" t="s">
        <v>302</v>
      </c>
      <c r="I251" t="str">
        <f>CONCATENATE("ALTER TABLE"," ",B251)</f>
        <v>ALTER TABLE TM_TASK_PRIORITY</v>
      </c>
      <c r="N251" s="5" t="str">
        <f>CONCATENATE("CREATE TABLE ",B251," ","(")</f>
        <v>CREATE TABLE TM_TASK_PRIORITY (</v>
      </c>
    </row>
    <row r="252" spans="2:26" ht="19.2" x14ac:dyDescent="0.45">
      <c r="B252" s="1" t="s">
        <v>2</v>
      </c>
      <c r="C252" s="1" t="s">
        <v>1</v>
      </c>
      <c r="D252" s="4">
        <v>30</v>
      </c>
      <c r="E252" s="24" t="s">
        <v>113</v>
      </c>
      <c r="I252" t="str">
        <f>I251</f>
        <v>ALTER TABLE TM_TASK_PRIORITY</v>
      </c>
      <c r="J252" t="str">
        <f>CONCATENATE(LEFT(CONCATENATE(" ADD "," ",N252,";"),LEN(CONCATENATE(" ADD "," ",N252,";"))-2),";")</f>
        <v xml:space="preserve"> ADD  ID VARCHAR(30) NOT NULL ;</v>
      </c>
      <c r="K252" s="21" t="str">
        <f>CONCATENATE(LEFT(CONCATENATE("  ALTER COLUMN  "," ",N252,";"),LEN(CONCATENATE("  ALTER COLUMN  "," ",N252,";"))-2),";")</f>
        <v xml:space="preserve">  ALTER COLUMN   ID VARCHAR(30) NOT NULL ;</v>
      </c>
      <c r="L252" s="12"/>
      <c r="M252" s="18" t="str">
        <f>CONCATENATE(B252,",")</f>
        <v>ID,</v>
      </c>
      <c r="N252" s="5" t="str">
        <f>CONCATENATE(B252," ",C252,"(",D252,") ",E252," ,")</f>
        <v>ID VARCHAR(30) NOT NULL ,</v>
      </c>
      <c r="O252" s="1" t="s">
        <v>2</v>
      </c>
      <c r="P252" s="6"/>
      <c r="Q252" s="6"/>
      <c r="R252" s="6"/>
      <c r="S252" s="6"/>
      <c r="T252" s="6"/>
      <c r="U252" s="6"/>
      <c r="V252" s="6"/>
      <c r="W252" s="17" t="str">
        <f t="shared" ref="W252:W258" si="103">CONCATENATE(,LOWER(O252),UPPER(LEFT(P252,1)),LOWER(RIGHT(P252,LEN(P252)-IF(LEN(P252)&gt;0,1,LEN(P252)))),UPPER(LEFT(Q252,1)),LOWER(RIGHT(Q252,LEN(Q252)-IF(LEN(Q252)&gt;0,1,LEN(Q252)))),UPPER(LEFT(R252,1)),LOWER(RIGHT(R252,LEN(R252)-IF(LEN(R252)&gt;0,1,LEN(R252)))),UPPER(LEFT(S252,1)),LOWER(RIGHT(S252,LEN(S252)-IF(LEN(S252)&gt;0,1,LEN(S252)))),UPPER(LEFT(T252,1)),LOWER(RIGHT(T252,LEN(T252)-IF(LEN(T252)&gt;0,1,LEN(T252)))),UPPER(LEFT(U252,1)),LOWER(RIGHT(U252,LEN(U252)-IF(LEN(U252)&gt;0,1,LEN(U252)))),UPPER(LEFT(V252,1)),LOWER(RIGHT(V252,LEN(V252)-IF(LEN(V252)&gt;0,1,LEN(V252)))))</f>
        <v>id</v>
      </c>
      <c r="X252" s="3" t="str">
        <f t="shared" ref="X252:X258" si="104">CONCATENATE("""",W252,"""",":","""","""",",")</f>
        <v>"id":"",</v>
      </c>
      <c r="Y252" s="22" t="str">
        <f t="shared" ref="Y252:Y258" si="105">CONCATENATE("public static String ",,B252,,"=","""",W252,""";")</f>
        <v>public static String ID="id";</v>
      </c>
      <c r="Z252" s="7" t="str">
        <f t="shared" ref="Z252:Z258" si="106">CONCATENATE("private String ",W252,"=","""""",";")</f>
        <v>private String id="";</v>
      </c>
    </row>
    <row r="253" spans="2:26" ht="19.2" x14ac:dyDescent="0.45">
      <c r="B253" s="1" t="s">
        <v>3</v>
      </c>
      <c r="C253" s="1" t="s">
        <v>1</v>
      </c>
      <c r="D253" s="4">
        <v>10</v>
      </c>
      <c r="I253" t="str">
        <f>I252</f>
        <v>ALTER TABLE TM_TASK_PRIORITY</v>
      </c>
      <c r="J253" t="str">
        <f>CONCATENATE(LEFT(CONCATENATE(" ADD "," ",N253,";"),LEN(CONCATENATE(" ADD "," ",N253,";"))-2),";")</f>
        <v xml:space="preserve"> ADD  STATUS VARCHAR(10);</v>
      </c>
      <c r="K253" s="21" t="str">
        <f>CONCATENATE(LEFT(CONCATENATE("  ALTER COLUMN  "," ",N253,";"),LEN(CONCATENATE("  ALTER COLUMN  "," ",N253,";"))-2),";")</f>
        <v xml:space="preserve">  ALTER COLUMN   STATUS VARCHAR(10);</v>
      </c>
      <c r="L253" s="12"/>
      <c r="M253" s="18" t="str">
        <f>CONCATENATE(B253,",")</f>
        <v>STATUS,</v>
      </c>
      <c r="N253" s="5" t="str">
        <f t="shared" ref="N253:N258" si="107">CONCATENATE(B253," ",C253,"(",D253,")",",")</f>
        <v>STATUS VARCHAR(10),</v>
      </c>
      <c r="O253" s="1" t="s">
        <v>3</v>
      </c>
      <c r="W253" s="17" t="str">
        <f t="shared" si="103"/>
        <v>status</v>
      </c>
      <c r="X253" s="3" t="str">
        <f t="shared" si="104"/>
        <v>"status":"",</v>
      </c>
      <c r="Y253" s="22" t="str">
        <f t="shared" si="105"/>
        <v>public static String STATUS="status";</v>
      </c>
      <c r="Z253" s="7" t="str">
        <f t="shared" si="106"/>
        <v>private String status="";</v>
      </c>
    </row>
    <row r="254" spans="2:26" ht="19.2" x14ac:dyDescent="0.45">
      <c r="B254" s="1" t="s">
        <v>4</v>
      </c>
      <c r="C254" s="1" t="s">
        <v>1</v>
      </c>
      <c r="D254" s="4">
        <v>30</v>
      </c>
      <c r="I254" t="str">
        <f>I253</f>
        <v>ALTER TABLE TM_TASK_PRIORITY</v>
      </c>
      <c r="J254" t="str">
        <f>CONCATENATE(LEFT(CONCATENATE(" ADD "," ",N254,";"),LEN(CONCATENATE(" ADD "," ",N254,";"))-2),";")</f>
        <v xml:space="preserve"> ADD  INSERT_DATE VARCHAR(30);</v>
      </c>
      <c r="K254" s="21" t="str">
        <f>CONCATENATE(LEFT(CONCATENATE("  ALTER COLUMN  "," ",N254,";"),LEN(CONCATENATE("  ALTER COLUMN  "," ",N254,";"))-2),";")</f>
        <v xml:space="preserve">  ALTER COLUMN   INSERT_DATE VARCHAR(30);</v>
      </c>
      <c r="L254" s="12"/>
      <c r="M254" s="18" t="str">
        <f>CONCATENATE(B254,",")</f>
        <v>INSERT_DATE,</v>
      </c>
      <c r="N254" s="5" t="str">
        <f t="shared" si="107"/>
        <v>INSERT_DATE VARCHAR(30),</v>
      </c>
      <c r="O254" s="1" t="s">
        <v>7</v>
      </c>
      <c r="P254" t="s">
        <v>8</v>
      </c>
      <c r="W254" s="17" t="str">
        <f t="shared" si="103"/>
        <v>insertDate</v>
      </c>
      <c r="X254" s="3" t="str">
        <f t="shared" si="104"/>
        <v>"insertDate":"",</v>
      </c>
      <c r="Y254" s="22" t="str">
        <f t="shared" si="105"/>
        <v>public static String INSERT_DATE="insertDate";</v>
      </c>
      <c r="Z254" s="7" t="str">
        <f t="shared" si="106"/>
        <v>private String insertDate="";</v>
      </c>
    </row>
    <row r="255" spans="2:26" ht="19.2" x14ac:dyDescent="0.45">
      <c r="B255" s="1" t="s">
        <v>5</v>
      </c>
      <c r="C255" s="1" t="s">
        <v>1</v>
      </c>
      <c r="D255" s="4">
        <v>30</v>
      </c>
      <c r="I255" t="str">
        <f>I254</f>
        <v>ALTER TABLE TM_TASK_PRIORITY</v>
      </c>
      <c r="J255" t="str">
        <f>CONCATENATE(LEFT(CONCATENATE(" ADD "," ",N255,";"),LEN(CONCATENATE(" ADD "," ",N255,";"))-2),";")</f>
        <v xml:space="preserve"> ADD  MODIFICATION_DATE VARCHAR(30);</v>
      </c>
      <c r="K255" s="21" t="str">
        <f>CONCATENATE(LEFT(CONCATENATE("  ALTER COLUMN  "," ",N255,";"),LEN(CONCATENATE("  ALTER COLUMN  "," ",N255,";"))-2),";")</f>
        <v xml:space="preserve">  ALTER COLUMN   MODIFICATION_DATE VARCHAR(30);</v>
      </c>
      <c r="L255" s="12"/>
      <c r="M255" s="18" t="str">
        <f>CONCATENATE(B255,",")</f>
        <v>MODIFICATION_DATE,</v>
      </c>
      <c r="N255" s="5" t="str">
        <f t="shared" si="107"/>
        <v>MODIFICATION_DATE VARCHAR(30),</v>
      </c>
      <c r="O255" s="1" t="s">
        <v>9</v>
      </c>
      <c r="P255" t="s">
        <v>8</v>
      </c>
      <c r="W255" s="17" t="str">
        <f t="shared" si="103"/>
        <v>modificationDate</v>
      </c>
      <c r="X255" s="3" t="str">
        <f t="shared" si="104"/>
        <v>"modificationDate":"",</v>
      </c>
      <c r="Y255" s="22" t="str">
        <f t="shared" si="105"/>
        <v>public static String MODIFICATION_DATE="modificationDate";</v>
      </c>
      <c r="Z255" s="7" t="str">
        <f t="shared" si="106"/>
        <v>private String modificationDate="";</v>
      </c>
    </row>
    <row r="256" spans="2:26" ht="19.2" x14ac:dyDescent="0.45">
      <c r="B256" s="1" t="s">
        <v>303</v>
      </c>
      <c r="C256" s="1" t="s">
        <v>1</v>
      </c>
      <c r="D256" s="4">
        <v>222</v>
      </c>
      <c r="I256">
        <f>I218</f>
        <v>0</v>
      </c>
      <c r="J256" t="str">
        <f>CONCATENATE(LEFT(CONCATENATE(" ADD "," ",N256,";"),LEN(CONCATENATE(" ADD "," ",N256,";"))-2),";")</f>
        <v xml:space="preserve"> ADD  PRIORITY_CODE VARCHAR(222);</v>
      </c>
      <c r="K256" s="21" t="str">
        <f>CONCATENATE(LEFT(CONCATENATE("  ALTER COLUMN  "," ",N256,";"),LEN(CONCATENATE("  ALTER COLUMN  "," ",N256,";"))-2),";")</f>
        <v xml:space="preserve">  ALTER COLUMN   PRIORITY_CODE VARCHAR(222);</v>
      </c>
      <c r="L256" s="12"/>
      <c r="M256" s="18" t="str">
        <f>CONCATENATE(B256,",")</f>
        <v>PRIORITY_CODE,</v>
      </c>
      <c r="N256" s="5" t="str">
        <f t="shared" si="107"/>
        <v>PRIORITY_CODE VARCHAR(222),</v>
      </c>
      <c r="O256" s="1" t="s">
        <v>305</v>
      </c>
      <c r="P256" t="s">
        <v>18</v>
      </c>
      <c r="W256" s="17" t="str">
        <f t="shared" si="103"/>
        <v>priorityCode</v>
      </c>
      <c r="X256" s="3" t="str">
        <f t="shared" si="104"/>
        <v>"priorityCode":"",</v>
      </c>
      <c r="Y256" s="22" t="str">
        <f t="shared" si="105"/>
        <v>public static String PRIORITY_CODE="priorityCode";</v>
      </c>
      <c r="Z256" s="7" t="str">
        <f t="shared" si="106"/>
        <v>private String priorityCode="";</v>
      </c>
    </row>
    <row r="257" spans="2:26" ht="19.2" x14ac:dyDescent="0.45">
      <c r="B257" s="1" t="s">
        <v>304</v>
      </c>
      <c r="C257" s="1" t="s">
        <v>1</v>
      </c>
      <c r="D257" s="4">
        <v>444</v>
      </c>
      <c r="L257" s="12"/>
      <c r="M257" s="18"/>
      <c r="N257" s="5" t="str">
        <f t="shared" si="107"/>
        <v>PRIORITY_NAME VARCHAR(444),</v>
      </c>
      <c r="O257" s="1" t="s">
        <v>305</v>
      </c>
      <c r="P257" t="s">
        <v>0</v>
      </c>
      <c r="W257" s="17" t="str">
        <f t="shared" si="103"/>
        <v>priorityName</v>
      </c>
      <c r="X257" s="3" t="str">
        <f t="shared" si="104"/>
        <v>"priorityName":"",</v>
      </c>
      <c r="Y257" s="22" t="str">
        <f t="shared" si="105"/>
        <v>public static String PRIORITY_NAME="priorityName";</v>
      </c>
      <c r="Z257" s="7" t="str">
        <f t="shared" si="106"/>
        <v>private String priorityName="";</v>
      </c>
    </row>
    <row r="258" spans="2:26" ht="19.2" x14ac:dyDescent="0.45">
      <c r="B258" s="1" t="s">
        <v>14</v>
      </c>
      <c r="C258" s="1" t="s">
        <v>1</v>
      </c>
      <c r="D258" s="4">
        <v>3000</v>
      </c>
      <c r="I258">
        <f>I232</f>
        <v>0</v>
      </c>
      <c r="J258" t="str">
        <f>CONCATENATE(LEFT(CONCATENATE(" ADD "," ",N258,";"),LEN(CONCATENATE(" ADD "," ",N258,";"))-2),";")</f>
        <v xml:space="preserve"> ADD  DESCRIPTION VARCHAR(3000);</v>
      </c>
      <c r="K258" s="21" t="str">
        <f>CONCATENATE(LEFT(CONCATENATE("  ALTER COLUMN  "," ",N258,";"),LEN(CONCATENATE("  ALTER COLUMN  "," ",N258,";"))-2),";")</f>
        <v xml:space="preserve">  ALTER COLUMN   DESCRIPTION VARCHAR(3000);</v>
      </c>
      <c r="L258" s="12"/>
      <c r="M258" s="18" t="str">
        <f>CONCATENATE(B258,",")</f>
        <v>DESCRIPTION,</v>
      </c>
      <c r="N258" s="5" t="str">
        <f t="shared" si="107"/>
        <v>DESCRIPTION VARCHAR(3000),</v>
      </c>
      <c r="O258" s="1" t="s">
        <v>14</v>
      </c>
      <c r="W258" s="17" t="str">
        <f t="shared" si="103"/>
        <v>description</v>
      </c>
      <c r="X258" s="3" t="str">
        <f t="shared" si="104"/>
        <v>"description":"",</v>
      </c>
      <c r="Y258" s="22" t="str">
        <f t="shared" si="105"/>
        <v>public static String DESCRIPTION="description";</v>
      </c>
      <c r="Z258" s="7" t="str">
        <f t="shared" si="106"/>
        <v>private String description="";</v>
      </c>
    </row>
    <row r="259" spans="2:26" ht="19.2" x14ac:dyDescent="0.45">
      <c r="C259" s="1"/>
      <c r="D259" s="8"/>
      <c r="M259" s="18"/>
      <c r="N259" s="33" t="s">
        <v>130</v>
      </c>
      <c r="O259" s="1"/>
      <c r="W259" s="17"/>
    </row>
    <row r="260" spans="2:26" ht="19.2" x14ac:dyDescent="0.45">
      <c r="C260" s="1"/>
      <c r="D260" s="8"/>
      <c r="M260" s="18"/>
      <c r="N260" s="31" t="s">
        <v>126</v>
      </c>
      <c r="O260" s="1"/>
      <c r="W260" s="17"/>
    </row>
    <row r="261" spans="2:26" ht="19.2" x14ac:dyDescent="0.45">
      <c r="C261" s="14"/>
      <c r="D261" s="9"/>
      <c r="M261" s="20"/>
      <c r="W261" s="17"/>
    </row>
    <row r="262" spans="2:26" x14ac:dyDescent="0.3">
      <c r="B262" s="2" t="s">
        <v>307</v>
      </c>
      <c r="I262" t="str">
        <f>CONCATENATE("ALTER TABLE"," ",B262)</f>
        <v>ALTER TABLE TM_TASK_CATEGORY</v>
      </c>
      <c r="N262" s="5" t="str">
        <f>CONCATENATE("CREATE TABLE ",B262," ","(")</f>
        <v>CREATE TABLE TM_TASK_CATEGORY (</v>
      </c>
    </row>
    <row r="263" spans="2:26" ht="19.2" x14ac:dyDescent="0.45">
      <c r="B263" s="1" t="s">
        <v>2</v>
      </c>
      <c r="C263" s="1" t="s">
        <v>1</v>
      </c>
      <c r="D263" s="4">
        <v>30</v>
      </c>
      <c r="E263" s="24" t="s">
        <v>113</v>
      </c>
      <c r="I263" t="str">
        <f>I262</f>
        <v>ALTER TABLE TM_TASK_CATEGORY</v>
      </c>
      <c r="J263" t="str">
        <f>CONCATENATE(LEFT(CONCATENATE(" ADD "," ",N263,";"),LEN(CONCATENATE(" ADD "," ",N263,";"))-2),";")</f>
        <v xml:space="preserve"> ADD  ID VARCHAR(30) NOT NULL ;</v>
      </c>
      <c r="K263" s="21" t="str">
        <f>CONCATENATE(LEFT(CONCATENATE("  ALTER COLUMN  "," ",N263,";"),LEN(CONCATENATE("  ALTER COLUMN  "," ",N263,";"))-2),";")</f>
        <v xml:space="preserve">  ALTER COLUMN   ID VARCHAR(30) NOT NULL ;</v>
      </c>
      <c r="L263" s="12"/>
      <c r="M263" s="18" t="str">
        <f>CONCATENATE(B263,",")</f>
        <v>ID,</v>
      </c>
      <c r="N263" s="5" t="str">
        <f>CONCATENATE(B263," ",C263,"(",D263,") ",E263," ,")</f>
        <v>ID VARCHAR(30) NOT NULL ,</v>
      </c>
      <c r="O263" s="1" t="s">
        <v>2</v>
      </c>
      <c r="P263" s="6"/>
      <c r="Q263" s="6"/>
      <c r="R263" s="6"/>
      <c r="S263" s="6"/>
      <c r="T263" s="6"/>
      <c r="U263" s="6"/>
      <c r="V263" s="6"/>
      <c r="W263" s="17" t="str">
        <f t="shared" ref="W263:W269" si="108">CONCATENATE(,LOWER(O263),UPPER(LEFT(P263,1)),LOWER(RIGHT(P263,LEN(P263)-IF(LEN(P263)&gt;0,1,LEN(P263)))),UPPER(LEFT(Q263,1)),LOWER(RIGHT(Q263,LEN(Q263)-IF(LEN(Q263)&gt;0,1,LEN(Q263)))),UPPER(LEFT(R263,1)),LOWER(RIGHT(R263,LEN(R263)-IF(LEN(R263)&gt;0,1,LEN(R263)))),UPPER(LEFT(S263,1)),LOWER(RIGHT(S263,LEN(S263)-IF(LEN(S263)&gt;0,1,LEN(S263)))),UPPER(LEFT(T263,1)),LOWER(RIGHT(T263,LEN(T263)-IF(LEN(T263)&gt;0,1,LEN(T263)))),UPPER(LEFT(U263,1)),LOWER(RIGHT(U263,LEN(U263)-IF(LEN(U263)&gt;0,1,LEN(U263)))),UPPER(LEFT(V263,1)),LOWER(RIGHT(V263,LEN(V263)-IF(LEN(V263)&gt;0,1,LEN(V263)))))</f>
        <v>id</v>
      </c>
      <c r="X263" s="3" t="str">
        <f t="shared" ref="X263:X269" si="109">CONCATENATE("""",W263,"""",":","""","""",",")</f>
        <v>"id":"",</v>
      </c>
      <c r="Y263" s="22" t="str">
        <f t="shared" ref="Y263:Y269" si="110">CONCATENATE("public static String ",,B263,,"=","""",W263,""";")</f>
        <v>public static String ID="id";</v>
      </c>
      <c r="Z263" s="7" t="str">
        <f t="shared" ref="Z263:Z269" si="111">CONCATENATE("private String ",W263,"=","""""",";")</f>
        <v>private String id="";</v>
      </c>
    </row>
    <row r="264" spans="2:26" ht="19.2" x14ac:dyDescent="0.45">
      <c r="B264" s="1" t="s">
        <v>3</v>
      </c>
      <c r="C264" s="1" t="s">
        <v>1</v>
      </c>
      <c r="D264" s="4">
        <v>10</v>
      </c>
      <c r="I264" t="str">
        <f>I263</f>
        <v>ALTER TABLE TM_TASK_CATEGORY</v>
      </c>
      <c r="J264" t="str">
        <f>CONCATENATE(LEFT(CONCATENATE(" ADD "," ",N264,";"),LEN(CONCATENATE(" ADD "," ",N264,";"))-2),";")</f>
        <v xml:space="preserve"> ADD  STATUS VARCHAR(10);</v>
      </c>
      <c r="K264" s="21" t="str">
        <f>CONCATENATE(LEFT(CONCATENATE("  ALTER COLUMN  "," ",N264,";"),LEN(CONCATENATE("  ALTER COLUMN  "," ",N264,";"))-2),";")</f>
        <v xml:space="preserve">  ALTER COLUMN   STATUS VARCHAR(10);</v>
      </c>
      <c r="L264" s="12"/>
      <c r="M264" s="18" t="str">
        <f>CONCATENATE(B264,",")</f>
        <v>STATUS,</v>
      </c>
      <c r="N264" s="5" t="str">
        <f t="shared" ref="N264:N269" si="112">CONCATENATE(B264," ",C264,"(",D264,")",",")</f>
        <v>STATUS VARCHAR(10),</v>
      </c>
      <c r="O264" s="1" t="s">
        <v>3</v>
      </c>
      <c r="W264" s="17" t="str">
        <f t="shared" si="108"/>
        <v>status</v>
      </c>
      <c r="X264" s="3" t="str">
        <f t="shared" si="109"/>
        <v>"status":"",</v>
      </c>
      <c r="Y264" s="22" t="str">
        <f t="shared" si="110"/>
        <v>public static String STATUS="status";</v>
      </c>
      <c r="Z264" s="7" t="str">
        <f t="shared" si="111"/>
        <v>private String status="";</v>
      </c>
    </row>
    <row r="265" spans="2:26" ht="19.2" x14ac:dyDescent="0.45">
      <c r="B265" s="1" t="s">
        <v>4</v>
      </c>
      <c r="C265" s="1" t="s">
        <v>1</v>
      </c>
      <c r="D265" s="4">
        <v>30</v>
      </c>
      <c r="I265" t="str">
        <f>I264</f>
        <v>ALTER TABLE TM_TASK_CATEGORY</v>
      </c>
      <c r="J265" t="str">
        <f>CONCATENATE(LEFT(CONCATENATE(" ADD "," ",N265,";"),LEN(CONCATENATE(" ADD "," ",N265,";"))-2),";")</f>
        <v xml:space="preserve"> ADD  INSERT_DATE VARCHAR(30);</v>
      </c>
      <c r="K265" s="21" t="str">
        <f>CONCATENATE(LEFT(CONCATENATE("  ALTER COLUMN  "," ",N265,";"),LEN(CONCATENATE("  ALTER COLUMN  "," ",N265,";"))-2),";")</f>
        <v xml:space="preserve">  ALTER COLUMN   INSERT_DATE VARCHAR(30);</v>
      </c>
      <c r="L265" s="12"/>
      <c r="M265" s="18" t="str">
        <f>CONCATENATE(B265,",")</f>
        <v>INSERT_DATE,</v>
      </c>
      <c r="N265" s="5" t="str">
        <f t="shared" si="112"/>
        <v>INSERT_DATE VARCHAR(30),</v>
      </c>
      <c r="O265" s="1" t="s">
        <v>7</v>
      </c>
      <c r="P265" t="s">
        <v>8</v>
      </c>
      <c r="W265" s="17" t="str">
        <f t="shared" si="108"/>
        <v>insertDate</v>
      </c>
      <c r="X265" s="3" t="str">
        <f t="shared" si="109"/>
        <v>"insertDate":"",</v>
      </c>
      <c r="Y265" s="22" t="str">
        <f t="shared" si="110"/>
        <v>public static String INSERT_DATE="insertDate";</v>
      </c>
      <c r="Z265" s="7" t="str">
        <f t="shared" si="111"/>
        <v>private String insertDate="";</v>
      </c>
    </row>
    <row r="266" spans="2:26" ht="19.2" x14ac:dyDescent="0.45">
      <c r="B266" s="1" t="s">
        <v>5</v>
      </c>
      <c r="C266" s="1" t="s">
        <v>1</v>
      </c>
      <c r="D266" s="4">
        <v>30</v>
      </c>
      <c r="I266" t="str">
        <f>I265</f>
        <v>ALTER TABLE TM_TASK_CATEGORY</v>
      </c>
      <c r="J266" t="str">
        <f>CONCATENATE(LEFT(CONCATENATE(" ADD "," ",N266,";"),LEN(CONCATENATE(" ADD "," ",N266,";"))-2),";")</f>
        <v xml:space="preserve"> ADD  MODIFICATION_DATE VARCHAR(30);</v>
      </c>
      <c r="K266" s="21" t="str">
        <f>CONCATENATE(LEFT(CONCATENATE("  ALTER COLUMN  "," ",N266,";"),LEN(CONCATENATE("  ALTER COLUMN  "," ",N266,";"))-2),";")</f>
        <v xml:space="preserve">  ALTER COLUMN   MODIFICATION_DATE VARCHAR(30);</v>
      </c>
      <c r="L266" s="12"/>
      <c r="M266" s="18" t="str">
        <f>CONCATENATE(B266,",")</f>
        <v>MODIFICATION_DATE,</v>
      </c>
      <c r="N266" s="5" t="str">
        <f t="shared" si="112"/>
        <v>MODIFICATION_DATE VARCHAR(30),</v>
      </c>
      <c r="O266" s="1" t="s">
        <v>9</v>
      </c>
      <c r="P266" t="s">
        <v>8</v>
      </c>
      <c r="W266" s="17" t="str">
        <f t="shared" si="108"/>
        <v>modificationDate</v>
      </c>
      <c r="X266" s="3" t="str">
        <f t="shared" si="109"/>
        <v>"modificationDate":"",</v>
      </c>
      <c r="Y266" s="22" t="str">
        <f t="shared" si="110"/>
        <v>public static String MODIFICATION_DATE="modificationDate";</v>
      </c>
      <c r="Z266" s="7" t="str">
        <f t="shared" si="111"/>
        <v>private String modificationDate="";</v>
      </c>
    </row>
    <row r="267" spans="2:26" ht="19.2" x14ac:dyDescent="0.45">
      <c r="B267" s="1" t="s">
        <v>308</v>
      </c>
      <c r="C267" s="1" t="s">
        <v>1</v>
      </c>
      <c r="D267" s="4">
        <v>222</v>
      </c>
      <c r="I267" t="str">
        <f>I229</f>
        <v>ALTER TABLE TM_PROGRESS</v>
      </c>
      <c r="J267" t="str">
        <f>CONCATENATE(LEFT(CONCATENATE(" ADD "," ",N267,";"),LEN(CONCATENATE(" ADD "," ",N267,";"))-2),";")</f>
        <v xml:space="preserve"> ADD  CATEGORY_CODE VARCHAR(222);</v>
      </c>
      <c r="K267" s="21" t="str">
        <f>CONCATENATE(LEFT(CONCATENATE("  ALTER COLUMN  "," ",N267,";"),LEN(CONCATENATE("  ALTER COLUMN  "," ",N267,";"))-2),";")</f>
        <v xml:space="preserve">  ALTER COLUMN   CATEGORY_CODE VARCHAR(222);</v>
      </c>
      <c r="L267" s="12"/>
      <c r="M267" s="18" t="str">
        <f>CONCATENATE(B267,",")</f>
        <v>CATEGORY_CODE,</v>
      </c>
      <c r="N267" s="5" t="str">
        <f t="shared" si="112"/>
        <v>CATEGORY_CODE VARCHAR(222),</v>
      </c>
      <c r="O267" s="1" t="s">
        <v>310</v>
      </c>
      <c r="P267" t="s">
        <v>18</v>
      </c>
      <c r="W267" s="17" t="str">
        <f t="shared" si="108"/>
        <v>categoryCode</v>
      </c>
      <c r="X267" s="3" t="str">
        <f t="shared" si="109"/>
        <v>"categoryCode":"",</v>
      </c>
      <c r="Y267" s="22" t="str">
        <f t="shared" si="110"/>
        <v>public static String CATEGORY_CODE="categoryCode";</v>
      </c>
      <c r="Z267" s="7" t="str">
        <f t="shared" si="111"/>
        <v>private String categoryCode="";</v>
      </c>
    </row>
    <row r="268" spans="2:26" ht="19.2" x14ac:dyDescent="0.45">
      <c r="B268" s="1" t="s">
        <v>309</v>
      </c>
      <c r="C268" s="1" t="s">
        <v>1</v>
      </c>
      <c r="D268" s="4">
        <v>444</v>
      </c>
      <c r="L268" s="12"/>
      <c r="M268" s="18"/>
      <c r="N268" s="5" t="str">
        <f t="shared" si="112"/>
        <v>CATEGORY_NAME VARCHAR(444),</v>
      </c>
      <c r="O268" s="1" t="s">
        <v>310</v>
      </c>
      <c r="P268" t="s">
        <v>0</v>
      </c>
      <c r="W268" s="17" t="str">
        <f t="shared" si="108"/>
        <v>categoryName</v>
      </c>
      <c r="X268" s="3" t="str">
        <f t="shared" si="109"/>
        <v>"categoryName":"",</v>
      </c>
      <c r="Y268" s="22" t="str">
        <f t="shared" si="110"/>
        <v>public static String CATEGORY_NAME="categoryName";</v>
      </c>
      <c r="Z268" s="7" t="str">
        <f t="shared" si="111"/>
        <v>private String categoryName="";</v>
      </c>
    </row>
    <row r="269" spans="2:26" ht="19.2" x14ac:dyDescent="0.45">
      <c r="B269" s="1" t="s">
        <v>14</v>
      </c>
      <c r="C269" s="1" t="s">
        <v>1</v>
      </c>
      <c r="D269" s="4">
        <v>3000</v>
      </c>
      <c r="I269" t="str">
        <f>I243</f>
        <v>ALTER TABLE TM_TASK_STATUS</v>
      </c>
      <c r="J269" t="str">
        <f>CONCATENATE(LEFT(CONCATENATE(" ADD "," ",N269,";"),LEN(CONCATENATE(" ADD "," ",N269,";"))-2),";")</f>
        <v xml:space="preserve"> ADD  DESCRIPTION VARCHAR(3000);</v>
      </c>
      <c r="K269" s="21" t="str">
        <f>CONCATENATE(LEFT(CONCATENATE("  ALTER COLUMN  "," ",N269,";"),LEN(CONCATENATE("  ALTER COLUMN  "," ",N269,";"))-2),";")</f>
        <v xml:space="preserve">  ALTER COLUMN   DESCRIPTION VARCHAR(3000);</v>
      </c>
      <c r="L269" s="12"/>
      <c r="M269" s="18" t="str">
        <f>CONCATENATE(B269,",")</f>
        <v>DESCRIPTION,</v>
      </c>
      <c r="N269" s="5" t="str">
        <f t="shared" si="112"/>
        <v>DESCRIPTION VARCHAR(3000),</v>
      </c>
      <c r="O269" s="1" t="s">
        <v>14</v>
      </c>
      <c r="W269" s="17" t="str">
        <f t="shared" si="108"/>
        <v>description</v>
      </c>
      <c r="X269" s="3" t="str">
        <f t="shared" si="109"/>
        <v>"description":"",</v>
      </c>
      <c r="Y269" s="22" t="str">
        <f t="shared" si="110"/>
        <v>public static String DESCRIPTION="description";</v>
      </c>
      <c r="Z269" s="7" t="str">
        <f t="shared" si="111"/>
        <v>private String description="";</v>
      </c>
    </row>
    <row r="270" spans="2:26" ht="19.2" x14ac:dyDescent="0.45">
      <c r="C270" s="1"/>
      <c r="D270" s="8"/>
      <c r="M270" s="18"/>
      <c r="N270" s="33" t="s">
        <v>130</v>
      </c>
      <c r="O270" s="1"/>
      <c r="W270" s="17"/>
    </row>
    <row r="271" spans="2:26" ht="19.2" x14ac:dyDescent="0.45">
      <c r="C271" s="1"/>
      <c r="D271" s="8"/>
      <c r="M271" s="18"/>
      <c r="N271" s="31" t="s">
        <v>126</v>
      </c>
      <c r="O271" s="1"/>
      <c r="W271" s="17"/>
    </row>
    <row r="272" spans="2:26" ht="19.2" x14ac:dyDescent="0.45">
      <c r="C272" s="14"/>
      <c r="D272" s="9"/>
      <c r="M272" s="20"/>
      <c r="W272" s="17"/>
    </row>
    <row r="274" spans="2:26" x14ac:dyDescent="0.3">
      <c r="B274" s="2" t="s">
        <v>317</v>
      </c>
      <c r="I274" t="str">
        <f>CONCATENATE("ALTER TABLE"," ",B274)</f>
        <v>ALTER TABLE TM_TASK_ASSIGNEE</v>
      </c>
      <c r="N274" s="5" t="str">
        <f>CONCATENATE("CREATE TABLE ",B274," ","(")</f>
        <v>CREATE TABLE TM_TASK_ASSIGNEE (</v>
      </c>
    </row>
    <row r="275" spans="2:26" ht="19.2" x14ac:dyDescent="0.45">
      <c r="B275" s="1" t="s">
        <v>2</v>
      </c>
      <c r="C275" s="1" t="s">
        <v>1</v>
      </c>
      <c r="D275" s="4">
        <v>30</v>
      </c>
      <c r="E275" s="24" t="s">
        <v>113</v>
      </c>
      <c r="I275" t="str">
        <f>I274</f>
        <v>ALTER TABLE TM_TASK_ASSIGNEE</v>
      </c>
      <c r="J275" t="str">
        <f>CONCATENATE(LEFT(CONCATENATE(" ADD "," ",N275,";"),LEN(CONCATENATE(" ADD "," ",N275,";"))-2),";")</f>
        <v xml:space="preserve"> ADD  ID VARCHAR(30) NOT NULL ;</v>
      </c>
      <c r="K275" s="21" t="str">
        <f>CONCATENATE(LEFT(CONCATENATE("  ALTER COLUMN  "," ",N275,";"),LEN(CONCATENATE("  ALTER COLUMN  "," ",N275,";"))-2),";")</f>
        <v xml:space="preserve">  ALTER COLUMN   ID VARCHAR(30) NOT NULL ;</v>
      </c>
      <c r="L275" s="12"/>
      <c r="M275" s="18" t="str">
        <f>CONCATENATE(B275,",")</f>
        <v>ID,</v>
      </c>
      <c r="N275" s="5" t="str">
        <f>CONCATENATE(B275," ",C275,"(",D275,") ",E275," ,")</f>
        <v>ID VARCHAR(30) NOT NULL ,</v>
      </c>
      <c r="O275" s="1" t="s">
        <v>2</v>
      </c>
      <c r="P275" s="6"/>
      <c r="Q275" s="6"/>
      <c r="R275" s="6"/>
      <c r="S275" s="6"/>
      <c r="T275" s="6"/>
      <c r="U275" s="6"/>
      <c r="V275" s="6"/>
      <c r="W275" s="17" t="str">
        <f t="shared" ref="W275:W281" si="113">CONCATENATE(,LOWER(O275),UPPER(LEFT(P275,1)),LOWER(RIGHT(P275,LEN(P275)-IF(LEN(P275)&gt;0,1,LEN(P275)))),UPPER(LEFT(Q275,1)),LOWER(RIGHT(Q275,LEN(Q275)-IF(LEN(Q275)&gt;0,1,LEN(Q275)))),UPPER(LEFT(R275,1)),LOWER(RIGHT(R275,LEN(R275)-IF(LEN(R275)&gt;0,1,LEN(R275)))),UPPER(LEFT(S275,1)),LOWER(RIGHT(S275,LEN(S275)-IF(LEN(S275)&gt;0,1,LEN(S275)))),UPPER(LEFT(T275,1)),LOWER(RIGHT(T275,LEN(T275)-IF(LEN(T275)&gt;0,1,LEN(T275)))),UPPER(LEFT(U275,1)),LOWER(RIGHT(U275,LEN(U275)-IF(LEN(U275)&gt;0,1,LEN(U275)))),UPPER(LEFT(V275,1)),LOWER(RIGHT(V275,LEN(V275)-IF(LEN(V275)&gt;0,1,LEN(V275)))))</f>
        <v>id</v>
      </c>
      <c r="X275" s="3" t="str">
        <f t="shared" ref="X275:X281" si="114">CONCATENATE("""",W275,"""",":","""","""",",")</f>
        <v>"id":"",</v>
      </c>
      <c r="Y275" s="22" t="str">
        <f t="shared" ref="Y275:Y281" si="115">CONCATENATE("public static String ",,B275,,"=","""",W275,""";")</f>
        <v>public static String ID="id";</v>
      </c>
      <c r="Z275" s="7" t="str">
        <f t="shared" ref="Z275:Z281" si="116">CONCATENATE("private String ",W275,"=","""""",";")</f>
        <v>private String id="";</v>
      </c>
    </row>
    <row r="276" spans="2:26" ht="19.2" x14ac:dyDescent="0.45">
      <c r="B276" s="1" t="s">
        <v>3</v>
      </c>
      <c r="C276" s="1" t="s">
        <v>1</v>
      </c>
      <c r="D276" s="4">
        <v>10</v>
      </c>
      <c r="I276" t="str">
        <f>I275</f>
        <v>ALTER TABLE TM_TASK_ASSIGNEE</v>
      </c>
      <c r="J276" t="str">
        <f>CONCATENATE(LEFT(CONCATENATE(" ADD "," ",N276,";"),LEN(CONCATENATE(" ADD "," ",N276,";"))-2),";")</f>
        <v xml:space="preserve"> ADD  STATUS VARCHAR(10);</v>
      </c>
      <c r="K276" s="21" t="str">
        <f>CONCATENATE(LEFT(CONCATENATE("  ALTER COLUMN  "," ",N276,";"),LEN(CONCATENATE("  ALTER COLUMN  "," ",N276,";"))-2),";")</f>
        <v xml:space="preserve">  ALTER COLUMN   STATUS VARCHAR(10);</v>
      </c>
      <c r="L276" s="12"/>
      <c r="M276" s="18" t="str">
        <f>CONCATENATE(B276,",")</f>
        <v>STATUS,</v>
      </c>
      <c r="N276" s="5" t="str">
        <f t="shared" ref="N276:N281" si="117">CONCATENATE(B276," ",C276,"(",D276,")",",")</f>
        <v>STATUS VARCHAR(10),</v>
      </c>
      <c r="O276" s="1" t="s">
        <v>3</v>
      </c>
      <c r="W276" s="17" t="str">
        <f t="shared" si="113"/>
        <v>status</v>
      </c>
      <c r="X276" s="3" t="str">
        <f t="shared" si="114"/>
        <v>"status":"",</v>
      </c>
      <c r="Y276" s="22" t="str">
        <f t="shared" si="115"/>
        <v>public static String STATUS="status";</v>
      </c>
      <c r="Z276" s="7" t="str">
        <f t="shared" si="116"/>
        <v>private String status="";</v>
      </c>
    </row>
    <row r="277" spans="2:26" ht="19.2" x14ac:dyDescent="0.45">
      <c r="B277" s="1" t="s">
        <v>4</v>
      </c>
      <c r="C277" s="1" t="s">
        <v>1</v>
      </c>
      <c r="D277" s="4">
        <v>30</v>
      </c>
      <c r="I277" t="str">
        <f>I276</f>
        <v>ALTER TABLE TM_TASK_ASSIGNEE</v>
      </c>
      <c r="J277" t="str">
        <f>CONCATENATE(LEFT(CONCATENATE(" ADD "," ",N277,";"),LEN(CONCATENATE(" ADD "," ",N277,";"))-2),";")</f>
        <v xml:space="preserve"> ADD  INSERT_DATE VARCHAR(30);</v>
      </c>
      <c r="K277" s="21" t="str">
        <f>CONCATENATE(LEFT(CONCATENATE("  ALTER COLUMN  "," ",N277,";"),LEN(CONCATENATE("  ALTER COLUMN  "," ",N277,";"))-2),";")</f>
        <v xml:space="preserve">  ALTER COLUMN   INSERT_DATE VARCHAR(30);</v>
      </c>
      <c r="L277" s="12"/>
      <c r="M277" s="18" t="str">
        <f>CONCATENATE(B277,",")</f>
        <v>INSERT_DATE,</v>
      </c>
      <c r="N277" s="5" t="str">
        <f t="shared" si="117"/>
        <v>INSERT_DATE VARCHAR(30),</v>
      </c>
      <c r="O277" s="1" t="s">
        <v>7</v>
      </c>
      <c r="P277" t="s">
        <v>8</v>
      </c>
      <c r="W277" s="17" t="str">
        <f t="shared" si="113"/>
        <v>insertDate</v>
      </c>
      <c r="X277" s="3" t="str">
        <f t="shared" si="114"/>
        <v>"insertDate":"",</v>
      </c>
      <c r="Y277" s="22" t="str">
        <f t="shared" si="115"/>
        <v>public static String INSERT_DATE="insertDate";</v>
      </c>
      <c r="Z277" s="7" t="str">
        <f t="shared" si="116"/>
        <v>private String insertDate="";</v>
      </c>
    </row>
    <row r="278" spans="2:26" ht="19.2" x14ac:dyDescent="0.45">
      <c r="B278" s="1" t="s">
        <v>5</v>
      </c>
      <c r="C278" s="1" t="s">
        <v>1</v>
      </c>
      <c r="D278" s="4">
        <v>30</v>
      </c>
      <c r="I278" t="str">
        <f>I277</f>
        <v>ALTER TABLE TM_TASK_ASSIGNEE</v>
      </c>
      <c r="J278" t="str">
        <f>CONCATENATE(LEFT(CONCATENATE(" ADD "," ",N278,";"),LEN(CONCATENATE(" ADD "," ",N278,";"))-2),";")</f>
        <v xml:space="preserve"> ADD  MODIFICATION_DATE VARCHAR(30);</v>
      </c>
      <c r="K278" s="21" t="str">
        <f>CONCATENATE(LEFT(CONCATENATE("  ALTER COLUMN  "," ",N278,";"),LEN(CONCATENATE("  ALTER COLUMN  "," ",N278,";"))-2),";")</f>
        <v xml:space="preserve">  ALTER COLUMN   MODIFICATION_DATE VARCHAR(30);</v>
      </c>
      <c r="L278" s="12"/>
      <c r="M278" s="18" t="str">
        <f>CONCATENATE(B278,",")</f>
        <v>MODIFICATION_DATE,</v>
      </c>
      <c r="N278" s="5" t="str">
        <f t="shared" si="117"/>
        <v>MODIFICATION_DATE VARCHAR(30),</v>
      </c>
      <c r="O278" s="1" t="s">
        <v>9</v>
      </c>
      <c r="P278" t="s">
        <v>8</v>
      </c>
      <c r="W278" s="17" t="str">
        <f t="shared" si="113"/>
        <v>modificationDate</v>
      </c>
      <c r="X278" s="3" t="str">
        <f t="shared" si="114"/>
        <v>"modificationDate":"",</v>
      </c>
      <c r="Y278" s="22" t="str">
        <f t="shared" si="115"/>
        <v>public static String MODIFICATION_DATE="modificationDate";</v>
      </c>
      <c r="Z278" s="7" t="str">
        <f t="shared" si="116"/>
        <v>private String modificationDate="";</v>
      </c>
    </row>
    <row r="279" spans="2:26" ht="19.2" x14ac:dyDescent="0.45">
      <c r="B279" s="1" t="s">
        <v>318</v>
      </c>
      <c r="C279" s="1" t="s">
        <v>1</v>
      </c>
      <c r="D279" s="4">
        <v>222</v>
      </c>
      <c r="I279" t="str">
        <f>I241</f>
        <v>ALTER TABLE TM_TASK_STATUS</v>
      </c>
      <c r="J279" t="str">
        <f>CONCATENATE(LEFT(CONCATENATE(" ADD "," ",N279,";"),LEN(CONCATENATE(" ADD "," ",N279,";"))-2),";")</f>
        <v xml:space="preserve"> ADD  FK_TASK_ID VARCHAR(222);</v>
      </c>
      <c r="K279" s="21" t="str">
        <f>CONCATENATE(LEFT(CONCATENATE("  ALTER COLUMN  "," ",N279,";"),LEN(CONCATENATE("  ALTER COLUMN  "," ",N279,";"))-2),";")</f>
        <v xml:space="preserve">  ALTER COLUMN   FK_TASK_ID VARCHAR(222);</v>
      </c>
      <c r="L279" s="12"/>
      <c r="M279" s="18" t="str">
        <f>CONCATENATE(B279,",")</f>
        <v>FK_TASK_ID,</v>
      </c>
      <c r="N279" s="5" t="str">
        <f t="shared" si="117"/>
        <v>FK_TASK_ID VARCHAR(222),</v>
      </c>
      <c r="O279" s="1" t="s">
        <v>10</v>
      </c>
      <c r="P279" t="s">
        <v>311</v>
      </c>
      <c r="Q279" t="s">
        <v>2</v>
      </c>
      <c r="W279" s="17" t="str">
        <f t="shared" si="113"/>
        <v>fkTaskId</v>
      </c>
      <c r="X279" s="3" t="str">
        <f t="shared" si="114"/>
        <v>"fkTaskId":"",</v>
      </c>
      <c r="Y279" s="22" t="str">
        <f t="shared" si="115"/>
        <v>public static String FK_TASK_ID="fkTaskId";</v>
      </c>
      <c r="Z279" s="7" t="str">
        <f t="shared" si="116"/>
        <v>private String fkTaskId="";</v>
      </c>
    </row>
    <row r="280" spans="2:26" ht="19.2" x14ac:dyDescent="0.45">
      <c r="B280" s="1" t="s">
        <v>11</v>
      </c>
      <c r="C280" s="1" t="s">
        <v>1</v>
      </c>
      <c r="D280" s="4">
        <v>444</v>
      </c>
      <c r="L280" s="12"/>
      <c r="M280" s="18"/>
      <c r="N280" s="5" t="str">
        <f t="shared" si="117"/>
        <v>FK_USER_ID VARCHAR(444),</v>
      </c>
      <c r="O280" s="1" t="s">
        <v>10</v>
      </c>
      <c r="P280" t="s">
        <v>12</v>
      </c>
      <c r="Q280" t="s">
        <v>2</v>
      </c>
      <c r="W280" s="17" t="str">
        <f t="shared" si="113"/>
        <v>fkUserId</v>
      </c>
      <c r="X280" s="3" t="str">
        <f t="shared" si="114"/>
        <v>"fkUserId":"",</v>
      </c>
      <c r="Y280" s="22" t="str">
        <f t="shared" si="115"/>
        <v>public static String FK_USER_ID="fkUserId";</v>
      </c>
      <c r="Z280" s="7" t="str">
        <f t="shared" si="116"/>
        <v>private String fkUserId="";</v>
      </c>
    </row>
    <row r="281" spans="2:26" ht="19.2" x14ac:dyDescent="0.45">
      <c r="B281" s="1" t="s">
        <v>14</v>
      </c>
      <c r="C281" s="1" t="s">
        <v>1</v>
      </c>
      <c r="D281" s="4">
        <v>3000</v>
      </c>
      <c r="I281" t="str">
        <f>I255</f>
        <v>ALTER TABLE TM_TASK_PRIORITY</v>
      </c>
      <c r="J281" t="str">
        <f>CONCATENATE(LEFT(CONCATENATE(" ADD "," ",N281,";"),LEN(CONCATENATE(" ADD "," ",N281,";"))-2),";")</f>
        <v xml:space="preserve"> ADD  DESCRIPTION VARCHAR(3000);</v>
      </c>
      <c r="K281" s="21" t="str">
        <f>CONCATENATE(LEFT(CONCATENATE("  ALTER COLUMN  "," ",N281,";"),LEN(CONCATENATE("  ALTER COLUMN  "," ",N281,";"))-2),";")</f>
        <v xml:space="preserve">  ALTER COLUMN   DESCRIPTION VARCHAR(3000);</v>
      </c>
      <c r="L281" s="12"/>
      <c r="M281" s="18" t="str">
        <f>CONCATENATE(B281,",")</f>
        <v>DESCRIPTION,</v>
      </c>
      <c r="N281" s="5" t="str">
        <f t="shared" si="117"/>
        <v>DESCRIPTION VARCHAR(3000),</v>
      </c>
      <c r="O281" s="1" t="s">
        <v>14</v>
      </c>
      <c r="W281" s="17" t="str">
        <f t="shared" si="113"/>
        <v>description</v>
      </c>
      <c r="X281" s="3" t="str">
        <f t="shared" si="114"/>
        <v>"description":"",</v>
      </c>
      <c r="Y281" s="22" t="str">
        <f t="shared" si="115"/>
        <v>public static String DESCRIPTION="description";</v>
      </c>
      <c r="Z281" s="7" t="str">
        <f t="shared" si="116"/>
        <v>private String description="";</v>
      </c>
    </row>
    <row r="282" spans="2:26" ht="19.2" x14ac:dyDescent="0.45">
      <c r="C282" s="1"/>
      <c r="D282" s="8"/>
      <c r="M282" s="18"/>
      <c r="N282" s="33" t="s">
        <v>130</v>
      </c>
      <c r="O282" s="1"/>
      <c r="W282" s="17"/>
    </row>
    <row r="283" spans="2:26" ht="19.2" x14ac:dyDescent="0.45">
      <c r="C283" s="1"/>
      <c r="D283" s="8"/>
      <c r="M283" s="18"/>
      <c r="N283" s="31" t="s">
        <v>126</v>
      </c>
      <c r="O283" s="1"/>
      <c r="W283" s="17"/>
    </row>
    <row r="284" spans="2:26" ht="19.2" x14ac:dyDescent="0.45">
      <c r="C284" s="14"/>
      <c r="D284" s="9"/>
      <c r="M284" s="20"/>
      <c r="W284" s="17"/>
    </row>
    <row r="285" spans="2:26" x14ac:dyDescent="0.3">
      <c r="B285" s="2" t="s">
        <v>319</v>
      </c>
      <c r="I285" t="str">
        <f>CONCATENATE("ALTER TABLE"," ",B285)</f>
        <v>ALTER TABLE TM_TASK_REPORTER</v>
      </c>
      <c r="N285" s="5" t="str">
        <f>CONCATENATE("CREATE TABLE ",B285," ","(")</f>
        <v>CREATE TABLE TM_TASK_REPORTER (</v>
      </c>
    </row>
    <row r="286" spans="2:26" ht="19.2" x14ac:dyDescent="0.45">
      <c r="B286" s="1" t="s">
        <v>2</v>
      </c>
      <c r="C286" s="1" t="s">
        <v>1</v>
      </c>
      <c r="D286" s="4">
        <v>30</v>
      </c>
      <c r="E286" s="24" t="s">
        <v>113</v>
      </c>
      <c r="I286" t="str">
        <f>I285</f>
        <v>ALTER TABLE TM_TASK_REPORTER</v>
      </c>
      <c r="J286" t="str">
        <f>CONCATENATE(LEFT(CONCATENATE(" ADD "," ",N286,";"),LEN(CONCATENATE(" ADD "," ",N286,";"))-2),";")</f>
        <v xml:space="preserve"> ADD  ID VARCHAR(30) NOT NULL ;</v>
      </c>
      <c r="K286" s="21" t="str">
        <f>CONCATENATE(LEFT(CONCATENATE("  ALTER COLUMN  "," ",N286,";"),LEN(CONCATENATE("  ALTER COLUMN  "," ",N286,";"))-2),";")</f>
        <v xml:space="preserve">  ALTER COLUMN   ID VARCHAR(30) NOT NULL ;</v>
      </c>
      <c r="L286" s="12"/>
      <c r="M286" s="18" t="str">
        <f>CONCATENATE(B286,",")</f>
        <v>ID,</v>
      </c>
      <c r="N286" s="5" t="str">
        <f>CONCATENATE(B286," ",C286,"(",D286,") ",E286," ,")</f>
        <v>ID VARCHAR(30) NOT NULL 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2" si="118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2" si="119">CONCATENATE("""",W286,"""",":","""","""",",")</f>
        <v>"id":"",</v>
      </c>
      <c r="Y286" s="22" t="str">
        <f t="shared" ref="Y286:Y292" si="120">CONCATENATE("public static String ",,B286,,"=","""",W286,""";")</f>
        <v>public static String ID="id";</v>
      </c>
      <c r="Z286" s="7" t="str">
        <f t="shared" ref="Z286:Z292" si="121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I287" t="str">
        <f>I286</f>
        <v>ALTER TABLE TM_TASK_REPORTER</v>
      </c>
      <c r="J287" t="str">
        <f>CONCATENATE(LEFT(CONCATENATE(" ADD "," ",N287,";"),LEN(CONCATENATE(" ADD "," ",N287,";"))-2),";")</f>
        <v xml:space="preserve"> ADD  STATUS VARCHAR(10);</v>
      </c>
      <c r="K287" s="21" t="str">
        <f>CONCATENATE(LEFT(CONCATENATE("  ALTER COLUMN  "," ",N287,";"),LEN(CONCATENATE("  ALTER COLUMN  "," ",N287,";"))-2),";")</f>
        <v xml:space="preserve">  ALTER COLUMN   STATUS VARCHAR(10);</v>
      </c>
      <c r="L287" s="12"/>
      <c r="M287" s="18" t="str">
        <f>CONCATENATE(B287,",")</f>
        <v>STATUS,</v>
      </c>
      <c r="N287" s="5" t="str">
        <f t="shared" ref="N287:N292" si="122">CONCATENATE(B287," ",C287,"(",D287,")",",")</f>
        <v>STATUS VARCHAR(10),</v>
      </c>
      <c r="O287" s="1" t="s">
        <v>3</v>
      </c>
      <c r="W287" s="17" t="str">
        <f t="shared" si="118"/>
        <v>status</v>
      </c>
      <c r="X287" s="3" t="str">
        <f t="shared" si="119"/>
        <v>"status":"",</v>
      </c>
      <c r="Y287" s="22" t="str">
        <f t="shared" si="120"/>
        <v>public static String STATUS="status";</v>
      </c>
      <c r="Z287" s="7" t="str">
        <f t="shared" si="121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30</v>
      </c>
      <c r="I288" t="str">
        <f>I287</f>
        <v>ALTER TABLE TM_TASK_REPORTER</v>
      </c>
      <c r="J288" t="str">
        <f>CONCATENATE(LEFT(CONCATENATE(" ADD "," ",N288,";"),LEN(CONCATENATE(" ADD "," ",N288,";"))-2),";")</f>
        <v xml:space="preserve"> ADD  INSERT_DATE VARCHAR(30);</v>
      </c>
      <c r="K288" s="21" t="str">
        <f>CONCATENATE(LEFT(CONCATENATE("  ALTER COLUMN  "," ",N288,";"),LEN(CONCATENATE("  ALTER COLUMN  "," ",N288,";"))-2),";")</f>
        <v xml:space="preserve">  ALTER COLUMN   INSERT_DATE VARCHAR(30);</v>
      </c>
      <c r="L288" s="12"/>
      <c r="M288" s="18" t="str">
        <f>CONCATENATE(B288,",")</f>
        <v>INSERT_DATE,</v>
      </c>
      <c r="N288" s="5" t="str">
        <f t="shared" si="122"/>
        <v>INSERT_DATE VARCHAR(30),</v>
      </c>
      <c r="O288" s="1" t="s">
        <v>7</v>
      </c>
      <c r="P288" t="s">
        <v>8</v>
      </c>
      <c r="W288" s="17" t="str">
        <f t="shared" si="118"/>
        <v>insertDate</v>
      </c>
      <c r="X288" s="3" t="str">
        <f t="shared" si="119"/>
        <v>"insertDate":"",</v>
      </c>
      <c r="Y288" s="22" t="str">
        <f t="shared" si="120"/>
        <v>public static String INSERT_DATE="insertDate";</v>
      </c>
      <c r="Z288" s="7" t="str">
        <f t="shared" si="121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30</v>
      </c>
      <c r="I289" t="str">
        <f>I288</f>
        <v>ALTER TABLE TM_TASK_REPORTER</v>
      </c>
      <c r="J289" t="str">
        <f>CONCATENATE(LEFT(CONCATENATE(" ADD "," ",N289,";"),LEN(CONCATENATE(" ADD "," ",N289,";"))-2),";")</f>
        <v xml:space="preserve"> ADD  MODIFICATION_DATE VARCHAR(30);</v>
      </c>
      <c r="K289" s="21" t="str">
        <f>CONCATENATE(LEFT(CONCATENATE("  ALTER COLUMN  "," ",N289,";"),LEN(CONCATENATE("  ALTER COLUMN  "," ",N289,";"))-2),";")</f>
        <v xml:space="preserve">  ALTER COLUMN   MODIFICATION_DATE VARCHAR(30);</v>
      </c>
      <c r="L289" s="12"/>
      <c r="M289" s="18" t="str">
        <f>CONCATENATE(B289,",")</f>
        <v>MODIFICATION_DATE,</v>
      </c>
      <c r="N289" s="5" t="str">
        <f t="shared" si="122"/>
        <v>MODIFICATION_DATE VARCHAR(30),</v>
      </c>
      <c r="O289" s="1" t="s">
        <v>9</v>
      </c>
      <c r="P289" t="s">
        <v>8</v>
      </c>
      <c r="W289" s="17" t="str">
        <f t="shared" si="118"/>
        <v>modificationDate</v>
      </c>
      <c r="X289" s="3" t="str">
        <f t="shared" si="119"/>
        <v>"modificationDate":"",</v>
      </c>
      <c r="Y289" s="22" t="str">
        <f t="shared" si="120"/>
        <v>public static String MODIFICATION_DATE="modificationDate";</v>
      </c>
      <c r="Z289" s="7" t="str">
        <f t="shared" si="121"/>
        <v>private String modificationDate="";</v>
      </c>
    </row>
    <row r="290" spans="2:26" ht="19.2" x14ac:dyDescent="0.45">
      <c r="B290" s="1" t="s">
        <v>318</v>
      </c>
      <c r="C290" s="1" t="s">
        <v>1</v>
      </c>
      <c r="D290" s="4">
        <v>222</v>
      </c>
      <c r="I290" t="str">
        <f>I252</f>
        <v>ALTER TABLE TM_TASK_PRIORITY</v>
      </c>
      <c r="J290" t="str">
        <f>CONCATENATE(LEFT(CONCATENATE(" ADD "," ",N290,";"),LEN(CONCATENATE(" ADD "," ",N290,";"))-2),";")</f>
        <v xml:space="preserve"> ADD  FK_TASK_ID VARCHAR(222);</v>
      </c>
      <c r="K290" s="21" t="str">
        <f>CONCATENATE(LEFT(CONCATENATE("  ALTER COLUMN  "," ",N290,";"),LEN(CONCATENATE("  ALTER COLUMN  "," ",N290,";"))-2),";")</f>
        <v xml:space="preserve">  ALTER COLUMN   FK_TASK_ID VARCHAR(222);</v>
      </c>
      <c r="L290" s="12"/>
      <c r="M290" s="18" t="str">
        <f>CONCATENATE(B290,",")</f>
        <v>FK_TASK_ID,</v>
      </c>
      <c r="N290" s="5" t="str">
        <f t="shared" si="122"/>
        <v>FK_TASK_ID VARCHAR(222),</v>
      </c>
      <c r="O290" s="1" t="s">
        <v>10</v>
      </c>
      <c r="P290" t="s">
        <v>311</v>
      </c>
      <c r="Q290" t="s">
        <v>2</v>
      </c>
      <c r="W290" s="17" t="str">
        <f t="shared" si="118"/>
        <v>fkTaskId</v>
      </c>
      <c r="X290" s="3" t="str">
        <f t="shared" si="119"/>
        <v>"fkTaskId":"",</v>
      </c>
      <c r="Y290" s="22" t="str">
        <f t="shared" si="120"/>
        <v>public static String FK_TASK_ID="fkTaskId";</v>
      </c>
      <c r="Z290" s="7" t="str">
        <f t="shared" si="121"/>
        <v>private String fkTaskId="";</v>
      </c>
    </row>
    <row r="291" spans="2:26" ht="19.2" x14ac:dyDescent="0.45">
      <c r="B291" s="1" t="s">
        <v>11</v>
      </c>
      <c r="C291" s="1" t="s">
        <v>1</v>
      </c>
      <c r="D291" s="4">
        <v>444</v>
      </c>
      <c r="L291" s="12"/>
      <c r="M291" s="18"/>
      <c r="N291" s="5" t="str">
        <f t="shared" si="122"/>
        <v>FK_USER_ID VARCHAR(444),</v>
      </c>
      <c r="O291" s="1" t="s">
        <v>10</v>
      </c>
      <c r="P291" t="s">
        <v>12</v>
      </c>
      <c r="Q291" t="s">
        <v>2</v>
      </c>
      <c r="W291" s="17" t="str">
        <f t="shared" si="118"/>
        <v>fkUserId</v>
      </c>
      <c r="X291" s="3" t="str">
        <f t="shared" si="119"/>
        <v>"fkUserId":"",</v>
      </c>
      <c r="Y291" s="22" t="str">
        <f t="shared" si="120"/>
        <v>public static String FK_USER_ID="fkUserId";</v>
      </c>
      <c r="Z291" s="7" t="str">
        <f t="shared" si="121"/>
        <v>private String fkUserId="";</v>
      </c>
    </row>
    <row r="292" spans="2:26" ht="19.2" x14ac:dyDescent="0.45">
      <c r="B292" s="1" t="s">
        <v>14</v>
      </c>
      <c r="C292" s="1" t="s">
        <v>1</v>
      </c>
      <c r="D292" s="4">
        <v>3000</v>
      </c>
      <c r="I292" t="str">
        <f>I266</f>
        <v>ALTER TABLE TM_TASK_CATEGORY</v>
      </c>
      <c r="J292" t="str">
        <f>CONCATENATE(LEFT(CONCATENATE(" ADD "," ",N292,";"),LEN(CONCATENATE(" ADD "," ",N292,";"))-2),";")</f>
        <v xml:space="preserve"> ADD  DESCRIPTION VARCHAR(3000);</v>
      </c>
      <c r="K292" s="21" t="str">
        <f>CONCATENATE(LEFT(CONCATENATE("  ALTER COLUMN  "," ",N292,";"),LEN(CONCATENATE("  ALTER COLUMN  "," ",N292,";"))-2),";")</f>
        <v xml:space="preserve">  ALTER COLUMN   DESCRIPTION VARCHAR(3000);</v>
      </c>
      <c r="L292" s="12"/>
      <c r="M292" s="18" t="str">
        <f>CONCATENATE(B292,",")</f>
        <v>DESCRIPTION,</v>
      </c>
      <c r="N292" s="5" t="str">
        <f t="shared" si="122"/>
        <v>DESCRIPTION VARCHAR(3000),</v>
      </c>
      <c r="O292" s="1" t="s">
        <v>14</v>
      </c>
      <c r="W292" s="17" t="str">
        <f t="shared" si="118"/>
        <v>description</v>
      </c>
      <c r="X292" s="3" t="str">
        <f t="shared" si="119"/>
        <v>"description":"",</v>
      </c>
      <c r="Y292" s="22" t="str">
        <f t="shared" si="120"/>
        <v>public static String DESCRIPTION="description";</v>
      </c>
      <c r="Z292" s="7" t="str">
        <f t="shared" si="121"/>
        <v>private String description="";</v>
      </c>
    </row>
    <row r="293" spans="2:26" ht="19.2" x14ac:dyDescent="0.45">
      <c r="C293" s="1"/>
      <c r="D293" s="8"/>
      <c r="M293" s="18"/>
      <c r="N293" s="33" t="s">
        <v>130</v>
      </c>
      <c r="O293" s="1"/>
      <c r="W293" s="17"/>
    </row>
    <row r="294" spans="2:26" ht="19.2" x14ac:dyDescent="0.45">
      <c r="C294" s="14"/>
      <c r="D294" s="9"/>
      <c r="M294" s="20"/>
      <c r="N294" s="33"/>
      <c r="O294" s="14"/>
      <c r="W294" s="17"/>
    </row>
    <row r="295" spans="2:26" x14ac:dyDescent="0.3">
      <c r="B295" s="2" t="s">
        <v>357</v>
      </c>
      <c r="I295" t="str">
        <f>CONCATENATE("ALTER TABLE"," ",B295)</f>
        <v>ALTER TABLE TM_TASK_LABEL</v>
      </c>
      <c r="N295" s="5" t="str">
        <f>CONCATENATE("CREATE TABLE ",B295," ","(")</f>
        <v>CREATE TABLE TM_TASK_LABEL (</v>
      </c>
    </row>
    <row r="296" spans="2:26" ht="19.2" x14ac:dyDescent="0.45">
      <c r="B296" s="1" t="s">
        <v>2</v>
      </c>
      <c r="C296" s="1" t="s">
        <v>1</v>
      </c>
      <c r="D296" s="4">
        <v>30</v>
      </c>
      <c r="E296" s="24" t="s">
        <v>113</v>
      </c>
      <c r="I296" t="str">
        <f t="shared" ref="I296:I303" si="123">I295</f>
        <v>ALTER TABLE TM_TASK_LABEL</v>
      </c>
      <c r="J296" t="str">
        <f t="shared" ref="J296:J303" si="124">CONCATENATE(LEFT(CONCATENATE(" ADD "," ",N296,";"),LEN(CONCATENATE(" ADD "," ",N296,";"))-2),";")</f>
        <v xml:space="preserve"> ADD  ID VARCHAR(30) NOT NULL ;</v>
      </c>
      <c r="K296" s="21" t="str">
        <f t="shared" ref="K296:K303" si="125">CONCATENATE(LEFT(CONCATENATE("  ALTER COLUMN  "," ",N296,";"),LEN(CONCATENATE("  ALTER COLUMN  "," ",N296,";"))-2),";")</f>
        <v xml:space="preserve">  ALTER COLUMN   ID VARCHAR(30) NOT NULL ;</v>
      </c>
      <c r="L296" s="12"/>
      <c r="M296" s="18" t="str">
        <f t="shared" ref="M296:M301" si="126">CONCATENATE(B296,",")</f>
        <v>ID,</v>
      </c>
      <c r="N296" s="5" t="str">
        <f>CONCATENATE(B296," ",C296,"(",D296,") ",E296," ,")</f>
        <v>ID VARCHAR(30) NOT NULL ,</v>
      </c>
      <c r="O296" s="1" t="s">
        <v>2</v>
      </c>
      <c r="P296" s="6"/>
      <c r="Q296" s="6"/>
      <c r="R296" s="6"/>
      <c r="S296" s="6"/>
      <c r="T296" s="6"/>
      <c r="U296" s="6"/>
      <c r="V296" s="6"/>
      <c r="W296" s="17" t="str">
        <f t="shared" ref="W296:W301" si="127"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id</v>
      </c>
      <c r="X296" s="3" t="str">
        <f t="shared" ref="X296:X301" si="128">CONCATENATE("""",W296,"""",":","""","""",",")</f>
        <v>"id":"",</v>
      </c>
      <c r="Y296" s="22" t="str">
        <f t="shared" ref="Y296:Y301" si="129">CONCATENATE("public static String ",,B296,,"=","""",W296,""";")</f>
        <v>public static String ID="id";</v>
      </c>
      <c r="Z296" s="7" t="str">
        <f t="shared" ref="Z296:Z301" si="130">CONCATENATE("private String ",W296,"=","""""",";")</f>
        <v>private String id="";</v>
      </c>
    </row>
    <row r="297" spans="2:26" ht="19.2" x14ac:dyDescent="0.45">
      <c r="B297" s="1" t="s">
        <v>3</v>
      </c>
      <c r="C297" s="1" t="s">
        <v>1</v>
      </c>
      <c r="D297" s="4">
        <v>10</v>
      </c>
      <c r="I297" t="str">
        <f t="shared" si="123"/>
        <v>ALTER TABLE TM_TASK_LABEL</v>
      </c>
      <c r="J297" t="str">
        <f t="shared" si="124"/>
        <v xml:space="preserve"> ADD  STATUS VARCHAR(10);</v>
      </c>
      <c r="K297" s="21" t="str">
        <f t="shared" si="125"/>
        <v xml:space="preserve">  ALTER COLUMN   STATUS VARCHAR(10);</v>
      </c>
      <c r="L297" s="12"/>
      <c r="M297" s="18" t="str">
        <f t="shared" si="126"/>
        <v>STATUS,</v>
      </c>
      <c r="N297" s="5" t="str">
        <f t="shared" ref="N297:N303" si="131">CONCATENATE(B297," ",C297,"(",D297,")",",")</f>
        <v>STATUS VARCHAR(10),</v>
      </c>
      <c r="O297" s="1" t="s">
        <v>3</v>
      </c>
      <c r="W297" s="17" t="str">
        <f t="shared" si="127"/>
        <v>status</v>
      </c>
      <c r="X297" s="3" t="str">
        <f t="shared" si="128"/>
        <v>"status":"",</v>
      </c>
      <c r="Y297" s="22" t="str">
        <f t="shared" si="129"/>
        <v>public static String STATUS="status";</v>
      </c>
      <c r="Z297" s="7" t="str">
        <f t="shared" si="130"/>
        <v>private String status="";</v>
      </c>
    </row>
    <row r="298" spans="2:26" ht="19.2" x14ac:dyDescent="0.45">
      <c r="B298" s="1" t="s">
        <v>4</v>
      </c>
      <c r="C298" s="1" t="s">
        <v>1</v>
      </c>
      <c r="D298" s="4">
        <v>30</v>
      </c>
      <c r="I298" t="str">
        <f t="shared" si="123"/>
        <v>ALTER TABLE TM_TASK_LABEL</v>
      </c>
      <c r="J298" t="str">
        <f t="shared" si="124"/>
        <v xml:space="preserve"> ADD  INSERT_DATE VARCHAR(30);</v>
      </c>
      <c r="K298" s="21" t="str">
        <f t="shared" si="125"/>
        <v xml:space="preserve">  ALTER COLUMN   INSERT_DATE VARCHAR(30);</v>
      </c>
      <c r="L298" s="12"/>
      <c r="M298" s="18" t="str">
        <f t="shared" si="126"/>
        <v>INSERT_DATE,</v>
      </c>
      <c r="N298" s="5" t="str">
        <f t="shared" si="131"/>
        <v>INSERT_DATE VARCHAR(30),</v>
      </c>
      <c r="O298" s="1" t="s">
        <v>7</v>
      </c>
      <c r="P298" t="s">
        <v>8</v>
      </c>
      <c r="W298" s="17" t="str">
        <f t="shared" si="127"/>
        <v>insertDate</v>
      </c>
      <c r="X298" s="3" t="str">
        <f t="shared" si="128"/>
        <v>"insertDate":"",</v>
      </c>
      <c r="Y298" s="22" t="str">
        <f t="shared" si="129"/>
        <v>public static String INSERT_DATE="insertDate";</v>
      </c>
      <c r="Z298" s="7" t="str">
        <f t="shared" si="130"/>
        <v>private String insertDate="";</v>
      </c>
    </row>
    <row r="299" spans="2:26" ht="19.2" x14ac:dyDescent="0.45">
      <c r="B299" s="1" t="s">
        <v>5</v>
      </c>
      <c r="C299" s="1" t="s">
        <v>1</v>
      </c>
      <c r="D299" s="4">
        <v>30</v>
      </c>
      <c r="I299" t="str">
        <f t="shared" si="123"/>
        <v>ALTER TABLE TM_TASK_LABEL</v>
      </c>
      <c r="J299" t="str">
        <f t="shared" si="124"/>
        <v xml:space="preserve"> ADD  MODIFICATION_DATE VARCHAR(30);</v>
      </c>
      <c r="K299" s="21" t="str">
        <f t="shared" si="125"/>
        <v xml:space="preserve">  ALTER COLUMN   MODIFICATION_DATE VARCHAR(30);</v>
      </c>
      <c r="L299" s="12"/>
      <c r="M299" s="18" t="str">
        <f t="shared" si="126"/>
        <v>MODIFICATION_DATE,</v>
      </c>
      <c r="N299" s="5" t="str">
        <f t="shared" si="131"/>
        <v>MODIFICATION_DATE VARCHAR(30),</v>
      </c>
      <c r="O299" s="1" t="s">
        <v>9</v>
      </c>
      <c r="P299" t="s">
        <v>8</v>
      </c>
      <c r="W299" s="17" t="str">
        <f t="shared" si="127"/>
        <v>modificationDate</v>
      </c>
      <c r="X299" s="3" t="str">
        <f t="shared" si="128"/>
        <v>"modificationDate":"",</v>
      </c>
      <c r="Y299" s="22" t="str">
        <f t="shared" si="129"/>
        <v>public static String MODIFICATION_DATE="modificationDate";</v>
      </c>
      <c r="Z299" s="7" t="str">
        <f t="shared" si="130"/>
        <v>private String modificationDate="";</v>
      </c>
    </row>
    <row r="300" spans="2:26" ht="19.2" x14ac:dyDescent="0.45">
      <c r="B300" s="1" t="s">
        <v>274</v>
      </c>
      <c r="C300" s="1" t="s">
        <v>1</v>
      </c>
      <c r="D300" s="4">
        <v>222</v>
      </c>
      <c r="I300" t="str">
        <f t="shared" si="123"/>
        <v>ALTER TABLE TM_TASK_LABEL</v>
      </c>
      <c r="J300" t="str">
        <f t="shared" si="124"/>
        <v xml:space="preserve"> ADD  FK_PROJECT_ID VARCHAR(222);</v>
      </c>
      <c r="K300" s="21" t="str">
        <f t="shared" si="125"/>
        <v xml:space="preserve">  ALTER COLUMN   FK_PROJECT_ID VARCHAR(222);</v>
      </c>
      <c r="L300" s="12"/>
      <c r="M300" s="18" t="str">
        <f t="shared" si="126"/>
        <v>FK_PROJECT_ID,</v>
      </c>
      <c r="N300" s="5" t="str">
        <f t="shared" si="131"/>
        <v>FK_PROJECT_ID VARCHAR(222),</v>
      </c>
      <c r="O300" s="1" t="s">
        <v>0</v>
      </c>
      <c r="W300" s="17" t="str">
        <f>CONCATENATE(,LOWER(O300),UPPER(LEFT(P300,1)),LOWER(RIGHT(P300,LEN(P300)-IF(LEN(P300)&gt;0,1,LEN(P300)))),UPPER(LEFT(Q300,1)),LOWER(RIGHT(Q300,LEN(Q300)-IF(LEN(Q300)&gt;0,1,LEN(Q300)))),UPPER(LEFT(R300,1)),LOWER(RIGHT(R300,LEN(R300)-IF(LEN(R300)&gt;0,1,LEN(R300)))),UPPER(LEFT(S300,1)),LOWER(RIGHT(S300,LEN(S300)-IF(LEN(S300)&gt;0,1,LEN(S300)))),UPPER(LEFT(T300,1)),LOWER(RIGHT(T300,LEN(T300)-IF(LEN(T300)&gt;0,1,LEN(T300)))),UPPER(LEFT(U300,1)),LOWER(RIGHT(U300,LEN(U300)-IF(LEN(U300)&gt;0,1,LEN(U300)))),UPPER(LEFT(V300,1)),LOWER(RIGHT(V300,LEN(V300)-IF(LEN(V300)&gt;0,1,LEN(V300)))))</f>
        <v>name</v>
      </c>
      <c r="X300" s="3" t="str">
        <f>CONCATENATE("""",W300,"""",":","""","""",",")</f>
        <v>"name":"",</v>
      </c>
      <c r="Y300" s="22" t="str">
        <f>CONCATENATE("public static String ",,B300,,"=","""",W300,""";")</f>
        <v>public static String FK_PROJECT_ID="name";</v>
      </c>
      <c r="Z300" s="7" t="str">
        <f>CONCATENATE("private String ",W300,"=","""""",";")</f>
        <v>private String name="";</v>
      </c>
    </row>
    <row r="301" spans="2:26" ht="19.2" x14ac:dyDescent="0.45">
      <c r="B301" s="1" t="s">
        <v>0</v>
      </c>
      <c r="C301" s="1" t="s">
        <v>1</v>
      </c>
      <c r="D301" s="4">
        <v>222</v>
      </c>
      <c r="I301" t="str">
        <f t="shared" si="123"/>
        <v>ALTER TABLE TM_TASK_LABEL</v>
      </c>
      <c r="J301" t="str">
        <f t="shared" si="124"/>
        <v xml:space="preserve"> ADD  NAME VARCHAR(222);</v>
      </c>
      <c r="K301" s="21" t="str">
        <f t="shared" si="125"/>
        <v xml:space="preserve">  ALTER COLUMN   NAME VARCHAR(222);</v>
      </c>
      <c r="L301" s="12"/>
      <c r="M301" s="18" t="str">
        <f t="shared" si="126"/>
        <v>NAME,</v>
      </c>
      <c r="N301" s="5" t="str">
        <f t="shared" si="131"/>
        <v>NAME VARCHAR(222),</v>
      </c>
      <c r="O301" s="1" t="s">
        <v>0</v>
      </c>
      <c r="W301" s="17" t="str">
        <f t="shared" si="127"/>
        <v>name</v>
      </c>
      <c r="X301" s="3" t="str">
        <f t="shared" si="128"/>
        <v>"name":"",</v>
      </c>
      <c r="Y301" s="22" t="str">
        <f t="shared" si="129"/>
        <v>public static String NAME="name";</v>
      </c>
      <c r="Z301" s="7" t="str">
        <f t="shared" si="130"/>
        <v>private String name="";</v>
      </c>
    </row>
    <row r="302" spans="2:26" ht="19.2" x14ac:dyDescent="0.45">
      <c r="B302" s="1" t="s">
        <v>634</v>
      </c>
      <c r="C302" s="1" t="s">
        <v>1</v>
      </c>
      <c r="D302" s="4">
        <v>20</v>
      </c>
      <c r="I302" t="str">
        <f t="shared" si="123"/>
        <v>ALTER TABLE TM_TASK_LABEL</v>
      </c>
      <c r="J302" t="str">
        <f t="shared" si="124"/>
        <v xml:space="preserve"> ADD  IS_MENU VARCHAR(20);</v>
      </c>
      <c r="K302" s="21" t="str">
        <f t="shared" si="125"/>
        <v xml:space="preserve">  ALTER COLUMN   IS_MENU VARCHAR(20);</v>
      </c>
      <c r="L302" s="12"/>
      <c r="M302" s="18" t="s">
        <v>635</v>
      </c>
      <c r="N302" s="5" t="str">
        <f>CONCATENATE(B302," ",C302,"(",D302,")",",")</f>
        <v>IS_MENU VARCHAR(20),</v>
      </c>
      <c r="O302" s="1" t="s">
        <v>112</v>
      </c>
      <c r="P302" t="s">
        <v>636</v>
      </c>
      <c r="W302" s="17" t="str">
        <f>CONCATENATE(,LOWER(O302),UPPER(LEFT(P302,1)),LOWER(RIGHT(P302,LEN(P302)-IF(LEN(P302)&gt;0,1,LEN(P302)))),UPPER(LEFT(Q302,1)),LOWER(RIGHT(Q302,LEN(Q302)-IF(LEN(Q302)&gt;0,1,LEN(Q302)))),UPPER(LEFT(R302,1)),LOWER(RIGHT(R302,LEN(R302)-IF(LEN(R302)&gt;0,1,LEN(R302)))),UPPER(LEFT(S302,1)),LOWER(RIGHT(S302,LEN(S302)-IF(LEN(S302)&gt;0,1,LEN(S302)))),UPPER(LEFT(T302,1)),LOWER(RIGHT(T302,LEN(T302)-IF(LEN(T302)&gt;0,1,LEN(T302)))),UPPER(LEFT(U302,1)),LOWER(RIGHT(U302,LEN(U302)-IF(LEN(U302)&gt;0,1,LEN(U302)))),UPPER(LEFT(V302,1)),LOWER(RIGHT(V302,LEN(V302)-IF(LEN(V302)&gt;0,1,LEN(V302)))))</f>
        <v>isMenu</v>
      </c>
      <c r="X302" s="3" t="str">
        <f>CONCATENATE("""",W302,"""",":","""","""",",")</f>
        <v>"isMenu":"",</v>
      </c>
      <c r="Y302" s="22" t="str">
        <f>CONCATENATE("public static String ",,B302,,"=","""",W302,""";")</f>
        <v>public static String IS_MENU="isMenu";</v>
      </c>
      <c r="Z302" s="7" t="str">
        <f>CONCATENATE("private String ",W302,"=","""""",";")</f>
        <v>private String isMenu="";</v>
      </c>
    </row>
    <row r="303" spans="2:26" ht="19.2" x14ac:dyDescent="0.45">
      <c r="B303" s="1" t="s">
        <v>358</v>
      </c>
      <c r="C303" s="1" t="s">
        <v>1</v>
      </c>
      <c r="D303" s="4">
        <v>444</v>
      </c>
      <c r="I303" t="str">
        <f t="shared" si="123"/>
        <v>ALTER TABLE TM_TASK_LABEL</v>
      </c>
      <c r="J303" t="str">
        <f t="shared" si="124"/>
        <v xml:space="preserve"> ADD  COLOR VARCHAR(444);</v>
      </c>
      <c r="K303" s="21" t="str">
        <f t="shared" si="125"/>
        <v xml:space="preserve">  ALTER COLUMN   COLOR VARCHAR(444);</v>
      </c>
      <c r="L303" s="12"/>
      <c r="M303" s="18"/>
      <c r="N303" s="5" t="str">
        <f t="shared" si="131"/>
        <v>COLOR VARCHAR(444),</v>
      </c>
      <c r="O303" s="1" t="s">
        <v>358</v>
      </c>
      <c r="W303" s="17" t="str">
        <f>CONCATENATE(,LOWER(O303),UPPER(LEFT(P303,1)),LOWER(RIGHT(P303,LEN(P303)-IF(LEN(P303)&gt;0,1,LEN(P303)))),UPPER(LEFT(Q303,1)),LOWER(RIGHT(Q303,LEN(Q303)-IF(LEN(Q303)&gt;0,1,LEN(Q303)))),UPPER(LEFT(R303,1)),LOWER(RIGHT(R303,LEN(R303)-IF(LEN(R303)&gt;0,1,LEN(R303)))),UPPER(LEFT(S303,1)),LOWER(RIGHT(S303,LEN(S303)-IF(LEN(S303)&gt;0,1,LEN(S303)))),UPPER(LEFT(T303,1)),LOWER(RIGHT(T303,LEN(T303)-IF(LEN(T303)&gt;0,1,LEN(T303)))),UPPER(LEFT(U303,1)),LOWER(RIGHT(U303,LEN(U303)-IF(LEN(U303)&gt;0,1,LEN(U303)))),UPPER(LEFT(V303,1)),LOWER(RIGHT(V303,LEN(V303)-IF(LEN(V303)&gt;0,1,LEN(V303)))))</f>
        <v>color</v>
      </c>
      <c r="X303" s="3" t="str">
        <f>CONCATENATE("""",W303,"""",":","""","""",",")</f>
        <v>"color":"",</v>
      </c>
      <c r="Y303" s="22" t="str">
        <f>CONCATENATE("public static String ",,B303,,"=","""",W303,""";")</f>
        <v>public static String COLOR="color";</v>
      </c>
      <c r="Z303" s="7" t="str">
        <f>CONCATENATE("private String ",W303,"=","""""",";")</f>
        <v>private String color="";</v>
      </c>
    </row>
    <row r="304" spans="2:26" ht="19.2" x14ac:dyDescent="0.45">
      <c r="B304" s="1"/>
      <c r="C304" s="1"/>
      <c r="D304" s="4"/>
      <c r="L304" s="12"/>
      <c r="M304" s="18"/>
      <c r="O304" s="1"/>
      <c r="W304" s="17"/>
    </row>
    <row r="305" spans="2:26" ht="19.2" x14ac:dyDescent="0.45">
      <c r="C305" s="1"/>
      <c r="D305" s="8"/>
      <c r="M305" s="18"/>
      <c r="N305" s="33" t="s">
        <v>130</v>
      </c>
      <c r="O305" s="1"/>
      <c r="W305" s="17"/>
    </row>
    <row r="306" spans="2:26" ht="19.2" x14ac:dyDescent="0.45">
      <c r="C306" s="1"/>
      <c r="D306" s="8"/>
      <c r="M306" s="18"/>
      <c r="N306" s="31" t="s">
        <v>126</v>
      </c>
      <c r="O306" s="1"/>
      <c r="W306" s="17"/>
    </row>
    <row r="307" spans="2:26" ht="19.2" x14ac:dyDescent="0.45">
      <c r="C307" s="14"/>
      <c r="D307" s="9"/>
      <c r="M307" s="20"/>
      <c r="W307" s="17"/>
    </row>
    <row r="308" spans="2:26" ht="19.2" x14ac:dyDescent="0.45">
      <c r="C308" s="1"/>
      <c r="D308" s="8"/>
      <c r="M308" s="18"/>
      <c r="N308" s="31"/>
      <c r="O308" s="1"/>
      <c r="W308" s="17"/>
    </row>
    <row r="309" spans="2:26" x14ac:dyDescent="0.3">
      <c r="B309" s="2" t="s">
        <v>520</v>
      </c>
      <c r="I309" t="str">
        <f>CONCATENATE("ALTER TABLE"," ",B309)</f>
        <v>ALTER TABLE TM_TASK_LABEL_LIST</v>
      </c>
      <c r="J309" t="s">
        <v>293</v>
      </c>
      <c r="K309" s="26" t="str">
        <f>CONCATENATE(J309," VIEW ",B309," AS SELECT")</f>
        <v>create OR REPLACE VIEW TM_TASK_LABEL_LIST AS SELECT</v>
      </c>
      <c r="N309" s="5" t="str">
        <f>CONCATENATE("CREATE TABLE ",B309," ","(")</f>
        <v>CREATE TABLE TM_TASK_LABEL_LIST (</v>
      </c>
    </row>
    <row r="310" spans="2:26" ht="19.2" x14ac:dyDescent="0.45">
      <c r="B310" s="1" t="s">
        <v>2</v>
      </c>
      <c r="C310" s="1" t="s">
        <v>1</v>
      </c>
      <c r="D310" s="4">
        <v>30</v>
      </c>
      <c r="E310" s="24" t="s">
        <v>113</v>
      </c>
      <c r="I310" t="str">
        <f>I309</f>
        <v>ALTER TABLE TM_TASK_LABEL_LIST</v>
      </c>
      <c r="K310" s="25" t="str">
        <f t="shared" ref="K310:K317" si="132">CONCATENATE(B310,",")</f>
        <v>ID,</v>
      </c>
      <c r="L310" s="12"/>
      <c r="M310" s="18" t="str">
        <f t="shared" ref="M310:M315" si="133">CONCATENATE(B310,",")</f>
        <v>ID,</v>
      </c>
      <c r="N310" s="5" t="str">
        <f>CONCATENATE(B310," ",C310,"(",D310,") ",E310," ,")</f>
        <v>ID VARCHAR(30) NOT NULL ,</v>
      </c>
      <c r="O310" s="1" t="s">
        <v>2</v>
      </c>
      <c r="P310" s="6"/>
      <c r="Q310" s="6"/>
      <c r="R310" s="6"/>
      <c r="S310" s="6"/>
      <c r="T310" s="6"/>
      <c r="U310" s="6"/>
      <c r="V310" s="6"/>
      <c r="W310" s="17" t="str">
        <f t="shared" ref="W310:W318" si="134"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id</v>
      </c>
      <c r="X310" s="3" t="str">
        <f t="shared" ref="X310:X318" si="135">CONCATENATE("""",W310,"""",":","""","""",",")</f>
        <v>"id":"",</v>
      </c>
      <c r="Y310" s="22" t="str">
        <f t="shared" ref="Y310:Y318" si="136">CONCATENATE("public static String ",,B310,,"=","""",W310,""";")</f>
        <v>public static String ID="id";</v>
      </c>
      <c r="Z310" s="7" t="str">
        <f t="shared" ref="Z310:Z318" si="137">CONCATENATE("private String ",W310,"=","""""",";")</f>
        <v>private String id="";</v>
      </c>
    </row>
    <row r="311" spans="2:26" ht="19.2" x14ac:dyDescent="0.45">
      <c r="B311" s="1" t="s">
        <v>3</v>
      </c>
      <c r="C311" s="1" t="s">
        <v>1</v>
      </c>
      <c r="D311" s="4">
        <v>10</v>
      </c>
      <c r="I311" t="str">
        <f>I310</f>
        <v>ALTER TABLE TM_TASK_LABEL_LIST</v>
      </c>
      <c r="K311" s="25" t="str">
        <f t="shared" si="132"/>
        <v>STATUS,</v>
      </c>
      <c r="L311" s="12"/>
      <c r="M311" s="18" t="str">
        <f t="shared" si="133"/>
        <v>STATUS,</v>
      </c>
      <c r="N311" s="5" t="str">
        <f t="shared" ref="N311:N318" si="138">CONCATENATE(B311," ",C311,"(",D311,")",",")</f>
        <v>STATUS VARCHAR(10),</v>
      </c>
      <c r="O311" s="1" t="s">
        <v>3</v>
      </c>
      <c r="W311" s="17" t="str">
        <f t="shared" si="134"/>
        <v>status</v>
      </c>
      <c r="X311" s="3" t="str">
        <f t="shared" si="135"/>
        <v>"status":"",</v>
      </c>
      <c r="Y311" s="22" t="str">
        <f t="shared" si="136"/>
        <v>public static String STATUS="status";</v>
      </c>
      <c r="Z311" s="7" t="str">
        <f t="shared" si="137"/>
        <v>private String status="";</v>
      </c>
    </row>
    <row r="312" spans="2:26" ht="19.2" x14ac:dyDescent="0.45">
      <c r="B312" s="1" t="s">
        <v>4</v>
      </c>
      <c r="C312" s="1" t="s">
        <v>1</v>
      </c>
      <c r="D312" s="4">
        <v>30</v>
      </c>
      <c r="I312" t="str">
        <f>I311</f>
        <v>ALTER TABLE TM_TASK_LABEL_LIST</v>
      </c>
      <c r="K312" s="25" t="str">
        <f t="shared" si="132"/>
        <v>INSERT_DATE,</v>
      </c>
      <c r="L312" s="12"/>
      <c r="M312" s="18" t="str">
        <f t="shared" si="133"/>
        <v>INSERT_DATE,</v>
      </c>
      <c r="N312" s="5" t="str">
        <f t="shared" si="138"/>
        <v>INSERT_DATE VARCHAR(30),</v>
      </c>
      <c r="O312" s="1" t="s">
        <v>7</v>
      </c>
      <c r="P312" t="s">
        <v>8</v>
      </c>
      <c r="W312" s="17" t="str">
        <f t="shared" si="134"/>
        <v>insertDate</v>
      </c>
      <c r="X312" s="3" t="str">
        <f t="shared" si="135"/>
        <v>"insertDate":"",</v>
      </c>
      <c r="Y312" s="22" t="str">
        <f t="shared" si="136"/>
        <v>public static String INSERT_DATE="insertDate";</v>
      </c>
      <c r="Z312" s="7" t="str">
        <f t="shared" si="137"/>
        <v>private String insertDate="";</v>
      </c>
    </row>
    <row r="313" spans="2:26" ht="19.2" x14ac:dyDescent="0.45">
      <c r="B313" s="1" t="s">
        <v>5</v>
      </c>
      <c r="C313" s="1" t="s">
        <v>1</v>
      </c>
      <c r="D313" s="4">
        <v>30</v>
      </c>
      <c r="I313" t="str">
        <f>I312</f>
        <v>ALTER TABLE TM_TASK_LABEL_LIST</v>
      </c>
      <c r="K313" s="25" t="str">
        <f t="shared" si="132"/>
        <v>MODIFICATION_DATE,</v>
      </c>
      <c r="L313" s="12"/>
      <c r="M313" s="18" t="str">
        <f t="shared" si="133"/>
        <v>MODIFICATION_DATE,</v>
      </c>
      <c r="N313" s="5" t="str">
        <f t="shared" si="138"/>
        <v>MODIFICATION_DATE VARCHAR(30),</v>
      </c>
      <c r="O313" s="1" t="s">
        <v>9</v>
      </c>
      <c r="P313" t="s">
        <v>8</v>
      </c>
      <c r="W313" s="17" t="str">
        <f t="shared" si="134"/>
        <v>modificationDate</v>
      </c>
      <c r="X313" s="3" t="str">
        <f t="shared" si="135"/>
        <v>"modificationDate":"",</v>
      </c>
      <c r="Y313" s="22" t="str">
        <f t="shared" si="136"/>
        <v>public static String MODIFICATION_DATE="modificationDate";</v>
      </c>
      <c r="Z313" s="7" t="str">
        <f t="shared" si="137"/>
        <v>private String modificationDate="";</v>
      </c>
    </row>
    <row r="314" spans="2:26" ht="19.2" x14ac:dyDescent="0.45">
      <c r="B314" s="1" t="s">
        <v>274</v>
      </c>
      <c r="C314" s="1" t="s">
        <v>1</v>
      </c>
      <c r="D314" s="4">
        <v>222</v>
      </c>
      <c r="I314">
        <f>I261</f>
        <v>0</v>
      </c>
      <c r="K314" s="25" t="str">
        <f t="shared" si="132"/>
        <v>FK_PROJECT_ID,</v>
      </c>
      <c r="L314" s="12"/>
      <c r="M314" s="18" t="str">
        <f t="shared" si="133"/>
        <v>FK_PROJECT_ID,</v>
      </c>
      <c r="N314" s="5" t="str">
        <f t="shared" si="138"/>
        <v>FK_PROJECT_ID VARCHAR(222),</v>
      </c>
      <c r="O314" s="1" t="s">
        <v>10</v>
      </c>
      <c r="P314" t="s">
        <v>288</v>
      </c>
      <c r="Q314" t="s">
        <v>2</v>
      </c>
      <c r="W314" s="17" t="str">
        <f t="shared" si="134"/>
        <v>fkProjectId</v>
      </c>
      <c r="X314" s="3" t="str">
        <f t="shared" si="135"/>
        <v>"fkProjectId":"",</v>
      </c>
      <c r="Y314" s="22" t="str">
        <f t="shared" si="136"/>
        <v>public static String FK_PROJECT_ID="fkProjectId";</v>
      </c>
      <c r="Z314" s="7" t="str">
        <f t="shared" si="137"/>
        <v>private String fkProjectId="";</v>
      </c>
    </row>
    <row r="315" spans="2:26" ht="19.2" x14ac:dyDescent="0.45">
      <c r="B315" s="1" t="s">
        <v>0</v>
      </c>
      <c r="C315" s="1" t="s">
        <v>1</v>
      </c>
      <c r="D315" s="4">
        <v>222</v>
      </c>
      <c r="I315" t="str">
        <f>I262</f>
        <v>ALTER TABLE TM_TASK_CATEGORY</v>
      </c>
      <c r="J315" s="23"/>
      <c r="K315" s="25" t="str">
        <f t="shared" si="132"/>
        <v>NAME,</v>
      </c>
      <c r="L315" s="12"/>
      <c r="M315" s="18" t="str">
        <f t="shared" si="133"/>
        <v>NAME,</v>
      </c>
      <c r="N315" s="5" t="str">
        <f t="shared" si="138"/>
        <v>NAME VARCHAR(222),</v>
      </c>
      <c r="O315" s="1" t="s">
        <v>0</v>
      </c>
      <c r="W315" s="17" t="str">
        <f t="shared" si="134"/>
        <v>name</v>
      </c>
      <c r="X315" s="3" t="str">
        <f t="shared" si="135"/>
        <v>"name":"",</v>
      </c>
      <c r="Y315" s="22" t="str">
        <f t="shared" si="136"/>
        <v>public static String NAME="name";</v>
      </c>
      <c r="Z315" s="7" t="str">
        <f t="shared" si="137"/>
        <v>private String name="";</v>
      </c>
    </row>
    <row r="316" spans="2:26" ht="19.2" x14ac:dyDescent="0.45">
      <c r="B316" s="1" t="s">
        <v>518</v>
      </c>
      <c r="C316" s="1" t="s">
        <v>1</v>
      </c>
      <c r="D316" s="4">
        <v>3333</v>
      </c>
      <c r="I316">
        <f>I248</f>
        <v>0</v>
      </c>
      <c r="K316" s="25" t="s">
        <v>673</v>
      </c>
      <c r="L316" s="12"/>
      <c r="M316" s="18"/>
      <c r="N316" s="5" t="str">
        <f t="shared" si="138"/>
        <v>BACKLOG_COUNT VARCHAR(3333),</v>
      </c>
      <c r="O316" s="1" t="s">
        <v>354</v>
      </c>
      <c r="P316" t="s">
        <v>214</v>
      </c>
      <c r="W316" s="17" t="str">
        <f t="shared" si="134"/>
        <v>backlogCount</v>
      </c>
      <c r="X316" s="3" t="str">
        <f t="shared" si="135"/>
        <v>"backlogCount":"",</v>
      </c>
      <c r="Y316" s="22" t="str">
        <f t="shared" si="136"/>
        <v>public static String BACKLOG_COUNT="backlogCount";</v>
      </c>
      <c r="Z316" s="7" t="str">
        <f t="shared" si="137"/>
        <v>private String backlogCount="";</v>
      </c>
    </row>
    <row r="317" spans="2:26" ht="19.2" x14ac:dyDescent="0.45">
      <c r="B317" s="1" t="s">
        <v>634</v>
      </c>
      <c r="C317" s="1" t="s">
        <v>1</v>
      </c>
      <c r="D317" s="4">
        <v>20</v>
      </c>
      <c r="I317">
        <f>I316</f>
        <v>0</v>
      </c>
      <c r="J317" t="str">
        <f>CONCATENATE(LEFT(CONCATENATE(" ADD "," ",N317,";"),LEN(CONCATENATE(" ADD "," ",N317,";"))-2),";")</f>
        <v xml:space="preserve"> ADD  IS_MENU VARCHAR(20);</v>
      </c>
      <c r="K317" s="25" t="str">
        <f t="shared" si="132"/>
        <v>IS_MENU,</v>
      </c>
      <c r="L317" s="12"/>
      <c r="M317" s="18" t="s">
        <v>635</v>
      </c>
      <c r="N317" s="5" t="str">
        <f t="shared" si="138"/>
        <v>IS_MENU VARCHAR(20),</v>
      </c>
      <c r="O317" s="1" t="s">
        <v>112</v>
      </c>
      <c r="P317" t="s">
        <v>636</v>
      </c>
      <c r="W317" s="17" t="str">
        <f>CONCATENATE(,LOWER(O317),UPPER(LEFT(P317,1)),LOWER(RIGHT(P317,LEN(P317)-IF(LEN(P317)&gt;0,1,LEN(P317)))),UPPER(LEFT(Q317,1)),LOWER(RIGHT(Q317,LEN(Q317)-IF(LEN(Q317)&gt;0,1,LEN(Q317)))),UPPER(LEFT(R317,1)),LOWER(RIGHT(R317,LEN(R317)-IF(LEN(R317)&gt;0,1,LEN(R317)))),UPPER(LEFT(S317,1)),LOWER(RIGHT(S317,LEN(S317)-IF(LEN(S317)&gt;0,1,LEN(S317)))),UPPER(LEFT(T317,1)),LOWER(RIGHT(T317,LEN(T317)-IF(LEN(T317)&gt;0,1,LEN(T317)))),UPPER(LEFT(U317,1)),LOWER(RIGHT(U317,LEN(U317)-IF(LEN(U317)&gt;0,1,LEN(U317)))),UPPER(LEFT(V317,1)),LOWER(RIGHT(V317,LEN(V317)-IF(LEN(V317)&gt;0,1,LEN(V317)))))</f>
        <v>isMenu</v>
      </c>
      <c r="X317" s="3" t="str">
        <f>CONCATENATE("""",W317,"""",":","""","""",",")</f>
        <v>"isMenu":"",</v>
      </c>
      <c r="Y317" s="22" t="str">
        <f>CONCATENATE("public static String ",,B317,,"=","""",W317,""";")</f>
        <v>public static String IS_MENU="isMenu";</v>
      </c>
      <c r="Z317" s="7" t="str">
        <f>CONCATENATE("private String ",W317,"=","""""",";")</f>
        <v>private String isMenu="";</v>
      </c>
    </row>
    <row r="318" spans="2:26" ht="19.2" x14ac:dyDescent="0.45">
      <c r="B318" s="1" t="s">
        <v>358</v>
      </c>
      <c r="C318" s="1" t="s">
        <v>1</v>
      </c>
      <c r="D318" s="4">
        <v>444</v>
      </c>
      <c r="K318" s="25" t="str">
        <f>CONCATENATE(B318,"")</f>
        <v>COLOR</v>
      </c>
      <c r="L318" s="12"/>
      <c r="M318" s="18"/>
      <c r="N318" s="5" t="str">
        <f t="shared" si="138"/>
        <v>COLOR VARCHAR(444),</v>
      </c>
      <c r="O318" s="1" t="s">
        <v>358</v>
      </c>
      <c r="W318" s="17" t="str">
        <f t="shared" si="134"/>
        <v>color</v>
      </c>
      <c r="X318" s="3" t="str">
        <f t="shared" si="135"/>
        <v>"color":"",</v>
      </c>
      <c r="Y318" s="22" t="str">
        <f t="shared" si="136"/>
        <v>public static String COLOR="color";</v>
      </c>
      <c r="Z318" s="7" t="str">
        <f t="shared" si="137"/>
        <v>private String color="";</v>
      </c>
    </row>
    <row r="319" spans="2:26" ht="19.2" x14ac:dyDescent="0.45">
      <c r="B319" s="1"/>
      <c r="C319" s="1"/>
      <c r="D319" s="4"/>
      <c r="K319" s="29" t="str">
        <f>CONCATENATE(" FROM ",LEFT(B309,LEN(B309)-5)," T")</f>
        <v xml:space="preserve"> FROM TM_TASK_LABEL T</v>
      </c>
      <c r="L319" s="12"/>
      <c r="M319" s="18"/>
      <c r="O319" s="1"/>
      <c r="W319" s="17"/>
    </row>
    <row r="320" spans="2:26" ht="19.2" x14ac:dyDescent="0.45">
      <c r="C320" s="1"/>
      <c r="D320" s="8"/>
      <c r="M320" s="18"/>
      <c r="N320" s="33" t="s">
        <v>130</v>
      </c>
      <c r="O320" s="1"/>
      <c r="W320" s="17"/>
    </row>
    <row r="321" spans="2:26" ht="19.2" x14ac:dyDescent="0.45">
      <c r="C321" s="1"/>
      <c r="D321" s="8"/>
      <c r="M321" s="18"/>
      <c r="N321" s="31" t="s">
        <v>126</v>
      </c>
      <c r="O321" s="1"/>
      <c r="W321" s="17"/>
    </row>
    <row r="322" spans="2:26" ht="19.2" x14ac:dyDescent="0.45">
      <c r="C322" s="14"/>
      <c r="D322" s="9"/>
      <c r="M322" s="20"/>
      <c r="W322" s="17"/>
    </row>
    <row r="323" spans="2:26" ht="19.2" x14ac:dyDescent="0.45">
      <c r="C323" s="1"/>
      <c r="D323" s="8"/>
      <c r="M323" s="18"/>
      <c r="N323" s="31"/>
      <c r="O323" s="1"/>
      <c r="W323" s="17"/>
    </row>
    <row r="324" spans="2:26" x14ac:dyDescent="0.3">
      <c r="B324" s="2" t="s">
        <v>359</v>
      </c>
      <c r="I324" t="str">
        <f>CONCATENATE("ALTER TABLE"," ",B324)</f>
        <v>ALTER TABLE TM_TASK_SPRINT</v>
      </c>
      <c r="N324" s="5" t="str">
        <f>CONCATENATE("CREATE TABLE ",B324," ","(")</f>
        <v>CREATE TABLE TM_TASK_SPRINT (</v>
      </c>
    </row>
    <row r="325" spans="2:26" ht="19.2" x14ac:dyDescent="0.45">
      <c r="B325" s="1" t="s">
        <v>2</v>
      </c>
      <c r="C325" s="1" t="s">
        <v>1</v>
      </c>
      <c r="D325" s="4">
        <v>30</v>
      </c>
      <c r="E325" s="24" t="s">
        <v>113</v>
      </c>
      <c r="I325" t="str">
        <f>I324</f>
        <v>ALTER TABLE TM_TASK_SPRINT</v>
      </c>
      <c r="J325" t="str">
        <f>CONCATENATE(LEFT(CONCATENATE(" ADD "," ",N325,";"),LEN(CONCATENATE(" ADD "," ",N325,";"))-2),";")</f>
        <v xml:space="preserve"> ADD  ID VARCHAR(30) NOT NULL ;</v>
      </c>
      <c r="K325" s="21" t="str">
        <f>CONCATENATE(LEFT(CONCATENATE("  ALTER COLUMN  "," ",N325,";"),LEN(CONCATENATE("  ALTER COLUMN  "," ",N325,";"))-2),";")</f>
        <v xml:space="preserve">  ALTER COLUMN   ID VARCHAR(30) NOT NULL ;</v>
      </c>
      <c r="L325" s="12"/>
      <c r="M325" s="18" t="str">
        <f>CONCATENATE(B325,",")</f>
        <v>ID,</v>
      </c>
      <c r="N325" s="5" t="str">
        <f>CONCATENATE(B325," ",C325,"(",D325,") ",E325," ,")</f>
        <v>ID VARCHAR(30) NOT NULL ,</v>
      </c>
      <c r="O325" s="1" t="s">
        <v>2</v>
      </c>
      <c r="P325" s="6"/>
      <c r="Q325" s="6"/>
      <c r="R325" s="6"/>
      <c r="S325" s="6"/>
      <c r="T325" s="6"/>
      <c r="U325" s="6"/>
      <c r="V325" s="6"/>
      <c r="W325" s="17" t="str">
        <f t="shared" ref="W325:W335" si="139">CONCATENATE(,LOWER(O325),UPPER(LEFT(P325,1)),LOWER(RIGHT(P325,LEN(P325)-IF(LEN(P325)&gt;0,1,LEN(P325)))),UPPER(LEFT(Q325,1)),LOWER(RIGHT(Q325,LEN(Q325)-IF(LEN(Q325)&gt;0,1,LEN(Q325)))),UPPER(LEFT(R325,1)),LOWER(RIGHT(R325,LEN(R325)-IF(LEN(R325)&gt;0,1,LEN(R325)))),UPPER(LEFT(S325,1)),LOWER(RIGHT(S325,LEN(S325)-IF(LEN(S325)&gt;0,1,LEN(S325)))),UPPER(LEFT(T325,1)),LOWER(RIGHT(T325,LEN(T325)-IF(LEN(T325)&gt;0,1,LEN(T325)))),UPPER(LEFT(U325,1)),LOWER(RIGHT(U325,LEN(U325)-IF(LEN(U325)&gt;0,1,LEN(U325)))),UPPER(LEFT(V325,1)),LOWER(RIGHT(V325,LEN(V325)-IF(LEN(V325)&gt;0,1,LEN(V325)))))</f>
        <v>id</v>
      </c>
      <c r="X325" s="3" t="str">
        <f t="shared" ref="X325:X335" si="140">CONCATENATE("""",W325,"""",":","""","""",",")</f>
        <v>"id":"",</v>
      </c>
      <c r="Y325" s="22" t="str">
        <f t="shared" ref="Y325:Y335" si="141">CONCATENATE("public static String ",,B325,,"=","""",W325,""";")</f>
        <v>public static String ID="id";</v>
      </c>
      <c r="Z325" s="7" t="str">
        <f t="shared" ref="Z325:Z335" si="142">CONCATENATE("private String ",W325,"=","""""",";")</f>
        <v>private String id="";</v>
      </c>
    </row>
    <row r="326" spans="2:26" ht="19.2" x14ac:dyDescent="0.45">
      <c r="B326" s="1" t="s">
        <v>3</v>
      </c>
      <c r="C326" s="1" t="s">
        <v>1</v>
      </c>
      <c r="D326" s="4">
        <v>10</v>
      </c>
      <c r="I326" t="str">
        <f>I325</f>
        <v>ALTER TABLE TM_TASK_SPRINT</v>
      </c>
      <c r="J326" t="str">
        <f>CONCATENATE(LEFT(CONCATENATE(" ADD "," ",N326,";"),LEN(CONCATENATE(" ADD "," ",N326,";"))-2),";")</f>
        <v xml:space="preserve"> ADD  STATUS VARCHAR(10);</v>
      </c>
      <c r="K326" s="21" t="str">
        <f>CONCATENATE(LEFT(CONCATENATE("  ALTER COLUMN  "," ",N326,";"),LEN(CONCATENATE("  ALTER COLUMN  "," ",N326,";"))-2),";")</f>
        <v xml:space="preserve">  ALTER COLUMN   STATUS VARCHAR(10);</v>
      </c>
      <c r="L326" s="12"/>
      <c r="M326" s="18" t="str">
        <f>CONCATENATE(B326,",")</f>
        <v>STATUS,</v>
      </c>
      <c r="N326" s="5" t="str">
        <f t="shared" ref="N326:N335" si="143">CONCATENATE(B326," ",C326,"(",D326,")",",")</f>
        <v>STATUS VARCHAR(10),</v>
      </c>
      <c r="O326" s="1" t="s">
        <v>3</v>
      </c>
      <c r="W326" s="17" t="str">
        <f t="shared" si="139"/>
        <v>status</v>
      </c>
      <c r="X326" s="3" t="str">
        <f t="shared" si="140"/>
        <v>"status":"",</v>
      </c>
      <c r="Y326" s="22" t="str">
        <f t="shared" si="141"/>
        <v>public static String STATUS="status";</v>
      </c>
      <c r="Z326" s="7" t="str">
        <f t="shared" si="142"/>
        <v>private String status="";</v>
      </c>
    </row>
    <row r="327" spans="2:26" ht="19.2" x14ac:dyDescent="0.45">
      <c r="B327" s="1" t="s">
        <v>4</v>
      </c>
      <c r="C327" s="1" t="s">
        <v>1</v>
      </c>
      <c r="D327" s="4">
        <v>30</v>
      </c>
      <c r="I327" t="str">
        <f>I326</f>
        <v>ALTER TABLE TM_TASK_SPRINT</v>
      </c>
      <c r="J327" t="str">
        <f>CONCATENATE(LEFT(CONCATENATE(" ADD "," ",N327,";"),LEN(CONCATENATE(" ADD "," ",N327,";"))-2),";")</f>
        <v xml:space="preserve"> ADD  INSERT_DATE VARCHAR(30);</v>
      </c>
      <c r="K327" s="21" t="str">
        <f>CONCATENATE(LEFT(CONCATENATE("  ALTER COLUMN  "," ",N327,";"),LEN(CONCATENATE("  ALTER COLUMN  "," ",N327,";"))-2),";")</f>
        <v xml:space="preserve">  ALTER COLUMN   INSERT_DATE VARCHAR(30);</v>
      </c>
      <c r="L327" s="12"/>
      <c r="M327" s="18" t="str">
        <f>CONCATENATE(B327,",")</f>
        <v>INSERT_DATE,</v>
      </c>
      <c r="N327" s="5" t="str">
        <f t="shared" si="143"/>
        <v>INSERT_DATE VARCHAR(30),</v>
      </c>
      <c r="O327" s="1" t="s">
        <v>7</v>
      </c>
      <c r="P327" t="s">
        <v>8</v>
      </c>
      <c r="W327" s="17" t="str">
        <f t="shared" si="139"/>
        <v>insertDate</v>
      </c>
      <c r="X327" s="3" t="str">
        <f t="shared" si="140"/>
        <v>"insertDate":"",</v>
      </c>
      <c r="Y327" s="22" t="str">
        <f t="shared" si="141"/>
        <v>public static String INSERT_DATE="insertDate";</v>
      </c>
      <c r="Z327" s="7" t="str">
        <f t="shared" si="142"/>
        <v>private String insertDate="";</v>
      </c>
    </row>
    <row r="328" spans="2:26" ht="19.2" x14ac:dyDescent="0.45">
      <c r="B328" s="1" t="s">
        <v>5</v>
      </c>
      <c r="C328" s="1" t="s">
        <v>1</v>
      </c>
      <c r="D328" s="4">
        <v>30</v>
      </c>
      <c r="I328" t="str">
        <f>I327</f>
        <v>ALTER TABLE TM_TASK_SPRINT</v>
      </c>
      <c r="J328" t="str">
        <f>CONCATENATE(LEFT(CONCATENATE(" ADD "," ",N328,";"),LEN(CONCATENATE(" ADD "," ",N328,";"))-2),";")</f>
        <v xml:space="preserve"> ADD  MODIFICATION_DATE VARCHAR(30);</v>
      </c>
      <c r="K328" s="21" t="str">
        <f>CONCATENATE(LEFT(CONCATENATE("  ALTER COLUMN  "," ",N328,";"),LEN(CONCATENATE("  ALTER COLUMN  "," ",N328,";"))-2),";")</f>
        <v xml:space="preserve">  ALTER COLUMN   MODIFICATION_DATE VARCHAR(30);</v>
      </c>
      <c r="L328" s="12"/>
      <c r="M328" s="18" t="str">
        <f>CONCATENATE(B328,",")</f>
        <v>MODIFICATION_DATE,</v>
      </c>
      <c r="N328" s="5" t="str">
        <f t="shared" si="143"/>
        <v>MODIFICATION_DATE VARCHAR(30),</v>
      </c>
      <c r="O328" s="1" t="s">
        <v>9</v>
      </c>
      <c r="P328" t="s">
        <v>8</v>
      </c>
      <c r="W328" s="17" t="str">
        <f t="shared" si="139"/>
        <v>modificationDate</v>
      </c>
      <c r="X328" s="3" t="str">
        <f t="shared" si="140"/>
        <v>"modificationDate":"",</v>
      </c>
      <c r="Y328" s="22" t="str">
        <f t="shared" si="141"/>
        <v>public static String MODIFICATION_DATE="modificationDate";</v>
      </c>
      <c r="Z328" s="7" t="str">
        <f t="shared" si="142"/>
        <v>private String modificationDate="";</v>
      </c>
    </row>
    <row r="329" spans="2:26" ht="19.2" x14ac:dyDescent="0.45">
      <c r="B329" s="1" t="s">
        <v>360</v>
      </c>
      <c r="C329" s="1" t="s">
        <v>1</v>
      </c>
      <c r="D329" s="4">
        <v>500</v>
      </c>
      <c r="I329">
        <f>I261</f>
        <v>0</v>
      </c>
      <c r="J329" t="str">
        <f>CONCATENATE(LEFT(CONCATENATE(" ADD "," ",N329,";"),LEN(CONCATENATE(" ADD "," ",N329,";"))-2),";")</f>
        <v xml:space="preserve"> ADD  SPRINT_NAME VARCHAR(500);</v>
      </c>
      <c r="K329" s="21" t="str">
        <f>CONCATENATE(LEFT(CONCATENATE("  ALTER COLUMN  "," ",N329,";"),LEN(CONCATENATE("  ALTER COLUMN  "," ",N329,";"))-2),";")</f>
        <v xml:space="preserve">  ALTER COLUMN   SPRINT_NAME VARCHAR(500);</v>
      </c>
      <c r="L329" s="12"/>
      <c r="M329" s="18" t="str">
        <f>CONCATENATE(B329,",")</f>
        <v>SPRINT_NAME,</v>
      </c>
      <c r="N329" s="5" t="str">
        <f t="shared" si="143"/>
        <v>SPRINT_NAME VARCHAR(500),</v>
      </c>
      <c r="O329" s="1" t="s">
        <v>366</v>
      </c>
      <c r="P329" t="s">
        <v>0</v>
      </c>
      <c r="W329" s="17" t="str">
        <f t="shared" si="139"/>
        <v>sprintName</v>
      </c>
      <c r="X329" s="3" t="str">
        <f t="shared" si="140"/>
        <v>"sprintName":"",</v>
      </c>
      <c r="Y329" s="22" t="str">
        <f t="shared" si="141"/>
        <v>public static String SPRINT_NAME="sprintName";</v>
      </c>
      <c r="Z329" s="7" t="str">
        <f t="shared" si="142"/>
        <v>private String sprintName="";</v>
      </c>
    </row>
    <row r="330" spans="2:26" ht="19.2" x14ac:dyDescent="0.45">
      <c r="B330" s="1" t="s">
        <v>361</v>
      </c>
      <c r="C330" s="1" t="s">
        <v>1</v>
      </c>
      <c r="D330" s="4">
        <v>32</v>
      </c>
      <c r="L330" s="12"/>
      <c r="M330" s="18"/>
      <c r="N330" s="5" t="str">
        <f t="shared" si="143"/>
        <v>SPRINT_START_DATE VARCHAR(32),</v>
      </c>
      <c r="O330" s="1" t="s">
        <v>366</v>
      </c>
      <c r="P330" t="s">
        <v>289</v>
      </c>
      <c r="Q330" t="s">
        <v>8</v>
      </c>
      <c r="W330" s="17" t="str">
        <f t="shared" si="139"/>
        <v>sprintStartDate</v>
      </c>
      <c r="X330" s="3" t="str">
        <f t="shared" si="140"/>
        <v>"sprintStartDate":"",</v>
      </c>
      <c r="Y330" s="22" t="str">
        <f t="shared" si="141"/>
        <v>public static String SPRINT_START_DATE="sprintStartDate";</v>
      </c>
      <c r="Z330" s="7" t="str">
        <f t="shared" si="142"/>
        <v>private String sprintStartDate="";</v>
      </c>
    </row>
    <row r="331" spans="2:26" ht="19.2" x14ac:dyDescent="0.45">
      <c r="B331" s="1" t="s">
        <v>362</v>
      </c>
      <c r="C331" s="1" t="s">
        <v>1</v>
      </c>
      <c r="D331" s="4">
        <v>32</v>
      </c>
      <c r="I331" t="str">
        <f>I263</f>
        <v>ALTER TABLE TM_TASK_CATEGORY</v>
      </c>
      <c r="J331" t="str">
        <f>CONCATENATE(LEFT(CONCATENATE(" ADD "," ",N331,";"),LEN(CONCATENATE(" ADD "," ",N331,";"))-2),";")</f>
        <v xml:space="preserve"> ADD  SPRINT_END_DATE VARCHAR(32);</v>
      </c>
      <c r="K331" s="21" t="str">
        <f>CONCATENATE(LEFT(CONCATENATE("  ALTER COLUMN  "," ",N331,";"),LEN(CONCATENATE("  ALTER COLUMN  "," ",N331,";"))-2),";")</f>
        <v xml:space="preserve">  ALTER COLUMN   SPRINT_END_DATE VARCHAR(32);</v>
      </c>
      <c r="L331" s="12"/>
      <c r="M331" s="18" t="str">
        <f>CONCATENATE(B331,",")</f>
        <v>SPRINT_END_DATE,</v>
      </c>
      <c r="N331" s="5" t="str">
        <f t="shared" si="143"/>
        <v>SPRINT_END_DATE VARCHAR(32),</v>
      </c>
      <c r="O331" s="1" t="s">
        <v>366</v>
      </c>
      <c r="P331" t="s">
        <v>290</v>
      </c>
      <c r="Q331" t="s">
        <v>8</v>
      </c>
      <c r="W331" s="17" t="str">
        <f t="shared" si="139"/>
        <v>sprintEndDate</v>
      </c>
      <c r="X331" s="3" t="str">
        <f t="shared" si="140"/>
        <v>"sprintEndDate":"",</v>
      </c>
      <c r="Y331" s="22" t="str">
        <f t="shared" si="141"/>
        <v>public static String SPRINT_END_DATE="sprintEndDate";</v>
      </c>
      <c r="Z331" s="7" t="str">
        <f t="shared" si="142"/>
        <v>private String sprintEndDate="";</v>
      </c>
    </row>
    <row r="332" spans="2:26" ht="19.2" x14ac:dyDescent="0.45">
      <c r="B332" s="1" t="s">
        <v>274</v>
      </c>
      <c r="C332" s="1" t="s">
        <v>1</v>
      </c>
      <c r="D332" s="4">
        <v>54</v>
      </c>
      <c r="I332" t="str">
        <f>I264</f>
        <v>ALTER TABLE TM_TASK_CATEGORY</v>
      </c>
      <c r="J332" t="str">
        <f>CONCATENATE(LEFT(CONCATENATE(" ADD "," ",N332,";"),LEN(CONCATENATE(" ADD "," ",N332,";"))-2),";")</f>
        <v xml:space="preserve"> ADD  FK_PROJECT_ID VARCHAR(54);</v>
      </c>
      <c r="L332" s="12"/>
      <c r="M332" s="18"/>
      <c r="N332" s="5" t="str">
        <f t="shared" si="143"/>
        <v>FK_PROJECT_ID VARCHAR(54),</v>
      </c>
      <c r="O332" s="1" t="s">
        <v>10</v>
      </c>
      <c r="P332" t="s">
        <v>288</v>
      </c>
      <c r="Q332" t="s">
        <v>2</v>
      </c>
      <c r="W332" s="17" t="str">
        <f t="shared" si="139"/>
        <v>fkProjectId</v>
      </c>
      <c r="X332" s="3" t="str">
        <f t="shared" si="140"/>
        <v>"fkProjectId":"",</v>
      </c>
      <c r="Y332" s="22" t="str">
        <f t="shared" si="141"/>
        <v>public static String FK_PROJECT_ID="fkProjectId";</v>
      </c>
      <c r="Z332" s="7" t="str">
        <f t="shared" si="142"/>
        <v>private String fkProjectId="";</v>
      </c>
    </row>
    <row r="333" spans="2:26" ht="19.2" x14ac:dyDescent="0.45">
      <c r="B333" s="1" t="s">
        <v>364</v>
      </c>
      <c r="C333" s="1" t="s">
        <v>1</v>
      </c>
      <c r="D333" s="4">
        <v>54</v>
      </c>
      <c r="I333" t="str">
        <f>I265</f>
        <v>ALTER TABLE TM_TASK_CATEGORY</v>
      </c>
      <c r="J333" t="str">
        <f>CONCATENATE(LEFT(CONCATENATE(" ADD "," ",N333,";"),LEN(CONCATENATE(" ADD "," ",N333,";"))-2),";")</f>
        <v xml:space="preserve"> ADD  SPRINT_STATUS VARCHAR(54);</v>
      </c>
      <c r="L333" s="12"/>
      <c r="M333" s="18"/>
      <c r="N333" s="5" t="str">
        <f t="shared" si="143"/>
        <v>SPRINT_STATUS VARCHAR(54),</v>
      </c>
      <c r="O333" s="1" t="s">
        <v>366</v>
      </c>
      <c r="P333" t="s">
        <v>3</v>
      </c>
      <c r="W333" s="17" t="str">
        <f t="shared" si="139"/>
        <v>sprintStatus</v>
      </c>
      <c r="X333" s="3" t="str">
        <f t="shared" si="140"/>
        <v>"sprintStatus":"",</v>
      </c>
      <c r="Y333" s="22" t="str">
        <f t="shared" si="141"/>
        <v>public static String SPRINT_STATUS="sprintStatus";</v>
      </c>
      <c r="Z333" s="7" t="str">
        <f t="shared" si="142"/>
        <v>private String sprintStatus="";</v>
      </c>
    </row>
    <row r="334" spans="2:26" ht="19.2" x14ac:dyDescent="0.45">
      <c r="B334" s="1" t="s">
        <v>365</v>
      </c>
      <c r="C334" s="1" t="s">
        <v>1</v>
      </c>
      <c r="D334" s="4">
        <v>54</v>
      </c>
      <c r="I334" t="str">
        <f>I266</f>
        <v>ALTER TABLE TM_TASK_CATEGORY</v>
      </c>
      <c r="J334" t="str">
        <f>CONCATENATE(LEFT(CONCATENATE(" ADD "," ",N334,";"),LEN(CONCATENATE(" ADD "," ",N334,";"))-2),";")</f>
        <v xml:space="preserve"> ADD  SPRINT_COLOR VARCHAR(54);</v>
      </c>
      <c r="L334" s="12"/>
      <c r="M334" s="18"/>
      <c r="N334" s="5" t="str">
        <f t="shared" si="143"/>
        <v>SPRINT_COLOR VARCHAR(54),</v>
      </c>
      <c r="O334" s="1" t="s">
        <v>366</v>
      </c>
      <c r="P334" t="s">
        <v>358</v>
      </c>
      <c r="W334" s="17" t="str">
        <f t="shared" si="139"/>
        <v>sprintColor</v>
      </c>
      <c r="X334" s="3" t="str">
        <f t="shared" si="140"/>
        <v>"sprintColor":"",</v>
      </c>
      <c r="Y334" s="22" t="str">
        <f t="shared" si="141"/>
        <v>public static String SPRINT_COLOR="sprintColor";</v>
      </c>
      <c r="Z334" s="7" t="str">
        <f t="shared" si="142"/>
        <v>private String sprintColor="";</v>
      </c>
    </row>
    <row r="335" spans="2:26" ht="19.2" x14ac:dyDescent="0.45">
      <c r="B335" s="1" t="s">
        <v>363</v>
      </c>
      <c r="C335" s="1" t="s">
        <v>1</v>
      </c>
      <c r="D335" s="4">
        <v>3333</v>
      </c>
      <c r="I335" t="str">
        <f>I267</f>
        <v>ALTER TABLE TM_PROGRESS</v>
      </c>
      <c r="J335" t="str">
        <f>CONCATENATE(LEFT(CONCATENATE(" ADD "," ",N335,";"),LEN(CONCATENATE(" ADD "," ",N335,";"))-2),";")</f>
        <v xml:space="preserve"> ADD  SPRINT_DESCRIPTION VARCHAR(3333);</v>
      </c>
      <c r="L335" s="12"/>
      <c r="M335" s="18"/>
      <c r="N335" s="5" t="str">
        <f t="shared" si="143"/>
        <v>SPRINT_DESCRIPTION VARCHAR(3333),</v>
      </c>
      <c r="O335" s="1" t="s">
        <v>366</v>
      </c>
      <c r="P335" t="s">
        <v>14</v>
      </c>
      <c r="W335" s="17" t="str">
        <f t="shared" si="139"/>
        <v>sprintDescription</v>
      </c>
      <c r="X335" s="3" t="str">
        <f t="shared" si="140"/>
        <v>"sprintDescription":"",</v>
      </c>
      <c r="Y335" s="22" t="str">
        <f t="shared" si="141"/>
        <v>public static String SPRINT_DESCRIPTION="sprintDescription";</v>
      </c>
      <c r="Z335" s="7" t="str">
        <f t="shared" si="142"/>
        <v>private String sprintDescription="";</v>
      </c>
    </row>
    <row r="336" spans="2:26" ht="19.2" x14ac:dyDescent="0.45">
      <c r="B336" s="1"/>
      <c r="C336" s="1"/>
      <c r="D336" s="4"/>
      <c r="L336" s="12"/>
      <c r="M336" s="18"/>
      <c r="O336" s="1"/>
      <c r="W336" s="17"/>
    </row>
    <row r="337" spans="2:26" ht="19.2" x14ac:dyDescent="0.45">
      <c r="C337" s="1"/>
      <c r="D337" s="8"/>
      <c r="M337" s="18"/>
      <c r="N337" s="33" t="s">
        <v>130</v>
      </c>
      <c r="O337" s="1"/>
      <c r="W337" s="17"/>
    </row>
    <row r="338" spans="2:26" ht="19.2" x14ac:dyDescent="0.45">
      <c r="C338" s="1"/>
      <c r="D338" s="8"/>
      <c r="M338" s="18"/>
      <c r="N338" s="31" t="s">
        <v>126</v>
      </c>
      <c r="O338" s="1"/>
      <c r="W338" s="17"/>
    </row>
    <row r="339" spans="2:26" x14ac:dyDescent="0.3">
      <c r="B339" s="2" t="s">
        <v>517</v>
      </c>
      <c r="I339" t="str">
        <f>CONCATENATE("ALTER TABLE"," ",B339)</f>
        <v>ALTER TABLE TM_TASK_SPRINT_LIST</v>
      </c>
      <c r="J339" t="s">
        <v>293</v>
      </c>
      <c r="K339" s="26" t="str">
        <f>CONCATENATE(J339," VIEW ",B339," AS SELECT")</f>
        <v>create OR REPLACE VIEW TM_TASK_SPRINT_LIST AS SELECT</v>
      </c>
      <c r="N339" s="5" t="str">
        <f>CONCATENATE("CREATE TABLE ",B339," ","(")</f>
        <v>CREATE TABLE TM_TASK_SPRINT_LIST (</v>
      </c>
    </row>
    <row r="340" spans="2:26" ht="19.2" x14ac:dyDescent="0.45">
      <c r="B340" s="1" t="s">
        <v>2</v>
      </c>
      <c r="C340" s="1" t="s">
        <v>1</v>
      </c>
      <c r="D340" s="4">
        <v>30</v>
      </c>
      <c r="E340" s="24" t="s">
        <v>113</v>
      </c>
      <c r="I340" t="str">
        <f>I339</f>
        <v>ALTER TABLE TM_TASK_SPRINT_LIST</v>
      </c>
      <c r="K340" s="25" t="str">
        <f t="shared" ref="K340:K346" si="144">CONCATENATE(B340,",")</f>
        <v>ID,</v>
      </c>
      <c r="L340" s="12"/>
      <c r="M340" s="18" t="str">
        <f>CONCATENATE(B340,",")</f>
        <v>ID,</v>
      </c>
      <c r="N340" s="5" t="str">
        <f>CONCATENATE(B340," ",C340,"(",D340,") ",E340," ,")</f>
        <v>ID VARCHAR(30) NOT NULL ,</v>
      </c>
      <c r="O340" s="1" t="s">
        <v>2</v>
      </c>
      <c r="P340" s="6"/>
      <c r="Q340" s="6"/>
      <c r="R340" s="6"/>
      <c r="S340" s="6"/>
      <c r="T340" s="6"/>
      <c r="U340" s="6"/>
      <c r="V340" s="6"/>
      <c r="W340" s="17" t="str">
        <f t="shared" ref="W340:W351" si="145">CONCATENATE(,LOWER(O340),UPPER(LEFT(P340,1)),LOWER(RIGHT(P340,LEN(P340)-IF(LEN(P340)&gt;0,1,LEN(P340)))),UPPER(LEFT(Q340,1)),LOWER(RIGHT(Q340,LEN(Q340)-IF(LEN(Q340)&gt;0,1,LEN(Q340)))),UPPER(LEFT(R340,1)),LOWER(RIGHT(R340,LEN(R340)-IF(LEN(R340)&gt;0,1,LEN(R340)))),UPPER(LEFT(S340,1)),LOWER(RIGHT(S340,LEN(S340)-IF(LEN(S340)&gt;0,1,LEN(S340)))),UPPER(LEFT(T340,1)),LOWER(RIGHT(T340,LEN(T340)-IF(LEN(T340)&gt;0,1,LEN(T340)))),UPPER(LEFT(U340,1)),LOWER(RIGHT(U340,LEN(U340)-IF(LEN(U340)&gt;0,1,LEN(U340)))),UPPER(LEFT(V340,1)),LOWER(RIGHT(V340,LEN(V340)-IF(LEN(V340)&gt;0,1,LEN(V340)))))</f>
        <v>id</v>
      </c>
      <c r="X340" s="3" t="str">
        <f t="shared" ref="X340:X351" si="146">CONCATENATE("""",W340,"""",":","""","""",",")</f>
        <v>"id":"",</v>
      </c>
      <c r="Y340" s="22" t="str">
        <f t="shared" ref="Y340:Y351" si="147">CONCATENATE("public static String ",,B340,,"=","""",W340,""";")</f>
        <v>public static String ID="id";</v>
      </c>
      <c r="Z340" s="7" t="str">
        <f t="shared" ref="Z340:Z351" si="148">CONCATENATE("private String ",W340,"=","""""",";")</f>
        <v>private String id="";</v>
      </c>
    </row>
    <row r="341" spans="2:26" ht="19.2" x14ac:dyDescent="0.45">
      <c r="B341" s="1" t="s">
        <v>3</v>
      </c>
      <c r="C341" s="1" t="s">
        <v>1</v>
      </c>
      <c r="D341" s="4">
        <v>10</v>
      </c>
      <c r="I341" t="str">
        <f>I340</f>
        <v>ALTER TABLE TM_TASK_SPRINT_LIST</v>
      </c>
      <c r="K341" s="25" t="str">
        <f t="shared" si="144"/>
        <v>STATUS,</v>
      </c>
      <c r="L341" s="12"/>
      <c r="M341" s="18" t="str">
        <f>CONCATENATE(B341,",")</f>
        <v>STATUS,</v>
      </c>
      <c r="N341" s="5" t="str">
        <f t="shared" ref="N341:N351" si="149">CONCATENATE(B341," ",C341,"(",D341,")",",")</f>
        <v>STATUS VARCHAR(10),</v>
      </c>
      <c r="O341" s="1" t="s">
        <v>3</v>
      </c>
      <c r="W341" s="17" t="str">
        <f t="shared" si="145"/>
        <v>status</v>
      </c>
      <c r="X341" s="3" t="str">
        <f t="shared" si="146"/>
        <v>"status":"",</v>
      </c>
      <c r="Y341" s="22" t="str">
        <f t="shared" si="147"/>
        <v>public static String STATUS="status";</v>
      </c>
      <c r="Z341" s="7" t="str">
        <f t="shared" si="148"/>
        <v>private String status="";</v>
      </c>
    </row>
    <row r="342" spans="2:26" ht="19.2" x14ac:dyDescent="0.45">
      <c r="B342" s="1" t="s">
        <v>4</v>
      </c>
      <c r="C342" s="1" t="s">
        <v>1</v>
      </c>
      <c r="D342" s="4">
        <v>30</v>
      </c>
      <c r="I342" t="str">
        <f>I341</f>
        <v>ALTER TABLE TM_TASK_SPRINT_LIST</v>
      </c>
      <c r="K342" s="25" t="str">
        <f t="shared" si="144"/>
        <v>INSERT_DATE,</v>
      </c>
      <c r="L342" s="12"/>
      <c r="M342" s="18" t="str">
        <f>CONCATENATE(B342,",")</f>
        <v>INSERT_DATE,</v>
      </c>
      <c r="N342" s="5" t="str">
        <f t="shared" si="149"/>
        <v>INSERT_DATE VARCHAR(30),</v>
      </c>
      <c r="O342" s="1" t="s">
        <v>7</v>
      </c>
      <c r="P342" t="s">
        <v>8</v>
      </c>
      <c r="W342" s="17" t="str">
        <f t="shared" si="145"/>
        <v>insertDate</v>
      </c>
      <c r="X342" s="3" t="str">
        <f t="shared" si="146"/>
        <v>"insertDate":"",</v>
      </c>
      <c r="Y342" s="22" t="str">
        <f t="shared" si="147"/>
        <v>public static String INSERT_DATE="insertDate";</v>
      </c>
      <c r="Z342" s="7" t="str">
        <f t="shared" si="148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30</v>
      </c>
      <c r="I343" t="str">
        <f>I342</f>
        <v>ALTER TABLE TM_TASK_SPRINT_LIST</v>
      </c>
      <c r="K343" s="25" t="str">
        <f t="shared" si="144"/>
        <v>MODIFICATION_DATE,</v>
      </c>
      <c r="L343" s="12"/>
      <c r="M343" s="18" t="str">
        <f>CONCATENATE(B343,",")</f>
        <v>MODIFICATION_DATE,</v>
      </c>
      <c r="N343" s="5" t="str">
        <f t="shared" si="149"/>
        <v>MODIFICATION_DATE VARCHAR(30),</v>
      </c>
      <c r="O343" s="1" t="s">
        <v>9</v>
      </c>
      <c r="P343" t="s">
        <v>8</v>
      </c>
      <c r="W343" s="17" t="str">
        <f t="shared" si="145"/>
        <v>modificationDate</v>
      </c>
      <c r="X343" s="3" t="str">
        <f t="shared" si="146"/>
        <v>"modificationDate":"",</v>
      </c>
      <c r="Y343" s="22" t="str">
        <f t="shared" si="147"/>
        <v>public static String MODIFICATION_DATE="modificationDate";</v>
      </c>
      <c r="Z343" s="7" t="str">
        <f t="shared" si="148"/>
        <v>private String modificationDate="";</v>
      </c>
    </row>
    <row r="344" spans="2:26" ht="19.2" x14ac:dyDescent="0.45">
      <c r="B344" s="1" t="s">
        <v>360</v>
      </c>
      <c r="C344" s="1" t="s">
        <v>1</v>
      </c>
      <c r="D344" s="4">
        <v>500</v>
      </c>
      <c r="I344" t="str">
        <f>I276</f>
        <v>ALTER TABLE TM_TASK_ASSIGNEE</v>
      </c>
      <c r="K344" s="25" t="str">
        <f t="shared" si="144"/>
        <v>SPRINT_NAME,</v>
      </c>
      <c r="L344" s="12"/>
      <c r="M344" s="18" t="str">
        <f>CONCATENATE(B344,",")</f>
        <v>SPRINT_NAME,</v>
      </c>
      <c r="N344" s="5" t="str">
        <f t="shared" si="149"/>
        <v>SPRINT_NAME VARCHAR(500),</v>
      </c>
      <c r="O344" s="1" t="s">
        <v>366</v>
      </c>
      <c r="P344" t="s">
        <v>0</v>
      </c>
      <c r="W344" s="17" t="str">
        <f t="shared" si="145"/>
        <v>sprintName</v>
      </c>
      <c r="X344" s="3" t="str">
        <f t="shared" si="146"/>
        <v>"sprintName":"",</v>
      </c>
      <c r="Y344" s="22" t="str">
        <f t="shared" si="147"/>
        <v>public static String SPRINT_NAME="sprintName";</v>
      </c>
      <c r="Z344" s="7" t="str">
        <f t="shared" si="148"/>
        <v>private String sprintName="";</v>
      </c>
    </row>
    <row r="345" spans="2:26" ht="19.2" x14ac:dyDescent="0.45">
      <c r="B345" s="1" t="s">
        <v>361</v>
      </c>
      <c r="C345" s="1" t="s">
        <v>1</v>
      </c>
      <c r="D345" s="4">
        <v>32</v>
      </c>
      <c r="J345" s="23"/>
      <c r="K345" s="25" t="str">
        <f t="shared" si="144"/>
        <v>SPRINT_START_DATE,</v>
      </c>
      <c r="L345" s="12"/>
      <c r="M345" s="18"/>
      <c r="N345" s="5" t="str">
        <f t="shared" si="149"/>
        <v>SPRINT_START_DATE VARCHAR(32),</v>
      </c>
      <c r="O345" s="1" t="s">
        <v>366</v>
      </c>
      <c r="P345" t="s">
        <v>289</v>
      </c>
      <c r="Q345" t="s">
        <v>8</v>
      </c>
      <c r="W345" s="17" t="str">
        <f t="shared" si="145"/>
        <v>sprintStartDate</v>
      </c>
      <c r="X345" s="3" t="str">
        <f t="shared" si="146"/>
        <v>"sprintStartDate":"",</v>
      </c>
      <c r="Y345" s="22" t="str">
        <f t="shared" si="147"/>
        <v>public static String SPRINT_START_DATE="sprintStartDate";</v>
      </c>
      <c r="Z345" s="7" t="str">
        <f t="shared" si="148"/>
        <v>private String sprintStartDate="";</v>
      </c>
    </row>
    <row r="346" spans="2:26" ht="19.2" x14ac:dyDescent="0.45">
      <c r="B346" s="1" t="s">
        <v>362</v>
      </c>
      <c r="C346" s="1" t="s">
        <v>1</v>
      </c>
      <c r="D346" s="4">
        <v>32</v>
      </c>
      <c r="I346" t="str">
        <f>I278</f>
        <v>ALTER TABLE TM_TASK_ASSIGNEE</v>
      </c>
      <c r="J346" s="23"/>
      <c r="K346" s="25" t="str">
        <f t="shared" si="144"/>
        <v>SPRINT_END_DATE,</v>
      </c>
      <c r="L346" s="12"/>
      <c r="M346" s="18" t="str">
        <f>CONCATENATE(B346,",")</f>
        <v>SPRINT_END_DATE,</v>
      </c>
      <c r="N346" s="5" t="str">
        <f t="shared" si="149"/>
        <v>SPRINT_END_DATE VARCHAR(32),</v>
      </c>
      <c r="O346" s="1" t="s">
        <v>366</v>
      </c>
      <c r="P346" t="s">
        <v>290</v>
      </c>
      <c r="Q346" t="s">
        <v>8</v>
      </c>
      <c r="W346" s="17" t="str">
        <f t="shared" si="145"/>
        <v>sprintEndDate</v>
      </c>
      <c r="X346" s="3" t="str">
        <f t="shared" si="146"/>
        <v>"sprintEndDate":"",</v>
      </c>
      <c r="Y346" s="22" t="str">
        <f t="shared" si="147"/>
        <v>public static String SPRINT_END_DATE="sprintEndDate";</v>
      </c>
      <c r="Z346" s="7" t="str">
        <f t="shared" si="148"/>
        <v>private String sprintEndDate="";</v>
      </c>
    </row>
    <row r="347" spans="2:26" ht="19.2" x14ac:dyDescent="0.45">
      <c r="B347" s="1" t="s">
        <v>274</v>
      </c>
      <c r="C347" s="1" t="s">
        <v>1</v>
      </c>
      <c r="D347" s="4">
        <v>54</v>
      </c>
      <c r="I347" t="str">
        <f>I279</f>
        <v>ALTER TABLE TM_TASK_STATUS</v>
      </c>
      <c r="J347" s="23"/>
      <c r="K347" s="25" t="str">
        <f>CONCATENATE(B347,",")</f>
        <v>FK_PROJECT_ID,</v>
      </c>
      <c r="L347" s="12"/>
      <c r="M347" s="18"/>
      <c r="N347" s="5" t="str">
        <f t="shared" si="149"/>
        <v>FK_PROJECT_ID VARCHAR(54),</v>
      </c>
      <c r="O347" s="1" t="s">
        <v>10</v>
      </c>
      <c r="P347" t="s">
        <v>288</v>
      </c>
      <c r="Q347" t="s">
        <v>2</v>
      </c>
      <c r="W347" s="17" t="str">
        <f t="shared" si="145"/>
        <v>fkProjectId</v>
      </c>
      <c r="X347" s="3" t="str">
        <f t="shared" si="146"/>
        <v>"fkProjectId":"",</v>
      </c>
      <c r="Y347" s="22" t="str">
        <f t="shared" si="147"/>
        <v>public static String FK_PROJECT_ID="fkProjectId";</v>
      </c>
      <c r="Z347" s="7" t="str">
        <f t="shared" si="148"/>
        <v>private String fkProjectId="";</v>
      </c>
    </row>
    <row r="348" spans="2:26" ht="19.2" x14ac:dyDescent="0.45">
      <c r="B348" s="1" t="s">
        <v>364</v>
      </c>
      <c r="C348" s="1" t="s">
        <v>1</v>
      </c>
      <c r="D348" s="4">
        <v>54</v>
      </c>
      <c r="I348">
        <f>I280</f>
        <v>0</v>
      </c>
      <c r="K348" s="25" t="str">
        <f>CONCATENATE(B348,",")</f>
        <v>SPRINT_STATUS,</v>
      </c>
      <c r="L348" s="12"/>
      <c r="M348" s="18"/>
      <c r="N348" s="5" t="str">
        <f t="shared" si="149"/>
        <v>SPRINT_STATUS VARCHAR(54),</v>
      </c>
      <c r="O348" s="1" t="s">
        <v>366</v>
      </c>
      <c r="P348" t="s">
        <v>3</v>
      </c>
      <c r="W348" s="17" t="str">
        <f t="shared" si="145"/>
        <v>sprintStatus</v>
      </c>
      <c r="X348" s="3" t="str">
        <f t="shared" si="146"/>
        <v>"sprintStatus":"",</v>
      </c>
      <c r="Y348" s="22" t="str">
        <f t="shared" si="147"/>
        <v>public static String SPRINT_STATUS="sprintStatus";</v>
      </c>
      <c r="Z348" s="7" t="str">
        <f t="shared" si="148"/>
        <v>private String sprintStatus="";</v>
      </c>
    </row>
    <row r="349" spans="2:26" ht="19.2" x14ac:dyDescent="0.45">
      <c r="B349" s="1" t="s">
        <v>365</v>
      </c>
      <c r="C349" s="1" t="s">
        <v>1</v>
      </c>
      <c r="D349" s="4">
        <v>54</v>
      </c>
      <c r="I349" t="str">
        <f>I281</f>
        <v>ALTER TABLE TM_TASK_PRIORITY</v>
      </c>
      <c r="K349" s="25" t="str">
        <f>CONCATENATE(B349,",")</f>
        <v>SPRINT_COLOR,</v>
      </c>
      <c r="L349" s="12"/>
      <c r="M349" s="18"/>
      <c r="N349" s="5" t="str">
        <f t="shared" si="149"/>
        <v>SPRINT_COLOR VARCHAR(54),</v>
      </c>
      <c r="O349" s="1" t="s">
        <v>366</v>
      </c>
      <c r="P349" t="s">
        <v>358</v>
      </c>
      <c r="W349" s="17" t="str">
        <f t="shared" si="145"/>
        <v>sprintColor</v>
      </c>
      <c r="X349" s="3" t="str">
        <f t="shared" si="146"/>
        <v>"sprintColor":"",</v>
      </c>
      <c r="Y349" s="22" t="str">
        <f t="shared" si="147"/>
        <v>public static String SPRINT_COLOR="sprintColor";</v>
      </c>
      <c r="Z349" s="7" t="str">
        <f t="shared" si="148"/>
        <v>private String sprintColor="";</v>
      </c>
    </row>
    <row r="350" spans="2:26" ht="19.2" x14ac:dyDescent="0.45">
      <c r="B350" s="1" t="s">
        <v>518</v>
      </c>
      <c r="C350" s="1" t="s">
        <v>1</v>
      </c>
      <c r="D350" s="4">
        <v>3333</v>
      </c>
      <c r="I350" t="str">
        <f>I281</f>
        <v>ALTER TABLE TM_TASK_PRIORITY</v>
      </c>
      <c r="K350" s="25" t="s">
        <v>519</v>
      </c>
      <c r="L350" s="12"/>
      <c r="M350" s="18"/>
      <c r="N350" s="5" t="str">
        <f>CONCATENATE(B350," ",C350,"(",D350,")",",")</f>
        <v>BACKLOG_COUNT VARCHAR(3333),</v>
      </c>
      <c r="O350" s="1" t="s">
        <v>354</v>
      </c>
      <c r="P350" t="s">
        <v>214</v>
      </c>
      <c r="W350" s="17" t="str">
        <f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backlogCount</v>
      </c>
      <c r="X350" s="3" t="str">
        <f>CONCATENATE("""",W350,"""",":","""","""",",")</f>
        <v>"backlogCount":"",</v>
      </c>
      <c r="Y350" s="22" t="str">
        <f>CONCATENATE("public static String ",,B350,,"=","""",W350,""";")</f>
        <v>public static String BACKLOG_COUNT="backlogCount";</v>
      </c>
      <c r="Z350" s="7" t="str">
        <f>CONCATENATE("private String ",W350,"=","""""",";")</f>
        <v>private String backlogCount="";</v>
      </c>
    </row>
    <row r="351" spans="2:26" ht="19.2" x14ac:dyDescent="0.45">
      <c r="B351" s="1" t="s">
        <v>363</v>
      </c>
      <c r="C351" s="1" t="s">
        <v>1</v>
      </c>
      <c r="D351" s="4">
        <v>3333</v>
      </c>
      <c r="I351">
        <f>I282</f>
        <v>0</v>
      </c>
      <c r="K351" s="25" t="str">
        <f>CONCATENATE(B351,"")</f>
        <v>SPRINT_DESCRIPTION</v>
      </c>
      <c r="L351" s="12"/>
      <c r="M351" s="18"/>
      <c r="N351" s="5" t="str">
        <f t="shared" si="149"/>
        <v>SPRINT_DESCRIPTION VARCHAR(3333),</v>
      </c>
      <c r="O351" s="1" t="s">
        <v>366</v>
      </c>
      <c r="P351" t="s">
        <v>14</v>
      </c>
      <c r="W351" s="17" t="str">
        <f t="shared" si="145"/>
        <v>sprintDescription</v>
      </c>
      <c r="X351" s="3" t="str">
        <f t="shared" si="146"/>
        <v>"sprintDescription":"",</v>
      </c>
      <c r="Y351" s="22" t="str">
        <f t="shared" si="147"/>
        <v>public static String SPRINT_DESCRIPTION="sprintDescription";</v>
      </c>
      <c r="Z351" s="7" t="str">
        <f t="shared" si="148"/>
        <v>private String sprintDescription="";</v>
      </c>
    </row>
    <row r="352" spans="2:26" ht="19.2" x14ac:dyDescent="0.45">
      <c r="B352" s="1"/>
      <c r="C352" s="1"/>
      <c r="D352" s="4"/>
      <c r="K352" s="29" t="str">
        <f>CONCATENATE(" FROM ",LEFT(B339,LEN(B339)-5)," T")</f>
        <v xml:space="preserve"> FROM TM_TASK_SPRINT T</v>
      </c>
      <c r="L352" s="12"/>
      <c r="M352" s="18"/>
      <c r="O352" s="1"/>
      <c r="W352" s="17"/>
    </row>
    <row r="353" spans="2:26" ht="19.2" x14ac:dyDescent="0.45">
      <c r="C353" s="1"/>
      <c r="D353" s="8"/>
      <c r="K353" s="25" t="str">
        <f>CONCATENATE(B353,"")</f>
        <v/>
      </c>
      <c r="M353" s="18"/>
      <c r="N353" s="33" t="s">
        <v>130</v>
      </c>
      <c r="O353" s="1"/>
      <c r="W353" s="17"/>
    </row>
    <row r="354" spans="2:26" ht="19.2" x14ac:dyDescent="0.45">
      <c r="C354" s="1"/>
      <c r="D354" s="8"/>
      <c r="M354" s="18"/>
      <c r="N354" s="31" t="s">
        <v>126</v>
      </c>
      <c r="O354" s="1"/>
      <c r="W354" s="17"/>
    </row>
    <row r="355" spans="2:26" ht="19.2" x14ac:dyDescent="0.45">
      <c r="C355" s="14"/>
      <c r="D355" s="9"/>
      <c r="M355" s="20"/>
      <c r="W355" s="17"/>
    </row>
    <row r="356" spans="2:26" ht="19.2" x14ac:dyDescent="0.45">
      <c r="C356" s="1"/>
      <c r="D356" s="8"/>
      <c r="M356" s="18"/>
      <c r="N356" s="31"/>
      <c r="O356" s="1"/>
      <c r="W356" s="17"/>
    </row>
    <row r="357" spans="2:26" ht="19.2" x14ac:dyDescent="0.45">
      <c r="C357" s="14"/>
      <c r="D357" s="9"/>
      <c r="M357" s="20"/>
      <c r="W357" s="17"/>
    </row>
    <row r="358" spans="2:26" x14ac:dyDescent="0.3">
      <c r="B358" s="2" t="s">
        <v>320</v>
      </c>
      <c r="I358" t="str">
        <f>CONCATENATE("ALTER TABLE"," ",B358)</f>
        <v>ALTER TABLE TM_TASK_FILE</v>
      </c>
      <c r="N358" s="5" t="str">
        <f>CONCATENATE("CREATE TABLE ",B358," ","(")</f>
        <v>CREATE TABLE TM_TASK_FILE (</v>
      </c>
    </row>
    <row r="359" spans="2:26" ht="19.2" x14ac:dyDescent="0.45">
      <c r="B359" s="1" t="s">
        <v>2</v>
      </c>
      <c r="C359" s="1" t="s">
        <v>1</v>
      </c>
      <c r="D359" s="4">
        <v>30</v>
      </c>
      <c r="E359" s="24" t="s">
        <v>113</v>
      </c>
      <c r="I359" t="str">
        <f t="shared" ref="I359:I366" si="150">I358</f>
        <v>ALTER TABLE TM_TASK_FILE</v>
      </c>
      <c r="J359" t="str">
        <f t="shared" ref="J359:J367" si="151">CONCATENATE(LEFT(CONCATENATE(" ADD "," ",N359,";"),LEN(CONCATENATE(" ADD "," ",N359,";"))-2),";")</f>
        <v xml:space="preserve"> ADD  ID VARCHAR(30) NOT NULL ;</v>
      </c>
      <c r="K359" s="21" t="str">
        <f t="shared" ref="K359:K365" si="152">CONCATENATE(LEFT(CONCATENATE("  ALTER COLUMN  "," ",N359,";"),LEN(CONCATENATE("  ALTER COLUMN  "," ",N359,";"))-2),";")</f>
        <v xml:space="preserve">  ALTER COLUMN   ID VARCHAR(30) NOT NULL ;</v>
      </c>
      <c r="L359" s="12"/>
      <c r="M359" s="18" t="str">
        <f>CONCATENATE(B359,",")</f>
        <v>ID,</v>
      </c>
      <c r="N359" s="5" t="str">
        <f>CONCATENATE(B359," ",C359,"(",D359,") ",E359," ,")</f>
        <v>ID VARCHAR(30) NOT NULL ,</v>
      </c>
      <c r="O359" s="1" t="s">
        <v>2</v>
      </c>
      <c r="P359" s="6"/>
      <c r="Q359" s="6"/>
      <c r="R359" s="6"/>
      <c r="S359" s="6"/>
      <c r="T359" s="6"/>
      <c r="U359" s="6"/>
      <c r="V359" s="6"/>
      <c r="W359" s="17" t="str">
        <f t="shared" ref="W359:W367" si="153">CONCATENATE(,LOWER(O359),UPPER(LEFT(P359,1)),LOWER(RIGHT(P359,LEN(P359)-IF(LEN(P359)&gt;0,1,LEN(P359)))),UPPER(LEFT(Q359,1)),LOWER(RIGHT(Q359,LEN(Q359)-IF(LEN(Q359)&gt;0,1,LEN(Q359)))),UPPER(LEFT(R359,1)),LOWER(RIGHT(R359,LEN(R359)-IF(LEN(R359)&gt;0,1,LEN(R359)))),UPPER(LEFT(S359,1)),LOWER(RIGHT(S359,LEN(S359)-IF(LEN(S359)&gt;0,1,LEN(S359)))),UPPER(LEFT(T359,1)),LOWER(RIGHT(T359,LEN(T359)-IF(LEN(T359)&gt;0,1,LEN(T359)))),UPPER(LEFT(U359,1)),LOWER(RIGHT(U359,LEN(U359)-IF(LEN(U359)&gt;0,1,LEN(U359)))),UPPER(LEFT(V359,1)),LOWER(RIGHT(V359,LEN(V359)-IF(LEN(V359)&gt;0,1,LEN(V359)))))</f>
        <v>id</v>
      </c>
      <c r="X359" s="3" t="str">
        <f t="shared" ref="X359:X367" si="154">CONCATENATE("""",W359,"""",":","""","""",",")</f>
        <v>"id":"",</v>
      </c>
      <c r="Y359" s="22" t="str">
        <f t="shared" ref="Y359:Y367" si="155">CONCATENATE("public static String ",,B359,,"=","""",W359,""";")</f>
        <v>public static String ID="id";</v>
      </c>
      <c r="Z359" s="7" t="str">
        <f t="shared" ref="Z359:Z367" si="156">CONCATENATE("private String ",W359,"=","""""",";")</f>
        <v>private String id="";</v>
      </c>
    </row>
    <row r="360" spans="2:26" ht="19.2" x14ac:dyDescent="0.45">
      <c r="B360" s="1" t="s">
        <v>3</v>
      </c>
      <c r="C360" s="1" t="s">
        <v>1</v>
      </c>
      <c r="D360" s="4">
        <v>10</v>
      </c>
      <c r="I360" t="str">
        <f t="shared" si="150"/>
        <v>ALTER TABLE TM_TASK_FILE</v>
      </c>
      <c r="J360" t="str">
        <f t="shared" si="151"/>
        <v xml:space="preserve"> ADD  STATUS VARCHAR(10);</v>
      </c>
      <c r="K360" s="21" t="str">
        <f t="shared" si="152"/>
        <v xml:space="preserve">  ALTER COLUMN   STATUS VARCHAR(10);</v>
      </c>
      <c r="L360" s="12"/>
      <c r="M360" s="18" t="str">
        <f>CONCATENATE(B360,",")</f>
        <v>STATUS,</v>
      </c>
      <c r="N360" s="5" t="str">
        <f t="shared" ref="N360:N367" si="157">CONCATENATE(B360," ",C360,"(",D360,")",",")</f>
        <v>STATUS VARCHAR(10),</v>
      </c>
      <c r="O360" s="1" t="s">
        <v>3</v>
      </c>
      <c r="W360" s="17" t="str">
        <f t="shared" si="153"/>
        <v>status</v>
      </c>
      <c r="X360" s="3" t="str">
        <f t="shared" si="154"/>
        <v>"status":"",</v>
      </c>
      <c r="Y360" s="22" t="str">
        <f t="shared" si="155"/>
        <v>public static String STATUS="status";</v>
      </c>
      <c r="Z360" s="7" t="str">
        <f t="shared" si="156"/>
        <v>private String status="";</v>
      </c>
    </row>
    <row r="361" spans="2:26" ht="19.2" x14ac:dyDescent="0.45">
      <c r="B361" s="1" t="s">
        <v>4</v>
      </c>
      <c r="C361" s="1" t="s">
        <v>1</v>
      </c>
      <c r="D361" s="4">
        <v>30</v>
      </c>
      <c r="I361" t="str">
        <f t="shared" si="150"/>
        <v>ALTER TABLE TM_TASK_FILE</v>
      </c>
      <c r="J361" t="str">
        <f t="shared" si="151"/>
        <v xml:space="preserve"> ADD  INSERT_DATE VARCHAR(30);</v>
      </c>
      <c r="K361" s="21" t="str">
        <f t="shared" si="152"/>
        <v xml:space="preserve">  ALTER COLUMN   INSERT_DATE VARCHAR(30);</v>
      </c>
      <c r="L361" s="12"/>
      <c r="M361" s="18" t="str">
        <f>CONCATENATE(B361,",")</f>
        <v>INSERT_DATE,</v>
      </c>
      <c r="N361" s="5" t="str">
        <f t="shared" si="157"/>
        <v>INSERT_DATE VARCHAR(30),</v>
      </c>
      <c r="O361" s="1" t="s">
        <v>7</v>
      </c>
      <c r="P361" t="s">
        <v>8</v>
      </c>
      <c r="W361" s="17" t="str">
        <f t="shared" si="153"/>
        <v>insertDate</v>
      </c>
      <c r="X361" s="3" t="str">
        <f t="shared" si="154"/>
        <v>"insertDate":"",</v>
      </c>
      <c r="Y361" s="22" t="str">
        <f t="shared" si="155"/>
        <v>public static String INSERT_DATE="insertDate";</v>
      </c>
      <c r="Z361" s="7" t="str">
        <f t="shared" si="156"/>
        <v>private String insertDate="";</v>
      </c>
    </row>
    <row r="362" spans="2:26" ht="19.2" x14ac:dyDescent="0.45">
      <c r="B362" s="1" t="s">
        <v>5</v>
      </c>
      <c r="C362" s="1" t="s">
        <v>1</v>
      </c>
      <c r="D362" s="4">
        <v>30</v>
      </c>
      <c r="I362" t="str">
        <f t="shared" si="150"/>
        <v>ALTER TABLE TM_TASK_FILE</v>
      </c>
      <c r="J362" t="str">
        <f t="shared" si="151"/>
        <v xml:space="preserve"> ADD  MODIFICATION_DATE VARCHAR(30);</v>
      </c>
      <c r="K362" s="21" t="str">
        <f t="shared" si="152"/>
        <v xml:space="preserve">  ALTER COLUMN   MODIFICATION_DATE VARCHAR(30);</v>
      </c>
      <c r="L362" s="12"/>
      <c r="M362" s="18" t="str">
        <f>CONCATENATE(B362,",")</f>
        <v>MODIFICATION_DATE,</v>
      </c>
      <c r="N362" s="5" t="str">
        <f t="shared" si="157"/>
        <v>MODIFICATION_DATE VARCHAR(30),</v>
      </c>
      <c r="O362" s="1" t="s">
        <v>9</v>
      </c>
      <c r="P362" t="s">
        <v>8</v>
      </c>
      <c r="W362" s="17" t="str">
        <f t="shared" si="153"/>
        <v>modificationDate</v>
      </c>
      <c r="X362" s="3" t="str">
        <f t="shared" si="154"/>
        <v>"modificationDate":"",</v>
      </c>
      <c r="Y362" s="22" t="str">
        <f t="shared" si="155"/>
        <v>public static String MODIFICATION_DATE="modificationDate";</v>
      </c>
      <c r="Z362" s="7" t="str">
        <f t="shared" si="156"/>
        <v>private String modificationDate="";</v>
      </c>
    </row>
    <row r="363" spans="2:26" ht="19.2" x14ac:dyDescent="0.45">
      <c r="B363" s="1" t="s">
        <v>318</v>
      </c>
      <c r="C363" s="1" t="s">
        <v>1</v>
      </c>
      <c r="D363" s="4">
        <v>222</v>
      </c>
      <c r="I363" t="str">
        <f t="shared" si="150"/>
        <v>ALTER TABLE TM_TASK_FILE</v>
      </c>
      <c r="J363" t="str">
        <f t="shared" si="151"/>
        <v xml:space="preserve"> ADD  FK_TASK_ID VARCHAR(222);</v>
      </c>
      <c r="K363" s="21" t="str">
        <f t="shared" si="152"/>
        <v xml:space="preserve">  ALTER COLUMN   FK_TASK_ID VARCHAR(222);</v>
      </c>
      <c r="L363" s="12"/>
      <c r="M363" s="18" t="str">
        <f>CONCATENATE(B363,",")</f>
        <v>FK_TASK_ID,</v>
      </c>
      <c r="N363" s="5" t="str">
        <f t="shared" si="157"/>
        <v>FK_TASK_ID VARCHAR(222),</v>
      </c>
      <c r="O363" s="1" t="s">
        <v>10</v>
      </c>
      <c r="P363" t="s">
        <v>311</v>
      </c>
      <c r="Q363" t="s">
        <v>2</v>
      </c>
      <c r="W363" s="17" t="str">
        <f t="shared" si="153"/>
        <v>fkTaskId</v>
      </c>
      <c r="X363" s="3" t="str">
        <f t="shared" si="154"/>
        <v>"fkTaskId":"",</v>
      </c>
      <c r="Y363" s="22" t="str">
        <f t="shared" si="155"/>
        <v>public static String FK_TASK_ID="fkTaskId";</v>
      </c>
      <c r="Z363" s="7" t="str">
        <f t="shared" si="156"/>
        <v>private String fkTaskId="";</v>
      </c>
    </row>
    <row r="364" spans="2:26" ht="19.2" x14ac:dyDescent="0.45">
      <c r="B364" s="1" t="s">
        <v>322</v>
      </c>
      <c r="C364" s="1" t="s">
        <v>1</v>
      </c>
      <c r="D364" s="4">
        <v>444</v>
      </c>
      <c r="I364" t="str">
        <f t="shared" si="150"/>
        <v>ALTER TABLE TM_TASK_FILE</v>
      </c>
      <c r="J364" t="str">
        <f t="shared" si="151"/>
        <v xml:space="preserve"> ADD  FK_COMMENT_ID VARCHAR(444);</v>
      </c>
      <c r="K364" s="21" t="str">
        <f t="shared" si="152"/>
        <v xml:space="preserve">  ALTER COLUMN   FK_COMMENT_ID VARCHAR(444);</v>
      </c>
      <c r="L364" s="12"/>
      <c r="M364" s="18"/>
      <c r="N364" s="5" t="str">
        <f>CONCATENATE(B364," ",C364,"(",D364,")",",")</f>
        <v>FK_COMMENT_ID VARCHAR(444),</v>
      </c>
      <c r="O364" s="1" t="s">
        <v>10</v>
      </c>
      <c r="P364" t="s">
        <v>323</v>
      </c>
      <c r="Q364" t="s">
        <v>2</v>
      </c>
      <c r="W364" s="17" t="str">
        <f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fkCommentId</v>
      </c>
      <c r="X364" s="3" t="str">
        <f>CONCATENATE("""",W364,"""",":","""","""",",")</f>
        <v>"fkCommentId":"",</v>
      </c>
      <c r="Y364" s="22" t="str">
        <f>CONCATENATE("public static String ",,B364,,"=","""",W364,""";")</f>
        <v>public static String FK_COMMENT_ID="fkCommentId";</v>
      </c>
      <c r="Z364" s="7" t="str">
        <f>CONCATENATE("private String ",W364,"=","""""",";")</f>
        <v>private String fkCommentId="";</v>
      </c>
    </row>
    <row r="365" spans="2:26" ht="19.2" x14ac:dyDescent="0.45">
      <c r="B365" s="1" t="s">
        <v>734</v>
      </c>
      <c r="C365" s="1" t="s">
        <v>1</v>
      </c>
      <c r="D365" s="4">
        <v>20</v>
      </c>
      <c r="I365" t="str">
        <f t="shared" si="150"/>
        <v>ALTER TABLE TM_TASK_FILE</v>
      </c>
      <c r="J365" t="str">
        <f t="shared" si="151"/>
        <v xml:space="preserve"> ADD  IS_PINNED VARCHAR(20);</v>
      </c>
      <c r="K365" s="21" t="str">
        <f t="shared" si="152"/>
        <v xml:space="preserve">  ALTER COLUMN   IS_PINNED VARCHAR(20);</v>
      </c>
      <c r="L365" s="12"/>
      <c r="M365" s="18"/>
      <c r="N365" s="5" t="str">
        <f>CONCATENATE(B365," ",C365,"(",D365,")",",")</f>
        <v>IS_PINNED VARCHAR(20),</v>
      </c>
      <c r="O365" s="1" t="s">
        <v>112</v>
      </c>
      <c r="P365" t="s">
        <v>735</v>
      </c>
      <c r="W365" s="17" t="str">
        <f>CONCATENATE(,LOWER(O365),UPPER(LEFT(P365,1)),LOWER(RIGHT(P365,LEN(P365)-IF(LEN(P365)&gt;0,1,LEN(P365)))),UPPER(LEFT(Q365,1)),LOWER(RIGHT(Q365,LEN(Q365)-IF(LEN(Q365)&gt;0,1,LEN(Q365)))),UPPER(LEFT(R365,1)),LOWER(RIGHT(R365,LEN(R365)-IF(LEN(R365)&gt;0,1,LEN(R365)))),UPPER(LEFT(S365,1)),LOWER(RIGHT(S365,LEN(S365)-IF(LEN(S365)&gt;0,1,LEN(S365)))),UPPER(LEFT(T365,1)),LOWER(RIGHT(T365,LEN(T365)-IF(LEN(T365)&gt;0,1,LEN(T365)))),UPPER(LEFT(U365,1)),LOWER(RIGHT(U365,LEN(U365)-IF(LEN(U365)&gt;0,1,LEN(U365)))),UPPER(LEFT(V365,1)),LOWER(RIGHT(V365,LEN(V365)-IF(LEN(V365)&gt;0,1,LEN(V365)))))</f>
        <v>isPinned</v>
      </c>
      <c r="X365" s="3" t="str">
        <f>CONCATENATE("""",W365,"""",":","""","""",",")</f>
        <v>"isPinned":"",</v>
      </c>
      <c r="Y365" s="22" t="str">
        <f>CONCATENATE("public static String ",,B365,,"=","""",W365,""";")</f>
        <v>public static String IS_PINNED="isPinned";</v>
      </c>
      <c r="Z365" s="7" t="str">
        <f>CONCATENATE("private String ",W365,"=","""""",";")</f>
        <v>private String isPinned="";</v>
      </c>
    </row>
    <row r="366" spans="2:26" ht="19.2" x14ac:dyDescent="0.45">
      <c r="B366" s="1" t="s">
        <v>321</v>
      </c>
      <c r="C366" s="1" t="s">
        <v>1</v>
      </c>
      <c r="D366" s="4">
        <v>444</v>
      </c>
      <c r="I366" t="str">
        <f t="shared" si="150"/>
        <v>ALTER TABLE TM_TASK_FILE</v>
      </c>
      <c r="J366" t="str">
        <f t="shared" si="151"/>
        <v xml:space="preserve"> ADD  FILE_URL VARCHAR(444);</v>
      </c>
      <c r="L366" s="12"/>
      <c r="M366" s="18"/>
      <c r="N366" s="5" t="str">
        <f t="shared" si="157"/>
        <v>FILE_URL VARCHAR(444),</v>
      </c>
      <c r="O366" s="1" t="s">
        <v>324</v>
      </c>
      <c r="P366" t="s">
        <v>325</v>
      </c>
      <c r="W366" s="17" t="str">
        <f t="shared" si="153"/>
        <v>fileUrl</v>
      </c>
      <c r="X366" s="3" t="str">
        <f t="shared" si="154"/>
        <v>"fileUrl":"",</v>
      </c>
      <c r="Y366" s="22" t="str">
        <f t="shared" si="155"/>
        <v>public static String FILE_URL="fileUrl";</v>
      </c>
      <c r="Z366" s="7" t="str">
        <f t="shared" si="156"/>
        <v>private String fileUrl="";</v>
      </c>
    </row>
    <row r="367" spans="2:26" ht="19.2" x14ac:dyDescent="0.45">
      <c r="B367" s="1" t="s">
        <v>14</v>
      </c>
      <c r="C367" s="1" t="s">
        <v>1</v>
      </c>
      <c r="D367" s="4">
        <v>3000</v>
      </c>
      <c r="I367" t="str">
        <f>I277</f>
        <v>ALTER TABLE TM_TASK_ASSIGNEE</v>
      </c>
      <c r="J367" t="str">
        <f t="shared" si="151"/>
        <v xml:space="preserve"> ADD  DESCRIPTION VARCHAR(3000);</v>
      </c>
      <c r="K367" s="21" t="str">
        <f>CONCATENATE(LEFT(CONCATENATE("  ALTER COLUMN  "," ",N367,";"),LEN(CONCATENATE("  ALTER COLUMN  "," ",N367,";"))-2),";")</f>
        <v xml:space="preserve">  ALTER COLUMN   DESCRIPTION VARCHAR(3000);</v>
      </c>
      <c r="L367" s="12"/>
      <c r="M367" s="18" t="str">
        <f>CONCATENATE(B367,",")</f>
        <v>DESCRIPTION,</v>
      </c>
      <c r="N367" s="5" t="str">
        <f t="shared" si="157"/>
        <v>DESCRIPTION VARCHAR(3000),</v>
      </c>
      <c r="O367" s="1" t="s">
        <v>14</v>
      </c>
      <c r="W367" s="17" t="str">
        <f t="shared" si="153"/>
        <v>description</v>
      </c>
      <c r="X367" s="3" t="str">
        <f t="shared" si="154"/>
        <v>"description":"",</v>
      </c>
      <c r="Y367" s="22" t="str">
        <f t="shared" si="155"/>
        <v>public static String DESCRIPTION="description";</v>
      </c>
      <c r="Z367" s="7" t="str">
        <f t="shared" si="156"/>
        <v>private String description="";</v>
      </c>
    </row>
    <row r="368" spans="2:26" ht="19.2" x14ac:dyDescent="0.45">
      <c r="C368" s="1"/>
      <c r="D368" s="8"/>
      <c r="M368" s="18"/>
      <c r="N368" s="33" t="s">
        <v>130</v>
      </c>
      <c r="O368" s="1"/>
      <c r="W368" s="17"/>
    </row>
    <row r="369" spans="2:26" ht="19.2" x14ac:dyDescent="0.45">
      <c r="C369" s="1"/>
      <c r="D369" s="8"/>
      <c r="M369" s="18"/>
      <c r="N369" s="31" t="s">
        <v>126</v>
      </c>
      <c r="O369" s="1"/>
      <c r="W369" s="17"/>
    </row>
    <row r="370" spans="2:26" ht="19.2" x14ac:dyDescent="0.45">
      <c r="C370" s="14"/>
      <c r="D370" s="9"/>
      <c r="M370" s="20"/>
      <c r="W370" s="17"/>
    </row>
    <row r="371" spans="2:26" x14ac:dyDescent="0.3">
      <c r="B371" s="2" t="s">
        <v>326</v>
      </c>
      <c r="I371" t="str">
        <f>CONCATENATE("ALTER TABLE"," ",B371)</f>
        <v>ALTER TABLE TM_TASK_COMMENT</v>
      </c>
      <c r="N371" s="5" t="str">
        <f>CONCATENATE("CREATE TABLE ",B371," ","(")</f>
        <v>CREATE TABLE TM_TASK_COMMENT (</v>
      </c>
    </row>
    <row r="372" spans="2:26" ht="19.2" x14ac:dyDescent="0.45">
      <c r="B372" s="1" t="s">
        <v>2</v>
      </c>
      <c r="C372" s="1" t="s">
        <v>1</v>
      </c>
      <c r="D372" s="4">
        <v>30</v>
      </c>
      <c r="E372" s="24" t="s">
        <v>113</v>
      </c>
      <c r="I372" t="str">
        <f>I371</f>
        <v>ALTER TABLE TM_TASK_COMMENT</v>
      </c>
      <c r="J372" t="str">
        <f>CONCATENATE(LEFT(CONCATENATE(" ADD "," ",N372,";"),LEN(CONCATENATE(" ADD "," ",N372,";"))-2),";")</f>
        <v xml:space="preserve"> ADD  ID VARCHAR(30) NOT NULL ;</v>
      </c>
      <c r="K372" s="21" t="str">
        <f>CONCATENATE(LEFT(CONCATENATE("  ALTER COLUMN  "," ",N372,";"),LEN(CONCATENATE("  ALTER COLUMN  "," ",N372,";"))-2),";")</f>
        <v xml:space="preserve">  ALTER COLUMN   ID VARCHAR(30) NOT NULL ;</v>
      </c>
      <c r="L372" s="12"/>
      <c r="M372" s="18" t="str">
        <f>CONCATENATE(B372,",")</f>
        <v>ID,</v>
      </c>
      <c r="N372" s="5" t="str">
        <f>CONCATENATE(B372," ",C372,"(",D372,") ",E372," ,")</f>
        <v>ID VARCHAR(30) NOT NULL ,</v>
      </c>
      <c r="O372" s="1" t="s">
        <v>2</v>
      </c>
      <c r="P372" s="6"/>
      <c r="Q372" s="6"/>
      <c r="R372" s="6"/>
      <c r="S372" s="6"/>
      <c r="T372" s="6"/>
      <c r="U372" s="6"/>
      <c r="V372" s="6"/>
      <c r="W372" s="17" t="str">
        <f t="shared" ref="W372:W380" si="158">CONCATENATE(,LOWER(O372),UPPER(LEFT(P372,1)),LOWER(RIGHT(P372,LEN(P372)-IF(LEN(P372)&gt;0,1,LEN(P372)))),UPPER(LEFT(Q372,1)),LOWER(RIGHT(Q372,LEN(Q372)-IF(LEN(Q372)&gt;0,1,LEN(Q372)))),UPPER(LEFT(R372,1)),LOWER(RIGHT(R372,LEN(R372)-IF(LEN(R372)&gt;0,1,LEN(R372)))),UPPER(LEFT(S372,1)),LOWER(RIGHT(S372,LEN(S372)-IF(LEN(S372)&gt;0,1,LEN(S372)))),UPPER(LEFT(T372,1)),LOWER(RIGHT(T372,LEN(T372)-IF(LEN(T372)&gt;0,1,LEN(T372)))),UPPER(LEFT(U372,1)),LOWER(RIGHT(U372,LEN(U372)-IF(LEN(U372)&gt;0,1,LEN(U372)))),UPPER(LEFT(V372,1)),LOWER(RIGHT(V372,LEN(V372)-IF(LEN(V372)&gt;0,1,LEN(V372)))))</f>
        <v>id</v>
      </c>
      <c r="X372" s="3" t="str">
        <f t="shared" ref="X372:X380" si="159">CONCATENATE("""",W372,"""",":","""","""",",")</f>
        <v>"id":"",</v>
      </c>
      <c r="Y372" s="22" t="str">
        <f t="shared" ref="Y372:Y380" si="160">CONCATENATE("public static String ",,B372,,"=","""",W372,""";")</f>
        <v>public static String ID="id";</v>
      </c>
      <c r="Z372" s="7" t="str">
        <f t="shared" ref="Z372:Z380" si="161">CONCATENATE("private String ",W372,"=","""""",";")</f>
        <v>private String id="";</v>
      </c>
    </row>
    <row r="373" spans="2:26" ht="19.2" x14ac:dyDescent="0.45">
      <c r="B373" s="1" t="s">
        <v>3</v>
      </c>
      <c r="C373" s="1" t="s">
        <v>1</v>
      </c>
      <c r="D373" s="4">
        <v>10</v>
      </c>
      <c r="I373" t="str">
        <f t="shared" ref="I373:I381" si="162">I372</f>
        <v>ALTER TABLE TM_TASK_COMMENT</v>
      </c>
      <c r="J373" t="str">
        <f t="shared" ref="J373:J384" si="163">CONCATENATE(LEFT(CONCATENATE(" ADD "," ",N373,";"),LEN(CONCATENATE(" ADD "," ",N373,";"))-2),";")</f>
        <v xml:space="preserve"> ADD  STATUS VARCHAR(10);</v>
      </c>
      <c r="K373" s="21" t="str">
        <f>CONCATENATE(LEFT(CONCATENATE("  ALTER COLUMN  "," ",N373,";"),LEN(CONCATENATE("  ALTER COLUMN  "," ",N373,";"))-2),";")</f>
        <v xml:space="preserve">  ALTER COLUMN   STATUS VARCHAR(10);</v>
      </c>
      <c r="L373" s="12"/>
      <c r="M373" s="18" t="str">
        <f>CONCATENATE(B373,",")</f>
        <v>STATUS,</v>
      </c>
      <c r="N373" s="5" t="str">
        <f t="shared" ref="N373:N380" si="164">CONCATENATE(B373," ",C373,"(",D373,")",",")</f>
        <v>STATUS VARCHAR(10),</v>
      </c>
      <c r="O373" s="1" t="s">
        <v>3</v>
      </c>
      <c r="W373" s="17" t="str">
        <f t="shared" si="158"/>
        <v>status</v>
      </c>
      <c r="X373" s="3" t="str">
        <f t="shared" si="159"/>
        <v>"status":"",</v>
      </c>
      <c r="Y373" s="22" t="str">
        <f t="shared" si="160"/>
        <v>public static String STATUS="status";</v>
      </c>
      <c r="Z373" s="7" t="str">
        <f t="shared" si="161"/>
        <v>private String status="";</v>
      </c>
    </row>
    <row r="374" spans="2:26" ht="19.2" x14ac:dyDescent="0.45">
      <c r="B374" s="1" t="s">
        <v>4</v>
      </c>
      <c r="C374" s="1" t="s">
        <v>1</v>
      </c>
      <c r="D374" s="4">
        <v>30</v>
      </c>
      <c r="I374" t="str">
        <f t="shared" si="162"/>
        <v>ALTER TABLE TM_TASK_COMMENT</v>
      </c>
      <c r="J374" t="str">
        <f t="shared" si="163"/>
        <v xml:space="preserve"> ADD  INSERT_DATE VARCHAR(30);</v>
      </c>
      <c r="K374" s="21" t="str">
        <f>CONCATENATE(LEFT(CONCATENATE("  ALTER COLUMN  "," ",N374,";"),LEN(CONCATENATE("  ALTER COLUMN  "," ",N374,";"))-2),";")</f>
        <v xml:space="preserve">  ALTER COLUMN   INSERT_DATE VARCHAR(30);</v>
      </c>
      <c r="L374" s="12"/>
      <c r="M374" s="18" t="str">
        <f>CONCATENATE(B374,",")</f>
        <v>INSERT_DATE,</v>
      </c>
      <c r="N374" s="5" t="str">
        <f t="shared" si="164"/>
        <v>INSERT_DATE VARCHAR(30),</v>
      </c>
      <c r="O374" s="1" t="s">
        <v>7</v>
      </c>
      <c r="P374" t="s">
        <v>8</v>
      </c>
      <c r="W374" s="17" t="str">
        <f t="shared" si="158"/>
        <v>insertDate</v>
      </c>
      <c r="X374" s="3" t="str">
        <f t="shared" si="159"/>
        <v>"insertDate":"",</v>
      </c>
      <c r="Y374" s="22" t="str">
        <f t="shared" si="160"/>
        <v>public static String INSERT_DATE="insertDate";</v>
      </c>
      <c r="Z374" s="7" t="str">
        <f t="shared" si="161"/>
        <v>private String insertDate="";</v>
      </c>
    </row>
    <row r="375" spans="2:26" ht="19.2" x14ac:dyDescent="0.45">
      <c r="B375" s="1" t="s">
        <v>5</v>
      </c>
      <c r="C375" s="1" t="s">
        <v>1</v>
      </c>
      <c r="D375" s="4">
        <v>30</v>
      </c>
      <c r="I375" t="str">
        <f t="shared" si="162"/>
        <v>ALTER TABLE TM_TASK_COMMENT</v>
      </c>
      <c r="J375" t="str">
        <f t="shared" si="163"/>
        <v xml:space="preserve"> ADD  MODIFICATION_DATE VARCHAR(30);</v>
      </c>
      <c r="K375" s="21" t="str">
        <f>CONCATENATE(LEFT(CONCATENATE("  ALTER COLUMN  "," ",N375,";"),LEN(CONCATENATE("  ALTER COLUMN  "," ",N375,";"))-2),";")</f>
        <v xml:space="preserve">  ALTER COLUMN   MODIFICATION_DATE VARCHAR(30);</v>
      </c>
      <c r="L375" s="12"/>
      <c r="M375" s="18" t="str">
        <f>CONCATENATE(B375,",")</f>
        <v>MODIFICATION_DATE,</v>
      </c>
      <c r="N375" s="5" t="str">
        <f t="shared" si="164"/>
        <v>MODIFICATION_DATE VARCHAR(30),</v>
      </c>
      <c r="O375" s="1" t="s">
        <v>9</v>
      </c>
      <c r="P375" t="s">
        <v>8</v>
      </c>
      <c r="W375" s="17" t="str">
        <f t="shared" si="158"/>
        <v>modificationDate</v>
      </c>
      <c r="X375" s="3" t="str">
        <f t="shared" si="159"/>
        <v>"modificationDate":"",</v>
      </c>
      <c r="Y375" s="22" t="str">
        <f t="shared" si="160"/>
        <v>public static String MODIFICATION_DATE="modificationDate";</v>
      </c>
      <c r="Z375" s="7" t="str">
        <f t="shared" si="161"/>
        <v>private String modificationDate="";</v>
      </c>
    </row>
    <row r="376" spans="2:26" ht="19.2" x14ac:dyDescent="0.45">
      <c r="B376" s="1" t="s">
        <v>367</v>
      </c>
      <c r="C376" s="1" t="s">
        <v>1</v>
      </c>
      <c r="D376" s="4">
        <v>222</v>
      </c>
      <c r="I376" t="str">
        <f t="shared" si="162"/>
        <v>ALTER TABLE TM_TASK_COMMENT</v>
      </c>
      <c r="J376" t="str">
        <f t="shared" si="163"/>
        <v xml:space="preserve"> ADD  FK_BACKLOG_ID VARCHAR(222);</v>
      </c>
      <c r="K376" s="21" t="str">
        <f>CONCATENATE(LEFT(CONCATENATE("  ALTER COLUMN  "," ",N376,";"),LEN(CONCATENATE("  ALTER COLUMN  "," ",N376,";"))-2),";")</f>
        <v xml:space="preserve">  ALTER COLUMN   FK_BACKLOG_ID VARCHAR(222);</v>
      </c>
      <c r="L376" s="12"/>
      <c r="M376" s="18" t="str">
        <f>CONCATENATE(B376,",")</f>
        <v>FK_BACKLOG_ID,</v>
      </c>
      <c r="N376" s="5" t="str">
        <f t="shared" si="164"/>
        <v>FK_BACKLOG_ID VARCHAR(222),</v>
      </c>
      <c r="O376" s="1" t="s">
        <v>10</v>
      </c>
      <c r="P376" t="s">
        <v>354</v>
      </c>
      <c r="Q376" t="s">
        <v>2</v>
      </c>
      <c r="W376" s="17" t="str">
        <f t="shared" si="158"/>
        <v>fkBacklogId</v>
      </c>
      <c r="X376" s="3" t="str">
        <f t="shared" si="159"/>
        <v>"fkBacklogId":"",</v>
      </c>
      <c r="Y376" s="22" t="str">
        <f t="shared" si="160"/>
        <v>public static String FK_BACKLOG_ID="fkBacklogId";</v>
      </c>
      <c r="Z376" s="7" t="str">
        <f t="shared" si="161"/>
        <v>private String fkBacklogId="";</v>
      </c>
    </row>
    <row r="377" spans="2:26" ht="19.2" x14ac:dyDescent="0.45">
      <c r="B377" s="1" t="s">
        <v>11</v>
      </c>
      <c r="C377" s="1" t="s">
        <v>1</v>
      </c>
      <c r="D377" s="4">
        <v>444</v>
      </c>
      <c r="I377" t="str">
        <f t="shared" si="162"/>
        <v>ALTER TABLE TM_TASK_COMMENT</v>
      </c>
      <c r="J377" t="str">
        <f t="shared" si="163"/>
        <v xml:space="preserve"> ADD  FK_USER_ID VARCHAR(444);</v>
      </c>
      <c r="L377" s="12"/>
      <c r="M377" s="18"/>
      <c r="N377" s="5" t="str">
        <f t="shared" si="164"/>
        <v>FK_USER_ID VARCHAR(444),</v>
      </c>
      <c r="O377" s="1" t="s">
        <v>10</v>
      </c>
      <c r="P377" t="s">
        <v>12</v>
      </c>
      <c r="Q377" t="s">
        <v>2</v>
      </c>
      <c r="W377" s="17" t="str">
        <f t="shared" si="158"/>
        <v>fkUserId</v>
      </c>
      <c r="X377" s="3" t="str">
        <f t="shared" si="159"/>
        <v>"fkUserId":"",</v>
      </c>
      <c r="Y377" s="22" t="str">
        <f t="shared" si="160"/>
        <v>public static String FK_USER_ID="fkUserId";</v>
      </c>
      <c r="Z377" s="7" t="str">
        <f t="shared" si="161"/>
        <v>private String fkUserId="";</v>
      </c>
    </row>
    <row r="378" spans="2:26" ht="19.2" x14ac:dyDescent="0.45">
      <c r="B378" s="1" t="s">
        <v>323</v>
      </c>
      <c r="C378" s="1" t="s">
        <v>1</v>
      </c>
      <c r="D378" s="4">
        <v>3000</v>
      </c>
      <c r="I378" t="str">
        <f t="shared" si="162"/>
        <v>ALTER TABLE TM_TASK_COMMENT</v>
      </c>
      <c r="J378" t="str">
        <f t="shared" si="163"/>
        <v xml:space="preserve"> ADD  COMMENT VARCHAR(3000);</v>
      </c>
      <c r="L378" s="12"/>
      <c r="M378" s="18"/>
      <c r="N378" s="5" t="str">
        <f t="shared" si="164"/>
        <v>COMMENT VARCHAR(3000),</v>
      </c>
      <c r="O378" s="1" t="s">
        <v>323</v>
      </c>
      <c r="W378" s="17" t="str">
        <f t="shared" si="158"/>
        <v>comment</v>
      </c>
      <c r="X378" s="3" t="str">
        <f t="shared" si="159"/>
        <v>"comment":"",</v>
      </c>
      <c r="Y378" s="22" t="str">
        <f t="shared" si="160"/>
        <v>public static String COMMENT="comment";</v>
      </c>
      <c r="Z378" s="7" t="str">
        <f t="shared" si="161"/>
        <v>private String comment="";</v>
      </c>
    </row>
    <row r="379" spans="2:26" ht="19.2" x14ac:dyDescent="0.45">
      <c r="B379" s="1" t="s">
        <v>327</v>
      </c>
      <c r="C379" s="1" t="s">
        <v>1</v>
      </c>
      <c r="D379" s="4">
        <v>30</v>
      </c>
      <c r="I379" t="str">
        <f t="shared" si="162"/>
        <v>ALTER TABLE TM_TASK_COMMENT</v>
      </c>
      <c r="J379" t="str">
        <f t="shared" si="163"/>
        <v xml:space="preserve"> ADD  COMMENT_DATE VARCHAR(30);</v>
      </c>
      <c r="K379" s="21" t="str">
        <f>CONCATENATE(LEFT(CONCATENATE("  ALTER COLUMN  "," ",N379,";"),LEN(CONCATENATE("  ALTER COLUMN  "," ",N379,";"))-2),";")</f>
        <v xml:space="preserve">  ALTER COLUMN   COMMENT_DATE VARCHAR(30);</v>
      </c>
      <c r="L379" s="12"/>
      <c r="M379" s="18" t="str">
        <f>CONCATENATE(B379,",")</f>
        <v>COMMENT_DATE,</v>
      </c>
      <c r="N379" s="5" t="str">
        <f>CONCATENATE(B379," ",C379,"(",D379,")",",")</f>
        <v>COMMENT_DATE VARCHAR(30),</v>
      </c>
      <c r="O379" s="1" t="s">
        <v>323</v>
      </c>
      <c r="P379" t="s">
        <v>8</v>
      </c>
      <c r="W379" s="17" t="str">
        <f>CONCATENATE(,LOWER(O379),UPPER(LEFT(P379,1)),LOWER(RIGHT(P379,LEN(P379)-IF(LEN(P379)&gt;0,1,LEN(P379)))),UPPER(LEFT(Q379,1)),LOWER(RIGHT(Q379,LEN(Q379)-IF(LEN(Q379)&gt;0,1,LEN(Q379)))),UPPER(LEFT(R379,1)),LOWER(RIGHT(R379,LEN(R379)-IF(LEN(R379)&gt;0,1,LEN(R379)))),UPPER(LEFT(S379,1)),LOWER(RIGHT(S379,LEN(S379)-IF(LEN(S379)&gt;0,1,LEN(S379)))),UPPER(LEFT(T379,1)),LOWER(RIGHT(T379,LEN(T379)-IF(LEN(T379)&gt;0,1,LEN(T379)))),UPPER(LEFT(U379,1)),LOWER(RIGHT(U379,LEN(U379)-IF(LEN(U379)&gt;0,1,LEN(U379)))),UPPER(LEFT(V379,1)),LOWER(RIGHT(V379,LEN(V379)-IF(LEN(V379)&gt;0,1,LEN(V379)))))</f>
        <v>commentDate</v>
      </c>
      <c r="X379" s="3" t="str">
        <f>CONCATENATE("""",W379,"""",":","""","""",",")</f>
        <v>"commentDate":"",</v>
      </c>
      <c r="Y379" s="22" t="str">
        <f>CONCATENATE("public static String ",,B379,,"=","""",W379,""";")</f>
        <v>public static String COMMENT_DATE="commentDate";</v>
      </c>
      <c r="Z379" s="7" t="str">
        <f>CONCATENATE("private String ",W379,"=","""""",";")</f>
        <v>private String commentDate="";</v>
      </c>
    </row>
    <row r="380" spans="2:26" ht="19.2" x14ac:dyDescent="0.45">
      <c r="B380" s="1" t="s">
        <v>368</v>
      </c>
      <c r="C380" s="1" t="s">
        <v>1</v>
      </c>
      <c r="D380" s="4">
        <v>30</v>
      </c>
      <c r="I380" t="str">
        <f t="shared" si="162"/>
        <v>ALTER TABLE TM_TASK_COMMENT</v>
      </c>
      <c r="J380" t="str">
        <f t="shared" si="163"/>
        <v xml:space="preserve"> ADD  COMMENT_TIME VARCHAR(30);</v>
      </c>
      <c r="K380" s="21" t="str">
        <f>CONCATENATE(LEFT(CONCATENATE("  ALTER COLUMN  "," ",N380,";"),LEN(CONCATENATE("  ALTER COLUMN  "," ",N380,";"))-2),";")</f>
        <v xml:space="preserve">  ALTER COLUMN   COMMENT_TIME VARCHAR(30);</v>
      </c>
      <c r="L380" s="12"/>
      <c r="M380" s="18" t="str">
        <f>CONCATENATE(B380,",")</f>
        <v>COMMENT_TIME,</v>
      </c>
      <c r="N380" s="5" t="str">
        <f t="shared" si="164"/>
        <v>COMMENT_TIME VARCHAR(30),</v>
      </c>
      <c r="O380" s="1" t="s">
        <v>323</v>
      </c>
      <c r="P380" t="s">
        <v>133</v>
      </c>
      <c r="W380" s="17" t="str">
        <f t="shared" si="158"/>
        <v>commentTime</v>
      </c>
      <c r="X380" s="3" t="str">
        <f t="shared" si="159"/>
        <v>"commentTime":"",</v>
      </c>
      <c r="Y380" s="22" t="str">
        <f t="shared" si="160"/>
        <v>public static String COMMENT_TIME="commentTime";</v>
      </c>
      <c r="Z380" s="7" t="str">
        <f t="shared" si="161"/>
        <v>private String commentTime="";</v>
      </c>
    </row>
    <row r="381" spans="2:26" ht="19.2" x14ac:dyDescent="0.45">
      <c r="B381" s="1" t="s">
        <v>421</v>
      </c>
      <c r="C381" s="1" t="s">
        <v>1</v>
      </c>
      <c r="D381" s="4">
        <v>444</v>
      </c>
      <c r="I381" t="str">
        <f t="shared" si="162"/>
        <v>ALTER TABLE TM_TASK_COMMENT</v>
      </c>
      <c r="J381" t="str">
        <f t="shared" si="163"/>
        <v xml:space="preserve"> ADD  COMMENT_TYPE VARCHAR(444);</v>
      </c>
      <c r="L381" s="12"/>
      <c r="M381" s="18"/>
      <c r="N381" s="5" t="str">
        <f t="shared" ref="N381:N399" si="165">CONCATENATE(B381," ",C381,"(",D381,")",",")</f>
        <v>COMMENT_TYPE VARCHAR(444),</v>
      </c>
      <c r="O381" s="1" t="s">
        <v>323</v>
      </c>
      <c r="P381" t="s">
        <v>51</v>
      </c>
      <c r="W381" s="17" t="str">
        <f t="shared" ref="W381:W399" si="166">CONCATENATE(,LOWER(O381),UPPER(LEFT(P381,1)),LOWER(RIGHT(P381,LEN(P381)-IF(LEN(P381)&gt;0,1,LEN(P381)))),UPPER(LEFT(Q381,1)),LOWER(RIGHT(Q381,LEN(Q381)-IF(LEN(Q381)&gt;0,1,LEN(Q381)))),UPPER(LEFT(R381,1)),LOWER(RIGHT(R381,LEN(R381)-IF(LEN(R381)&gt;0,1,LEN(R381)))),UPPER(LEFT(S381,1)),LOWER(RIGHT(S381,LEN(S381)-IF(LEN(S381)&gt;0,1,LEN(S381)))),UPPER(LEFT(T381,1)),LOWER(RIGHT(T381,LEN(T381)-IF(LEN(T381)&gt;0,1,LEN(T381)))),UPPER(LEFT(U381,1)),LOWER(RIGHT(U381,LEN(U381)-IF(LEN(U381)&gt;0,1,LEN(U381)))),UPPER(LEFT(V381,1)),LOWER(RIGHT(V381,LEN(V381)-IF(LEN(V381)&gt;0,1,LEN(V381)))))</f>
        <v>commentType</v>
      </c>
      <c r="X381" s="3" t="str">
        <f t="shared" ref="X381:X399" si="167">CONCATENATE("""",W381,"""",":","""","""",",")</f>
        <v>"commentType":"",</v>
      </c>
      <c r="Y381" s="22" t="str">
        <f t="shared" ref="Y381:Y399" si="168">CONCATENATE("public static String ",,B381,,"=","""",W381,""";")</f>
        <v>public static String COMMENT_TYPE="commentType";</v>
      </c>
      <c r="Z381" s="7" t="str">
        <f t="shared" ref="Z381:Z399" si="169">CONCATENATE("private String ",W381,"=","""""",";")</f>
        <v>private String commentType="";</v>
      </c>
    </row>
    <row r="382" spans="2:26" ht="19.2" x14ac:dyDescent="0.45">
      <c r="B382" s="1" t="s">
        <v>318</v>
      </c>
      <c r="C382" s="1" t="s">
        <v>1</v>
      </c>
      <c r="D382" s="4">
        <v>222</v>
      </c>
      <c r="I382" t="str">
        <f>I380</f>
        <v>ALTER TABLE TM_TASK_COMMENT</v>
      </c>
      <c r="J382" t="str">
        <f t="shared" si="163"/>
        <v xml:space="preserve"> ADD  FK_TASK_ID VARCHAR(222);</v>
      </c>
      <c r="K382" s="21" t="str">
        <f t="shared" ref="K382:K389" si="170">CONCATENATE(LEFT(CONCATENATE("  ALTER COLUMN  "," ",N382,";"),LEN(CONCATENATE("  ALTER COLUMN  "," ",N382,";"))-2),";")</f>
        <v xml:space="preserve">  ALTER COLUMN   FK_TASK_ID VARCHAR(222);</v>
      </c>
      <c r="L382" s="12"/>
      <c r="M382" s="18" t="str">
        <f>CONCATENATE(B382,",")</f>
        <v>FK_TASK_ID,</v>
      </c>
      <c r="N382" s="5" t="str">
        <f t="shared" si="165"/>
        <v>FK_TASK_ID VARCHAR(222),</v>
      </c>
      <c r="O382" s="1" t="s">
        <v>10</v>
      </c>
      <c r="P382" t="s">
        <v>311</v>
      </c>
      <c r="Q382" t="s">
        <v>2</v>
      </c>
      <c r="W382" s="17" t="str">
        <f t="shared" si="166"/>
        <v>fkTaskId</v>
      </c>
      <c r="X382" s="3" t="str">
        <f t="shared" si="167"/>
        <v>"fkTaskId":"",</v>
      </c>
      <c r="Y382" s="22" t="str">
        <f t="shared" si="168"/>
        <v>public static String FK_TASK_ID="fkTaskId";</v>
      </c>
      <c r="Z382" s="7" t="str">
        <f t="shared" si="169"/>
        <v>private String fkTaskId="";</v>
      </c>
    </row>
    <row r="383" spans="2:26" ht="19.2" x14ac:dyDescent="0.45">
      <c r="B383" s="1" t="s">
        <v>545</v>
      </c>
      <c r="C383" s="1" t="s">
        <v>1</v>
      </c>
      <c r="D383" s="4">
        <v>222</v>
      </c>
      <c r="I383" t="str">
        <f>I379</f>
        <v>ALTER TABLE TM_TASK_COMMENT</v>
      </c>
      <c r="J383" t="str">
        <f>CONCATENATE(LEFT(CONCATENATE(" ADD "," ",N383,";"),LEN(CONCATENATE(" ADD "," ",N383,";"))-2),";")</f>
        <v xml:space="preserve"> ADD  IS_BUG VARCHAR(222);</v>
      </c>
      <c r="K383" s="21" t="str">
        <f t="shared" si="170"/>
        <v xml:space="preserve">  ALTER COLUMN   IS_BUG VARCHAR(222);</v>
      </c>
      <c r="L383" s="12"/>
      <c r="M383" s="18" t="str">
        <f>CONCATENATE(B383,",")</f>
        <v>IS_BUG,</v>
      </c>
      <c r="N383" s="5" t="str">
        <f t="shared" si="165"/>
        <v>IS_BUG VARCHAR(222),</v>
      </c>
      <c r="O383" s="1" t="s">
        <v>112</v>
      </c>
      <c r="P383" t="s">
        <v>409</v>
      </c>
      <c r="W383" s="17" t="str">
        <f t="shared" si="166"/>
        <v>isBug</v>
      </c>
      <c r="X383" s="3" t="str">
        <f t="shared" si="167"/>
        <v>"isBug":"",</v>
      </c>
      <c r="Y383" s="22" t="str">
        <f t="shared" si="168"/>
        <v>public static String IS_BUG="isBug";</v>
      </c>
      <c r="Z383" s="7" t="str">
        <f t="shared" si="169"/>
        <v>private String isBug="";</v>
      </c>
    </row>
    <row r="384" spans="2:26" ht="19.2" x14ac:dyDescent="0.45">
      <c r="B384" s="1" t="s">
        <v>546</v>
      </c>
      <c r="C384" s="1" t="s">
        <v>1</v>
      </c>
      <c r="D384" s="4">
        <v>222</v>
      </c>
      <c r="I384" t="str">
        <f>I380</f>
        <v>ALTER TABLE TM_TASK_COMMENT</v>
      </c>
      <c r="J384" t="str">
        <f t="shared" si="163"/>
        <v xml:space="preserve"> ADD  IS_REQUEST VARCHAR(222);</v>
      </c>
      <c r="K384" s="21" t="str">
        <f t="shared" si="170"/>
        <v xml:space="preserve">  ALTER COLUMN   IS_REQUEST VARCHAR(222);</v>
      </c>
      <c r="L384" s="12"/>
      <c r="M384" s="18" t="str">
        <f>CONCATENATE(B384,",")</f>
        <v>IS_REQUEST,</v>
      </c>
      <c r="N384" s="5" t="str">
        <f t="shared" si="165"/>
        <v>IS_REQUEST VARCHAR(222),</v>
      </c>
      <c r="O384" s="1" t="s">
        <v>112</v>
      </c>
      <c r="P384" t="s">
        <v>547</v>
      </c>
      <c r="W384" s="17" t="str">
        <f t="shared" si="166"/>
        <v>isRequest</v>
      </c>
      <c r="X384" s="3" t="str">
        <f t="shared" si="167"/>
        <v>"isRequest":"",</v>
      </c>
      <c r="Y384" s="22" t="str">
        <f t="shared" si="168"/>
        <v>public static String IS_REQUEST="isRequest";</v>
      </c>
      <c r="Z384" s="7" t="str">
        <f t="shared" si="169"/>
        <v>private String isRequest="";</v>
      </c>
    </row>
    <row r="385" spans="2:26" ht="19.2" x14ac:dyDescent="0.45">
      <c r="B385" s="1" t="s">
        <v>544</v>
      </c>
      <c r="C385" s="1" t="s">
        <v>1</v>
      </c>
      <c r="D385" s="4">
        <v>222</v>
      </c>
      <c r="I385" t="str">
        <f>I381</f>
        <v>ALTER TABLE TM_TASK_COMMENT</v>
      </c>
      <c r="J385" t="str">
        <f>CONCATENATE(LEFT(CONCATENATE(" ADD "," ",N385,";"),LEN(CONCATENATE(" ADD "," ",N385,";"))-2),";")</f>
        <v xml:space="preserve"> ADD  IS_SUBTASK VARCHAR(222);</v>
      </c>
      <c r="K385" s="21" t="str">
        <f t="shared" si="170"/>
        <v xml:space="preserve">  ALTER COLUMN   IS_SUBTASK VARCHAR(222);</v>
      </c>
      <c r="L385" s="12"/>
      <c r="M385" s="18" t="str">
        <f>CONCATENATE(B385,",")</f>
        <v>IS_SUBTASK,</v>
      </c>
      <c r="N385" s="5" t="str">
        <f t="shared" si="165"/>
        <v>IS_SUBTASK VARCHAR(222),</v>
      </c>
      <c r="O385" s="1" t="s">
        <v>112</v>
      </c>
      <c r="P385" t="s">
        <v>548</v>
      </c>
      <c r="W385" s="17" t="str">
        <f t="shared" si="166"/>
        <v>isSubtask</v>
      </c>
      <c r="X385" s="3" t="str">
        <f t="shared" si="167"/>
        <v>"isSubtask":"",</v>
      </c>
      <c r="Y385" s="22" t="str">
        <f t="shared" si="168"/>
        <v>public static String IS_SUBTASK="isSubtask";</v>
      </c>
      <c r="Z385" s="7" t="str">
        <f t="shared" si="169"/>
        <v>private String isSubtask="";</v>
      </c>
    </row>
    <row r="386" spans="2:26" ht="19.2" x14ac:dyDescent="0.45">
      <c r="B386" s="1" t="s">
        <v>620</v>
      </c>
      <c r="C386" s="1" t="s">
        <v>1</v>
      </c>
      <c r="D386" s="4">
        <v>444</v>
      </c>
      <c r="I386" t="str">
        <f>I382</f>
        <v>ALTER TABLE TM_TASK_COMMENT</v>
      </c>
      <c r="J386" t="str">
        <f>CONCATENATE(LEFT(CONCATENATE(" ADD "," ",N386,";"),LEN(CONCATENATE(" ADD "," ",N386,";"))-2),";")</f>
        <v xml:space="preserve"> ADD  IS_NOTIFIED_BUG VARCHAR(444);</v>
      </c>
      <c r="K386" s="21" t="str">
        <f t="shared" si="170"/>
        <v xml:space="preserve">  ALTER COLUMN   IS_NOTIFIED_BUG VARCHAR(444);</v>
      </c>
      <c r="L386" s="12"/>
      <c r="M386" s="18"/>
      <c r="N386" s="5" t="str">
        <f>CONCATENATE(B386," ",C386,"(",D386,")",",")</f>
        <v>IS_NOTIFIED_BUG VARCHAR(444),</v>
      </c>
      <c r="O386" s="1" t="s">
        <v>112</v>
      </c>
      <c r="P386" t="s">
        <v>574</v>
      </c>
      <c r="Q386" t="s">
        <v>409</v>
      </c>
      <c r="W386" s="17" t="str">
        <f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isNotifiedBug</v>
      </c>
      <c r="X386" s="3" t="str">
        <f>CONCATENATE("""",W386,"""",":","""","""",",")</f>
        <v>"isNotifiedBug":"",</v>
      </c>
      <c r="Y386" s="22" t="str">
        <f>CONCATENATE("public static String ",,B386,,"=","""",W386,""";")</f>
        <v>public static String IS_NOTIFIED_BUG="isNotifiedBug";</v>
      </c>
      <c r="Z386" s="7" t="str">
        <f>CONCATENATE("private String ",W386,"=","""""",";")</f>
        <v>private String isNotifiedBug="";</v>
      </c>
    </row>
    <row r="387" spans="2:26" ht="19.2" x14ac:dyDescent="0.45">
      <c r="B387" s="1" t="s">
        <v>689</v>
      </c>
      <c r="C387" s="1" t="s">
        <v>1</v>
      </c>
      <c r="D387" s="4">
        <v>444</v>
      </c>
      <c r="I387" t="str">
        <f>I383</f>
        <v>ALTER TABLE TM_TASK_COMMENT</v>
      </c>
      <c r="J387" t="str">
        <f>CONCATENATE(LEFT(CONCATENATE(" ADD "," ",N387,";"),LEN(CONCATENATE(" ADD "," ",N387,";"))-2),";")</f>
        <v xml:space="preserve"> ADD  IS_NOTIFIED_REQUEST VARCHAR(444);</v>
      </c>
      <c r="K387" s="21" t="str">
        <f t="shared" si="170"/>
        <v xml:space="preserve">  ALTER COLUMN   IS_NOTIFIED_REQUEST VARCHAR(444);</v>
      </c>
      <c r="L387" s="12"/>
      <c r="M387" s="18"/>
      <c r="N387" s="5" t="str">
        <f>CONCATENATE(B387," ",C387,"(",D387,")",",")</f>
        <v>IS_NOTIFIED_REQUEST VARCHAR(444),</v>
      </c>
      <c r="O387" s="1" t="s">
        <v>112</v>
      </c>
      <c r="P387" t="s">
        <v>574</v>
      </c>
      <c r="Q387" t="s">
        <v>547</v>
      </c>
      <c r="W387" s="17" t="str">
        <f>CONCATENATE(,LOWER(O387),UPPER(LEFT(P387,1)),LOWER(RIGHT(P387,LEN(P387)-IF(LEN(P387)&gt;0,1,LEN(P387)))),UPPER(LEFT(Q387,1)),LOWER(RIGHT(Q387,LEN(Q387)-IF(LEN(Q387)&gt;0,1,LEN(Q387)))),UPPER(LEFT(R387,1)),LOWER(RIGHT(R387,LEN(R387)-IF(LEN(R387)&gt;0,1,LEN(R387)))),UPPER(LEFT(S387,1)),LOWER(RIGHT(S387,LEN(S387)-IF(LEN(S387)&gt;0,1,LEN(S387)))),UPPER(LEFT(T387,1)),LOWER(RIGHT(T387,LEN(T387)-IF(LEN(T387)&gt;0,1,LEN(T387)))),UPPER(LEFT(U387,1)),LOWER(RIGHT(U387,LEN(U387)-IF(LEN(U387)&gt;0,1,LEN(U387)))),UPPER(LEFT(V387,1)),LOWER(RIGHT(V387,LEN(V387)-IF(LEN(V387)&gt;0,1,LEN(V387)))))</f>
        <v>isNotifiedRequest</v>
      </c>
      <c r="X387" s="3" t="str">
        <f>CONCATENATE("""",W387,"""",":","""","""",",")</f>
        <v>"isNotifiedRequest":"",</v>
      </c>
      <c r="Y387" s="22" t="str">
        <f>CONCATENATE("public static String ",,B387,,"=","""",W387,""";")</f>
        <v>public static String IS_NOTIFIED_REQUEST="isNotifiedRequest";</v>
      </c>
      <c r="Z387" s="7" t="str">
        <f>CONCATENATE("private String ",W387,"=","""""",";")</f>
        <v>private String isNotifiedRequest="";</v>
      </c>
    </row>
    <row r="388" spans="2:26" ht="19.2" x14ac:dyDescent="0.45">
      <c r="B388" s="1" t="s">
        <v>400</v>
      </c>
      <c r="C388" s="1" t="s">
        <v>1</v>
      </c>
      <c r="D388" s="4">
        <v>50</v>
      </c>
      <c r="I388" t="str">
        <f>I382</f>
        <v>ALTER TABLE TM_TASK_COMMENT</v>
      </c>
      <c r="J388" t="str">
        <f t="shared" ref="J388:J398" si="171">CONCATENATE(LEFT(CONCATENATE(" ADD "," ",N388,";"),LEN(CONCATENATE(" ADD "," ",N388,";"))-2),";")</f>
        <v xml:space="preserve"> ADD  ESTIMATED_HOURS VARCHAR(50);</v>
      </c>
      <c r="K388" s="21" t="str">
        <f t="shared" si="170"/>
        <v xml:space="preserve">  ALTER COLUMN   ESTIMATED_HOURS VARCHAR(50);</v>
      </c>
      <c r="L388" s="12"/>
      <c r="M388" s="18" t="str">
        <f>CONCATENATE(B388,",")</f>
        <v>ESTIMATED_HOURS,</v>
      </c>
      <c r="N388" s="5" t="str">
        <f t="shared" si="165"/>
        <v>ESTIMATED_HOURS VARCHAR(50),</v>
      </c>
      <c r="O388" s="1" t="s">
        <v>405</v>
      </c>
      <c r="P388" t="s">
        <v>406</v>
      </c>
      <c r="W388" s="17" t="str">
        <f t="shared" si="166"/>
        <v>estimatedHours</v>
      </c>
      <c r="X388" s="3" t="str">
        <f t="shared" si="167"/>
        <v>"estimatedHours":"",</v>
      </c>
      <c r="Y388" s="22" t="str">
        <f t="shared" si="168"/>
        <v>public static String ESTIMATED_HOURS="estimatedHours";</v>
      </c>
      <c r="Z388" s="7" t="str">
        <f t="shared" si="169"/>
        <v>private String estimatedHours="";</v>
      </c>
    </row>
    <row r="389" spans="2:26" ht="19.2" x14ac:dyDescent="0.45">
      <c r="B389" s="1" t="s">
        <v>401</v>
      </c>
      <c r="C389" s="1" t="s">
        <v>1</v>
      </c>
      <c r="D389" s="4">
        <v>50</v>
      </c>
      <c r="I389" t="str">
        <f>I383</f>
        <v>ALTER TABLE TM_TASK_COMMENT</v>
      </c>
      <c r="J389" t="str">
        <f t="shared" si="171"/>
        <v xml:space="preserve"> ADD  SPENT_HOURS VARCHAR(50);</v>
      </c>
      <c r="K389" s="21" t="str">
        <f t="shared" si="170"/>
        <v xml:space="preserve">  ALTER COLUMN   SPENT_HOURS VARCHAR(50);</v>
      </c>
      <c r="L389" s="12"/>
      <c r="M389" s="18" t="str">
        <f>CONCATENATE(B389,",")</f>
        <v>SPENT_HOURS,</v>
      </c>
      <c r="N389" s="5" t="str">
        <f t="shared" si="165"/>
        <v>SPENT_HOURS VARCHAR(50),</v>
      </c>
      <c r="O389" s="1" t="s">
        <v>407</v>
      </c>
      <c r="P389" t="s">
        <v>406</v>
      </c>
      <c r="W389" s="17" t="str">
        <f t="shared" si="166"/>
        <v>spentHours</v>
      </c>
      <c r="X389" s="3" t="str">
        <f t="shared" si="167"/>
        <v>"spentHours":"",</v>
      </c>
      <c r="Y389" s="22" t="str">
        <f t="shared" si="168"/>
        <v>public static String SPENT_HOURS="spentHours";</v>
      </c>
      <c r="Z389" s="7" t="str">
        <f t="shared" si="169"/>
        <v>private String spentHours="";</v>
      </c>
    </row>
    <row r="390" spans="2:26" ht="19.2" x14ac:dyDescent="0.45">
      <c r="B390" s="8" t="s">
        <v>275</v>
      </c>
      <c r="C390" s="1" t="s">
        <v>1</v>
      </c>
      <c r="D390" s="12">
        <v>40</v>
      </c>
      <c r="I390" t="str">
        <f>I384</f>
        <v>ALTER TABLE TM_TASK_COMMENT</v>
      </c>
      <c r="J390" t="str">
        <f t="shared" si="171"/>
        <v xml:space="preserve"> ADD  UPDATED_BY VARCHAR(40);</v>
      </c>
      <c r="L390" s="14"/>
      <c r="M390" s="18" t="str">
        <f t="shared" ref="M390:M395" si="172">CONCATENATE(B390,",")</f>
        <v>UPDATED_BY,</v>
      </c>
      <c r="N390" s="5" t="str">
        <f t="shared" si="165"/>
        <v>UPDATED_BY VARCHAR(40),</v>
      </c>
      <c r="O390" s="1" t="s">
        <v>315</v>
      </c>
      <c r="P390" t="s">
        <v>128</v>
      </c>
      <c r="W390" s="17" t="str">
        <f t="shared" si="166"/>
        <v>updatedBy</v>
      </c>
      <c r="X390" s="3" t="str">
        <f t="shared" si="167"/>
        <v>"updatedBy":"",</v>
      </c>
      <c r="Y390" s="22" t="str">
        <f t="shared" si="168"/>
        <v>public static String UPDATED_BY="updatedBy";</v>
      </c>
      <c r="Z390" s="7" t="str">
        <f t="shared" si="169"/>
        <v>private String updatedBy="";</v>
      </c>
    </row>
    <row r="391" spans="2:26" ht="19.2" x14ac:dyDescent="0.45">
      <c r="B391" s="8" t="s">
        <v>276</v>
      </c>
      <c r="C391" s="1" t="s">
        <v>1</v>
      </c>
      <c r="D391" s="12">
        <v>42</v>
      </c>
      <c r="I391" t="str">
        <f>I383</f>
        <v>ALTER TABLE TM_TASK_COMMENT</v>
      </c>
      <c r="J391" t="str">
        <f>CONCATENATE(LEFT(CONCATENATE(" ADD "," ",N391,";"),LEN(CONCATENATE(" ADD "," ",N391,";"))-2),";")</f>
        <v xml:space="preserve"> ADD  LAST_UPDATED_DATE VARCHAR(42);</v>
      </c>
      <c r="L391" s="14"/>
      <c r="M391" s="18" t="str">
        <f>CONCATENATE(B391,",")</f>
        <v>LAST_UPDATED_DATE,</v>
      </c>
      <c r="N391" s="5" t="str">
        <f>CONCATENATE(B391," ",C391,"(",D391,")",",")</f>
        <v>LAST_UPDATED_DATE VARCHAR(42),</v>
      </c>
      <c r="O391" s="1" t="s">
        <v>316</v>
      </c>
      <c r="P391" t="s">
        <v>315</v>
      </c>
      <c r="Q391" t="s">
        <v>8</v>
      </c>
      <c r="W391" s="17" t="str">
        <f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lastUpdatedDate</v>
      </c>
      <c r="X391" s="3" t="str">
        <f>CONCATENATE("""",W391,"""",":","""","""",",")</f>
        <v>"lastUpdatedDate":"",</v>
      </c>
      <c r="Y391" s="22" t="str">
        <f>CONCATENATE("public static String ",,B391,,"=","""",W391,""";")</f>
        <v>public static String LAST_UPDATED_DATE="lastUpdatedDate";</v>
      </c>
      <c r="Z391" s="7" t="str">
        <f>CONCATENATE("private String ",W391,"=","""""",";")</f>
        <v>private String lastUpdatedDate="";</v>
      </c>
    </row>
    <row r="392" spans="2:26" ht="19.2" x14ac:dyDescent="0.45">
      <c r="B392" s="8" t="s">
        <v>277</v>
      </c>
      <c r="C392" s="1" t="s">
        <v>1</v>
      </c>
      <c r="D392" s="12">
        <v>111</v>
      </c>
      <c r="I392" t="str">
        <f>I386</f>
        <v>ALTER TABLE TM_TASK_COMMENT</v>
      </c>
      <c r="J392" t="str">
        <f>CONCATENATE(LEFT(CONCATENATE(" ADD "," ",N392,";"),LEN(CONCATENATE(" ADD "," ",N392,";"))-2),";")</f>
        <v xml:space="preserve"> ADD  LAST_UPDATED_TIME VARCHAR(111);</v>
      </c>
      <c r="L392" s="14"/>
      <c r="M392" s="18" t="str">
        <f>CONCATENATE(B392,",")</f>
        <v>LAST_UPDATED_TIME,</v>
      </c>
      <c r="N392" s="5" t="str">
        <f>CONCATENATE(B392," ",C392,"(",D392,")",",")</f>
        <v>LAST_UPDATED_TIME VARCHAR(111),</v>
      </c>
      <c r="O392" s="1" t="s">
        <v>316</v>
      </c>
      <c r="P392" t="s">
        <v>315</v>
      </c>
      <c r="Q392" t="s">
        <v>133</v>
      </c>
      <c r="W392" s="17" t="str">
        <f>CONCATENATE(,LOWER(O392),UPPER(LEFT(P392,1)),LOWER(RIGHT(P392,LEN(P392)-IF(LEN(P392)&gt;0,1,LEN(P392)))),UPPER(LEFT(Q392,1)),LOWER(RIGHT(Q392,LEN(Q392)-IF(LEN(Q392)&gt;0,1,LEN(Q392)))),UPPER(LEFT(R392,1)),LOWER(RIGHT(R392,LEN(R392)-IF(LEN(R392)&gt;0,1,LEN(R392)))),UPPER(LEFT(S392,1)),LOWER(RIGHT(S392,LEN(S392)-IF(LEN(S392)&gt;0,1,LEN(S392)))),UPPER(LEFT(T392,1)),LOWER(RIGHT(T392,LEN(T392)-IF(LEN(T392)&gt;0,1,LEN(T392)))),UPPER(LEFT(U392,1)),LOWER(RIGHT(U392,LEN(U392)-IF(LEN(U392)&gt;0,1,LEN(U392)))),UPPER(LEFT(V392,1)),LOWER(RIGHT(V392,LEN(V392)-IF(LEN(V392)&gt;0,1,LEN(V392)))))</f>
        <v>lastUpdatedTime</v>
      </c>
      <c r="X392" s="3" t="str">
        <f>CONCATENATE("""",W392,"""",":","""","""",",")</f>
        <v>"lastUpdatedTime":"",</v>
      </c>
      <c r="Y392" s="22" t="str">
        <f>CONCATENATE("public static String ",,B392,,"=","""",W392,""";")</f>
        <v>public static String LAST_UPDATED_TIME="lastUpdatedTime";</v>
      </c>
      <c r="Z392" s="7" t="str">
        <f>CONCATENATE("private String ",W392,"=","""""",";")</f>
        <v>private String lastUpdatedTime="";</v>
      </c>
    </row>
    <row r="393" spans="2:26" ht="19.2" x14ac:dyDescent="0.45">
      <c r="B393" s="8" t="s">
        <v>706</v>
      </c>
      <c r="C393" s="1" t="s">
        <v>1</v>
      </c>
      <c r="D393" s="12">
        <v>111</v>
      </c>
      <c r="I393" t="str">
        <f>I385</f>
        <v>ALTER TABLE TM_TASK_COMMENT</v>
      </c>
      <c r="J393" t="str">
        <f t="shared" si="171"/>
        <v xml:space="preserve"> ADD  COMMENT_JIRA_ID VARCHAR(111);</v>
      </c>
      <c r="L393" s="14"/>
      <c r="M393" s="18" t="str">
        <f t="shared" si="172"/>
        <v>COMMENT_JIRA_ID,</v>
      </c>
      <c r="N393" s="5" t="str">
        <f t="shared" si="165"/>
        <v>COMMENT_JIRA_ID VARCHAR(111),</v>
      </c>
      <c r="O393" s="1" t="s">
        <v>323</v>
      </c>
      <c r="P393" t="s">
        <v>699</v>
      </c>
      <c r="Q393" t="s">
        <v>2</v>
      </c>
      <c r="W393" s="17" t="str">
        <f t="shared" si="166"/>
        <v>commentJiraId</v>
      </c>
      <c r="X393" s="3" t="str">
        <f t="shared" si="167"/>
        <v>"commentJiraId":"",</v>
      </c>
      <c r="Y393" s="22" t="str">
        <f t="shared" si="168"/>
        <v>public static String COMMENT_JIRA_ID="commentJiraId";</v>
      </c>
      <c r="Z393" s="7" t="str">
        <f t="shared" si="169"/>
        <v>private String commentJiraId="";</v>
      </c>
    </row>
    <row r="394" spans="2:26" ht="19.2" x14ac:dyDescent="0.45">
      <c r="B394" s="8" t="s">
        <v>707</v>
      </c>
      <c r="C394" s="1" t="s">
        <v>1</v>
      </c>
      <c r="D394" s="12">
        <v>111</v>
      </c>
      <c r="I394" t="str">
        <f>I388</f>
        <v>ALTER TABLE TM_TASK_COMMENT</v>
      </c>
      <c r="J394" t="str">
        <f t="shared" si="171"/>
        <v xml:space="preserve"> ADD  COMMENT_JIRA_KEY VARCHAR(111);</v>
      </c>
      <c r="L394" s="14"/>
      <c r="M394" s="18" t="str">
        <f t="shared" si="172"/>
        <v>COMMENT_JIRA_KEY,</v>
      </c>
      <c r="N394" s="5" t="str">
        <f t="shared" si="165"/>
        <v>COMMENT_JIRA_KEY VARCHAR(111),</v>
      </c>
      <c r="O394" s="1" t="s">
        <v>323</v>
      </c>
      <c r="P394" t="s">
        <v>699</v>
      </c>
      <c r="Q394" t="s">
        <v>43</v>
      </c>
      <c r="W394" s="17" t="str">
        <f t="shared" si="166"/>
        <v>commentJiraKey</v>
      </c>
      <c r="X394" s="3" t="str">
        <f t="shared" si="167"/>
        <v>"commentJiraKey":"",</v>
      </c>
      <c r="Y394" s="22" t="str">
        <f t="shared" si="168"/>
        <v>public static String COMMENT_JIRA_KEY="commentJiraKey";</v>
      </c>
      <c r="Z394" s="7" t="str">
        <f t="shared" si="169"/>
        <v>private String commentJiraKey="";</v>
      </c>
    </row>
    <row r="395" spans="2:26" ht="19.2" x14ac:dyDescent="0.45">
      <c r="B395" s="8" t="s">
        <v>265</v>
      </c>
      <c r="C395" s="1" t="s">
        <v>1</v>
      </c>
      <c r="D395" s="12">
        <v>42</v>
      </c>
      <c r="I395" t="str">
        <f>I389</f>
        <v>ALTER TABLE TM_TASK_COMMENT</v>
      </c>
      <c r="J395" t="str">
        <f t="shared" si="171"/>
        <v xml:space="preserve"> ADD  START_DATE VARCHAR(42);</v>
      </c>
      <c r="L395" s="14"/>
      <c r="M395" s="18" t="str">
        <f t="shared" si="172"/>
        <v>START_DATE,</v>
      </c>
      <c r="N395" s="5" t="str">
        <f t="shared" si="165"/>
        <v>START_DATE VARCHAR(42),</v>
      </c>
      <c r="O395" s="1" t="s">
        <v>289</v>
      </c>
      <c r="P395" t="s">
        <v>8</v>
      </c>
      <c r="W395" s="17" t="str">
        <f t="shared" si="166"/>
        <v>startDate</v>
      </c>
      <c r="X395" s="3" t="str">
        <f t="shared" si="167"/>
        <v>"startDate":"",</v>
      </c>
      <c r="Y395" s="22" t="str">
        <f t="shared" si="168"/>
        <v>public static String START_DATE="startDate";</v>
      </c>
      <c r="Z395" s="7" t="str">
        <f t="shared" si="169"/>
        <v>private String startDate="";</v>
      </c>
    </row>
    <row r="396" spans="2:26" ht="19.2" x14ac:dyDescent="0.45">
      <c r="B396" s="8" t="s">
        <v>266</v>
      </c>
      <c r="C396" s="1" t="s">
        <v>1</v>
      </c>
      <c r="D396" s="12">
        <v>42</v>
      </c>
      <c r="I396" t="str">
        <f>I390</f>
        <v>ALTER TABLE TM_TASK_COMMENT</v>
      </c>
      <c r="J396" t="str">
        <f t="shared" si="171"/>
        <v xml:space="preserve"> ADD  START_TIME VARCHAR(42);</v>
      </c>
      <c r="L396" s="14"/>
      <c r="M396" s="18" t="str">
        <f>CONCATENATE(B396,",")</f>
        <v>START_TIME,</v>
      </c>
      <c r="N396" s="5" t="str">
        <f t="shared" si="165"/>
        <v>START_TIME VARCHAR(42),</v>
      </c>
      <c r="O396" s="1" t="s">
        <v>289</v>
      </c>
      <c r="P396" t="s">
        <v>133</v>
      </c>
      <c r="W396" s="17" t="str">
        <f t="shared" si="166"/>
        <v>startTime</v>
      </c>
      <c r="X396" s="3" t="str">
        <f t="shared" si="167"/>
        <v>"startTime":"",</v>
      </c>
      <c r="Y396" s="22" t="str">
        <f t="shared" si="168"/>
        <v>public static String START_TIME="startTime";</v>
      </c>
      <c r="Z396" s="7" t="str">
        <f t="shared" si="169"/>
        <v>private String startTime="";</v>
      </c>
    </row>
    <row r="397" spans="2:26" ht="19.2" x14ac:dyDescent="0.45">
      <c r="B397" s="8" t="s">
        <v>629</v>
      </c>
      <c r="C397" s="1" t="s">
        <v>1</v>
      </c>
      <c r="D397" s="12">
        <v>42</v>
      </c>
      <c r="I397" t="str">
        <f>I393</f>
        <v>ALTER TABLE TM_TASK_COMMENT</v>
      </c>
      <c r="J397" t="str">
        <f t="shared" si="171"/>
        <v xml:space="preserve"> ADD  START_TYPE VARCHAR(42);</v>
      </c>
      <c r="L397" s="14"/>
      <c r="M397" s="18" t="str">
        <f>CONCATENATE(B397,",")</f>
        <v>START_TYPE,</v>
      </c>
      <c r="N397" s="5" t="str">
        <f t="shared" si="165"/>
        <v>START_TYPE VARCHAR(42),</v>
      </c>
      <c r="O397" s="1" t="s">
        <v>289</v>
      </c>
      <c r="P397" t="s">
        <v>51</v>
      </c>
      <c r="W397" s="17" t="str">
        <f t="shared" si="166"/>
        <v>startType</v>
      </c>
      <c r="X397" s="3" t="str">
        <f t="shared" si="167"/>
        <v>"startType":"",</v>
      </c>
      <c r="Y397" s="22" t="str">
        <f t="shared" si="168"/>
        <v>public static String START_TYPE="startType";</v>
      </c>
      <c r="Z397" s="7" t="str">
        <f t="shared" si="169"/>
        <v>private String startType="";</v>
      </c>
    </row>
    <row r="398" spans="2:26" ht="19.2" x14ac:dyDescent="0.45">
      <c r="B398" s="8" t="s">
        <v>686</v>
      </c>
      <c r="C398" s="1" t="s">
        <v>1</v>
      </c>
      <c r="D398" s="12">
        <v>42</v>
      </c>
      <c r="I398" t="str">
        <f>I394</f>
        <v>ALTER TABLE TM_TASK_COMMENT</v>
      </c>
      <c r="J398" t="str">
        <f t="shared" si="171"/>
        <v xml:space="preserve"> ADD  COMMENT_STATUS VARCHAR(42);</v>
      </c>
      <c r="L398" s="14"/>
      <c r="M398" s="18" t="str">
        <f>CONCATENATE(B398,",")</f>
        <v>COMMENT_STATUS,</v>
      </c>
      <c r="N398" s="5" t="str">
        <f t="shared" si="165"/>
        <v>COMMENT_STATUS VARCHAR(42),</v>
      </c>
      <c r="O398" s="1" t="s">
        <v>323</v>
      </c>
      <c r="P398" t="s">
        <v>3</v>
      </c>
      <c r="W398" s="17" t="str">
        <f t="shared" si="166"/>
        <v>commentStatus</v>
      </c>
      <c r="X398" s="3" t="str">
        <f t="shared" si="167"/>
        <v>"commentStatus":"",</v>
      </c>
      <c r="Y398" s="22" t="str">
        <f t="shared" si="168"/>
        <v>public static String COMMENT_STATUS="commentStatus";</v>
      </c>
      <c r="Z398" s="7" t="str">
        <f t="shared" si="169"/>
        <v>private String commentStatus="";</v>
      </c>
    </row>
    <row r="399" spans="2:26" ht="19.2" x14ac:dyDescent="0.45">
      <c r="B399" s="1" t="s">
        <v>328</v>
      </c>
      <c r="C399" s="1" t="s">
        <v>1</v>
      </c>
      <c r="D399" s="4">
        <v>444</v>
      </c>
      <c r="L399" s="12"/>
      <c r="M399" s="18"/>
      <c r="N399" s="5" t="str">
        <f t="shared" si="165"/>
        <v>FK_PARENT_COMMENT_ID VARCHAR(444),</v>
      </c>
      <c r="O399" s="1" t="s">
        <v>10</v>
      </c>
      <c r="P399" t="s">
        <v>131</v>
      </c>
      <c r="Q399" t="s">
        <v>323</v>
      </c>
      <c r="R399" t="s">
        <v>329</v>
      </c>
      <c r="W399" s="17" t="str">
        <f t="shared" si="166"/>
        <v>fkParentCommentİd</v>
      </c>
      <c r="X399" s="3" t="str">
        <f t="shared" si="167"/>
        <v>"fkParentCommentİd":"",</v>
      </c>
      <c r="Y399" s="22" t="str">
        <f t="shared" si="168"/>
        <v>public static String FK_PARENT_COMMENT_ID="fkParentCommentİd";</v>
      </c>
      <c r="Z399" s="7" t="str">
        <f t="shared" si="169"/>
        <v>private String fkParentCommentİd="";</v>
      </c>
    </row>
    <row r="400" spans="2:26" ht="19.2" x14ac:dyDescent="0.45">
      <c r="C400" s="1"/>
      <c r="D400" s="8"/>
      <c r="M400" s="18"/>
      <c r="N400" s="33" t="s">
        <v>130</v>
      </c>
      <c r="O400" s="1"/>
      <c r="W400" s="17"/>
    </row>
    <row r="401" spans="2:26" ht="19.2" x14ac:dyDescent="0.45">
      <c r="C401" s="1"/>
      <c r="D401" s="8"/>
      <c r="M401" s="18"/>
      <c r="N401" s="31" t="s">
        <v>126</v>
      </c>
      <c r="O401" s="1"/>
      <c r="W401" s="17"/>
    </row>
    <row r="402" spans="2:26" ht="19.2" x14ac:dyDescent="0.45">
      <c r="C402" s="14"/>
      <c r="D402" s="9"/>
      <c r="M402" s="20"/>
      <c r="W402" s="17"/>
    </row>
    <row r="403" spans="2:26" x14ac:dyDescent="0.3">
      <c r="B403" s="2" t="s">
        <v>369</v>
      </c>
      <c r="I403" t="str">
        <f>CONCATENATE("ALTER TABLE"," ",B403)</f>
        <v>ALTER TABLE TM_TASK_COMMENT_LIST</v>
      </c>
      <c r="J403" t="s">
        <v>293</v>
      </c>
      <c r="K403" s="26" t="str">
        <f>CONCATENATE(J403," VIEW ",B403," AS SELECT")</f>
        <v>create OR REPLACE VIEW TM_TASK_COMMENT_LIST AS SELECT</v>
      </c>
      <c r="N403" s="5" t="str">
        <f>CONCATENATE("CREATE TABLE ",B403," ","(")</f>
        <v>CREATE TABLE TM_TASK_COMMENT_LIST (</v>
      </c>
    </row>
    <row r="404" spans="2:26" ht="19.2" x14ac:dyDescent="0.45">
      <c r="B404" s="1" t="s">
        <v>2</v>
      </c>
      <c r="C404" s="1" t="s">
        <v>1</v>
      </c>
      <c r="D404" s="4">
        <v>30</v>
      </c>
      <c r="E404" s="24" t="s">
        <v>113</v>
      </c>
      <c r="I404" t="str">
        <f>I403</f>
        <v>ALTER TABLE TM_TASK_COMMENT_LIST</v>
      </c>
      <c r="K404" s="25" t="str">
        <f t="shared" ref="K404:K431" si="173">CONCATENATE(B404,",")</f>
        <v>ID,</v>
      </c>
      <c r="L404" s="12"/>
      <c r="M404" s="18" t="str">
        <f>CONCATENATE(B404,",")</f>
        <v>ID,</v>
      </c>
      <c r="N404" s="5" t="str">
        <f>CONCATENATE(B404," ",C404,"(",D404,") ",E404," ,")</f>
        <v>ID VARCHAR(30) NOT NULL ,</v>
      </c>
      <c r="O404" s="1" t="s">
        <v>2</v>
      </c>
      <c r="P404" s="6"/>
      <c r="Q404" s="6"/>
      <c r="R404" s="6"/>
      <c r="S404" s="6"/>
      <c r="T404" s="6"/>
      <c r="U404" s="6"/>
      <c r="V404" s="6"/>
      <c r="W404" s="17" t="str">
        <f t="shared" ref="W404:W414" si="174"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id</v>
      </c>
      <c r="X404" s="3" t="str">
        <f t="shared" ref="X404:X414" si="175">CONCATENATE("""",W404,"""",":","""","""",",")</f>
        <v>"id":"",</v>
      </c>
      <c r="Y404" s="22" t="str">
        <f t="shared" ref="Y404:Y414" si="176">CONCATENATE("public static String ",,B404,,"=","""",W404,""";")</f>
        <v>public static String ID="id";</v>
      </c>
      <c r="Z404" s="7" t="str">
        <f t="shared" ref="Z404:Z414" si="177">CONCATENATE("private String ",W404,"=","""""",";")</f>
        <v>private String id="";</v>
      </c>
    </row>
    <row r="405" spans="2:26" ht="19.2" x14ac:dyDescent="0.45">
      <c r="B405" s="1" t="s">
        <v>3</v>
      </c>
      <c r="C405" s="1" t="s">
        <v>1</v>
      </c>
      <c r="D405" s="4">
        <v>10</v>
      </c>
      <c r="I405" t="str">
        <f>I404</f>
        <v>ALTER TABLE TM_TASK_COMMENT_LIST</v>
      </c>
      <c r="K405" s="25" t="str">
        <f t="shared" si="173"/>
        <v>STATUS,</v>
      </c>
      <c r="L405" s="12"/>
      <c r="M405" s="18" t="str">
        <f>CONCATENATE(B405,",")</f>
        <v>STATUS,</v>
      </c>
      <c r="N405" s="5" t="str">
        <f t="shared" ref="N405:N414" si="178">CONCATENATE(B405," ",C405,"(",D405,")",",")</f>
        <v>STATUS VARCHAR(10),</v>
      </c>
      <c r="O405" s="1" t="s">
        <v>3</v>
      </c>
      <c r="W405" s="17" t="str">
        <f t="shared" si="174"/>
        <v>status</v>
      </c>
      <c r="X405" s="3" t="str">
        <f t="shared" si="175"/>
        <v>"status":"",</v>
      </c>
      <c r="Y405" s="22" t="str">
        <f t="shared" si="176"/>
        <v>public static String STATUS="status";</v>
      </c>
      <c r="Z405" s="7" t="str">
        <f t="shared" si="177"/>
        <v>private String status="";</v>
      </c>
    </row>
    <row r="406" spans="2:26" ht="19.2" x14ac:dyDescent="0.45">
      <c r="B406" s="1" t="s">
        <v>4</v>
      </c>
      <c r="C406" s="1" t="s">
        <v>1</v>
      </c>
      <c r="D406" s="4">
        <v>30</v>
      </c>
      <c r="I406" t="str">
        <f>I405</f>
        <v>ALTER TABLE TM_TASK_COMMENT_LIST</v>
      </c>
      <c r="K406" s="25" t="str">
        <f t="shared" si="173"/>
        <v>INSERT_DATE,</v>
      </c>
      <c r="L406" s="12"/>
      <c r="M406" s="18" t="str">
        <f>CONCATENATE(B406,",")</f>
        <v>INSERT_DATE,</v>
      </c>
      <c r="N406" s="5" t="str">
        <f t="shared" si="178"/>
        <v>INSERT_DATE VARCHAR(30),</v>
      </c>
      <c r="O406" s="1" t="s">
        <v>7</v>
      </c>
      <c r="P406" t="s">
        <v>8</v>
      </c>
      <c r="W406" s="17" t="str">
        <f t="shared" si="174"/>
        <v>insertDate</v>
      </c>
      <c r="X406" s="3" t="str">
        <f t="shared" si="175"/>
        <v>"insertDate":"",</v>
      </c>
      <c r="Y406" s="22" t="str">
        <f t="shared" si="176"/>
        <v>public static String INSERT_DATE="insertDate";</v>
      </c>
      <c r="Z406" s="7" t="str">
        <f t="shared" si="177"/>
        <v>private String insertDate="";</v>
      </c>
    </row>
    <row r="407" spans="2:26" ht="19.2" x14ac:dyDescent="0.45">
      <c r="B407" s="1" t="s">
        <v>5</v>
      </c>
      <c r="C407" s="1" t="s">
        <v>1</v>
      </c>
      <c r="D407" s="4">
        <v>30</v>
      </c>
      <c r="I407" t="str">
        <f>I406</f>
        <v>ALTER TABLE TM_TASK_COMMENT_LIST</v>
      </c>
      <c r="K407" s="25" t="str">
        <f t="shared" si="173"/>
        <v>MODIFICATION_DATE,</v>
      </c>
      <c r="L407" s="12"/>
      <c r="M407" s="18" t="str">
        <f>CONCATENATE(B407,",")</f>
        <v>MODIFICATION_DATE,</v>
      </c>
      <c r="N407" s="5" t="str">
        <f t="shared" si="178"/>
        <v>MODIFICATION_DATE VARCHAR(30),</v>
      </c>
      <c r="O407" s="1" t="s">
        <v>9</v>
      </c>
      <c r="P407" t="s">
        <v>8</v>
      </c>
      <c r="W407" s="17" t="str">
        <f t="shared" si="174"/>
        <v>modificationDate</v>
      </c>
      <c r="X407" s="3" t="str">
        <f t="shared" si="175"/>
        <v>"modificationDate":"",</v>
      </c>
      <c r="Y407" s="22" t="str">
        <f t="shared" si="176"/>
        <v>public static String MODIFICATION_DATE="modificationDate";</v>
      </c>
      <c r="Z407" s="7" t="str">
        <f t="shared" si="177"/>
        <v>private String modificationDate="";</v>
      </c>
    </row>
    <row r="408" spans="2:26" ht="19.2" x14ac:dyDescent="0.45">
      <c r="B408" s="1" t="s">
        <v>367</v>
      </c>
      <c r="C408" s="1" t="s">
        <v>1</v>
      </c>
      <c r="D408" s="4">
        <v>222</v>
      </c>
      <c r="I408" t="str">
        <f>I289</f>
        <v>ALTER TABLE TM_TASK_REPORTER</v>
      </c>
      <c r="K408" s="25" t="str">
        <f t="shared" si="173"/>
        <v>FK_BACKLOG_ID,</v>
      </c>
      <c r="L408" s="12"/>
      <c r="M408" s="18" t="str">
        <f>CONCATENATE(B408,",")</f>
        <v>FK_BACKLOG_ID,</v>
      </c>
      <c r="N408" s="5" t="str">
        <f t="shared" si="178"/>
        <v>FK_BACKLOG_ID VARCHAR(222),</v>
      </c>
      <c r="O408" s="1" t="s">
        <v>10</v>
      </c>
      <c r="P408" t="s">
        <v>354</v>
      </c>
      <c r="Q408" t="s">
        <v>2</v>
      </c>
      <c r="W408" s="17" t="str">
        <f t="shared" si="174"/>
        <v>fkBacklogId</v>
      </c>
      <c r="X408" s="3" t="str">
        <f t="shared" si="175"/>
        <v>"fkBacklogId":"",</v>
      </c>
      <c r="Y408" s="22" t="str">
        <f t="shared" si="176"/>
        <v>public static String FK_BACKLOG_ID="fkBacklogId";</v>
      </c>
      <c r="Z408" s="7" t="str">
        <f t="shared" si="177"/>
        <v>private String fkBacklogId="";</v>
      </c>
    </row>
    <row r="409" spans="2:26" ht="19.2" x14ac:dyDescent="0.45">
      <c r="B409" s="1" t="s">
        <v>21</v>
      </c>
      <c r="C409" s="1" t="s">
        <v>1</v>
      </c>
      <c r="D409" s="4">
        <v>444</v>
      </c>
      <c r="J409" s="23"/>
      <c r="K409" s="25" t="s">
        <v>370</v>
      </c>
      <c r="L409" s="12"/>
      <c r="M409" s="18"/>
      <c r="N409" s="5" t="str">
        <f>CONCATENATE(B409," ",C409,"(",D409,")",",")</f>
        <v>USERNAME VARCHAR(444),</v>
      </c>
      <c r="O409" s="1" t="s">
        <v>21</v>
      </c>
      <c r="W409" s="17" t="str">
        <f>CONCATENATE(,LOWER(O409),UPPER(LEFT(P409,1)),LOWER(RIGHT(P409,LEN(P409)-IF(LEN(P409)&gt;0,1,LEN(P409)))),UPPER(LEFT(Q409,1)),LOWER(RIGHT(Q409,LEN(Q409)-IF(LEN(Q409)&gt;0,1,LEN(Q409)))),UPPER(LEFT(R409,1)),LOWER(RIGHT(R409,LEN(R409)-IF(LEN(R409)&gt;0,1,LEN(R409)))),UPPER(LEFT(S409,1)),LOWER(RIGHT(S409,LEN(S409)-IF(LEN(S409)&gt;0,1,LEN(S409)))),UPPER(LEFT(T409,1)),LOWER(RIGHT(T409,LEN(T409)-IF(LEN(T409)&gt;0,1,LEN(T409)))),UPPER(LEFT(U409,1)),LOWER(RIGHT(U409,LEN(U409)-IF(LEN(U409)&gt;0,1,LEN(U409)))),UPPER(LEFT(V409,1)),LOWER(RIGHT(V409,LEN(V409)-IF(LEN(V409)&gt;0,1,LEN(V409)))))</f>
        <v>username</v>
      </c>
      <c r="X409" s="3" t="str">
        <f>CONCATENATE("""",W409,"""",":","""","""",",")</f>
        <v>"username":"",</v>
      </c>
      <c r="Y409" s="22" t="str">
        <f>CONCATENATE("public static String ",,B409,,"=","""",W409,""";")</f>
        <v>public static String USERNAME="username";</v>
      </c>
      <c r="Z409" s="7" t="str">
        <f>CONCATENATE("private String ",W409,"=","""""",";")</f>
        <v>private String username="";</v>
      </c>
    </row>
    <row r="410" spans="2:26" ht="19.2" x14ac:dyDescent="0.45">
      <c r="B410" s="1" t="s">
        <v>371</v>
      </c>
      <c r="C410" s="1" t="s">
        <v>1</v>
      </c>
      <c r="D410" s="4">
        <v>444</v>
      </c>
      <c r="J410" s="23"/>
      <c r="K410" s="25" t="s">
        <v>437</v>
      </c>
      <c r="L410" s="12"/>
      <c r="M410" s="18"/>
      <c r="N410" s="5" t="str">
        <f>CONCATENATE(B410," ",C410,"(",D410,")",",")</f>
        <v>AVATAR_URL VARCHAR(444),</v>
      </c>
      <c r="O410" s="1" t="s">
        <v>372</v>
      </c>
      <c r="P410" t="s">
        <v>325</v>
      </c>
      <c r="W410" s="17" t="str">
        <f>CONCATENATE(,LOWER(O410),UPPER(LEFT(P410,1)),LOWER(RIGHT(P410,LEN(P410)-IF(LEN(P410)&gt;0,1,LEN(P410)))),UPPER(LEFT(Q410,1)),LOWER(RIGHT(Q410,LEN(Q410)-IF(LEN(Q410)&gt;0,1,LEN(Q410)))),UPPER(LEFT(R410,1)),LOWER(RIGHT(R410,LEN(R410)-IF(LEN(R410)&gt;0,1,LEN(R410)))),UPPER(LEFT(S410,1)),LOWER(RIGHT(S410,LEN(S410)-IF(LEN(S410)&gt;0,1,LEN(S410)))),UPPER(LEFT(T410,1)),LOWER(RIGHT(T410,LEN(T410)-IF(LEN(T410)&gt;0,1,LEN(T410)))),UPPER(LEFT(U410,1)),LOWER(RIGHT(U410,LEN(U410)-IF(LEN(U410)&gt;0,1,LEN(U410)))),UPPER(LEFT(V410,1)),LOWER(RIGHT(V410,LEN(V410)-IF(LEN(V410)&gt;0,1,LEN(V410)))))</f>
        <v>avatarUrl</v>
      </c>
      <c r="X410" s="3" t="str">
        <f>CONCATENATE("""",W410,"""",":","""","""",",")</f>
        <v>"avatarUrl":"",</v>
      </c>
      <c r="Y410" s="22" t="str">
        <f>CONCATENATE("public static String ",,B410,,"=","""",W410,""";")</f>
        <v>public static String AVATAR_URL="avatarUrl";</v>
      </c>
      <c r="Z410" s="7" t="str">
        <f>CONCATENATE("private String ",W410,"=","""""",";")</f>
        <v>private String avatarUrl="";</v>
      </c>
    </row>
    <row r="411" spans="2:26" ht="19.2" x14ac:dyDescent="0.45">
      <c r="B411" s="1" t="s">
        <v>11</v>
      </c>
      <c r="C411" s="1" t="s">
        <v>1</v>
      </c>
      <c r="D411" s="4">
        <v>444</v>
      </c>
      <c r="J411" s="23"/>
      <c r="K411" s="25" t="str">
        <f t="shared" si="173"/>
        <v>FK_USER_ID,</v>
      </c>
      <c r="L411" s="12"/>
      <c r="M411" s="18"/>
      <c r="N411" s="5" t="str">
        <f t="shared" si="178"/>
        <v>FK_USER_ID VARCHAR(444),</v>
      </c>
      <c r="O411" s="1" t="s">
        <v>10</v>
      </c>
      <c r="P411" t="s">
        <v>12</v>
      </c>
      <c r="Q411" t="s">
        <v>2</v>
      </c>
      <c r="W411" s="17" t="str">
        <f t="shared" si="174"/>
        <v>fkUserId</v>
      </c>
      <c r="X411" s="3" t="str">
        <f t="shared" si="175"/>
        <v>"fkUserId":"",</v>
      </c>
      <c r="Y411" s="22" t="str">
        <f t="shared" si="176"/>
        <v>public static String FK_USER_ID="fkUserId";</v>
      </c>
      <c r="Z411" s="7" t="str">
        <f t="shared" si="177"/>
        <v>private String fkUserId="";</v>
      </c>
    </row>
    <row r="412" spans="2:26" ht="19.2" x14ac:dyDescent="0.45">
      <c r="B412" s="1" t="s">
        <v>323</v>
      </c>
      <c r="C412" s="1" t="s">
        <v>1</v>
      </c>
      <c r="D412" s="4">
        <v>3000</v>
      </c>
      <c r="K412" s="25" t="str">
        <f t="shared" si="173"/>
        <v>COMMENT,</v>
      </c>
      <c r="L412" s="12"/>
      <c r="M412" s="18"/>
      <c r="N412" s="5" t="str">
        <f t="shared" si="178"/>
        <v>COMMENT VARCHAR(3000),</v>
      </c>
      <c r="O412" s="1" t="s">
        <v>323</v>
      </c>
      <c r="W412" s="17" t="str">
        <f t="shared" si="174"/>
        <v>comment</v>
      </c>
      <c r="X412" s="3" t="str">
        <f t="shared" si="175"/>
        <v>"comment":"",</v>
      </c>
      <c r="Y412" s="22" t="str">
        <f t="shared" si="176"/>
        <v>public static String COMMENT="comment";</v>
      </c>
      <c r="Z412" s="7" t="str">
        <f t="shared" si="177"/>
        <v>private String comment="";</v>
      </c>
    </row>
    <row r="413" spans="2:26" ht="19.2" x14ac:dyDescent="0.45">
      <c r="B413" s="1" t="s">
        <v>327</v>
      </c>
      <c r="C413" s="1" t="s">
        <v>1</v>
      </c>
      <c r="D413" s="4">
        <v>30</v>
      </c>
      <c r="I413" t="str">
        <f>I296</f>
        <v>ALTER TABLE TM_TASK_LABEL</v>
      </c>
      <c r="K413" s="25" t="str">
        <f t="shared" si="173"/>
        <v>COMMENT_DATE,</v>
      </c>
      <c r="L413" s="12"/>
      <c r="M413" s="18" t="str">
        <f>CONCATENATE(B413,",")</f>
        <v>COMMENT_DATE,</v>
      </c>
      <c r="N413" s="5" t="str">
        <f t="shared" si="178"/>
        <v>COMMENT_DATE VARCHAR(30),</v>
      </c>
      <c r="O413" s="1" t="s">
        <v>323</v>
      </c>
      <c r="P413" t="s">
        <v>8</v>
      </c>
      <c r="W413" s="17" t="str">
        <f t="shared" si="174"/>
        <v>commentDate</v>
      </c>
      <c r="X413" s="3" t="str">
        <f t="shared" si="175"/>
        <v>"commentDate":"",</v>
      </c>
      <c r="Y413" s="22" t="str">
        <f t="shared" si="176"/>
        <v>public static String COMMENT_DATE="commentDate";</v>
      </c>
      <c r="Z413" s="7" t="str">
        <f t="shared" si="177"/>
        <v>private String commentDate="";</v>
      </c>
    </row>
    <row r="414" spans="2:26" ht="19.2" x14ac:dyDescent="0.45">
      <c r="B414" s="1" t="s">
        <v>368</v>
      </c>
      <c r="C414" s="1" t="s">
        <v>1</v>
      </c>
      <c r="D414" s="4">
        <v>30</v>
      </c>
      <c r="I414" t="str">
        <f>I297</f>
        <v>ALTER TABLE TM_TASK_LABEL</v>
      </c>
      <c r="K414" s="25" t="str">
        <f t="shared" si="173"/>
        <v>COMMENT_TIME,</v>
      </c>
      <c r="L414" s="12"/>
      <c r="M414" s="18" t="str">
        <f>CONCATENATE(B414,",")</f>
        <v>COMMENT_TIME,</v>
      </c>
      <c r="N414" s="5" t="str">
        <f t="shared" si="178"/>
        <v>COMMENT_TIME VARCHAR(30),</v>
      </c>
      <c r="O414" s="1" t="s">
        <v>323</v>
      </c>
      <c r="P414" t="s">
        <v>133</v>
      </c>
      <c r="W414" s="17" t="str">
        <f t="shared" si="174"/>
        <v>commentTime</v>
      </c>
      <c r="X414" s="3" t="str">
        <f t="shared" si="175"/>
        <v>"commentTime":"",</v>
      </c>
      <c r="Y414" s="22" t="str">
        <f t="shared" si="176"/>
        <v>public static String COMMENT_TIME="commentTime";</v>
      </c>
      <c r="Z414" s="7" t="str">
        <f t="shared" si="177"/>
        <v>private String commentTime="";</v>
      </c>
    </row>
    <row r="415" spans="2:26" ht="19.2" x14ac:dyDescent="0.45">
      <c r="B415" s="1" t="s">
        <v>421</v>
      </c>
      <c r="C415" s="1" t="s">
        <v>1</v>
      </c>
      <c r="D415" s="4">
        <v>444</v>
      </c>
      <c r="I415" t="str">
        <f>I414</f>
        <v>ALTER TABLE TM_TASK_LABEL</v>
      </c>
      <c r="J415" t="str">
        <f>CONCATENATE(LEFT(CONCATENATE(" ADD "," ",N415,";"),LEN(CONCATENATE(" ADD "," ",N415,";"))-2),";")</f>
        <v xml:space="preserve"> ADD  COMMENT_TYPE VARCHAR(444);</v>
      </c>
      <c r="K415" s="25" t="str">
        <f t="shared" si="173"/>
        <v>COMMENT_TYPE,</v>
      </c>
      <c r="L415" s="12"/>
      <c r="M415" s="18"/>
      <c r="N415" s="5" t="str">
        <f t="shared" ref="N415:N420" si="179">CONCATENATE(B415," ",C415,"(",D415,")",",")</f>
        <v>COMMENT_TYPE VARCHAR(444),</v>
      </c>
      <c r="O415" s="1" t="s">
        <v>323</v>
      </c>
      <c r="P415" t="s">
        <v>51</v>
      </c>
      <c r="W415" s="17" t="str">
        <f t="shared" ref="W415:W420" si="180">CONCATENATE(,LOWER(O415),UPPER(LEFT(P415,1)),LOWER(RIGHT(P415,LEN(P415)-IF(LEN(P415)&gt;0,1,LEN(P415)))),UPPER(LEFT(Q415,1)),LOWER(RIGHT(Q415,LEN(Q415)-IF(LEN(Q415)&gt;0,1,LEN(Q415)))),UPPER(LEFT(R415,1)),LOWER(RIGHT(R415,LEN(R415)-IF(LEN(R415)&gt;0,1,LEN(R415)))),UPPER(LEFT(S415,1)),LOWER(RIGHT(S415,LEN(S415)-IF(LEN(S415)&gt;0,1,LEN(S415)))),UPPER(LEFT(T415,1)),LOWER(RIGHT(T415,LEN(T415)-IF(LEN(T415)&gt;0,1,LEN(T415)))),UPPER(LEFT(U415,1)),LOWER(RIGHT(U415,LEN(U415)-IF(LEN(U415)&gt;0,1,LEN(U415)))),UPPER(LEFT(V415,1)),LOWER(RIGHT(V415,LEN(V415)-IF(LEN(V415)&gt;0,1,LEN(V415)))))</f>
        <v>commentType</v>
      </c>
      <c r="X415" s="3" t="str">
        <f t="shared" ref="X415:X420" si="181">CONCATENATE("""",W415,"""",":","""","""",",")</f>
        <v>"commentType":"",</v>
      </c>
      <c r="Y415" s="22" t="str">
        <f t="shared" ref="Y415:Y420" si="182">CONCATENATE("public static String ",,B415,,"=","""",W415,""";")</f>
        <v>public static String COMMENT_TYPE="commentType";</v>
      </c>
      <c r="Z415" s="7" t="str">
        <f t="shared" ref="Z415:Z420" si="183">CONCATENATE("private String ",W415,"=","""""",";")</f>
        <v>private String commentType="";</v>
      </c>
    </row>
    <row r="416" spans="2:26" ht="19.2" x14ac:dyDescent="0.45">
      <c r="B416" s="1" t="s">
        <v>318</v>
      </c>
      <c r="C416" s="1" t="s">
        <v>1</v>
      </c>
      <c r="D416" s="4">
        <v>222</v>
      </c>
      <c r="I416" t="str">
        <f>I414</f>
        <v>ALTER TABLE TM_TASK_LABEL</v>
      </c>
      <c r="J416" t="str">
        <f>CONCATENATE(LEFT(CONCATENATE(" ADD "," ",N416,";"),LEN(CONCATENATE(" ADD "," ",N416,";"))-2),";")</f>
        <v xml:space="preserve"> ADD  FK_TASK_ID VARCHAR(222);</v>
      </c>
      <c r="K416" s="25" t="str">
        <f t="shared" si="173"/>
        <v>FK_TASK_ID,</v>
      </c>
      <c r="L416" s="12"/>
      <c r="M416" s="18" t="str">
        <f>CONCATENATE(B416,",")</f>
        <v>FK_TASK_ID,</v>
      </c>
      <c r="N416" s="5" t="str">
        <f t="shared" si="179"/>
        <v>FK_TASK_ID VARCHAR(222),</v>
      </c>
      <c r="O416" s="1" t="s">
        <v>10</v>
      </c>
      <c r="P416" t="s">
        <v>311</v>
      </c>
      <c r="Q416" t="s">
        <v>2</v>
      </c>
      <c r="W416" s="17" t="str">
        <f t="shared" si="180"/>
        <v>fkTaskId</v>
      </c>
      <c r="X416" s="3" t="str">
        <f t="shared" si="181"/>
        <v>"fkTaskId":"",</v>
      </c>
      <c r="Y416" s="22" t="str">
        <f t="shared" si="182"/>
        <v>public static String FK_TASK_ID="fkTaskId";</v>
      </c>
      <c r="Z416" s="7" t="str">
        <f t="shared" si="183"/>
        <v>private String fkTaskId="";</v>
      </c>
    </row>
    <row r="417" spans="2:26" ht="19.2" x14ac:dyDescent="0.45">
      <c r="B417" s="1" t="s">
        <v>545</v>
      </c>
      <c r="C417" s="1" t="s">
        <v>1</v>
      </c>
      <c r="D417" s="4">
        <v>222</v>
      </c>
      <c r="I417" t="str">
        <f>I413</f>
        <v>ALTER TABLE TM_TASK_LABEL</v>
      </c>
      <c r="J417" t="str">
        <f>CONCATENATE(LEFT(CONCATENATE(" ADD "," ",N417,";"),LEN(CONCATENATE(" ADD "," ",N417,";"))-2),";")</f>
        <v xml:space="preserve"> ADD  IS_BUG VARCHAR(222);</v>
      </c>
      <c r="K417" s="25" t="str">
        <f t="shared" si="173"/>
        <v>IS_BUG,</v>
      </c>
      <c r="L417" s="12"/>
      <c r="M417" s="18" t="str">
        <f>CONCATENATE(B417,",")</f>
        <v>IS_BUG,</v>
      </c>
      <c r="N417" s="5" t="str">
        <f t="shared" si="179"/>
        <v>IS_BUG VARCHAR(222),</v>
      </c>
      <c r="O417" s="1" t="s">
        <v>112</v>
      </c>
      <c r="P417" t="s">
        <v>409</v>
      </c>
      <c r="W417" s="17" t="str">
        <f t="shared" si="180"/>
        <v>isBug</v>
      </c>
      <c r="X417" s="3" t="str">
        <f t="shared" si="181"/>
        <v>"isBug":"",</v>
      </c>
      <c r="Y417" s="22" t="str">
        <f t="shared" si="182"/>
        <v>public static String IS_BUG="isBug";</v>
      </c>
      <c r="Z417" s="7" t="str">
        <f t="shared" si="183"/>
        <v>private String isBug="";</v>
      </c>
    </row>
    <row r="418" spans="2:26" ht="19.2" x14ac:dyDescent="0.45">
      <c r="B418" s="1" t="s">
        <v>546</v>
      </c>
      <c r="C418" s="1" t="s">
        <v>1</v>
      </c>
      <c r="D418" s="4">
        <v>222</v>
      </c>
      <c r="I418" t="str">
        <f>I414</f>
        <v>ALTER TABLE TM_TASK_LABEL</v>
      </c>
      <c r="J418" t="str">
        <f>CONCATENATE(LEFT(CONCATENATE(" ADD "," ",N418,";"),LEN(CONCATENATE(" ADD "," ",N418,";"))-2),";")</f>
        <v xml:space="preserve"> ADD  IS_REQUEST VARCHAR(222);</v>
      </c>
      <c r="K418" s="25" t="str">
        <f t="shared" si="173"/>
        <v>IS_REQUEST,</v>
      </c>
      <c r="L418" s="12"/>
      <c r="M418" s="18" t="str">
        <f>CONCATENATE(B418,",")</f>
        <v>IS_REQUEST,</v>
      </c>
      <c r="N418" s="5" t="str">
        <f t="shared" si="179"/>
        <v>IS_REQUEST VARCHAR(222),</v>
      </c>
      <c r="O418" s="1" t="s">
        <v>112</v>
      </c>
      <c r="P418" t="s">
        <v>547</v>
      </c>
      <c r="W418" s="17" t="str">
        <f t="shared" si="180"/>
        <v>isRequest</v>
      </c>
      <c r="X418" s="3" t="str">
        <f t="shared" si="181"/>
        <v>"isRequest":"",</v>
      </c>
      <c r="Y418" s="22" t="str">
        <f t="shared" si="182"/>
        <v>public static String IS_REQUEST="isRequest";</v>
      </c>
      <c r="Z418" s="7" t="str">
        <f t="shared" si="183"/>
        <v>private String isRequest="";</v>
      </c>
    </row>
    <row r="419" spans="2:26" ht="19.2" x14ac:dyDescent="0.45">
      <c r="B419" s="1" t="s">
        <v>544</v>
      </c>
      <c r="C419" s="1" t="s">
        <v>1</v>
      </c>
      <c r="D419" s="4">
        <v>222</v>
      </c>
      <c r="I419" t="str">
        <f>I415</f>
        <v>ALTER TABLE TM_TASK_LABEL</v>
      </c>
      <c r="J419" t="str">
        <f>CONCATENATE(LEFT(CONCATENATE(" ADD "," ",N419,";"),LEN(CONCATENATE(" ADD "," ",N419,";"))-2),";")</f>
        <v xml:space="preserve"> ADD  IS_SUBTASK VARCHAR(222);</v>
      </c>
      <c r="K419" s="25" t="str">
        <f t="shared" si="173"/>
        <v>IS_SUBTASK,</v>
      </c>
      <c r="L419" s="12"/>
      <c r="M419" s="18" t="str">
        <f>CONCATENATE(B419,",")</f>
        <v>IS_SUBTASK,</v>
      </c>
      <c r="N419" s="5" t="str">
        <f t="shared" si="179"/>
        <v>IS_SUBTASK VARCHAR(222),</v>
      </c>
      <c r="O419" s="1" t="s">
        <v>112</v>
      </c>
      <c r="P419" t="s">
        <v>548</v>
      </c>
      <c r="W419" s="17" t="str">
        <f t="shared" si="180"/>
        <v>isSubtask</v>
      </c>
      <c r="X419" s="3" t="str">
        <f t="shared" si="181"/>
        <v>"isSubtask":"",</v>
      </c>
      <c r="Y419" s="22" t="str">
        <f t="shared" si="182"/>
        <v>public static String IS_SUBTASK="isSubtask";</v>
      </c>
      <c r="Z419" s="7" t="str">
        <f t="shared" si="183"/>
        <v>private String isSubtask="";</v>
      </c>
    </row>
    <row r="420" spans="2:26" ht="19.2" x14ac:dyDescent="0.45">
      <c r="B420" s="1" t="s">
        <v>620</v>
      </c>
      <c r="C420" s="1" t="s">
        <v>1</v>
      </c>
      <c r="D420" s="4">
        <v>444</v>
      </c>
      <c r="K420" s="25" t="str">
        <f t="shared" si="173"/>
        <v>IS_NOTIFIED_BUG,</v>
      </c>
      <c r="L420" s="12"/>
      <c r="M420" s="18"/>
      <c r="N420" s="5" t="str">
        <f t="shared" si="179"/>
        <v>IS_NOTIFIED_BUG VARCHAR(444),</v>
      </c>
      <c r="O420" s="1" t="s">
        <v>10</v>
      </c>
      <c r="P420" t="s">
        <v>131</v>
      </c>
      <c r="Q420" t="s">
        <v>323</v>
      </c>
      <c r="R420" t="s">
        <v>329</v>
      </c>
      <c r="W420" s="17" t="str">
        <f t="shared" si="180"/>
        <v>fkParentCommentİd</v>
      </c>
      <c r="X420" s="3" t="str">
        <f t="shared" si="181"/>
        <v>"fkParentCommentİd":"",</v>
      </c>
      <c r="Y420" s="22" t="str">
        <f t="shared" si="182"/>
        <v>public static String IS_NOTIFIED_BUG="fkParentCommentİd";</v>
      </c>
      <c r="Z420" s="7" t="str">
        <f t="shared" si="183"/>
        <v>private String fkParentCommentİd="";</v>
      </c>
    </row>
    <row r="421" spans="2:26" ht="19.2" x14ac:dyDescent="0.45">
      <c r="B421" s="1" t="s">
        <v>400</v>
      </c>
      <c r="C421" s="1" t="s">
        <v>1</v>
      </c>
      <c r="D421" s="4">
        <v>50</v>
      </c>
      <c r="I421" t="str">
        <f>I417</f>
        <v>ALTER TABLE TM_TASK_LABEL</v>
      </c>
      <c r="J421" t="str">
        <f t="shared" ref="J421:J431" si="184">CONCATENATE(LEFT(CONCATENATE(" ADD "," ",N421,";"),LEN(CONCATENATE(" ADD "," ",N421,";"))-2),";")</f>
        <v xml:space="preserve"> ADD  ESTIMATED_HOURS VARCHAR(50);</v>
      </c>
      <c r="K421" s="25" t="str">
        <f t="shared" si="173"/>
        <v>ESTIMATED_HOURS,</v>
      </c>
      <c r="L421" s="12"/>
      <c r="M421" s="18" t="str">
        <f>CONCATENATE(B421,",")</f>
        <v>ESTIMATED_HOURS,</v>
      </c>
      <c r="N421" s="5" t="str">
        <f t="shared" ref="N421:N431" si="185">CONCATENATE(B421," ",C421,"(",D421,")",",")</f>
        <v>ESTIMATED_HOURS VARCHAR(50),</v>
      </c>
      <c r="O421" s="1" t="s">
        <v>405</v>
      </c>
      <c r="P421" t="s">
        <v>406</v>
      </c>
      <c r="W421" s="17" t="str">
        <f t="shared" ref="W421:W431" si="186">CONCATENATE(,LOWER(O421),UPPER(LEFT(P421,1)),LOWER(RIGHT(P421,LEN(P421)-IF(LEN(P421)&gt;0,1,LEN(P421)))),UPPER(LEFT(Q421,1)),LOWER(RIGHT(Q421,LEN(Q421)-IF(LEN(Q421)&gt;0,1,LEN(Q421)))),UPPER(LEFT(R421,1)),LOWER(RIGHT(R421,LEN(R421)-IF(LEN(R421)&gt;0,1,LEN(R421)))),UPPER(LEFT(S421,1)),LOWER(RIGHT(S421,LEN(S421)-IF(LEN(S421)&gt;0,1,LEN(S421)))),UPPER(LEFT(T421,1)),LOWER(RIGHT(T421,LEN(T421)-IF(LEN(T421)&gt;0,1,LEN(T421)))),UPPER(LEFT(U421,1)),LOWER(RIGHT(U421,LEN(U421)-IF(LEN(U421)&gt;0,1,LEN(U421)))),UPPER(LEFT(V421,1)),LOWER(RIGHT(V421,LEN(V421)-IF(LEN(V421)&gt;0,1,LEN(V421)))))</f>
        <v>estimatedHours</v>
      </c>
      <c r="X421" s="3" t="str">
        <f t="shared" ref="X421:X431" si="187">CONCATENATE("""",W421,"""",":","""","""",",")</f>
        <v>"estimatedHours":"",</v>
      </c>
      <c r="Y421" s="22" t="str">
        <f t="shared" ref="Y421:Y431" si="188">CONCATENATE("public static String ",,B421,,"=","""",W421,""";")</f>
        <v>public static String ESTIMATED_HOURS="estimatedHours";</v>
      </c>
      <c r="Z421" s="7" t="str">
        <f t="shared" ref="Z421:Z431" si="189">CONCATENATE("private String ",W421,"=","""""",";")</f>
        <v>private String estimatedHours="";</v>
      </c>
    </row>
    <row r="422" spans="2:26" ht="19.2" x14ac:dyDescent="0.45">
      <c r="B422" s="1" t="s">
        <v>401</v>
      </c>
      <c r="C422" s="1" t="s">
        <v>1</v>
      </c>
      <c r="D422" s="4">
        <v>50</v>
      </c>
      <c r="I422" t="str">
        <f>I418</f>
        <v>ALTER TABLE TM_TASK_LABEL</v>
      </c>
      <c r="J422" t="str">
        <f t="shared" si="184"/>
        <v xml:space="preserve"> ADD  SPENT_HOURS VARCHAR(50);</v>
      </c>
      <c r="K422" s="25" t="str">
        <f t="shared" si="173"/>
        <v>SPENT_HOURS,</v>
      </c>
      <c r="L422" s="12"/>
      <c r="M422" s="18" t="str">
        <f>CONCATENATE(B422,",")</f>
        <v>SPENT_HOURS,</v>
      </c>
      <c r="N422" s="5" t="str">
        <f t="shared" si="185"/>
        <v>SPENT_HOURS VARCHAR(50),</v>
      </c>
      <c r="O422" s="1" t="s">
        <v>407</v>
      </c>
      <c r="P422" t="s">
        <v>406</v>
      </c>
      <c r="W422" s="17" t="str">
        <f t="shared" si="186"/>
        <v>spentHours</v>
      </c>
      <c r="X422" s="3" t="str">
        <f t="shared" si="187"/>
        <v>"spentHours":"",</v>
      </c>
      <c r="Y422" s="22" t="str">
        <f t="shared" si="188"/>
        <v>public static String SPENT_HOURS="spentHours";</v>
      </c>
      <c r="Z422" s="7" t="str">
        <f t="shared" si="189"/>
        <v>private String spentHours="";</v>
      </c>
    </row>
    <row r="423" spans="2:26" ht="19.2" x14ac:dyDescent="0.45">
      <c r="B423" s="8" t="s">
        <v>275</v>
      </c>
      <c r="C423" s="1" t="s">
        <v>1</v>
      </c>
      <c r="D423" s="12">
        <v>40</v>
      </c>
      <c r="I423" t="str">
        <f>I419</f>
        <v>ALTER TABLE TM_TASK_LABEL</v>
      </c>
      <c r="J423" t="str">
        <f t="shared" si="184"/>
        <v xml:space="preserve"> ADD  UPDATED_BY VARCHAR(40);</v>
      </c>
      <c r="K423" s="25" t="str">
        <f t="shared" si="173"/>
        <v>UPDATED_BY,</v>
      </c>
      <c r="L423" s="14"/>
      <c r="M423" s="18" t="str">
        <f t="shared" ref="M423:M428" si="190">CONCATENATE(B423,",")</f>
        <v>UPDATED_BY,</v>
      </c>
      <c r="N423" s="5" t="str">
        <f t="shared" si="185"/>
        <v>UPDATED_BY VARCHAR(40),</v>
      </c>
      <c r="O423" s="1" t="s">
        <v>315</v>
      </c>
      <c r="P423" t="s">
        <v>128</v>
      </c>
      <c r="W423" s="17" t="str">
        <f t="shared" si="186"/>
        <v>updatedBy</v>
      </c>
      <c r="X423" s="3" t="str">
        <f t="shared" si="187"/>
        <v>"updatedBy":"",</v>
      </c>
      <c r="Y423" s="22" t="str">
        <f t="shared" si="188"/>
        <v>public static String UPDATED_BY="updatedBy";</v>
      </c>
      <c r="Z423" s="7" t="str">
        <f t="shared" si="189"/>
        <v>private String updatedBy="";</v>
      </c>
    </row>
    <row r="424" spans="2:26" ht="19.2" x14ac:dyDescent="0.45">
      <c r="B424" s="8" t="s">
        <v>276</v>
      </c>
      <c r="C424" s="1" t="s">
        <v>1</v>
      </c>
      <c r="D424" s="12">
        <v>42</v>
      </c>
      <c r="I424">
        <f>I420</f>
        <v>0</v>
      </c>
      <c r="J424" t="str">
        <f t="shared" si="184"/>
        <v xml:space="preserve"> ADD  LAST_UPDATED_DATE VARCHAR(42);</v>
      </c>
      <c r="K424" s="25" t="str">
        <f t="shared" si="173"/>
        <v>LAST_UPDATED_DATE,</v>
      </c>
      <c r="L424" s="14"/>
      <c r="M424" s="18" t="str">
        <f t="shared" si="190"/>
        <v>LAST_UPDATED_DATE,</v>
      </c>
      <c r="N424" s="5" t="str">
        <f t="shared" si="185"/>
        <v>LAST_UPDATED_DATE VARCHAR(42),</v>
      </c>
      <c r="O424" s="1" t="s">
        <v>316</v>
      </c>
      <c r="P424" t="s">
        <v>315</v>
      </c>
      <c r="Q424" t="s">
        <v>8</v>
      </c>
      <c r="W424" s="17" t="str">
        <f t="shared" si="186"/>
        <v>lastUpdatedDate</v>
      </c>
      <c r="X424" s="3" t="str">
        <f t="shared" si="187"/>
        <v>"lastUpdatedDate":"",</v>
      </c>
      <c r="Y424" s="22" t="str">
        <f t="shared" si="188"/>
        <v>public static String LAST_UPDATED_DATE="lastUpdatedDate";</v>
      </c>
      <c r="Z424" s="7" t="str">
        <f t="shared" si="189"/>
        <v>private String lastUpdatedDate="";</v>
      </c>
    </row>
    <row r="425" spans="2:26" ht="19.2" x14ac:dyDescent="0.45">
      <c r="B425" s="8" t="s">
        <v>277</v>
      </c>
      <c r="C425" s="1" t="s">
        <v>1</v>
      </c>
      <c r="D425" s="12">
        <v>42</v>
      </c>
      <c r="I425" t="str">
        <f>I421</f>
        <v>ALTER TABLE TM_TASK_LABEL</v>
      </c>
      <c r="J425" t="str">
        <f t="shared" si="184"/>
        <v xml:space="preserve"> ADD  LAST_UPDATED_TIME VARCHAR(42);</v>
      </c>
      <c r="K425" s="25" t="str">
        <f t="shared" si="173"/>
        <v>LAST_UPDATED_TIME,</v>
      </c>
      <c r="L425" s="14"/>
      <c r="M425" s="18" t="str">
        <f t="shared" si="190"/>
        <v>LAST_UPDATED_TIME,</v>
      </c>
      <c r="N425" s="5" t="str">
        <f t="shared" si="185"/>
        <v>LAST_UPDATED_TIME VARCHAR(42),</v>
      </c>
      <c r="O425" s="1" t="s">
        <v>316</v>
      </c>
      <c r="P425" t="s">
        <v>315</v>
      </c>
      <c r="Q425" t="s">
        <v>133</v>
      </c>
      <c r="W425" s="17" t="str">
        <f t="shared" si="186"/>
        <v>lastUpdatedTime</v>
      </c>
      <c r="X425" s="3" t="str">
        <f t="shared" si="187"/>
        <v>"lastUpdatedTime":"",</v>
      </c>
      <c r="Y425" s="22" t="str">
        <f t="shared" si="188"/>
        <v>public static String LAST_UPDATED_TIME="lastUpdatedTime";</v>
      </c>
      <c r="Z425" s="7" t="str">
        <f t="shared" si="189"/>
        <v>private String lastUpdatedTime="";</v>
      </c>
    </row>
    <row r="426" spans="2:26" ht="19.2" x14ac:dyDescent="0.45">
      <c r="B426" s="8" t="s">
        <v>706</v>
      </c>
      <c r="C426" s="1" t="s">
        <v>1</v>
      </c>
      <c r="D426" s="12">
        <v>111</v>
      </c>
      <c r="I426" t="str">
        <f>I418</f>
        <v>ALTER TABLE TM_TASK_LABEL</v>
      </c>
      <c r="J426" t="str">
        <f t="shared" si="184"/>
        <v xml:space="preserve"> ADD  COMMENT_JIRA_ID VARCHAR(111);</v>
      </c>
      <c r="K426" s="25" t="str">
        <f t="shared" si="173"/>
        <v>COMMENT_JIRA_ID,</v>
      </c>
      <c r="L426" s="14"/>
      <c r="M426" s="18" t="str">
        <f t="shared" si="190"/>
        <v>COMMENT_JIRA_ID,</v>
      </c>
      <c r="N426" s="5" t="str">
        <f t="shared" si="185"/>
        <v>COMMENT_JIRA_ID VARCHAR(111),</v>
      </c>
      <c r="O426" s="1" t="s">
        <v>323</v>
      </c>
      <c r="P426" t="s">
        <v>699</v>
      </c>
      <c r="Q426" t="s">
        <v>2</v>
      </c>
      <c r="W426" s="17" t="str">
        <f t="shared" si="186"/>
        <v>commentJiraId</v>
      </c>
      <c r="X426" s="3" t="str">
        <f t="shared" si="187"/>
        <v>"commentJiraId":"",</v>
      </c>
      <c r="Y426" s="22" t="str">
        <f t="shared" si="188"/>
        <v>public static String COMMENT_JIRA_ID="commentJiraId";</v>
      </c>
      <c r="Z426" s="7" t="str">
        <f t="shared" si="189"/>
        <v>private String commentJiraId="";</v>
      </c>
    </row>
    <row r="427" spans="2:26" ht="19.2" x14ac:dyDescent="0.45">
      <c r="B427" s="8" t="s">
        <v>707</v>
      </c>
      <c r="C427" s="1" t="s">
        <v>1</v>
      </c>
      <c r="D427" s="12">
        <v>111</v>
      </c>
      <c r="I427" t="str">
        <f>I421</f>
        <v>ALTER TABLE TM_TASK_LABEL</v>
      </c>
      <c r="J427" t="str">
        <f t="shared" si="184"/>
        <v xml:space="preserve"> ADD  COMMENT_JIRA_KEY VARCHAR(111);</v>
      </c>
      <c r="K427" s="25" t="str">
        <f t="shared" si="173"/>
        <v>COMMENT_JIRA_KEY,</v>
      </c>
      <c r="L427" s="14"/>
      <c r="M427" s="18" t="str">
        <f t="shared" si="190"/>
        <v>COMMENT_JIRA_KEY,</v>
      </c>
      <c r="N427" s="5" t="str">
        <f t="shared" si="185"/>
        <v>COMMENT_JIRA_KEY VARCHAR(111),</v>
      </c>
      <c r="O427" s="1" t="s">
        <v>323</v>
      </c>
      <c r="P427" t="s">
        <v>699</v>
      </c>
      <c r="Q427" t="s">
        <v>43</v>
      </c>
      <c r="W427" s="17" t="str">
        <f t="shared" si="186"/>
        <v>commentJiraKey</v>
      </c>
      <c r="X427" s="3" t="str">
        <f t="shared" si="187"/>
        <v>"commentJiraKey":"",</v>
      </c>
      <c r="Y427" s="22" t="str">
        <f t="shared" si="188"/>
        <v>public static String COMMENT_JIRA_KEY="commentJiraKey";</v>
      </c>
      <c r="Z427" s="7" t="str">
        <f t="shared" si="189"/>
        <v>private String commentJiraKey="";</v>
      </c>
    </row>
    <row r="428" spans="2:26" ht="19.2" x14ac:dyDescent="0.45">
      <c r="B428" s="8" t="s">
        <v>265</v>
      </c>
      <c r="C428" s="1" t="s">
        <v>1</v>
      </c>
      <c r="D428" s="12">
        <v>42</v>
      </c>
      <c r="I428" t="str">
        <f>I422</f>
        <v>ALTER TABLE TM_TASK_LABEL</v>
      </c>
      <c r="J428" t="str">
        <f t="shared" si="184"/>
        <v xml:space="preserve"> ADD  START_DATE VARCHAR(42);</v>
      </c>
      <c r="K428" s="25" t="str">
        <f t="shared" si="173"/>
        <v>START_DATE,</v>
      </c>
      <c r="L428" s="14"/>
      <c r="M428" s="18" t="str">
        <f t="shared" si="190"/>
        <v>START_DATE,</v>
      </c>
      <c r="N428" s="5" t="str">
        <f t="shared" si="185"/>
        <v>START_DATE VARCHAR(42),</v>
      </c>
      <c r="O428" s="1" t="s">
        <v>289</v>
      </c>
      <c r="P428" t="s">
        <v>8</v>
      </c>
      <c r="W428" s="17" t="str">
        <f t="shared" si="186"/>
        <v>startDate</v>
      </c>
      <c r="X428" s="3" t="str">
        <f t="shared" si="187"/>
        <v>"startDate":"",</v>
      </c>
      <c r="Y428" s="22" t="str">
        <f t="shared" si="188"/>
        <v>public static String START_DATE="startDate";</v>
      </c>
      <c r="Z428" s="7" t="str">
        <f t="shared" si="189"/>
        <v>private String startDate="";</v>
      </c>
    </row>
    <row r="429" spans="2:26" ht="19.2" x14ac:dyDescent="0.45">
      <c r="B429" s="8" t="s">
        <v>266</v>
      </c>
      <c r="C429" s="1" t="s">
        <v>1</v>
      </c>
      <c r="D429" s="12">
        <v>42</v>
      </c>
      <c r="I429" t="str">
        <f>I423</f>
        <v>ALTER TABLE TM_TASK_LABEL</v>
      </c>
      <c r="J429" t="str">
        <f t="shared" si="184"/>
        <v xml:space="preserve"> ADD  START_TIME VARCHAR(42);</v>
      </c>
      <c r="K429" s="25" t="str">
        <f t="shared" si="173"/>
        <v>START_TIME,</v>
      </c>
      <c r="L429" s="14"/>
      <c r="M429" s="18" t="str">
        <f>CONCATENATE(B429,",")</f>
        <v>START_TIME,</v>
      </c>
      <c r="N429" s="5" t="str">
        <f t="shared" si="185"/>
        <v>START_TIME VARCHAR(42),</v>
      </c>
      <c r="O429" s="1" t="s">
        <v>289</v>
      </c>
      <c r="P429" t="s">
        <v>133</v>
      </c>
      <c r="W429" s="17" t="str">
        <f t="shared" si="186"/>
        <v>startTime</v>
      </c>
      <c r="X429" s="3" t="str">
        <f t="shared" si="187"/>
        <v>"startTime":"",</v>
      </c>
      <c r="Y429" s="22" t="str">
        <f t="shared" si="188"/>
        <v>public static String START_TIME="startTime";</v>
      </c>
      <c r="Z429" s="7" t="str">
        <f t="shared" si="189"/>
        <v>private String startTime="";</v>
      </c>
    </row>
    <row r="430" spans="2:26" ht="19.2" x14ac:dyDescent="0.45">
      <c r="B430" s="8" t="s">
        <v>629</v>
      </c>
      <c r="C430" s="1" t="s">
        <v>1</v>
      </c>
      <c r="D430" s="12">
        <v>42</v>
      </c>
      <c r="I430">
        <f>I424</f>
        <v>0</v>
      </c>
      <c r="J430" t="str">
        <f t="shared" si="184"/>
        <v xml:space="preserve"> ADD  START_TYPE VARCHAR(42);</v>
      </c>
      <c r="K430" s="25" t="str">
        <f t="shared" si="173"/>
        <v>START_TYPE,</v>
      </c>
      <c r="L430" s="14"/>
      <c r="M430" s="18" t="str">
        <f>CONCATENATE(B430,",")</f>
        <v>START_TYPE,</v>
      </c>
      <c r="N430" s="5" t="str">
        <f t="shared" si="185"/>
        <v>START_TYPE VARCHAR(42),</v>
      </c>
      <c r="O430" s="1" t="s">
        <v>289</v>
      </c>
      <c r="P430" t="s">
        <v>51</v>
      </c>
      <c r="W430" s="17" t="str">
        <f t="shared" si="186"/>
        <v>startType</v>
      </c>
      <c r="X430" s="3" t="str">
        <f t="shared" si="187"/>
        <v>"startType":"",</v>
      </c>
      <c r="Y430" s="22" t="str">
        <f t="shared" si="188"/>
        <v>public static String START_TYPE="startType";</v>
      </c>
      <c r="Z430" s="7" t="str">
        <f t="shared" si="189"/>
        <v>private String startType="";</v>
      </c>
    </row>
    <row r="431" spans="2:26" ht="19.2" x14ac:dyDescent="0.45">
      <c r="B431" s="8" t="s">
        <v>686</v>
      </c>
      <c r="C431" s="1" t="s">
        <v>1</v>
      </c>
      <c r="D431" s="12">
        <v>42</v>
      </c>
      <c r="I431" t="str">
        <f>I425</f>
        <v>ALTER TABLE TM_TASK_LABEL</v>
      </c>
      <c r="J431" t="str">
        <f t="shared" si="184"/>
        <v xml:space="preserve"> ADD  COMMENT_STATUS VARCHAR(42);</v>
      </c>
      <c r="K431" s="25" t="str">
        <f t="shared" si="173"/>
        <v>COMMENT_STATUS,</v>
      </c>
      <c r="L431" s="14"/>
      <c r="M431" s="18" t="str">
        <f>CONCATENATE(B431,",")</f>
        <v>COMMENT_STATUS,</v>
      </c>
      <c r="N431" s="5" t="str">
        <f t="shared" si="185"/>
        <v>COMMENT_STATUS VARCHAR(42),</v>
      </c>
      <c r="O431" s="1" t="s">
        <v>323</v>
      </c>
      <c r="P431" t="s">
        <v>3</v>
      </c>
      <c r="W431" s="17" t="str">
        <f t="shared" si="186"/>
        <v>commentStatus</v>
      </c>
      <c r="X431" s="3" t="str">
        <f t="shared" si="187"/>
        <v>"commentStatus":"",</v>
      </c>
      <c r="Y431" s="22" t="str">
        <f t="shared" si="188"/>
        <v>public static String COMMENT_STATUS="commentStatus";</v>
      </c>
      <c r="Z431" s="7" t="str">
        <f t="shared" si="189"/>
        <v>private String commentStatus="";</v>
      </c>
    </row>
    <row r="432" spans="2:26" ht="19.2" x14ac:dyDescent="0.45">
      <c r="B432" s="1" t="s">
        <v>328</v>
      </c>
      <c r="C432" s="1" t="s">
        <v>1</v>
      </c>
      <c r="D432" s="4">
        <v>444</v>
      </c>
      <c r="K432" s="25" t="str">
        <f>CONCATENATE(B432,"")</f>
        <v>FK_PARENT_COMMENT_ID</v>
      </c>
      <c r="L432" s="12"/>
      <c r="M432" s="18"/>
      <c r="N432" s="5" t="str">
        <f>CONCATENATE(B432," ",C432,"(",D432,")",",")</f>
        <v>FK_PARENT_COMMENT_ID VARCHAR(444),</v>
      </c>
      <c r="O432" s="1" t="s">
        <v>10</v>
      </c>
      <c r="P432" t="s">
        <v>131</v>
      </c>
      <c r="Q432" t="s">
        <v>323</v>
      </c>
      <c r="R432" t="s">
        <v>329</v>
      </c>
      <c r="W432" s="17" t="str">
        <f>CONCATENATE(,LOWER(O432),UPPER(LEFT(P432,1)),LOWER(RIGHT(P432,LEN(P432)-IF(LEN(P432)&gt;0,1,LEN(P432)))),UPPER(LEFT(Q432,1)),LOWER(RIGHT(Q432,LEN(Q432)-IF(LEN(Q432)&gt;0,1,LEN(Q432)))),UPPER(LEFT(R432,1)),LOWER(RIGHT(R432,LEN(R432)-IF(LEN(R432)&gt;0,1,LEN(R432)))),UPPER(LEFT(S432,1)),LOWER(RIGHT(S432,LEN(S432)-IF(LEN(S432)&gt;0,1,LEN(S432)))),UPPER(LEFT(T432,1)),LOWER(RIGHT(T432,LEN(T432)-IF(LEN(T432)&gt;0,1,LEN(T432)))),UPPER(LEFT(U432,1)),LOWER(RIGHT(U432,LEN(U432)-IF(LEN(U432)&gt;0,1,LEN(U432)))),UPPER(LEFT(V432,1)),LOWER(RIGHT(V432,LEN(V432)-IF(LEN(V432)&gt;0,1,LEN(V432)))))</f>
        <v>fkParentCommentİd</v>
      </c>
      <c r="X432" s="3" t="str">
        <f>CONCATENATE("""",W432,"""",":","""","""",",")</f>
        <v>"fkParentCommentİd":"",</v>
      </c>
      <c r="Y432" s="22" t="str">
        <f>CONCATENATE("public static String ",,B432,,"=","""",W432,""";")</f>
        <v>public static String FK_PARENT_COMMENT_ID="fkParentCommentİd";</v>
      </c>
      <c r="Z432" s="7" t="str">
        <f>CONCATENATE("private String ",W432,"=","""""",";")</f>
        <v>private String fkParentCommentİd="";</v>
      </c>
    </row>
    <row r="433" spans="2:26" ht="19.2" x14ac:dyDescent="0.45">
      <c r="C433" s="1"/>
      <c r="D433" s="8"/>
      <c r="K433" s="29" t="str">
        <f>CONCATENATE(" FROM ",LEFT(B403,LEN(B403)-5)," T")</f>
        <v xml:space="preserve"> FROM TM_TASK_COMMENT T</v>
      </c>
      <c r="M433" s="18"/>
      <c r="N433" s="33" t="s">
        <v>130</v>
      </c>
      <c r="O433" s="1"/>
      <c r="W433" s="17"/>
    </row>
    <row r="434" spans="2:26" ht="19.2" x14ac:dyDescent="0.45">
      <c r="C434" s="1"/>
      <c r="D434" s="8"/>
      <c r="M434" s="18"/>
      <c r="N434" s="31" t="s">
        <v>126</v>
      </c>
      <c r="O434" s="1"/>
      <c r="W434" s="17"/>
    </row>
    <row r="435" spans="2:26" x14ac:dyDescent="0.3">
      <c r="K435" s="29"/>
    </row>
    <row r="436" spans="2:26" x14ac:dyDescent="0.3">
      <c r="K436" s="29"/>
    </row>
    <row r="437" spans="2:26" x14ac:dyDescent="0.3">
      <c r="B437" s="2" t="s">
        <v>260</v>
      </c>
      <c r="I437" t="str">
        <f>CONCATENATE("ALTER TABLE"," ",B437)</f>
        <v>ALTER TABLE TM_TASK</v>
      </c>
      <c r="N437" s="5" t="str">
        <f>CONCATENATE("CREATE TABLE ",B437," ","(")</f>
        <v>CREATE TABLE TM_TASK (</v>
      </c>
    </row>
    <row r="438" spans="2:26" ht="19.2" x14ac:dyDescent="0.45">
      <c r="B438" s="1" t="s">
        <v>2</v>
      </c>
      <c r="C438" s="1" t="s">
        <v>1</v>
      </c>
      <c r="D438" s="4">
        <v>30</v>
      </c>
      <c r="E438" s="24" t="s">
        <v>113</v>
      </c>
      <c r="I438" t="str">
        <f>I437</f>
        <v>ALTER TABLE TM_TASK</v>
      </c>
      <c r="J438" t="str">
        <f>CONCATENATE(LEFT(CONCATENATE(" ADD "," ",N438,";"),LEN(CONCATENATE(" ADD "," ",N438,";"))-2),";")</f>
        <v xml:space="preserve"> ADD  ID VARCHAR(30) NOT NULL ;</v>
      </c>
      <c r="K438" s="21" t="str">
        <f>CONCATENATE(LEFT(CONCATENATE("  ALTER COLUMN  "," ",N438,";"),LEN(CONCATENATE("  ALTER COLUMN  "," ",N438,";"))-2),";")</f>
        <v xml:space="preserve">  ALTER COLUMN   ID VARCHAR(30) NOT NULL ;</v>
      </c>
      <c r="L438" s="12"/>
      <c r="M438" s="18" t="str">
        <f>CONCATENATE(B438,",")</f>
        <v>ID,</v>
      </c>
      <c r="N438" s="5" t="str">
        <f>CONCATENATE(B438," ",C438,"(",D438,") ",E438," ,")</f>
        <v>ID VARCHAR(30) NOT NULL ,</v>
      </c>
      <c r="O438" s="1" t="s">
        <v>2</v>
      </c>
      <c r="P438" s="6"/>
      <c r="Q438" s="6"/>
      <c r="R438" s="6"/>
      <c r="S438" s="6"/>
      <c r="T438" s="6"/>
      <c r="U438" s="6"/>
      <c r="V438" s="6"/>
      <c r="W438" s="17" t="str">
        <f t="shared" ref="W438:W464" si="191">CONCATENATE(,LOWER(O438),UPPER(LEFT(P438,1)),LOWER(RIGHT(P438,LEN(P438)-IF(LEN(P438)&gt;0,1,LEN(P438)))),UPPER(LEFT(Q438,1)),LOWER(RIGHT(Q438,LEN(Q438)-IF(LEN(Q438)&gt;0,1,LEN(Q438)))),UPPER(LEFT(R438,1)),LOWER(RIGHT(R438,LEN(R438)-IF(LEN(R438)&gt;0,1,LEN(R438)))),UPPER(LEFT(S438,1)),LOWER(RIGHT(S438,LEN(S438)-IF(LEN(S438)&gt;0,1,LEN(S438)))),UPPER(LEFT(T438,1)),LOWER(RIGHT(T438,LEN(T438)-IF(LEN(T438)&gt;0,1,LEN(T438)))),UPPER(LEFT(U438,1)),LOWER(RIGHT(U438,LEN(U438)-IF(LEN(U438)&gt;0,1,LEN(U438)))),UPPER(LEFT(V438,1)),LOWER(RIGHT(V438,LEN(V438)-IF(LEN(V438)&gt;0,1,LEN(V438)))))</f>
        <v>id</v>
      </c>
      <c r="X438" s="3" t="str">
        <f>CONCATENATE("""",W438,"""",":","""","""",",")</f>
        <v>"id":"",</v>
      </c>
      <c r="Y438" s="22" t="str">
        <f>CONCATENATE("public static String ",,B438,,"=","""",W438,""";")</f>
        <v>public static String ID="id";</v>
      </c>
      <c r="Z438" s="7" t="str">
        <f>CONCATENATE("private String ",W438,"=","""""",";")</f>
        <v>private String id="";</v>
      </c>
    </row>
    <row r="439" spans="2:26" ht="19.2" x14ac:dyDescent="0.45">
      <c r="B439" s="1" t="s">
        <v>3</v>
      </c>
      <c r="C439" s="1" t="s">
        <v>1</v>
      </c>
      <c r="D439" s="4">
        <v>10</v>
      </c>
      <c r="I439" t="str">
        <f>I438</f>
        <v>ALTER TABLE TM_TASK</v>
      </c>
      <c r="J439" t="str">
        <f>CONCATENATE(LEFT(CONCATENATE(" ADD "," ",N439,";"),LEN(CONCATENATE(" ADD "," ",N439,";"))-2),";")</f>
        <v xml:space="preserve"> ADD  STATUS VARCHAR(10);</v>
      </c>
      <c r="K439" s="21" t="str">
        <f>CONCATENATE(LEFT(CONCATENATE("  ALTER COLUMN  "," ",N439,";"),LEN(CONCATENATE("  ALTER COLUMN  "," ",N439,";"))-2),";")</f>
        <v xml:space="preserve">  ALTER COLUMN   STATUS VARCHAR(10);</v>
      </c>
      <c r="L439" s="12"/>
      <c r="M439" s="18" t="str">
        <f>CONCATENATE(B439,",")</f>
        <v>STATUS,</v>
      </c>
      <c r="N439" s="5" t="str">
        <f t="shared" ref="N439:N464" si="192">CONCATENATE(B439," ",C439,"(",D439,")",",")</f>
        <v>STATUS VARCHAR(10),</v>
      </c>
      <c r="O439" s="1" t="s">
        <v>3</v>
      </c>
      <c r="W439" s="17" t="str">
        <f t="shared" si="191"/>
        <v>status</v>
      </c>
      <c r="X439" s="3" t="str">
        <f>CONCATENATE("""",W439,"""",":","""","""",",")</f>
        <v>"status":"",</v>
      </c>
      <c r="Y439" s="22" t="str">
        <f>CONCATENATE("public static String ",,B439,,"=","""",W439,""";")</f>
        <v>public static String STATUS="status";</v>
      </c>
      <c r="Z439" s="7" t="str">
        <f>CONCATENATE("private String ",W439,"=","""""",";")</f>
        <v>private String status="";</v>
      </c>
    </row>
    <row r="440" spans="2:26" ht="19.2" x14ac:dyDescent="0.45">
      <c r="B440" s="1" t="s">
        <v>4</v>
      </c>
      <c r="C440" s="1" t="s">
        <v>1</v>
      </c>
      <c r="D440" s="4">
        <v>20</v>
      </c>
      <c r="I440" t="str">
        <f>I439</f>
        <v>ALTER TABLE TM_TASK</v>
      </c>
      <c r="J440" t="str">
        <f>CONCATENATE(LEFT(CONCATENATE(" ADD "," ",N440,";"),LEN(CONCATENATE(" ADD "," ",N440,";"))-2),";")</f>
        <v xml:space="preserve"> ADD  INSERT_DATE VARCHAR(20);</v>
      </c>
      <c r="K440" s="21" t="str">
        <f>CONCATENATE(LEFT(CONCATENATE("  ALTER COLUMN  "," ",N440,";"),LEN(CONCATENATE("  ALTER COLUMN  "," ",N440,";"))-2),";")</f>
        <v xml:space="preserve">  ALTER COLUMN   INSERT_DATE VARCHAR(20);</v>
      </c>
      <c r="L440" s="12"/>
      <c r="M440" s="18" t="str">
        <f>CONCATENATE(B440,",")</f>
        <v>INSERT_DATE,</v>
      </c>
      <c r="N440" s="5" t="str">
        <f t="shared" si="192"/>
        <v>INSERT_DATE VARCHAR(20),</v>
      </c>
      <c r="O440" s="1" t="s">
        <v>7</v>
      </c>
      <c r="P440" t="s">
        <v>8</v>
      </c>
      <c r="W440" s="17" t="str">
        <f t="shared" si="191"/>
        <v>insertDate</v>
      </c>
      <c r="X440" s="3" t="str">
        <f t="shared" ref="X440:X464" si="193">CONCATENATE("""",W440,"""",":","""","""",",")</f>
        <v>"insertDate":"",</v>
      </c>
      <c r="Y440" s="22" t="str">
        <f t="shared" ref="Y440:Y464" si="194">CONCATENATE("public static String ",,B440,,"=","""",W440,""";")</f>
        <v>public static String INSERT_DATE="insertDate";</v>
      </c>
      <c r="Z440" s="7" t="str">
        <f t="shared" ref="Z440:Z464" si="195">CONCATENATE("private String ",W440,"=","""""",";")</f>
        <v>private String insertDate="";</v>
      </c>
    </row>
    <row r="441" spans="2:26" ht="19.2" x14ac:dyDescent="0.45">
      <c r="B441" s="1" t="s">
        <v>5</v>
      </c>
      <c r="C441" s="1" t="s">
        <v>1</v>
      </c>
      <c r="D441" s="4">
        <v>20</v>
      </c>
      <c r="I441" t="str">
        <f>I440</f>
        <v>ALTER TABLE TM_TASK</v>
      </c>
      <c r="J441" t="str">
        <f>CONCATENATE(LEFT(CONCATENATE(" ADD "," ",N441,";"),LEN(CONCATENATE(" ADD "," ",N441,";"))-2),";")</f>
        <v xml:space="preserve"> ADD  MODIFICATION_DATE VARCHAR(20);</v>
      </c>
      <c r="K441" s="21" t="str">
        <f>CONCATENATE(LEFT(CONCATENATE("  ALTER COLUMN  "," ",N441,";"),LEN(CONCATENATE("  ALTER COLUMN  "," ",N441,";"))-2),";")</f>
        <v xml:space="preserve">  ALTER COLUMN   MODIFICATION_DATE VARCHAR(20);</v>
      </c>
      <c r="L441" s="12"/>
      <c r="M441" s="18" t="str">
        <f>CONCATENATE(B441,",")</f>
        <v>MODIFICATION_DATE,</v>
      </c>
      <c r="N441" s="5" t="str">
        <f t="shared" si="192"/>
        <v>MODIFICATION_DATE VARCHAR(20),</v>
      </c>
      <c r="O441" s="1" t="s">
        <v>9</v>
      </c>
      <c r="P441" t="s">
        <v>8</v>
      </c>
      <c r="W441" s="17" t="str">
        <f t="shared" si="191"/>
        <v>modificationDate</v>
      </c>
      <c r="X441" s="3" t="str">
        <f t="shared" si="193"/>
        <v>"modificationDate":"",</v>
      </c>
      <c r="Y441" s="22" t="str">
        <f t="shared" si="194"/>
        <v>public static String MODIFICATION_DATE="modificationDate";</v>
      </c>
      <c r="Z441" s="7" t="str">
        <f t="shared" si="195"/>
        <v>private String modificationDate="";</v>
      </c>
    </row>
    <row r="442" spans="2:26" ht="19.2" x14ac:dyDescent="0.45">
      <c r="B442" s="1" t="s">
        <v>0</v>
      </c>
      <c r="C442" s="1" t="s">
        <v>1</v>
      </c>
      <c r="D442" s="4">
        <v>400</v>
      </c>
      <c r="I442" t="e">
        <f>#REF!</f>
        <v>#REF!</v>
      </c>
      <c r="J442" t="str">
        <f>CONCATENATE(LEFT(CONCATENATE(" ADD "," ",N442,";"),LEN(CONCATENATE(" ADD "," ",N442,";"))-2),";")</f>
        <v xml:space="preserve"> ADD  NAME VARCHAR(400);</v>
      </c>
      <c r="K442" s="21" t="str">
        <f>CONCATENATE(LEFT(CONCATENATE("  ALTER COLUMN  "," ",N442,";"),LEN(CONCATENATE("  ALTER COLUMN  "," ",N442,";"))-2),";")</f>
        <v xml:space="preserve">  ALTER COLUMN   NAME VARCHAR(400);</v>
      </c>
      <c r="L442" s="12"/>
      <c r="M442" s="18" t="str">
        <f>CONCATENATE(B442,",")</f>
        <v>NAME,</v>
      </c>
      <c r="N442" s="5" t="str">
        <f t="shared" si="192"/>
        <v>NAME VARCHAR(400),</v>
      </c>
      <c r="O442" s="1" t="s">
        <v>0</v>
      </c>
      <c r="W442" s="17" t="str">
        <f t="shared" si="191"/>
        <v>name</v>
      </c>
      <c r="X442" s="3" t="str">
        <f t="shared" si="193"/>
        <v>"name":"",</v>
      </c>
      <c r="Y442" s="22" t="str">
        <f t="shared" si="194"/>
        <v>public static String NAME="name";</v>
      </c>
      <c r="Z442" s="7" t="str">
        <f t="shared" si="195"/>
        <v>private String name="";</v>
      </c>
    </row>
    <row r="443" spans="2:26" ht="19.2" x14ac:dyDescent="0.45">
      <c r="B443" s="1" t="s">
        <v>261</v>
      </c>
      <c r="C443" s="1" t="s">
        <v>1</v>
      </c>
      <c r="D443" s="4">
        <v>40</v>
      </c>
      <c r="L443" s="12"/>
      <c r="M443" s="18"/>
      <c r="N443" s="5" t="str">
        <f t="shared" si="192"/>
        <v>FK_PARENT_TASK_ID VARCHAR(40),</v>
      </c>
      <c r="O443" s="1" t="s">
        <v>10</v>
      </c>
      <c r="P443" t="s">
        <v>131</v>
      </c>
      <c r="Q443" t="s">
        <v>311</v>
      </c>
      <c r="R443" t="s">
        <v>2</v>
      </c>
      <c r="W443" s="17" t="str">
        <f t="shared" si="191"/>
        <v>fkParentTaskId</v>
      </c>
      <c r="X443" s="3" t="str">
        <f t="shared" si="193"/>
        <v>"fkParentTaskId":"",</v>
      </c>
      <c r="Y443" s="22" t="str">
        <f t="shared" si="194"/>
        <v>public static String FK_PARENT_TASK_ID="fkParentTaskId";</v>
      </c>
      <c r="Z443" s="7" t="str">
        <f t="shared" si="195"/>
        <v>private String fkParentTaskId="";</v>
      </c>
    </row>
    <row r="444" spans="2:26" ht="19.2" x14ac:dyDescent="0.45">
      <c r="B444" s="10" t="s">
        <v>262</v>
      </c>
      <c r="C444" s="1" t="s">
        <v>1</v>
      </c>
      <c r="D444" s="4">
        <v>40</v>
      </c>
      <c r="I444" t="e">
        <f>#REF!</f>
        <v>#REF!</v>
      </c>
      <c r="J444" t="str">
        <f>CONCATENATE(LEFT(CONCATENATE(" ADD "," ",N444,";"),LEN(CONCATENATE(" ADD "," ",N444,";"))-2),";")</f>
        <v xml:space="preserve"> ADD  CREATED_BY VARCHAR(40);</v>
      </c>
      <c r="K444" s="21" t="str">
        <f>CONCATENATE(LEFT(CONCATENATE("  ALTER COLUMN  "," ",N444,";"),LEN(CONCATENATE("  ALTER COLUMN  "," ",N444,";"))-2),";")</f>
        <v xml:space="preserve">  ALTER COLUMN   CREATED_BY VARCHAR(40);</v>
      </c>
      <c r="L444" s="12"/>
      <c r="M444" s="18" t="str">
        <f>CONCATENATE(B443,",")</f>
        <v>FK_PARENT_TASK_ID,</v>
      </c>
      <c r="N444" s="5" t="str">
        <f t="shared" si="192"/>
        <v>CREATED_BY VARCHAR(40),</v>
      </c>
      <c r="O444" s="1" t="s">
        <v>282</v>
      </c>
      <c r="P444" t="s">
        <v>128</v>
      </c>
      <c r="W444" s="17" t="str">
        <f t="shared" si="191"/>
        <v>createdBy</v>
      </c>
      <c r="X444" s="3" t="str">
        <f t="shared" si="193"/>
        <v>"createdBy":"",</v>
      </c>
      <c r="Y444" s="22" t="str">
        <f t="shared" si="194"/>
        <v>public static String CREATED_BY="createdBy";</v>
      </c>
      <c r="Z444" s="7" t="str">
        <f t="shared" si="195"/>
        <v>private String createdBy="";</v>
      </c>
    </row>
    <row r="445" spans="2:26" ht="19.2" x14ac:dyDescent="0.45">
      <c r="B445" s="1" t="s">
        <v>263</v>
      </c>
      <c r="C445" s="1" t="s">
        <v>1</v>
      </c>
      <c r="D445" s="4">
        <v>40</v>
      </c>
      <c r="I445">
        <f>I24</f>
        <v>0</v>
      </c>
      <c r="J445" t="str">
        <f>CONCATENATE(LEFT(CONCATENATE(" ADD "," ",N445,";"),LEN(CONCATENATE(" ADD "," ",N445,";"))-2),";")</f>
        <v xml:space="preserve"> ADD  CREATED_DATE VARCHAR(40);</v>
      </c>
      <c r="K445" s="21" t="str">
        <f>CONCATENATE(LEFT(CONCATENATE("  ALTER COLUMN  "," ",N445,";"),LEN(CONCATENATE("  ALTER COLUMN  "," ",N445,";"))-2),";")</f>
        <v xml:space="preserve">  ALTER COLUMN   CREATED_DATE VARCHAR(40);</v>
      </c>
      <c r="L445" s="12"/>
      <c r="M445" s="18" t="str">
        <f>CONCATENATE(B445,",")</f>
        <v>CREATED_DATE,</v>
      </c>
      <c r="N445" s="5" t="str">
        <f t="shared" si="192"/>
        <v>CREATED_DATE VARCHAR(40),</v>
      </c>
      <c r="O445" s="1" t="s">
        <v>282</v>
      </c>
      <c r="P445" t="s">
        <v>8</v>
      </c>
      <c r="W445" s="17" t="str">
        <f t="shared" si="191"/>
        <v>createdDate</v>
      </c>
      <c r="X445" s="3" t="str">
        <f t="shared" si="193"/>
        <v>"createdDate":"",</v>
      </c>
      <c r="Y445" s="22" t="str">
        <f t="shared" si="194"/>
        <v>public static String CREATED_DATE="createdDate";</v>
      </c>
      <c r="Z445" s="7" t="str">
        <f t="shared" si="195"/>
        <v>private String createdDate="";</v>
      </c>
    </row>
    <row r="446" spans="2:26" ht="19.2" x14ac:dyDescent="0.45">
      <c r="B446" s="1" t="s">
        <v>264</v>
      </c>
      <c r="C446" s="1" t="s">
        <v>1</v>
      </c>
      <c r="D446" s="4">
        <v>40</v>
      </c>
      <c r="L446" s="12"/>
      <c r="M446" s="18"/>
      <c r="N446" s="5" t="str">
        <f t="shared" si="192"/>
        <v>CREATED_TIME VARCHAR(40),</v>
      </c>
      <c r="O446" s="1" t="s">
        <v>282</v>
      </c>
      <c r="P446" t="s">
        <v>133</v>
      </c>
      <c r="W446" s="17" t="str">
        <f t="shared" si="191"/>
        <v>createdTime</v>
      </c>
      <c r="X446" s="3" t="str">
        <f t="shared" si="193"/>
        <v>"createdTime":"",</v>
      </c>
      <c r="Y446" s="22" t="str">
        <f t="shared" si="194"/>
        <v>public static String CREATED_TIME="createdTime";</v>
      </c>
      <c r="Z446" s="7" t="str">
        <f t="shared" si="195"/>
        <v>private String createdTime="";</v>
      </c>
    </row>
    <row r="447" spans="2:26" ht="19.2" x14ac:dyDescent="0.45">
      <c r="B447" s="1" t="s">
        <v>265</v>
      </c>
      <c r="C447" s="1" t="s">
        <v>1</v>
      </c>
      <c r="D447" s="4">
        <v>50</v>
      </c>
      <c r="I447">
        <f>I24</f>
        <v>0</v>
      </c>
      <c r="J447" t="str">
        <f>CONCATENATE(LEFT(CONCATENATE(" ADD "," ",N447,";"),LEN(CONCATENATE(" ADD "," ",N447,";"))-2),";")</f>
        <v xml:space="preserve"> ADD  START_DATE VARCHAR(50);</v>
      </c>
      <c r="K447" s="21" t="str">
        <f>CONCATENATE(LEFT(CONCATENATE("  ALTER COLUMN  "," ",N447,";"),LEN(CONCATENATE("  ALTER COLUMN  "," ",N447,";"))-2),";")</f>
        <v xml:space="preserve">  ALTER COLUMN   START_DATE VARCHAR(50);</v>
      </c>
      <c r="L447" s="12"/>
      <c r="M447" s="18" t="str">
        <f>CONCATENATE(B447,",")</f>
        <v>START_DATE,</v>
      </c>
      <c r="N447" s="5" t="str">
        <f t="shared" si="192"/>
        <v>START_DATE VARCHAR(50),</v>
      </c>
      <c r="O447" s="1" t="s">
        <v>289</v>
      </c>
      <c r="P447" t="s">
        <v>8</v>
      </c>
      <c r="W447" s="17" t="str">
        <f t="shared" si="191"/>
        <v>startDate</v>
      </c>
      <c r="X447" s="3" t="str">
        <f t="shared" si="193"/>
        <v>"startDate":"",</v>
      </c>
      <c r="Y447" s="22" t="str">
        <f t="shared" si="194"/>
        <v>public static String START_DATE="startDate";</v>
      </c>
      <c r="Z447" s="7" t="str">
        <f t="shared" si="195"/>
        <v>private String startDate="";</v>
      </c>
    </row>
    <row r="448" spans="2:26" ht="19.2" x14ac:dyDescent="0.45">
      <c r="B448" s="1" t="s">
        <v>266</v>
      </c>
      <c r="C448" s="1" t="s">
        <v>1</v>
      </c>
      <c r="D448" s="4">
        <v>50</v>
      </c>
      <c r="I448">
        <f>I27</f>
        <v>0</v>
      </c>
      <c r="J448" t="str">
        <f>CONCATENATE(LEFT(CONCATENATE(" ADD "," ",N448,";"),LEN(CONCATENATE(" ADD "," ",N448,";"))-2),";")</f>
        <v xml:space="preserve"> ADD  START_TIME VARCHAR(50);</v>
      </c>
      <c r="K448" s="21" t="str">
        <f>CONCATENATE(LEFT(CONCATENATE("  ALTER COLUMN  "," ",N448,";"),LEN(CONCATENATE("  ALTER COLUMN  "," ",N448,";"))-2),";")</f>
        <v xml:space="preserve">  ALTER COLUMN   START_TIME VARCHAR(50);</v>
      </c>
      <c r="L448" s="12"/>
      <c r="M448" s="18" t="str">
        <f>CONCATENATE(B448,",")</f>
        <v>START_TIME,</v>
      </c>
      <c r="N448" s="5" t="str">
        <f t="shared" si="192"/>
        <v>START_TIME VARCHAR(50),</v>
      </c>
      <c r="O448" s="1" t="s">
        <v>289</v>
      </c>
      <c r="P448" t="s">
        <v>133</v>
      </c>
      <c r="W448" s="17" t="str">
        <f t="shared" si="191"/>
        <v>startTime</v>
      </c>
      <c r="X448" s="3" t="str">
        <f t="shared" si="193"/>
        <v>"startTime":"",</v>
      </c>
      <c r="Y448" s="22" t="str">
        <f t="shared" si="194"/>
        <v>public static String START_TIME="startTime";</v>
      </c>
      <c r="Z448" s="7" t="str">
        <f t="shared" si="195"/>
        <v>private String startTime="";</v>
      </c>
    </row>
    <row r="449" spans="2:26" ht="19.2" x14ac:dyDescent="0.45">
      <c r="B449" s="1" t="s">
        <v>267</v>
      </c>
      <c r="C449" s="1" t="s">
        <v>1</v>
      </c>
      <c r="D449" s="4">
        <v>40</v>
      </c>
      <c r="L449" s="12"/>
      <c r="M449" s="18"/>
      <c r="N449" s="5" t="str">
        <f t="shared" si="192"/>
        <v>END_DATE VARCHAR(40),</v>
      </c>
      <c r="O449" s="1" t="s">
        <v>290</v>
      </c>
      <c r="P449" t="s">
        <v>8</v>
      </c>
      <c r="W449" s="17" t="str">
        <f t="shared" si="191"/>
        <v>endDate</v>
      </c>
      <c r="X449" s="3" t="str">
        <f t="shared" si="193"/>
        <v>"endDate":"",</v>
      </c>
      <c r="Y449" s="22" t="str">
        <f t="shared" si="194"/>
        <v>public static String END_DATE="endDate";</v>
      </c>
      <c r="Z449" s="7" t="str">
        <f t="shared" si="195"/>
        <v>private String endDate="";</v>
      </c>
    </row>
    <row r="450" spans="2:26" ht="19.2" x14ac:dyDescent="0.45">
      <c r="B450" s="1" t="s">
        <v>268</v>
      </c>
      <c r="C450" s="1" t="s">
        <v>1</v>
      </c>
      <c r="D450" s="4">
        <v>40</v>
      </c>
      <c r="I450">
        <f>I27</f>
        <v>0</v>
      </c>
      <c r="J450" t="str">
        <f>CONCATENATE(LEFT(CONCATENATE(" ADD "," ",N450,";"),LEN(CONCATENATE(" ADD "," ",N450,";"))-2),";")</f>
        <v xml:space="preserve"> ADD  END_TIME VARCHAR(40);</v>
      </c>
      <c r="K450" s="21" t="str">
        <f>CONCATENATE(LEFT(CONCATENATE("  ALTER COLUMN  "," ",N450,";"),LEN(CONCATENATE("  ALTER COLUMN  "," ",N450,";"))-2),";")</f>
        <v xml:space="preserve">  ALTER COLUMN   END_TIME VARCHAR(40);</v>
      </c>
      <c r="L450" s="12"/>
      <c r="M450" s="18" t="str">
        <f>CONCATENATE(B450,",")</f>
        <v>END_TIME,</v>
      </c>
      <c r="N450" s="5" t="str">
        <f t="shared" si="192"/>
        <v>END_TIME VARCHAR(40),</v>
      </c>
      <c r="O450" s="1" t="s">
        <v>290</v>
      </c>
      <c r="P450" t="s">
        <v>133</v>
      </c>
      <c r="W450" s="17" t="str">
        <f t="shared" si="191"/>
        <v>endTime</v>
      </c>
      <c r="X450" s="3" t="str">
        <f t="shared" si="193"/>
        <v>"endTime":"",</v>
      </c>
      <c r="Y450" s="22" t="str">
        <f t="shared" si="194"/>
        <v>public static String END_TIME="endTime";</v>
      </c>
      <c r="Z450" s="7" t="str">
        <f t="shared" si="195"/>
        <v>private String endTime="";</v>
      </c>
    </row>
    <row r="451" spans="2:26" ht="19.2" x14ac:dyDescent="0.45">
      <c r="B451" s="1" t="s">
        <v>269</v>
      </c>
      <c r="C451" s="1" t="s">
        <v>1</v>
      </c>
      <c r="D451" s="4">
        <v>40</v>
      </c>
      <c r="I451" t="str">
        <f>I438</f>
        <v>ALTER TABLE TM_TASK</v>
      </c>
      <c r="J451" t="str">
        <f>CONCATENATE(LEFT(CONCATENATE(" ADD "," ",N451,";"),LEN(CONCATENATE(" ADD "," ",N451,";"))-2),";")</f>
        <v xml:space="preserve"> ADD  FINISH_DATE VARCHAR(40);</v>
      </c>
      <c r="K451" s="21" t="str">
        <f>CONCATENATE(LEFT(CONCATENATE("  ALTER COLUMN  "," ",N451,";"),LEN(CONCATENATE("  ALTER COLUMN  "," ",N451,";"))-2),";")</f>
        <v xml:space="preserve">  ALTER COLUMN   FINISH_DATE VARCHAR(40);</v>
      </c>
      <c r="L451" s="12"/>
      <c r="M451" s="18" t="str">
        <f>CONCATENATE(B451,",")</f>
        <v>FINISH_DATE,</v>
      </c>
      <c r="N451" s="5" t="str">
        <f t="shared" si="192"/>
        <v>FINISH_DATE VARCHAR(40),</v>
      </c>
      <c r="O451" s="1" t="s">
        <v>312</v>
      </c>
      <c r="P451" t="s">
        <v>8</v>
      </c>
      <c r="W451" s="17" t="str">
        <f t="shared" si="191"/>
        <v>finishDate</v>
      </c>
      <c r="X451" s="3" t="str">
        <f t="shared" si="193"/>
        <v>"finishDate":"",</v>
      </c>
      <c r="Y451" s="22" t="str">
        <f t="shared" si="194"/>
        <v>public static String FINISH_DATE="finishDate";</v>
      </c>
      <c r="Z451" s="7" t="str">
        <f t="shared" si="195"/>
        <v>private String finishDate="";</v>
      </c>
    </row>
    <row r="452" spans="2:26" ht="19.2" x14ac:dyDescent="0.45">
      <c r="B452" s="1" t="s">
        <v>270</v>
      </c>
      <c r="C452" s="1" t="s">
        <v>1</v>
      </c>
      <c r="D452" s="4">
        <v>40</v>
      </c>
      <c r="L452" s="12"/>
      <c r="M452" s="18" t="str">
        <f>CONCATENATE(B452,",")</f>
        <v>FINISH_TIME,</v>
      </c>
      <c r="N452" s="5" t="str">
        <f t="shared" si="192"/>
        <v>FINISH_TIME VARCHAR(40),</v>
      </c>
      <c r="O452" s="1" t="s">
        <v>312</v>
      </c>
      <c r="P452" t="s">
        <v>133</v>
      </c>
      <c r="W452" s="17" t="str">
        <f t="shared" si="191"/>
        <v>finishTime</v>
      </c>
      <c r="X452" s="3" t="str">
        <f t="shared" si="193"/>
        <v>"finishTime":"",</v>
      </c>
      <c r="Y452" s="22" t="str">
        <f t="shared" si="194"/>
        <v>public static String FINISH_TIME="finishTime";</v>
      </c>
      <c r="Z452" s="7" t="str">
        <f t="shared" si="195"/>
        <v>private String finishTime="";</v>
      </c>
    </row>
    <row r="453" spans="2:26" ht="19.2" x14ac:dyDescent="0.45">
      <c r="B453" s="1" t="s">
        <v>271</v>
      </c>
      <c r="C453" s="1" t="s">
        <v>1</v>
      </c>
      <c r="D453" s="4">
        <v>30</v>
      </c>
      <c r="I453" t="str">
        <f>I438</f>
        <v>ALTER TABLE TM_TASK</v>
      </c>
      <c r="J453" t="str">
        <f>CONCATENATE(LEFT(CONCATENATE(" ADD "," ",N453,";"),LEN(CONCATENATE(" ADD "," ",N453,";"))-2),";")</f>
        <v xml:space="preserve"> ADD  COMPLETED_DURATION VARCHAR(30);</v>
      </c>
      <c r="K453" s="21" t="str">
        <f>CONCATENATE(LEFT(CONCATENATE("  ALTER COLUMN  "," ",N453,";"),LEN(CONCATENATE("  ALTER COLUMN  "," ",N453,";"))-2),";")</f>
        <v xml:space="preserve">  ALTER COLUMN   COMPLETED_DURATION VARCHAR(30);</v>
      </c>
      <c r="L453" s="12"/>
      <c r="M453" s="18" t="str">
        <f>CONCATENATE(B453,",")</f>
        <v>COMPLETED_DURATION,</v>
      </c>
      <c r="N453" s="5" t="str">
        <f t="shared" si="192"/>
        <v>COMPLETED_DURATION VARCHAR(30),</v>
      </c>
      <c r="O453" s="1" t="s">
        <v>313</v>
      </c>
      <c r="P453" t="s">
        <v>314</v>
      </c>
      <c r="W453" s="17" t="str">
        <f t="shared" si="191"/>
        <v>completedDuration</v>
      </c>
      <c r="X453" s="3" t="str">
        <f t="shared" si="193"/>
        <v>"completedDuration":"",</v>
      </c>
      <c r="Y453" s="22" t="str">
        <f t="shared" si="194"/>
        <v>public static String COMPLETED_DURATION="completedDuration";</v>
      </c>
      <c r="Z453" s="7" t="str">
        <f t="shared" si="195"/>
        <v>private String completedDuration="";</v>
      </c>
    </row>
    <row r="454" spans="2:26" ht="19.2" x14ac:dyDescent="0.45">
      <c r="B454" s="8" t="s">
        <v>14</v>
      </c>
      <c r="C454" s="1" t="s">
        <v>1</v>
      </c>
      <c r="D454" s="4">
        <v>2000</v>
      </c>
      <c r="I454" t="str">
        <f>I440</f>
        <v>ALTER TABLE TM_TASK</v>
      </c>
      <c r="J454" t="str">
        <f>CONCATENATE(LEFT(CONCATENATE(" ADD "," ",N454,";"),LEN(CONCATENATE(" ADD "," ",N454,";"))-2),";")</f>
        <v xml:space="preserve"> ADD  DESCRIPTION VARCHAR(2000);</v>
      </c>
      <c r="K454" s="21" t="str">
        <f>CONCATENATE(LEFT(CONCATENATE("  ALTER COLUMN  "," ",N454,";"),LEN(CONCATENATE("  ALTER COLUMN  "," ",N454,";"))-2),";")</f>
        <v xml:space="preserve">  ALTER COLUMN   DESCRIPTION VARCHAR(2000);</v>
      </c>
      <c r="L454" s="14"/>
      <c r="M454" s="18" t="str">
        <f t="shared" ref="M454:M464" si="196">CONCATENATE(B454,",")</f>
        <v>DESCRIPTION,</v>
      </c>
      <c r="N454" s="5" t="str">
        <f t="shared" si="192"/>
        <v>DESCRIPTION VARCHAR(2000),</v>
      </c>
      <c r="O454" s="1" t="s">
        <v>14</v>
      </c>
      <c r="W454" s="17" t="str">
        <f t="shared" si="191"/>
        <v>description</v>
      </c>
      <c r="X454" s="3" t="str">
        <f t="shared" si="193"/>
        <v>"description":"",</v>
      </c>
      <c r="Y454" s="22" t="str">
        <f t="shared" si="194"/>
        <v>public static String DESCRIPTION="description";</v>
      </c>
      <c r="Z454" s="7" t="str">
        <f t="shared" si="195"/>
        <v>private String description="";</v>
      </c>
    </row>
    <row r="455" spans="2:26" ht="19.2" x14ac:dyDescent="0.45">
      <c r="B455" s="8" t="s">
        <v>272</v>
      </c>
      <c r="C455" s="1" t="s">
        <v>1</v>
      </c>
      <c r="D455" s="12">
        <v>40</v>
      </c>
      <c r="L455" s="14"/>
      <c r="M455" s="18" t="str">
        <f t="shared" si="196"/>
        <v>FK_TASK_TYPE_ID,</v>
      </c>
      <c r="N455" s="5" t="str">
        <f t="shared" si="192"/>
        <v>FK_TASK_TYPE_ID VARCHAR(40),</v>
      </c>
      <c r="O455" s="1" t="s">
        <v>10</v>
      </c>
      <c r="P455" t="s">
        <v>311</v>
      </c>
      <c r="Q455" t="s">
        <v>51</v>
      </c>
      <c r="R455" t="s">
        <v>2</v>
      </c>
      <c r="W455" s="17" t="str">
        <f t="shared" si="191"/>
        <v>fkTaskTypeId</v>
      </c>
      <c r="X455" s="3" t="str">
        <f t="shared" si="193"/>
        <v>"fkTaskTypeId":"",</v>
      </c>
      <c r="Y455" s="22" t="str">
        <f t="shared" si="194"/>
        <v>public static String FK_TASK_TYPE_ID="fkTaskTypeId";</v>
      </c>
      <c r="Z455" s="7" t="str">
        <f t="shared" si="195"/>
        <v>private String fkTaskTypeId="";</v>
      </c>
    </row>
    <row r="456" spans="2:26" ht="19.2" x14ac:dyDescent="0.45">
      <c r="B456" s="8" t="s">
        <v>273</v>
      </c>
      <c r="C456" s="1" t="s">
        <v>1</v>
      </c>
      <c r="D456" s="12">
        <v>40</v>
      </c>
      <c r="L456" s="14"/>
      <c r="M456" s="18" t="str">
        <f t="shared" si="196"/>
        <v>FK_TASK_STATUS_ID,</v>
      </c>
      <c r="N456" s="5" t="str">
        <f t="shared" si="192"/>
        <v>FK_TASK_STATUS_ID VARCHAR(40),</v>
      </c>
      <c r="O456" s="1" t="s">
        <v>10</v>
      </c>
      <c r="P456" t="s">
        <v>311</v>
      </c>
      <c r="Q456" t="s">
        <v>3</v>
      </c>
      <c r="R456" t="s">
        <v>2</v>
      </c>
      <c r="W456" s="17" t="str">
        <f t="shared" si="191"/>
        <v>fkTaskStatusId</v>
      </c>
      <c r="X456" s="3" t="str">
        <f t="shared" si="193"/>
        <v>"fkTaskStatusId":"",</v>
      </c>
      <c r="Y456" s="22" t="str">
        <f t="shared" si="194"/>
        <v>public static String FK_TASK_STATUS_ID="fkTaskStatusId";</v>
      </c>
      <c r="Z456" s="7" t="str">
        <f t="shared" si="195"/>
        <v>private String fkTaskStatusId="";</v>
      </c>
    </row>
    <row r="457" spans="2:26" ht="19.2" x14ac:dyDescent="0.45">
      <c r="B457" s="8" t="s">
        <v>274</v>
      </c>
      <c r="C457" s="1" t="s">
        <v>1</v>
      </c>
      <c r="D457" s="12">
        <v>40</v>
      </c>
      <c r="L457" s="14"/>
      <c r="M457" s="18" t="str">
        <f t="shared" si="196"/>
        <v>FK_PROJECT_ID,</v>
      </c>
      <c r="N457" s="5" t="str">
        <f t="shared" si="192"/>
        <v>FK_PROJECT_ID VARCHAR(40),</v>
      </c>
      <c r="O457" s="1" t="s">
        <v>10</v>
      </c>
      <c r="P457" t="s">
        <v>288</v>
      </c>
      <c r="Q457" t="s">
        <v>2</v>
      </c>
      <c r="W457" s="17" t="str">
        <f t="shared" si="191"/>
        <v>fkProjectId</v>
      </c>
      <c r="X457" s="3" t="str">
        <f t="shared" si="193"/>
        <v>"fkProjectId":"",</v>
      </c>
      <c r="Y457" s="22" t="str">
        <f t="shared" si="194"/>
        <v>public static String FK_PROJECT_ID="fkProjectId";</v>
      </c>
      <c r="Z457" s="7" t="str">
        <f t="shared" si="195"/>
        <v>private String fkProjectId="";</v>
      </c>
    </row>
    <row r="458" spans="2:26" ht="19.2" x14ac:dyDescent="0.45">
      <c r="B458" s="8" t="s">
        <v>275</v>
      </c>
      <c r="C458" s="1" t="s">
        <v>1</v>
      </c>
      <c r="D458" s="12">
        <v>40</v>
      </c>
      <c r="L458" s="14"/>
      <c r="M458" s="18" t="str">
        <f t="shared" si="196"/>
        <v>UPDATED_BY,</v>
      </c>
      <c r="N458" s="5" t="str">
        <f t="shared" si="192"/>
        <v>UPDATED_BY VARCHAR(40),</v>
      </c>
      <c r="O458" s="1" t="s">
        <v>315</v>
      </c>
      <c r="P458" t="s">
        <v>128</v>
      </c>
      <c r="W458" s="17" t="str">
        <f t="shared" si="191"/>
        <v>updatedBy</v>
      </c>
      <c r="X458" s="3" t="str">
        <f t="shared" si="193"/>
        <v>"updatedBy":"",</v>
      </c>
      <c r="Y458" s="22" t="str">
        <f t="shared" si="194"/>
        <v>public static String UPDATED_BY="updatedBy";</v>
      </c>
      <c r="Z458" s="7" t="str">
        <f t="shared" si="195"/>
        <v>private String updatedBy="";</v>
      </c>
    </row>
    <row r="459" spans="2:26" ht="19.2" x14ac:dyDescent="0.45">
      <c r="B459" s="8" t="s">
        <v>276</v>
      </c>
      <c r="C459" s="1" t="s">
        <v>1</v>
      </c>
      <c r="D459" s="12">
        <v>42</v>
      </c>
      <c r="L459" s="14"/>
      <c r="M459" s="18" t="str">
        <f t="shared" si="196"/>
        <v>LAST_UPDATED_DATE,</v>
      </c>
      <c r="N459" s="5" t="str">
        <f t="shared" si="192"/>
        <v>LAST_UPDATED_DATE VARCHAR(42),</v>
      </c>
      <c r="O459" s="1" t="s">
        <v>316</v>
      </c>
      <c r="P459" t="s">
        <v>315</v>
      </c>
      <c r="Q459" t="s">
        <v>8</v>
      </c>
      <c r="W459" s="17" t="str">
        <f t="shared" si="191"/>
        <v>lastUpdatedDate</v>
      </c>
      <c r="X459" s="3" t="str">
        <f t="shared" si="193"/>
        <v>"lastUpdatedDate":"",</v>
      </c>
      <c r="Y459" s="22" t="str">
        <f t="shared" si="194"/>
        <v>public static String LAST_UPDATED_DATE="lastUpdatedDate";</v>
      </c>
      <c r="Z459" s="7" t="str">
        <f t="shared" si="195"/>
        <v>private String lastUpdatedDate="";</v>
      </c>
    </row>
    <row r="460" spans="2:26" ht="19.2" x14ac:dyDescent="0.45">
      <c r="B460" s="8" t="s">
        <v>277</v>
      </c>
      <c r="C460" s="1" t="s">
        <v>1</v>
      </c>
      <c r="D460" s="12">
        <v>42</v>
      </c>
      <c r="L460" s="14"/>
      <c r="M460" s="18" t="str">
        <f t="shared" si="196"/>
        <v>LAST_UPDATED_TIME,</v>
      </c>
      <c r="N460" s="5" t="str">
        <f t="shared" si="192"/>
        <v>LAST_UPDATED_TIME VARCHAR(42),</v>
      </c>
      <c r="O460" s="1" t="s">
        <v>316</v>
      </c>
      <c r="P460" t="s">
        <v>315</v>
      </c>
      <c r="Q460" t="s">
        <v>133</v>
      </c>
      <c r="W460" s="17" t="str">
        <f t="shared" si="191"/>
        <v>lastUpdatedTime</v>
      </c>
      <c r="X460" s="3" t="str">
        <f t="shared" si="193"/>
        <v>"lastUpdatedTime":"",</v>
      </c>
      <c r="Y460" s="22" t="str">
        <f t="shared" si="194"/>
        <v>public static String LAST_UPDATED_TIME="lastUpdatedTime";</v>
      </c>
      <c r="Z460" s="7" t="str">
        <f t="shared" si="195"/>
        <v>private String lastUpdatedTime="";</v>
      </c>
    </row>
    <row r="461" spans="2:26" ht="19.2" x14ac:dyDescent="0.45">
      <c r="B461" s="8" t="s">
        <v>258</v>
      </c>
      <c r="C461" s="1" t="s">
        <v>1</v>
      </c>
      <c r="D461" s="12">
        <v>30</v>
      </c>
      <c r="L461" s="14"/>
      <c r="M461" s="18" t="str">
        <f t="shared" si="196"/>
        <v>ORDER_NO,</v>
      </c>
      <c r="N461" s="5" t="str">
        <f t="shared" si="192"/>
        <v>ORDER_NO VARCHAR(30),</v>
      </c>
      <c r="O461" s="1" t="s">
        <v>259</v>
      </c>
      <c r="P461" t="s">
        <v>173</v>
      </c>
      <c r="W461" s="17" t="str">
        <f t="shared" si="191"/>
        <v>orderNo</v>
      </c>
      <c r="X461" s="3" t="str">
        <f t="shared" si="193"/>
        <v>"orderNo":"",</v>
      </c>
      <c r="Y461" s="22" t="str">
        <f t="shared" si="194"/>
        <v>public static String ORDER_NO="orderNo";</v>
      </c>
      <c r="Z461" s="7" t="str">
        <f t="shared" si="195"/>
        <v>private String orderNo="";</v>
      </c>
    </row>
    <row r="462" spans="2:26" ht="19.2" x14ac:dyDescent="0.45">
      <c r="B462" s="8" t="s">
        <v>301</v>
      </c>
      <c r="C462" s="1" t="s">
        <v>1</v>
      </c>
      <c r="D462" s="8">
        <v>43</v>
      </c>
      <c r="M462" s="18" t="str">
        <f>CONCATENATE(B462,",")</f>
        <v>FK_PRIORITY_ID,</v>
      </c>
      <c r="N462" s="5" t="str">
        <f>CONCATENATE(B462," ",C462,"(",D462,")",",")</f>
        <v>FK_PRIORITY_ID VARCHAR(43),</v>
      </c>
      <c r="O462" s="1" t="s">
        <v>10</v>
      </c>
      <c r="P462" t="s">
        <v>305</v>
      </c>
      <c r="Q462" t="s">
        <v>2</v>
      </c>
      <c r="W462" s="17" t="str">
        <f t="shared" si="191"/>
        <v>fkPriorityId</v>
      </c>
      <c r="X462" s="3" t="str">
        <f t="shared" si="193"/>
        <v>"fkPriorityId":"",</v>
      </c>
      <c r="Y462" s="22" t="str">
        <f t="shared" si="194"/>
        <v>public static String FK_PRIORITY_ID="fkPriorityId";</v>
      </c>
      <c r="Z462" s="7" t="str">
        <f t="shared" si="195"/>
        <v>private String fkPriorityId="";</v>
      </c>
    </row>
    <row r="463" spans="2:26" ht="19.2" x14ac:dyDescent="0.45">
      <c r="B463" s="8" t="s">
        <v>333</v>
      </c>
      <c r="C463" s="1" t="s">
        <v>1</v>
      </c>
      <c r="D463" s="8">
        <v>43</v>
      </c>
      <c r="M463" s="18" t="str">
        <f>CONCATENATE(B463,",")</f>
        <v>FK_PROGRESS_ID,</v>
      </c>
      <c r="N463" s="5" t="str">
        <f>CONCATENATE(B463," ",C463,"(",D463,")",",")</f>
        <v>FK_PROGRESS_ID VARCHAR(43),</v>
      </c>
      <c r="O463" s="1" t="s">
        <v>10</v>
      </c>
      <c r="P463" t="s">
        <v>297</v>
      </c>
      <c r="Q463" t="s">
        <v>2</v>
      </c>
      <c r="W463" s="17" t="str">
        <f t="shared" si="191"/>
        <v>fkProgressId</v>
      </c>
      <c r="X463" s="3" t="str">
        <f t="shared" si="193"/>
        <v>"fkProgressId":"",</v>
      </c>
      <c r="Y463" s="22" t="str">
        <f t="shared" si="194"/>
        <v>public static String FK_PROGRESS_ID="fkProgressId";</v>
      </c>
      <c r="Z463" s="7" t="str">
        <f t="shared" si="195"/>
        <v>private String fkProgressId="";</v>
      </c>
    </row>
    <row r="464" spans="2:26" ht="19.2" x14ac:dyDescent="0.45">
      <c r="B464" s="8" t="s">
        <v>306</v>
      </c>
      <c r="C464" s="1" t="s">
        <v>1</v>
      </c>
      <c r="D464" s="8">
        <v>43</v>
      </c>
      <c r="M464" s="18" t="str">
        <f t="shared" si="196"/>
        <v>FK_TASK_CATEGORY_ID,</v>
      </c>
      <c r="N464" s="5" t="str">
        <f t="shared" si="192"/>
        <v>FK_TASK_CATEGORY_ID VARCHAR(43),</v>
      </c>
      <c r="O464" s="1" t="s">
        <v>10</v>
      </c>
      <c r="P464" t="s">
        <v>311</v>
      </c>
      <c r="Q464" t="s">
        <v>310</v>
      </c>
      <c r="R464" t="s">
        <v>2</v>
      </c>
      <c r="W464" s="17" t="str">
        <f t="shared" si="191"/>
        <v>fkTaskCategoryId</v>
      </c>
      <c r="X464" s="3" t="str">
        <f t="shared" si="193"/>
        <v>"fkTaskCategoryId":"",</v>
      </c>
      <c r="Y464" s="22" t="str">
        <f t="shared" si="194"/>
        <v>public static String FK_TASK_CATEGORY_ID="fkTaskCategoryId";</v>
      </c>
      <c r="Z464" s="7" t="str">
        <f t="shared" si="195"/>
        <v>private String fkTaskCategoryId="";</v>
      </c>
    </row>
    <row r="465" spans="2:26" ht="19.2" x14ac:dyDescent="0.45">
      <c r="C465" s="1"/>
      <c r="D465" s="8"/>
      <c r="M465" s="18"/>
      <c r="N465" s="33" t="s">
        <v>130</v>
      </c>
      <c r="O465" s="1"/>
      <c r="W465" s="17"/>
    </row>
    <row r="466" spans="2:26" ht="19.2" x14ac:dyDescent="0.45">
      <c r="C466" s="1"/>
      <c r="D466" s="8"/>
      <c r="M466" s="18"/>
      <c r="N466" s="31" t="s">
        <v>126</v>
      </c>
      <c r="O466" s="1"/>
      <c r="W466" s="17"/>
    </row>
    <row r="467" spans="2:26" x14ac:dyDescent="0.3">
      <c r="B467" s="2" t="s">
        <v>330</v>
      </c>
      <c r="I467" t="str">
        <f>CONCATENATE("ALTER TABLE"," ",B467)</f>
        <v>ALTER TABLE TM_TASK_LIST</v>
      </c>
      <c r="J467" t="s">
        <v>293</v>
      </c>
      <c r="K467" s="26" t="str">
        <f>CONCATENATE(J467," VIEW ",B467," AS SELECT")</f>
        <v>create OR REPLACE VIEW TM_TASK_LIST AS SELECT</v>
      </c>
      <c r="N467" s="5" t="str">
        <f>CONCATENATE("CREATE TABLE ",B467," ","(")</f>
        <v>CREATE TABLE TM_TASK_LIST (</v>
      </c>
    </row>
    <row r="468" spans="2:26" ht="19.2" x14ac:dyDescent="0.45">
      <c r="B468" s="1" t="s">
        <v>2</v>
      </c>
      <c r="C468" s="1" t="s">
        <v>1</v>
      </c>
      <c r="D468" s="4">
        <v>30</v>
      </c>
      <c r="E468" s="24" t="s">
        <v>113</v>
      </c>
      <c r="I468" t="str">
        <f>I467</f>
        <v>ALTER TABLE TM_TASK_LIST</v>
      </c>
      <c r="K468" s="25" t="str">
        <f>CONCATENATE(B468,",")</f>
        <v>ID,</v>
      </c>
      <c r="L468" s="12"/>
      <c r="M468" s="18" t="str">
        <f>CONCATENATE(B468,",")</f>
        <v>ID,</v>
      </c>
      <c r="N468" s="5" t="str">
        <f>CONCATENATE(B468," ",C468,"(",D468,") ",E468," ,")</f>
        <v>ID VARCHAR(30) NOT NULL ,</v>
      </c>
      <c r="O468" s="1" t="s">
        <v>2</v>
      </c>
      <c r="P468" s="6"/>
      <c r="Q468" s="6"/>
      <c r="R468" s="6"/>
      <c r="S468" s="6"/>
      <c r="T468" s="6"/>
      <c r="U468" s="6"/>
      <c r="V468" s="6"/>
      <c r="W468" s="17" t="str">
        <f t="shared" ref="W468:W498" si="197">CONCATENATE(,LOWER(O468),UPPER(LEFT(P468,1)),LOWER(RIGHT(P468,LEN(P468)-IF(LEN(P468)&gt;0,1,LEN(P468)))),UPPER(LEFT(Q468,1)),LOWER(RIGHT(Q468,LEN(Q468)-IF(LEN(Q468)&gt;0,1,LEN(Q468)))),UPPER(LEFT(R468,1)),LOWER(RIGHT(R468,LEN(R468)-IF(LEN(R468)&gt;0,1,LEN(R468)))),UPPER(LEFT(S468,1)),LOWER(RIGHT(S468,LEN(S468)-IF(LEN(S468)&gt;0,1,LEN(S468)))),UPPER(LEFT(T468,1)),LOWER(RIGHT(T468,LEN(T468)-IF(LEN(T468)&gt;0,1,LEN(T468)))),UPPER(LEFT(U468,1)),LOWER(RIGHT(U468,LEN(U468)-IF(LEN(U468)&gt;0,1,LEN(U468)))),UPPER(LEFT(V468,1)),LOWER(RIGHT(V468,LEN(V468)-IF(LEN(V468)&gt;0,1,LEN(V468)))))</f>
        <v>id</v>
      </c>
      <c r="X468" s="3" t="str">
        <f t="shared" ref="X468:X498" si="198">CONCATENATE("""",W468,"""",":","""","""",",")</f>
        <v>"id":"",</v>
      </c>
      <c r="Y468" s="22" t="str">
        <f t="shared" ref="Y468:Y498" si="199">CONCATENATE("public static String ",,B468,,"=","""",W468,""";")</f>
        <v>public static String ID="id";</v>
      </c>
      <c r="Z468" s="7" t="str">
        <f t="shared" ref="Z468:Z498" si="200">CONCATENATE("private String ",W468,"=","""""",";")</f>
        <v>private String id="";</v>
      </c>
    </row>
    <row r="469" spans="2:26" ht="19.2" x14ac:dyDescent="0.45">
      <c r="B469" s="1" t="s">
        <v>3</v>
      </c>
      <c r="C469" s="1" t="s">
        <v>1</v>
      </c>
      <c r="D469" s="4">
        <v>10</v>
      </c>
      <c r="I469" t="str">
        <f>I468</f>
        <v>ALTER TABLE TM_TASK_LIST</v>
      </c>
      <c r="K469" s="25" t="str">
        <f>CONCATENATE(B469,",")</f>
        <v>STATUS,</v>
      </c>
      <c r="L469" s="12"/>
      <c r="M469" s="18" t="str">
        <f>CONCATENATE(B469,",")</f>
        <v>STATUS,</v>
      </c>
      <c r="N469" s="5" t="str">
        <f t="shared" ref="N469:N498" si="201">CONCATENATE(B469," ",C469,"(",D469,")",",")</f>
        <v>STATUS VARCHAR(10),</v>
      </c>
      <c r="O469" s="1" t="s">
        <v>3</v>
      </c>
      <c r="W469" s="17" t="str">
        <f t="shared" si="197"/>
        <v>status</v>
      </c>
      <c r="X469" s="3" t="str">
        <f t="shared" si="198"/>
        <v>"status":"",</v>
      </c>
      <c r="Y469" s="22" t="str">
        <f t="shared" si="199"/>
        <v>public static String STATUS="status";</v>
      </c>
      <c r="Z469" s="7" t="str">
        <f t="shared" si="200"/>
        <v>private String status="";</v>
      </c>
    </row>
    <row r="470" spans="2:26" ht="19.2" x14ac:dyDescent="0.45">
      <c r="B470" s="1" t="s">
        <v>4</v>
      </c>
      <c r="C470" s="1" t="s">
        <v>1</v>
      </c>
      <c r="D470" s="4">
        <v>20</v>
      </c>
      <c r="I470" t="str">
        <f>I469</f>
        <v>ALTER TABLE TM_TASK_LIST</v>
      </c>
      <c r="K470" s="25" t="str">
        <f t="shared" ref="K470:K477" si="202">CONCATENATE(B470,",")</f>
        <v>INSERT_DATE,</v>
      </c>
      <c r="L470" s="12"/>
      <c r="M470" s="18" t="str">
        <f>CONCATENATE(B470,",")</f>
        <v>INSERT_DATE,</v>
      </c>
      <c r="N470" s="5" t="str">
        <f t="shared" si="201"/>
        <v>INSERT_DATE VARCHAR(20),</v>
      </c>
      <c r="O470" s="1" t="s">
        <v>7</v>
      </c>
      <c r="P470" t="s">
        <v>8</v>
      </c>
      <c r="W470" s="17" t="str">
        <f t="shared" si="197"/>
        <v>insertDate</v>
      </c>
      <c r="X470" s="3" t="str">
        <f t="shared" si="198"/>
        <v>"insertDate":"",</v>
      </c>
      <c r="Y470" s="22" t="str">
        <f t="shared" si="199"/>
        <v>public static String INSERT_DATE="insertDate";</v>
      </c>
      <c r="Z470" s="7" t="str">
        <f t="shared" si="200"/>
        <v>private String insertDate="";</v>
      </c>
    </row>
    <row r="471" spans="2:26" ht="19.2" x14ac:dyDescent="0.45">
      <c r="B471" s="1" t="s">
        <v>5</v>
      </c>
      <c r="C471" s="1" t="s">
        <v>1</v>
      </c>
      <c r="D471" s="4">
        <v>20</v>
      </c>
      <c r="I471" t="str">
        <f>I470</f>
        <v>ALTER TABLE TM_TASK_LIST</v>
      </c>
      <c r="K471" s="25" t="str">
        <f t="shared" si="202"/>
        <v>MODIFICATION_DATE,</v>
      </c>
      <c r="L471" s="12"/>
      <c r="M471" s="18" t="str">
        <f>CONCATENATE(B471,",")</f>
        <v>MODIFICATION_DATE,</v>
      </c>
      <c r="N471" s="5" t="str">
        <f t="shared" si="201"/>
        <v>MODIFICATION_DATE VARCHAR(20),</v>
      </c>
      <c r="O471" s="1" t="s">
        <v>9</v>
      </c>
      <c r="P471" t="s">
        <v>8</v>
      </c>
      <c r="W471" s="17" t="str">
        <f t="shared" si="197"/>
        <v>modificationDate</v>
      </c>
      <c r="X471" s="3" t="str">
        <f t="shared" si="198"/>
        <v>"modificationDate":"",</v>
      </c>
      <c r="Y471" s="22" t="str">
        <f t="shared" si="199"/>
        <v>public static String MODIFICATION_DATE="modificationDate";</v>
      </c>
      <c r="Z471" s="7" t="str">
        <f t="shared" si="200"/>
        <v>private String modificationDate="";</v>
      </c>
    </row>
    <row r="472" spans="2:26" ht="19.2" x14ac:dyDescent="0.45">
      <c r="B472" s="1" t="s">
        <v>0</v>
      </c>
      <c r="C472" s="1" t="s">
        <v>1</v>
      </c>
      <c r="D472" s="4">
        <v>400</v>
      </c>
      <c r="I472" t="e">
        <f>I166</f>
        <v>#REF!</v>
      </c>
      <c r="K472" s="25" t="str">
        <f t="shared" si="202"/>
        <v>NAME,</v>
      </c>
      <c r="L472" s="12"/>
      <c r="M472" s="18" t="str">
        <f>CONCATENATE(B472,",")</f>
        <v>NAME,</v>
      </c>
      <c r="N472" s="5" t="str">
        <f t="shared" si="201"/>
        <v>NAME VARCHAR(400),</v>
      </c>
      <c r="O472" s="1" t="s">
        <v>0</v>
      </c>
      <c r="W472" s="17" t="str">
        <f t="shared" si="197"/>
        <v>name</v>
      </c>
      <c r="X472" s="3" t="str">
        <f t="shared" si="198"/>
        <v>"name":"",</v>
      </c>
      <c r="Y472" s="22" t="str">
        <f t="shared" si="199"/>
        <v>public static String NAME="name";</v>
      </c>
      <c r="Z472" s="7" t="str">
        <f t="shared" si="200"/>
        <v>private String name="";</v>
      </c>
    </row>
    <row r="473" spans="2:26" ht="19.2" x14ac:dyDescent="0.45">
      <c r="B473" s="1" t="s">
        <v>261</v>
      </c>
      <c r="C473" s="1" t="s">
        <v>1</v>
      </c>
      <c r="D473" s="4">
        <v>40</v>
      </c>
      <c r="J473" s="23"/>
      <c r="K473" s="25" t="str">
        <f t="shared" si="202"/>
        <v>FK_PARENT_TASK_ID,</v>
      </c>
      <c r="L473" s="12"/>
      <c r="M473" s="18"/>
      <c r="N473" s="5" t="str">
        <f t="shared" si="201"/>
        <v>FK_PARENT_TASK_ID VARCHAR(40),</v>
      </c>
      <c r="O473" s="1" t="s">
        <v>10</v>
      </c>
      <c r="P473" t="s">
        <v>131</v>
      </c>
      <c r="Q473" t="s">
        <v>311</v>
      </c>
      <c r="R473" t="s">
        <v>2</v>
      </c>
      <c r="W473" s="17" t="str">
        <f t="shared" si="197"/>
        <v>fkParentTaskId</v>
      </c>
      <c r="X473" s="3" t="str">
        <f t="shared" si="198"/>
        <v>"fkParentTaskId":"",</v>
      </c>
      <c r="Y473" s="22" t="str">
        <f t="shared" si="199"/>
        <v>public static String FK_PARENT_TASK_ID="fkParentTaskId";</v>
      </c>
      <c r="Z473" s="7" t="str">
        <f t="shared" si="200"/>
        <v>private String fkParentTaskId="";</v>
      </c>
    </row>
    <row r="474" spans="2:26" ht="19.2" x14ac:dyDescent="0.45">
      <c r="B474" s="10" t="s">
        <v>262</v>
      </c>
      <c r="C474" s="1" t="s">
        <v>1</v>
      </c>
      <c r="D474" s="4">
        <v>40</v>
      </c>
      <c r="I474">
        <f>I165</f>
        <v>0</v>
      </c>
      <c r="K474" s="25" t="str">
        <f>CONCATENATE(B474,",")</f>
        <v>CREATED_BY,</v>
      </c>
      <c r="L474" s="12"/>
      <c r="M474" s="18" t="str">
        <f>CONCATENATE(B472,",")</f>
        <v>NAME,</v>
      </c>
      <c r="N474" s="5" t="str">
        <f>CONCATENATE(B474," ",C474,"(",D474,")",",")</f>
        <v>CREATED_BY VARCHAR(40),</v>
      </c>
      <c r="O474" s="1" t="s">
        <v>282</v>
      </c>
      <c r="P474" t="s">
        <v>128</v>
      </c>
      <c r="W474" s="17" t="str">
        <f>CONCATENATE(,LOWER(O474),UPPER(LEFT(P474,1)),LOWER(RIGHT(P474,LEN(P474)-IF(LEN(P474)&gt;0,1,LEN(P474)))),UPPER(LEFT(Q474,1)),LOWER(RIGHT(Q474,LEN(Q474)-IF(LEN(Q474)&gt;0,1,LEN(Q474)))),UPPER(LEFT(R474,1)),LOWER(RIGHT(R474,LEN(R474)-IF(LEN(R474)&gt;0,1,LEN(R474)))),UPPER(LEFT(S474,1)),LOWER(RIGHT(S474,LEN(S474)-IF(LEN(S474)&gt;0,1,LEN(S474)))),UPPER(LEFT(T474,1)),LOWER(RIGHT(T474,LEN(T474)-IF(LEN(T474)&gt;0,1,LEN(T474)))),UPPER(LEFT(U474,1)),LOWER(RIGHT(U474,LEN(U474)-IF(LEN(U474)&gt;0,1,LEN(U474)))),UPPER(LEFT(V474,1)),LOWER(RIGHT(V474,LEN(V474)-IF(LEN(V474)&gt;0,1,LEN(V474)))))</f>
        <v>createdBy</v>
      </c>
      <c r="X474" s="3" t="str">
        <f>CONCATENATE("""",W474,"""",":","""","""",",")</f>
        <v>"createdBy":"",</v>
      </c>
      <c r="Y474" s="22" t="str">
        <f>CONCATENATE("public static String ",,B474,,"=","""",W474,""";")</f>
        <v>public static String CREATED_BY="createdBy";</v>
      </c>
      <c r="Z474" s="7" t="str">
        <f>CONCATENATE("private String ",W474,"=","""""",";")</f>
        <v>private String createdBy="";</v>
      </c>
    </row>
    <row r="475" spans="2:26" ht="26.4" x14ac:dyDescent="0.45">
      <c r="B475" s="10" t="s">
        <v>339</v>
      </c>
      <c r="C475" s="1" t="s">
        <v>1</v>
      </c>
      <c r="D475" s="4">
        <v>40</v>
      </c>
      <c r="K475" s="25" t="s">
        <v>340</v>
      </c>
      <c r="L475" s="12"/>
      <c r="M475" s="18" t="str">
        <f>CONCATENATE(B473,",")</f>
        <v>FK_PARENT_TASK_ID,</v>
      </c>
      <c r="N475" s="5" t="str">
        <f t="shared" si="201"/>
        <v>CREATED_BY_NAME VARCHAR(40),</v>
      </c>
      <c r="O475" s="1" t="s">
        <v>282</v>
      </c>
      <c r="P475" t="s">
        <v>128</v>
      </c>
      <c r="Q475" t="s">
        <v>0</v>
      </c>
      <c r="W475" s="17" t="str">
        <f t="shared" si="197"/>
        <v>createdByName</v>
      </c>
      <c r="X475" s="3" t="str">
        <f t="shared" si="198"/>
        <v>"createdByName":"",</v>
      </c>
      <c r="Y475" s="22" t="str">
        <f t="shared" si="199"/>
        <v>public static String CREATED_BY_NAME="createdByName";</v>
      </c>
      <c r="Z475" s="7" t="str">
        <f t="shared" si="200"/>
        <v>private String createdByName="";</v>
      </c>
    </row>
    <row r="476" spans="2:26" ht="19.2" x14ac:dyDescent="0.45">
      <c r="B476" s="1" t="s">
        <v>263</v>
      </c>
      <c r="C476" s="1" t="s">
        <v>1</v>
      </c>
      <c r="D476" s="4">
        <v>40</v>
      </c>
      <c r="I476">
        <f>I193</f>
        <v>0</v>
      </c>
      <c r="K476" s="25" t="str">
        <f t="shared" si="202"/>
        <v>CREATED_DATE,</v>
      </c>
      <c r="L476" s="12"/>
      <c r="M476" s="18" t="str">
        <f>CONCATENATE(B476,",")</f>
        <v>CREATED_DATE,</v>
      </c>
      <c r="N476" s="5" t="str">
        <f t="shared" si="201"/>
        <v>CREATED_DATE VARCHAR(40),</v>
      </c>
      <c r="O476" s="1" t="s">
        <v>282</v>
      </c>
      <c r="P476" t="s">
        <v>8</v>
      </c>
      <c r="W476" s="17" t="str">
        <f t="shared" si="197"/>
        <v>createdDate</v>
      </c>
      <c r="X476" s="3" t="str">
        <f t="shared" si="198"/>
        <v>"createdDate":"",</v>
      </c>
      <c r="Y476" s="22" t="str">
        <f t="shared" si="199"/>
        <v>public static String CREATED_DATE="createdDate";</v>
      </c>
      <c r="Z476" s="7" t="str">
        <f t="shared" si="200"/>
        <v>private String createdDate="";</v>
      </c>
    </row>
    <row r="477" spans="2:26" ht="19.2" x14ac:dyDescent="0.45">
      <c r="B477" s="1" t="s">
        <v>264</v>
      </c>
      <c r="C477" s="1" t="s">
        <v>1</v>
      </c>
      <c r="D477" s="4">
        <v>40</v>
      </c>
      <c r="K477" s="25" t="str">
        <f t="shared" si="202"/>
        <v>CREATED_TIME,</v>
      </c>
      <c r="L477" s="12"/>
      <c r="M477" s="18"/>
      <c r="N477" s="5" t="str">
        <f t="shared" si="201"/>
        <v>CREATED_TIME VARCHAR(40),</v>
      </c>
      <c r="O477" s="1" t="s">
        <v>282</v>
      </c>
      <c r="P477" t="s">
        <v>133</v>
      </c>
      <c r="W477" s="17" t="str">
        <f t="shared" si="197"/>
        <v>createdTime</v>
      </c>
      <c r="X477" s="3" t="str">
        <f t="shared" si="198"/>
        <v>"createdTime":"",</v>
      </c>
      <c r="Y477" s="22" t="str">
        <f t="shared" si="199"/>
        <v>public static String CREATED_TIME="createdTime";</v>
      </c>
      <c r="Z477" s="7" t="str">
        <f t="shared" si="200"/>
        <v>private String createdTime="";</v>
      </c>
    </row>
    <row r="478" spans="2:26" ht="19.2" x14ac:dyDescent="0.45">
      <c r="B478" s="1" t="s">
        <v>265</v>
      </c>
      <c r="C478" s="1" t="s">
        <v>1</v>
      </c>
      <c r="D478" s="4">
        <v>50</v>
      </c>
      <c r="I478">
        <f>I193</f>
        <v>0</v>
      </c>
      <c r="K478" s="25" t="str">
        <f t="shared" ref="K478:K498" si="203">CONCATENATE(B478,",")</f>
        <v>START_DATE,</v>
      </c>
      <c r="L478" s="12"/>
      <c r="M478" s="18" t="str">
        <f>CONCATENATE(B478,",")</f>
        <v>START_DATE,</v>
      </c>
      <c r="N478" s="5" t="str">
        <f t="shared" si="201"/>
        <v>START_DATE VARCHAR(50),</v>
      </c>
      <c r="O478" s="1" t="s">
        <v>289</v>
      </c>
      <c r="P478" t="s">
        <v>8</v>
      </c>
      <c r="W478" s="17" t="str">
        <f t="shared" si="197"/>
        <v>startDate</v>
      </c>
      <c r="X478" s="3" t="str">
        <f t="shared" si="198"/>
        <v>"startDate":"",</v>
      </c>
      <c r="Y478" s="22" t="str">
        <f t="shared" si="199"/>
        <v>public static String START_DATE="startDate";</v>
      </c>
      <c r="Z478" s="7" t="str">
        <f t="shared" si="200"/>
        <v>private String startDate="";</v>
      </c>
    </row>
    <row r="479" spans="2:26" ht="19.2" x14ac:dyDescent="0.45">
      <c r="B479" s="1" t="s">
        <v>266</v>
      </c>
      <c r="C479" s="1" t="s">
        <v>1</v>
      </c>
      <c r="D479" s="4">
        <v>50</v>
      </c>
      <c r="K479" s="25" t="str">
        <f t="shared" si="203"/>
        <v>START_TIME,</v>
      </c>
      <c r="L479" s="12"/>
      <c r="M479" s="18" t="str">
        <f>CONCATENATE(B479,",")</f>
        <v>START_TIME,</v>
      </c>
      <c r="N479" s="5" t="str">
        <f t="shared" si="201"/>
        <v>START_TIME VARCHAR(50),</v>
      </c>
      <c r="O479" s="1" t="s">
        <v>289</v>
      </c>
      <c r="P479" t="s">
        <v>133</v>
      </c>
      <c r="W479" s="17" t="str">
        <f t="shared" si="197"/>
        <v>startTime</v>
      </c>
      <c r="X479" s="3" t="str">
        <f t="shared" si="198"/>
        <v>"startTime":"",</v>
      </c>
      <c r="Y479" s="22" t="str">
        <f t="shared" si="199"/>
        <v>public static String START_TIME="startTime";</v>
      </c>
      <c r="Z479" s="7" t="str">
        <f t="shared" si="200"/>
        <v>private String startTime="";</v>
      </c>
    </row>
    <row r="480" spans="2:26" ht="19.2" x14ac:dyDescent="0.45">
      <c r="B480" s="1" t="s">
        <v>267</v>
      </c>
      <c r="C480" s="1" t="s">
        <v>1</v>
      </c>
      <c r="D480" s="4">
        <v>40</v>
      </c>
      <c r="K480" s="25" t="str">
        <f t="shared" si="203"/>
        <v>END_DATE,</v>
      </c>
      <c r="L480" s="12"/>
      <c r="M480" s="18"/>
      <c r="N480" s="5" t="str">
        <f t="shared" si="201"/>
        <v>END_DATE VARCHAR(40),</v>
      </c>
      <c r="O480" s="1" t="s">
        <v>290</v>
      </c>
      <c r="P480" t="s">
        <v>8</v>
      </c>
      <c r="W480" s="17" t="str">
        <f t="shared" si="197"/>
        <v>endDate</v>
      </c>
      <c r="X480" s="3" t="str">
        <f t="shared" si="198"/>
        <v>"endDate":"",</v>
      </c>
      <c r="Y480" s="22" t="str">
        <f t="shared" si="199"/>
        <v>public static String END_DATE="endDate";</v>
      </c>
      <c r="Z480" s="7" t="str">
        <f t="shared" si="200"/>
        <v>private String endDate="";</v>
      </c>
    </row>
    <row r="481" spans="2:26" ht="19.2" x14ac:dyDescent="0.45">
      <c r="B481" s="1" t="s">
        <v>268</v>
      </c>
      <c r="C481" s="1" t="s">
        <v>1</v>
      </c>
      <c r="D481" s="4">
        <v>40</v>
      </c>
      <c r="K481" s="25" t="str">
        <f t="shared" si="203"/>
        <v>END_TIME,</v>
      </c>
      <c r="L481" s="12"/>
      <c r="M481" s="18" t="str">
        <f>CONCATENATE(B481,",")</f>
        <v>END_TIME,</v>
      </c>
      <c r="N481" s="5" t="str">
        <f t="shared" si="201"/>
        <v>END_TIME VARCHAR(40),</v>
      </c>
      <c r="O481" s="1" t="s">
        <v>290</v>
      </c>
      <c r="P481" t="s">
        <v>133</v>
      </c>
      <c r="W481" s="17" t="str">
        <f t="shared" si="197"/>
        <v>endTime</v>
      </c>
      <c r="X481" s="3" t="str">
        <f t="shared" si="198"/>
        <v>"endTime":"",</v>
      </c>
      <c r="Y481" s="22" t="str">
        <f t="shared" si="199"/>
        <v>public static String END_TIME="endTime";</v>
      </c>
      <c r="Z481" s="7" t="str">
        <f t="shared" si="200"/>
        <v>private String endTime="";</v>
      </c>
    </row>
    <row r="482" spans="2:26" ht="19.2" x14ac:dyDescent="0.45">
      <c r="B482" s="1" t="s">
        <v>269</v>
      </c>
      <c r="C482" s="1" t="s">
        <v>1</v>
      </c>
      <c r="D482" s="4">
        <v>40</v>
      </c>
      <c r="K482" s="25" t="str">
        <f t="shared" si="203"/>
        <v>FINISH_DATE,</v>
      </c>
      <c r="L482" s="12"/>
      <c r="M482" s="18" t="str">
        <f>CONCATENATE(B482,",")</f>
        <v>FINISH_DATE,</v>
      </c>
      <c r="N482" s="5" t="str">
        <f t="shared" si="201"/>
        <v>FINISH_DATE VARCHAR(40),</v>
      </c>
      <c r="O482" s="1" t="s">
        <v>312</v>
      </c>
      <c r="P482" t="s">
        <v>8</v>
      </c>
      <c r="W482" s="17" t="str">
        <f t="shared" si="197"/>
        <v>finishDate</v>
      </c>
      <c r="X482" s="3" t="str">
        <f t="shared" si="198"/>
        <v>"finishDate":"",</v>
      </c>
      <c r="Y482" s="22" t="str">
        <f t="shared" si="199"/>
        <v>public static String FINISH_DATE="finishDate";</v>
      </c>
      <c r="Z482" s="7" t="str">
        <f t="shared" si="200"/>
        <v>private String finishDate="";</v>
      </c>
    </row>
    <row r="483" spans="2:26" ht="19.2" x14ac:dyDescent="0.45">
      <c r="B483" s="1" t="s">
        <v>270</v>
      </c>
      <c r="C483" s="1" t="s">
        <v>1</v>
      </c>
      <c r="D483" s="4">
        <v>40</v>
      </c>
      <c r="K483" s="25" t="str">
        <f t="shared" si="203"/>
        <v>FINISH_TIME,</v>
      </c>
      <c r="L483" s="12"/>
      <c r="M483" s="18" t="str">
        <f>CONCATENATE(B483,",")</f>
        <v>FINISH_TIME,</v>
      </c>
      <c r="N483" s="5" t="str">
        <f t="shared" si="201"/>
        <v>FINISH_TIME VARCHAR(40),</v>
      </c>
      <c r="O483" s="1" t="s">
        <v>312</v>
      </c>
      <c r="P483" t="s">
        <v>133</v>
      </c>
      <c r="W483" s="17" t="str">
        <f t="shared" si="197"/>
        <v>finishTime</v>
      </c>
      <c r="X483" s="3" t="str">
        <f t="shared" si="198"/>
        <v>"finishTime":"",</v>
      </c>
      <c r="Y483" s="22" t="str">
        <f t="shared" si="199"/>
        <v>public static String FINISH_TIME="finishTime";</v>
      </c>
      <c r="Z483" s="7" t="str">
        <f t="shared" si="200"/>
        <v>private String finishTime="";</v>
      </c>
    </row>
    <row r="484" spans="2:26" ht="19.2" x14ac:dyDescent="0.45">
      <c r="B484" s="1" t="s">
        <v>271</v>
      </c>
      <c r="C484" s="1" t="s">
        <v>1</v>
      </c>
      <c r="D484" s="4">
        <v>30</v>
      </c>
      <c r="K484" s="25" t="str">
        <f t="shared" si="203"/>
        <v>COMPLETED_DURATION,</v>
      </c>
      <c r="L484" s="12"/>
      <c r="M484" s="18" t="str">
        <f>CONCATENATE(B484,",")</f>
        <v>COMPLETED_DURATION,</v>
      </c>
      <c r="N484" s="5" t="str">
        <f t="shared" si="201"/>
        <v>COMPLETED_DURATION VARCHAR(30),</v>
      </c>
      <c r="O484" s="1" t="s">
        <v>313</v>
      </c>
      <c r="P484" t="s">
        <v>314</v>
      </c>
      <c r="W484" s="17" t="str">
        <f t="shared" si="197"/>
        <v>completedDuration</v>
      </c>
      <c r="X484" s="3" t="str">
        <f t="shared" si="198"/>
        <v>"completedDuration":"",</v>
      </c>
      <c r="Y484" s="22" t="str">
        <f t="shared" si="199"/>
        <v>public static String COMPLETED_DURATION="completedDuration";</v>
      </c>
      <c r="Z484" s="7" t="str">
        <f t="shared" si="200"/>
        <v>private String completedDuration="";</v>
      </c>
    </row>
    <row r="485" spans="2:26" ht="19.2" x14ac:dyDescent="0.45">
      <c r="B485" s="8" t="s">
        <v>14</v>
      </c>
      <c r="C485" s="1" t="s">
        <v>1</v>
      </c>
      <c r="D485" s="4">
        <v>2000</v>
      </c>
      <c r="K485" s="25" t="str">
        <f t="shared" si="203"/>
        <v>DESCRIPTION,</v>
      </c>
      <c r="L485" s="14"/>
      <c r="M485" s="18" t="str">
        <f t="shared" ref="M485:M498" si="204">CONCATENATE(B485,",")</f>
        <v>DESCRIPTION,</v>
      </c>
      <c r="N485" s="5" t="str">
        <f t="shared" si="201"/>
        <v>DESCRIPTION VARCHAR(2000),</v>
      </c>
      <c r="O485" s="1" t="s">
        <v>14</v>
      </c>
      <c r="W485" s="17" t="str">
        <f t="shared" si="197"/>
        <v>description</v>
      </c>
      <c r="X485" s="3" t="str">
        <f t="shared" si="198"/>
        <v>"description":"",</v>
      </c>
      <c r="Y485" s="22" t="str">
        <f t="shared" si="199"/>
        <v>public static String DESCRIPTION="description";</v>
      </c>
      <c r="Z485" s="7" t="str">
        <f t="shared" si="200"/>
        <v>private String description="";</v>
      </c>
    </row>
    <row r="486" spans="2:26" ht="19.2" x14ac:dyDescent="0.45">
      <c r="B486" s="8" t="s">
        <v>272</v>
      </c>
      <c r="C486" s="1" t="s">
        <v>1</v>
      </c>
      <c r="D486" s="12">
        <v>40</v>
      </c>
      <c r="K486" s="25" t="str">
        <f>CONCATENATE(B486,",")</f>
        <v>FK_TASK_TYPE_ID,</v>
      </c>
      <c r="L486" s="14"/>
      <c r="M486" s="18" t="str">
        <f>CONCATENATE(B486,",")</f>
        <v>FK_TASK_TYPE_ID,</v>
      </c>
      <c r="N486" s="5" t="str">
        <f>CONCATENATE(B486," ",C486,"(",D486,")",",")</f>
        <v>FK_TASK_TYPE_ID VARCHAR(40),</v>
      </c>
      <c r="O486" s="1" t="s">
        <v>10</v>
      </c>
      <c r="P486" t="s">
        <v>311</v>
      </c>
      <c r="Q486" t="s">
        <v>51</v>
      </c>
      <c r="R486" t="s">
        <v>2</v>
      </c>
      <c r="W486" s="17" t="str">
        <f>CONCATENATE(,LOWER(O486),UPPER(LEFT(P486,1)),LOWER(RIGHT(P486,LEN(P486)-IF(LEN(P486)&gt;0,1,LEN(P486)))),UPPER(LEFT(Q486,1)),LOWER(RIGHT(Q486,LEN(Q486)-IF(LEN(Q486)&gt;0,1,LEN(Q486)))),UPPER(LEFT(R486,1)),LOWER(RIGHT(R486,LEN(R486)-IF(LEN(R486)&gt;0,1,LEN(R486)))),UPPER(LEFT(S486,1)),LOWER(RIGHT(S486,LEN(S486)-IF(LEN(S486)&gt;0,1,LEN(S486)))),UPPER(LEFT(T486,1)),LOWER(RIGHT(T486,LEN(T486)-IF(LEN(T486)&gt;0,1,LEN(T486)))),UPPER(LEFT(U486,1)),LOWER(RIGHT(U486,LEN(U486)-IF(LEN(U486)&gt;0,1,LEN(U486)))),UPPER(LEFT(V486,1)),LOWER(RIGHT(V486,LEN(V486)-IF(LEN(V486)&gt;0,1,LEN(V486)))))</f>
        <v>fkTaskTypeId</v>
      </c>
      <c r="X486" s="3" t="str">
        <f>CONCATENATE("""",W486,"""",":","""","""",",")</f>
        <v>"fkTaskTypeId":"",</v>
      </c>
      <c r="Y486" s="22" t="str">
        <f>CONCATENATE("public static String ",,B486,,"=","""",W486,""";")</f>
        <v>public static String FK_TASK_TYPE_ID="fkTaskTypeId";</v>
      </c>
      <c r="Z486" s="7" t="str">
        <f>CONCATENATE("private String ",W486,"=","""""",";")</f>
        <v>private String fkTaskTypeId="";</v>
      </c>
    </row>
    <row r="487" spans="2:26" ht="19.2" x14ac:dyDescent="0.45">
      <c r="B487" s="8" t="s">
        <v>331</v>
      </c>
      <c r="C487" s="1" t="s">
        <v>1</v>
      </c>
      <c r="D487" s="12">
        <v>40</v>
      </c>
      <c r="K487" s="25" t="s">
        <v>338</v>
      </c>
      <c r="L487" s="14"/>
      <c r="M487" s="18" t="str">
        <f t="shared" si="204"/>
        <v>TASK_TYPE_NAME,</v>
      </c>
      <c r="N487" s="5" t="str">
        <f t="shared" si="201"/>
        <v>TASK_TYPE_NAME VARCHAR(40),</v>
      </c>
      <c r="O487" s="1" t="s">
        <v>311</v>
      </c>
      <c r="P487" t="s">
        <v>51</v>
      </c>
      <c r="Q487" t="s">
        <v>0</v>
      </c>
      <c r="W487" s="17" t="str">
        <f t="shared" si="197"/>
        <v>taskTypeName</v>
      </c>
      <c r="X487" s="3" t="str">
        <f t="shared" si="198"/>
        <v>"taskTypeName":"",</v>
      </c>
      <c r="Y487" s="22" t="str">
        <f t="shared" si="199"/>
        <v>public static String TASK_TYPE_NAME="taskTypeName";</v>
      </c>
      <c r="Z487" s="7" t="str">
        <f t="shared" si="200"/>
        <v>private String taskTypeName="";</v>
      </c>
    </row>
    <row r="488" spans="2:26" ht="19.2" x14ac:dyDescent="0.45">
      <c r="B488" s="8" t="s">
        <v>273</v>
      </c>
      <c r="C488" s="1" t="s">
        <v>1</v>
      </c>
      <c r="D488" s="12">
        <v>40</v>
      </c>
      <c r="K488" s="25" t="str">
        <f>CONCATENATE(B488,",")</f>
        <v>FK_TASK_STATUS_ID,</v>
      </c>
      <c r="L488" s="14"/>
      <c r="M488" s="18" t="str">
        <f>CONCATENATE(B488,",")</f>
        <v>FK_TASK_STATUS_ID,</v>
      </c>
      <c r="N488" s="5" t="str">
        <f>CONCATENATE(B488," ",C488,"(",D488,")",",")</f>
        <v>FK_TASK_STATUS_ID VARCHAR(40),</v>
      </c>
      <c r="O488" s="1" t="s">
        <v>10</v>
      </c>
      <c r="P488" t="s">
        <v>311</v>
      </c>
      <c r="Q488" t="s">
        <v>3</v>
      </c>
      <c r="R488" t="s">
        <v>2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fkTaskStatusId</v>
      </c>
      <c r="X488" s="3" t="str">
        <f>CONCATENATE("""",W488,"""",":","""","""",",")</f>
        <v>"fkTaskStatusId":"",</v>
      </c>
      <c r="Y488" s="22" t="str">
        <f>CONCATENATE("public static String ",,B488,,"=","""",W488,""";")</f>
        <v>public static String FK_TASK_STATUS_ID="fkTaskStatusId";</v>
      </c>
      <c r="Z488" s="7" t="str">
        <f>CONCATENATE("private String ",W488,"=","""""",";")</f>
        <v>private String fkTaskStatusId="";</v>
      </c>
    </row>
    <row r="489" spans="2:26" ht="19.2" x14ac:dyDescent="0.45">
      <c r="B489" s="8" t="s">
        <v>332</v>
      </c>
      <c r="C489" s="1" t="s">
        <v>1</v>
      </c>
      <c r="D489" s="12">
        <v>40</v>
      </c>
      <c r="K489" s="25" t="s">
        <v>337</v>
      </c>
      <c r="L489" s="14"/>
      <c r="M489" s="18" t="str">
        <f t="shared" si="204"/>
        <v>TASK_STATUS_NAME,</v>
      </c>
      <c r="N489" s="5" t="str">
        <f t="shared" si="201"/>
        <v>TASK_STATUS_NAME VARCHAR(40),</v>
      </c>
      <c r="O489" s="1" t="s">
        <v>311</v>
      </c>
      <c r="P489" t="s">
        <v>3</v>
      </c>
      <c r="Q489" t="s">
        <v>0</v>
      </c>
      <c r="W489" s="17" t="str">
        <f t="shared" si="197"/>
        <v>taskStatusName</v>
      </c>
      <c r="X489" s="3" t="str">
        <f t="shared" si="198"/>
        <v>"taskStatusName":"",</v>
      </c>
      <c r="Y489" s="22" t="str">
        <f t="shared" si="199"/>
        <v>public static String TASK_STATUS_NAME="taskStatusName";</v>
      </c>
      <c r="Z489" s="7" t="str">
        <f t="shared" si="200"/>
        <v>private String taskStatusName="";</v>
      </c>
    </row>
    <row r="490" spans="2:26" ht="19.2" x14ac:dyDescent="0.45">
      <c r="B490" s="8" t="s">
        <v>274</v>
      </c>
      <c r="C490" s="1" t="s">
        <v>1</v>
      </c>
      <c r="D490" s="12">
        <v>40</v>
      </c>
      <c r="K490" s="25" t="str">
        <f>CONCATENATE(B490,",")</f>
        <v>FK_PROJECT_ID,</v>
      </c>
      <c r="L490" s="14"/>
      <c r="M490" s="18" t="str">
        <f>CONCATENATE(B490,",")</f>
        <v>FK_PROJECT_ID,</v>
      </c>
      <c r="N490" s="5" t="str">
        <f>CONCATENATE(B490," ",C490,"(",D490,")",",")</f>
        <v>FK_PROJECT_ID VARCHAR(40),</v>
      </c>
      <c r="O490" s="1" t="s">
        <v>10</v>
      </c>
      <c r="P490" t="s">
        <v>288</v>
      </c>
      <c r="Q490" t="s">
        <v>2</v>
      </c>
      <c r="W490" s="17" t="str">
        <f>CONCATENATE(,LOWER(O490),UPPER(LEFT(P490,1)),LOWER(RIGHT(P490,LEN(P490)-IF(LEN(P490)&gt;0,1,LEN(P490)))),UPPER(LEFT(Q490,1)),LOWER(RIGHT(Q490,LEN(Q490)-IF(LEN(Q490)&gt;0,1,LEN(Q490)))),UPPER(LEFT(R490,1)),LOWER(RIGHT(R490,LEN(R490)-IF(LEN(R490)&gt;0,1,LEN(R490)))),UPPER(LEFT(S490,1)),LOWER(RIGHT(S490,LEN(S490)-IF(LEN(S490)&gt;0,1,LEN(S490)))),UPPER(LEFT(T490,1)),LOWER(RIGHT(T490,LEN(T490)-IF(LEN(T490)&gt;0,1,LEN(T490)))),UPPER(LEFT(U490,1)),LOWER(RIGHT(U490,LEN(U490)-IF(LEN(U490)&gt;0,1,LEN(U490)))),UPPER(LEFT(V490,1)),LOWER(RIGHT(V490,LEN(V490)-IF(LEN(V490)&gt;0,1,LEN(V490)))))</f>
        <v>fkProjectId</v>
      </c>
      <c r="X490" s="3" t="str">
        <f>CONCATENATE("""",W490,"""",":","""","""",",")</f>
        <v>"fkProjectId":"",</v>
      </c>
      <c r="Y490" s="22" t="str">
        <f>CONCATENATE("public static String ",,B490,,"=","""",W490,""";")</f>
        <v>public static String FK_PROJECT_ID="fkProjectId";</v>
      </c>
      <c r="Z490" s="7" t="str">
        <f>CONCATENATE("private String ",W490,"=","""""",";")</f>
        <v>private String fkProjectId="";</v>
      </c>
    </row>
    <row r="491" spans="2:26" ht="19.2" x14ac:dyDescent="0.45">
      <c r="B491" s="8" t="s">
        <v>287</v>
      </c>
      <c r="C491" s="1" t="s">
        <v>1</v>
      </c>
      <c r="D491" s="12">
        <v>40</v>
      </c>
      <c r="K491" s="25" t="s">
        <v>336</v>
      </c>
      <c r="L491" s="14"/>
      <c r="M491" s="18" t="str">
        <f t="shared" si="204"/>
        <v>PROJECT_NAME,</v>
      </c>
      <c r="N491" s="5" t="str">
        <f t="shared" si="201"/>
        <v>PROJECT_NAME VARCHAR(40),</v>
      </c>
      <c r="O491" s="1" t="s">
        <v>288</v>
      </c>
      <c r="P491" t="s">
        <v>0</v>
      </c>
      <c r="W491" s="17" t="str">
        <f t="shared" si="197"/>
        <v>projectName</v>
      </c>
      <c r="X491" s="3" t="str">
        <f t="shared" si="198"/>
        <v>"projectName":"",</v>
      </c>
      <c r="Y491" s="22" t="str">
        <f t="shared" si="199"/>
        <v>public static String PROJECT_NAME="projectName";</v>
      </c>
      <c r="Z491" s="7" t="str">
        <f t="shared" si="200"/>
        <v>private String projectName="";</v>
      </c>
    </row>
    <row r="492" spans="2:26" ht="19.2" x14ac:dyDescent="0.45">
      <c r="B492" s="8" t="s">
        <v>275</v>
      </c>
      <c r="C492" s="1" t="s">
        <v>1</v>
      </c>
      <c r="D492" s="12">
        <v>40</v>
      </c>
      <c r="K492" s="25" t="str">
        <f t="shared" si="203"/>
        <v>UPDATED_BY,</v>
      </c>
      <c r="L492" s="14"/>
      <c r="M492" s="18" t="str">
        <f t="shared" si="204"/>
        <v>UPDATED_BY,</v>
      </c>
      <c r="N492" s="5" t="str">
        <f t="shared" si="201"/>
        <v>UPDATED_BY VARCHAR(40),</v>
      </c>
      <c r="O492" s="1" t="s">
        <v>315</v>
      </c>
      <c r="P492" t="s">
        <v>128</v>
      </c>
      <c r="W492" s="17" t="str">
        <f t="shared" si="197"/>
        <v>updatedBy</v>
      </c>
      <c r="X492" s="3" t="str">
        <f t="shared" si="198"/>
        <v>"updatedBy":"",</v>
      </c>
      <c r="Y492" s="22" t="str">
        <f t="shared" si="199"/>
        <v>public static String UPDATED_BY="updatedBy";</v>
      </c>
      <c r="Z492" s="7" t="str">
        <f t="shared" si="200"/>
        <v>private String updatedBy="";</v>
      </c>
    </row>
    <row r="493" spans="2:26" ht="19.2" x14ac:dyDescent="0.45">
      <c r="B493" s="8" t="s">
        <v>276</v>
      </c>
      <c r="C493" s="1" t="s">
        <v>1</v>
      </c>
      <c r="D493" s="12">
        <v>42</v>
      </c>
      <c r="K493" s="25" t="str">
        <f t="shared" si="203"/>
        <v>LAST_UPDATED_DATE,</v>
      </c>
      <c r="L493" s="14"/>
      <c r="M493" s="18" t="str">
        <f t="shared" si="204"/>
        <v>LAST_UPDATED_DATE,</v>
      </c>
      <c r="N493" s="5" t="str">
        <f t="shared" si="201"/>
        <v>LAST_UPDATED_DATE VARCHAR(42),</v>
      </c>
      <c r="O493" s="1" t="s">
        <v>316</v>
      </c>
      <c r="P493" t="s">
        <v>315</v>
      </c>
      <c r="Q493" t="s">
        <v>8</v>
      </c>
      <c r="W493" s="17" t="str">
        <f t="shared" si="197"/>
        <v>lastUpdatedDate</v>
      </c>
      <c r="X493" s="3" t="str">
        <f t="shared" si="198"/>
        <v>"lastUpdatedDate":"",</v>
      </c>
      <c r="Y493" s="22" t="str">
        <f t="shared" si="199"/>
        <v>public static String LAST_UPDATED_DATE="lastUpdatedDate";</v>
      </c>
      <c r="Z493" s="7" t="str">
        <f t="shared" si="200"/>
        <v>private String lastUpdatedDate="";</v>
      </c>
    </row>
    <row r="494" spans="2:26" ht="19.2" x14ac:dyDescent="0.45">
      <c r="B494" s="8" t="s">
        <v>277</v>
      </c>
      <c r="C494" s="1" t="s">
        <v>1</v>
      </c>
      <c r="D494" s="12">
        <v>42</v>
      </c>
      <c r="K494" s="25" t="str">
        <f t="shared" si="203"/>
        <v>LAST_UPDATED_TIME,</v>
      </c>
      <c r="L494" s="14"/>
      <c r="M494" s="18" t="str">
        <f t="shared" si="204"/>
        <v>LAST_UPDATED_TIME,</v>
      </c>
      <c r="N494" s="5" t="str">
        <f t="shared" si="201"/>
        <v>LAST_UPDATED_TIME VARCHAR(42),</v>
      </c>
      <c r="O494" s="1" t="s">
        <v>316</v>
      </c>
      <c r="P494" t="s">
        <v>315</v>
      </c>
      <c r="Q494" t="s">
        <v>133</v>
      </c>
      <c r="W494" s="17" t="str">
        <f t="shared" si="197"/>
        <v>lastUpdatedTime</v>
      </c>
      <c r="X494" s="3" t="str">
        <f t="shared" si="198"/>
        <v>"lastUpdatedTime":"",</v>
      </c>
      <c r="Y494" s="22" t="str">
        <f t="shared" si="199"/>
        <v>public static String LAST_UPDATED_TIME="lastUpdatedTime";</v>
      </c>
      <c r="Z494" s="7" t="str">
        <f t="shared" si="200"/>
        <v>private String lastUpdatedTime="";</v>
      </c>
    </row>
    <row r="495" spans="2:26" ht="19.2" x14ac:dyDescent="0.45">
      <c r="B495" s="8" t="s">
        <v>258</v>
      </c>
      <c r="C495" s="1" t="s">
        <v>1</v>
      </c>
      <c r="D495" s="12">
        <v>30</v>
      </c>
      <c r="K495" s="25" t="str">
        <f t="shared" si="203"/>
        <v>ORDER_NO,</v>
      </c>
      <c r="L495" s="14"/>
      <c r="M495" s="18" t="str">
        <f t="shared" si="204"/>
        <v>ORDER_NO,</v>
      </c>
      <c r="N495" s="5" t="str">
        <f t="shared" si="201"/>
        <v>ORDER_NO VARCHAR(30),</v>
      </c>
      <c r="O495" s="1" t="s">
        <v>259</v>
      </c>
      <c r="P495" t="s">
        <v>173</v>
      </c>
      <c r="W495" s="17" t="str">
        <f t="shared" si="197"/>
        <v>orderNo</v>
      </c>
      <c r="X495" s="3" t="str">
        <f t="shared" si="198"/>
        <v>"orderNo":"",</v>
      </c>
      <c r="Y495" s="22" t="str">
        <f t="shared" si="199"/>
        <v>public static String ORDER_NO="orderNo";</v>
      </c>
      <c r="Z495" s="7" t="str">
        <f t="shared" si="200"/>
        <v>private String orderNo="";</v>
      </c>
    </row>
    <row r="496" spans="2:26" ht="19.2" x14ac:dyDescent="0.45">
      <c r="B496" s="8" t="s">
        <v>301</v>
      </c>
      <c r="C496" s="1" t="s">
        <v>1</v>
      </c>
      <c r="D496" s="8">
        <v>43</v>
      </c>
      <c r="K496" s="25" t="str">
        <f t="shared" si="203"/>
        <v>FK_PRIORITY_ID,</v>
      </c>
      <c r="M496" s="18" t="str">
        <f t="shared" si="204"/>
        <v>FK_PRIORITY_ID,</v>
      </c>
      <c r="N496" s="5" t="str">
        <f t="shared" si="201"/>
        <v>FK_PRIORITY_ID VARCHAR(43),</v>
      </c>
      <c r="O496" s="1" t="s">
        <v>10</v>
      </c>
      <c r="P496" t="s">
        <v>305</v>
      </c>
      <c r="Q496" t="s">
        <v>2</v>
      </c>
      <c r="W496" s="17" t="str">
        <f t="shared" si="197"/>
        <v>fkPriorityId</v>
      </c>
      <c r="X496" s="3" t="str">
        <f t="shared" si="198"/>
        <v>"fkPriorityId":"",</v>
      </c>
      <c r="Y496" s="22" t="str">
        <f t="shared" si="199"/>
        <v>public static String FK_PRIORITY_ID="fkPriorityId";</v>
      </c>
      <c r="Z496" s="7" t="str">
        <f t="shared" si="200"/>
        <v>private String fkPriorityId="";</v>
      </c>
    </row>
    <row r="497" spans="2:26" ht="19.2" x14ac:dyDescent="0.45">
      <c r="B497" s="8" t="s">
        <v>333</v>
      </c>
      <c r="C497" s="1" t="s">
        <v>1</v>
      </c>
      <c r="D497" s="8">
        <v>43</v>
      </c>
      <c r="K497" s="25" t="str">
        <f t="shared" si="203"/>
        <v>FK_PROGRESS_ID,</v>
      </c>
      <c r="M497" s="18" t="str">
        <f t="shared" si="204"/>
        <v>FK_PROGRESS_ID,</v>
      </c>
      <c r="N497" s="5" t="str">
        <f t="shared" si="201"/>
        <v>FK_PROGRESS_ID VARCHAR(43),</v>
      </c>
      <c r="O497" s="1" t="s">
        <v>10</v>
      </c>
      <c r="P497" t="s">
        <v>297</v>
      </c>
      <c r="Q497" t="s">
        <v>2</v>
      </c>
      <c r="W497" s="17" t="str">
        <f t="shared" si="197"/>
        <v>fkProgressId</v>
      </c>
      <c r="X497" s="3" t="str">
        <f t="shared" si="198"/>
        <v>"fkProgressId":"",</v>
      </c>
      <c r="Y497" s="22" t="str">
        <f t="shared" si="199"/>
        <v>public static String FK_PROGRESS_ID="fkProgressId";</v>
      </c>
      <c r="Z497" s="7" t="str">
        <f t="shared" si="200"/>
        <v>private String fkProgressId="";</v>
      </c>
    </row>
    <row r="498" spans="2:26" ht="19.2" x14ac:dyDescent="0.45">
      <c r="B498" s="8" t="s">
        <v>306</v>
      </c>
      <c r="C498" s="1" t="s">
        <v>1</v>
      </c>
      <c r="D498" s="8">
        <v>43</v>
      </c>
      <c r="K498" s="25" t="str">
        <f t="shared" si="203"/>
        <v>FK_TASK_CATEGORY_ID,</v>
      </c>
      <c r="M498" s="18" t="str">
        <f t="shared" si="204"/>
        <v>FK_TASK_CATEGORY_ID,</v>
      </c>
      <c r="N498" s="5" t="str">
        <f t="shared" si="201"/>
        <v>FK_TASK_CATEGORY_ID VARCHAR(43),</v>
      </c>
      <c r="O498" s="1" t="s">
        <v>10</v>
      </c>
      <c r="P498" t="s">
        <v>311</v>
      </c>
      <c r="Q498" t="s">
        <v>310</v>
      </c>
      <c r="R498" t="s">
        <v>2</v>
      </c>
      <c r="W498" s="17" t="str">
        <f t="shared" si="197"/>
        <v>fkTaskCategoryId</v>
      </c>
      <c r="X498" s="3" t="str">
        <f t="shared" si="198"/>
        <v>"fkTaskCategoryId":"",</v>
      </c>
      <c r="Y498" s="22" t="str">
        <f t="shared" si="199"/>
        <v>public static String FK_TASK_CATEGORY_ID="fkTaskCategoryId";</v>
      </c>
      <c r="Z498" s="7" t="str">
        <f t="shared" si="200"/>
        <v>private String fkTaskCategoryId="";</v>
      </c>
    </row>
    <row r="499" spans="2:26" ht="19.2" x14ac:dyDescent="0.45">
      <c r="B499" s="8" t="s">
        <v>304</v>
      </c>
      <c r="C499" s="1" t="s">
        <v>1</v>
      </c>
      <c r="D499" s="8">
        <v>43</v>
      </c>
      <c r="K499" s="25" t="s">
        <v>334</v>
      </c>
      <c r="M499" s="18" t="str">
        <f>CONCATENATE(B499,",")</f>
        <v>PRIORITY_NAME,</v>
      </c>
      <c r="N499" s="5" t="str">
        <f>CONCATENATE(B499," ",C499,"(",D499,")",",")</f>
        <v>PRIORITY_NAME VARCHAR(43),</v>
      </c>
      <c r="O499" s="1" t="s">
        <v>305</v>
      </c>
      <c r="P499" t="s">
        <v>0</v>
      </c>
      <c r="W499" s="17" t="str">
        <f>CONCATENATE(,LOWER(O499),UPPER(LEFT(P499,1)),LOWER(RIGHT(P499,LEN(P499)-IF(LEN(P499)&gt;0,1,LEN(P499)))),UPPER(LEFT(Q499,1)),LOWER(RIGHT(Q499,LEN(Q499)-IF(LEN(Q499)&gt;0,1,LEN(Q499)))),UPPER(LEFT(R499,1)),LOWER(RIGHT(R499,LEN(R499)-IF(LEN(R499)&gt;0,1,LEN(R499)))),UPPER(LEFT(S499,1)),LOWER(RIGHT(S499,LEN(S499)-IF(LEN(S499)&gt;0,1,LEN(S499)))),UPPER(LEFT(T499,1)),LOWER(RIGHT(T499,LEN(T499)-IF(LEN(T499)&gt;0,1,LEN(T499)))),UPPER(LEFT(U499,1)),LOWER(RIGHT(U499,LEN(U499)-IF(LEN(U499)&gt;0,1,LEN(U499)))),UPPER(LEFT(V499,1)),LOWER(RIGHT(V499,LEN(V499)-IF(LEN(V499)&gt;0,1,LEN(V499)))))</f>
        <v>priorityName</v>
      </c>
      <c r="X499" s="3" t="str">
        <f>CONCATENATE("""",W499,"""",":","""","""",",")</f>
        <v>"priorityName":"",</v>
      </c>
      <c r="Y499" s="22" t="str">
        <f>CONCATENATE("public static String ",,B499,,"=","""",W499,""";")</f>
        <v>public static String PRIORITY_NAME="priorityName";</v>
      </c>
      <c r="Z499" s="7" t="str">
        <f>CONCATENATE("private String ",W499,"=","""""",";")</f>
        <v>private String priorityName="";</v>
      </c>
    </row>
    <row r="500" spans="2:26" ht="19.2" x14ac:dyDescent="0.45">
      <c r="B500" s="8" t="s">
        <v>296</v>
      </c>
      <c r="C500" s="1" t="s">
        <v>1</v>
      </c>
      <c r="D500" s="8">
        <v>43</v>
      </c>
      <c r="K500" s="25" t="s">
        <v>335</v>
      </c>
      <c r="M500" s="18" t="str">
        <f>CONCATENATE(B500,",")</f>
        <v>PROGRESS_NAME,</v>
      </c>
      <c r="N500" s="5" t="str">
        <f>CONCATENATE(B500," ",C500,"(",D500,")",",")</f>
        <v>PROGRESS_NAME VARCHAR(43),</v>
      </c>
      <c r="O500" s="1" t="s">
        <v>297</v>
      </c>
      <c r="P500" t="s">
        <v>0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progressName</v>
      </c>
      <c r="X500" s="3" t="str">
        <f>CONCATENATE("""",W500,"""",":","""","""",",")</f>
        <v>"progressName":"",</v>
      </c>
      <c r="Y500" s="22" t="str">
        <f>CONCATENATE("public static String ",,B500,,"=","""",W500,""";")</f>
        <v>public static String PROGRESS_NAME="progressName";</v>
      </c>
      <c r="Z500" s="7" t="str">
        <f>CONCATENATE("private String ",W500,"=","""""",";")</f>
        <v>private String progressName="";</v>
      </c>
    </row>
    <row r="501" spans="2:26" ht="19.2" x14ac:dyDescent="0.45">
      <c r="B501" s="8" t="s">
        <v>309</v>
      </c>
      <c r="C501" s="1" t="s">
        <v>1</v>
      </c>
      <c r="D501" s="8">
        <v>43</v>
      </c>
      <c r="K501" s="25" t="s">
        <v>343</v>
      </c>
      <c r="M501" s="18" t="str">
        <f>CONCATENATE(B501,",")</f>
        <v>CATEGORY_NAME,</v>
      </c>
      <c r="N501" s="5" t="str">
        <f>CONCATENATE(B501," ",C501,"(",D501,")",",")</f>
        <v>CATEGORY_NAME VARCHAR(43),</v>
      </c>
      <c r="O501" s="1" t="s">
        <v>310</v>
      </c>
      <c r="P501" t="s">
        <v>0</v>
      </c>
      <c r="W501" s="17" t="str">
        <f>CONCATENATE(,LOWER(O501),UPPER(LEFT(P501,1)),LOWER(RIGHT(P501,LEN(P501)-IF(LEN(P501)&gt;0,1,LEN(P501)))),UPPER(LEFT(Q501,1)),LOWER(RIGHT(Q501,LEN(Q501)-IF(LEN(Q501)&gt;0,1,LEN(Q501)))),UPPER(LEFT(R501,1)),LOWER(RIGHT(R501,LEN(R501)-IF(LEN(R501)&gt;0,1,LEN(R501)))),UPPER(LEFT(S501,1)),LOWER(RIGHT(S501,LEN(S501)-IF(LEN(S501)&gt;0,1,LEN(S501)))),UPPER(LEFT(T501,1)),LOWER(RIGHT(T501,LEN(T501)-IF(LEN(T501)&gt;0,1,LEN(T501)))),UPPER(LEFT(U501,1)),LOWER(RIGHT(U501,LEN(U501)-IF(LEN(U501)&gt;0,1,LEN(U501)))),UPPER(LEFT(V501,1)),LOWER(RIGHT(V501,LEN(V501)-IF(LEN(V501)&gt;0,1,LEN(V501)))))</f>
        <v>categoryName</v>
      </c>
      <c r="X501" s="3" t="str">
        <f>CONCATENATE("""",W501,"""",":","""","""",",")</f>
        <v>"categoryName":"",</v>
      </c>
      <c r="Y501" s="22" t="str">
        <f>CONCATENATE("public static String ",,B501,,"=","""",W501,""";")</f>
        <v>public static String CATEGORY_NAME="categoryName";</v>
      </c>
      <c r="Z501" s="7" t="str">
        <f>CONCATENATE("private String ",W501,"=","""""",";")</f>
        <v>private String categoryName="";</v>
      </c>
    </row>
    <row r="502" spans="2:26" ht="19.2" x14ac:dyDescent="0.45">
      <c r="B502" s="8" t="s">
        <v>321</v>
      </c>
      <c r="C502" s="1" t="s">
        <v>1</v>
      </c>
      <c r="D502" s="8">
        <v>43</v>
      </c>
      <c r="K502" s="25" t="s">
        <v>345</v>
      </c>
      <c r="M502" s="18" t="str">
        <f>CONCATENATE(B502,",")</f>
        <v>FILE_URL,</v>
      </c>
      <c r="N502" s="5" t="str">
        <f>CONCATENATE(B502," ",C502,"(",D502,")",",")</f>
        <v>FILE_URL VARCHAR(43),</v>
      </c>
      <c r="O502" s="1" t="s">
        <v>324</v>
      </c>
      <c r="P502" t="s">
        <v>325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fileUrl</v>
      </c>
      <c r="X502" s="3" t="str">
        <f>CONCATENATE("""",W502,"""",":","""","""",",")</f>
        <v>"fileUrl":"",</v>
      </c>
      <c r="Y502" s="22" t="str">
        <f>CONCATENATE("public static String ",,B502,,"=","""",W502,""";")</f>
        <v>public static String FILE_URL="fileUrl";</v>
      </c>
      <c r="Z502" s="7" t="str">
        <f>CONCATENATE("private String ",W502,"=","""""",";")</f>
        <v>private String fileUrl="";</v>
      </c>
    </row>
    <row r="503" spans="2:26" ht="26.4" x14ac:dyDescent="0.45">
      <c r="B503" s="8" t="s">
        <v>341</v>
      </c>
      <c r="C503" s="1" t="s">
        <v>1</v>
      </c>
      <c r="D503" s="8">
        <v>43</v>
      </c>
      <c r="K503" s="25" t="s">
        <v>342</v>
      </c>
      <c r="M503" s="18" t="str">
        <f>CONCATENATE(B503,",")</f>
        <v>ASSIGNEE_NAME,</v>
      </c>
      <c r="N503" s="5" t="str">
        <f>CONCATENATE(B503," ",C503,"(",D503,")",",")</f>
        <v>ASSIGNEE_NAME VARCHAR(43),</v>
      </c>
      <c r="O503" s="1" t="s">
        <v>344</v>
      </c>
      <c r="P503" t="s">
        <v>0</v>
      </c>
      <c r="W503" s="17" t="str">
        <f>CONCATENATE(,LOWER(O503),UPPER(LEFT(P503,1)),LOWER(RIGHT(P503,LEN(P503)-IF(LEN(P503)&gt;0,1,LEN(P503)))),UPPER(LEFT(Q503,1)),LOWER(RIGHT(Q503,LEN(Q503)-IF(LEN(Q503)&gt;0,1,LEN(Q503)))),UPPER(LEFT(R503,1)),LOWER(RIGHT(R503,LEN(R503)-IF(LEN(R503)&gt;0,1,LEN(R503)))),UPPER(LEFT(S503,1)),LOWER(RIGHT(S503,LEN(S503)-IF(LEN(S503)&gt;0,1,LEN(S503)))),UPPER(LEFT(T503,1)),LOWER(RIGHT(T503,LEN(T503)-IF(LEN(T503)&gt;0,1,LEN(T503)))),UPPER(LEFT(U503,1)),LOWER(RIGHT(U503,LEN(U503)-IF(LEN(U503)&gt;0,1,LEN(U503)))),UPPER(LEFT(V503,1)),LOWER(RIGHT(V503,LEN(V503)-IF(LEN(V503)&gt;0,1,LEN(V503)))))</f>
        <v>assigneeName</v>
      </c>
      <c r="X503" s="3" t="str">
        <f>CONCATENATE("""",W503,"""",":","""","""",",")</f>
        <v>"assigneeName":"",</v>
      </c>
      <c r="Y503" s="22" t="str">
        <f>CONCATENATE("public static String ",,B503,,"=","""",W503,""";")</f>
        <v>public static String ASSIGNEE_NAME="assigneeName";</v>
      </c>
      <c r="Z503" s="7" t="str">
        <f>CONCATENATE("private String ",W503,"=","""""",";")</f>
        <v>private String assigneeName="";</v>
      </c>
    </row>
    <row r="504" spans="2:26" ht="19.2" x14ac:dyDescent="0.45">
      <c r="C504" s="1"/>
      <c r="D504" s="8"/>
      <c r="K504" s="29" t="str">
        <f>CONCATENATE(" FROM ",LEFT(B467,LEN(B467)-5)," T")</f>
        <v xml:space="preserve"> FROM TM_TASK T</v>
      </c>
      <c r="M504" s="18"/>
      <c r="N504" s="33" t="s">
        <v>130</v>
      </c>
      <c r="O504" s="1"/>
      <c r="W504" s="17"/>
    </row>
    <row r="505" spans="2:26" ht="19.2" x14ac:dyDescent="0.45">
      <c r="C505" s="14"/>
      <c r="D505" s="9"/>
      <c r="K505" s="29"/>
      <c r="M505" s="20"/>
      <c r="N505" s="33"/>
      <c r="O505" s="14"/>
      <c r="W505" s="17"/>
    </row>
    <row r="506" spans="2:26" ht="19.2" x14ac:dyDescent="0.45">
      <c r="C506" s="14"/>
      <c r="D506" s="9"/>
      <c r="K506" s="29"/>
      <c r="M506" s="20"/>
      <c r="N506" s="33"/>
      <c r="O506" s="14"/>
      <c r="W506" s="17"/>
    </row>
    <row r="507" spans="2:26" x14ac:dyDescent="0.3">
      <c r="B507" s="2" t="s">
        <v>402</v>
      </c>
      <c r="I507" t="str">
        <f>CONCATENATE("ALTER TABLE"," ",B507)</f>
        <v>ALTER TABLE TM_BACKLOG_TASK</v>
      </c>
      <c r="N507" s="5" t="str">
        <f>CONCATENATE("CREATE TABLE ",B507," ","(")</f>
        <v>CREATE TABLE TM_BACKLOG_TASK (</v>
      </c>
    </row>
    <row r="508" spans="2:26" ht="19.2" x14ac:dyDescent="0.45">
      <c r="B508" s="1" t="s">
        <v>2</v>
      </c>
      <c r="C508" s="1" t="s">
        <v>1</v>
      </c>
      <c r="D508" s="4">
        <v>30</v>
      </c>
      <c r="E508" s="24" t="s">
        <v>113</v>
      </c>
      <c r="I508" t="str">
        <f>I507</f>
        <v>ALTER TABLE TM_BACKLOG_TASK</v>
      </c>
      <c r="J508" t="str">
        <f t="shared" ref="J508:J513" si="205">CONCATENATE(LEFT(CONCATENATE(" ADD "," ",N508,";"),LEN(CONCATENATE(" ADD "," ",N508,";"))-2),";")</f>
        <v xml:space="preserve"> ADD  ID VARCHAR(30) NOT NULL ;</v>
      </c>
      <c r="K508" s="21" t="str">
        <f t="shared" ref="K508:K513" si="206">CONCATENATE(LEFT(CONCATENATE("  ALTER COLUMN  "," ",N508,";"),LEN(CONCATENATE("  ALTER COLUMN  "," ",N508,";"))-2),";")</f>
        <v xml:space="preserve">  ALTER COLUMN   ID VARCHAR(30) NOT NULL ;</v>
      </c>
      <c r="L508" s="12"/>
      <c r="M508" s="18" t="str">
        <f t="shared" ref="M508:M513" si="207">CONCATENATE(B508,",")</f>
        <v>ID,</v>
      </c>
      <c r="N508" s="5" t="str">
        <f>CONCATENATE(B508," ",C508,"(",D508,") ",E508," ,")</f>
        <v>ID VARCHAR(30) NOT NULL ,</v>
      </c>
      <c r="O508" s="1" t="s">
        <v>2</v>
      </c>
      <c r="P508" s="6"/>
      <c r="Q508" s="6"/>
      <c r="R508" s="6"/>
      <c r="S508" s="6"/>
      <c r="T508" s="6"/>
      <c r="U508" s="6"/>
      <c r="V508" s="6"/>
      <c r="W508" s="17" t="str">
        <f t="shared" ref="W508:W541" si="208">CONCATENATE(,LOWER(O508),UPPER(LEFT(P508,1)),LOWER(RIGHT(P508,LEN(P508)-IF(LEN(P508)&gt;0,1,LEN(P508)))),UPPER(LEFT(Q508,1)),LOWER(RIGHT(Q508,LEN(Q508)-IF(LEN(Q508)&gt;0,1,LEN(Q508)))),UPPER(LEFT(R508,1)),LOWER(RIGHT(R508,LEN(R508)-IF(LEN(R508)&gt;0,1,LEN(R508)))),UPPER(LEFT(S508,1)),LOWER(RIGHT(S508,LEN(S508)-IF(LEN(S508)&gt;0,1,LEN(S508)))),UPPER(LEFT(T508,1)),LOWER(RIGHT(T508,LEN(T508)-IF(LEN(T508)&gt;0,1,LEN(T508)))),UPPER(LEFT(U508,1)),LOWER(RIGHT(U508,LEN(U508)-IF(LEN(U508)&gt;0,1,LEN(U508)))),UPPER(LEFT(V508,1)),LOWER(RIGHT(V508,LEN(V508)-IF(LEN(V508)&gt;0,1,LEN(V508)))))</f>
        <v>id</v>
      </c>
      <c r="X508" s="3" t="str">
        <f>CONCATENATE("""",W508,"""",":","""","""",",")</f>
        <v>"id":"",</v>
      </c>
      <c r="Y508" s="22" t="str">
        <f>CONCATENATE("public static String ",,B508,,"=","""",W508,""";")</f>
        <v>public static String ID="id";</v>
      </c>
      <c r="Z508" s="7" t="str">
        <f>CONCATENATE("private String ",W508,"=","""""",";")</f>
        <v>private String id="";</v>
      </c>
    </row>
    <row r="509" spans="2:26" ht="19.2" x14ac:dyDescent="0.45">
      <c r="B509" s="1" t="s">
        <v>3</v>
      </c>
      <c r="C509" s="1" t="s">
        <v>1</v>
      </c>
      <c r="D509" s="4">
        <v>10</v>
      </c>
      <c r="I509" t="str">
        <f>I508</f>
        <v>ALTER TABLE TM_BACKLOG_TASK</v>
      </c>
      <c r="J509" t="str">
        <f t="shared" si="205"/>
        <v xml:space="preserve"> ADD  STATUS VARCHAR(10);</v>
      </c>
      <c r="K509" s="21" t="str">
        <f t="shared" si="206"/>
        <v xml:space="preserve">  ALTER COLUMN   STATUS VARCHAR(10);</v>
      </c>
      <c r="L509" s="12"/>
      <c r="M509" s="18" t="str">
        <f t="shared" si="207"/>
        <v>STATUS,</v>
      </c>
      <c r="N509" s="5" t="str">
        <f t="shared" ref="N509:N541" si="209">CONCATENATE(B509," ",C509,"(",D509,")",",")</f>
        <v>STATUS VARCHAR(10),</v>
      </c>
      <c r="O509" s="1" t="s">
        <v>3</v>
      </c>
      <c r="W509" s="17" t="str">
        <f t="shared" si="208"/>
        <v>status</v>
      </c>
      <c r="X509" s="3" t="str">
        <f>CONCATENATE("""",W509,"""",":","""","""",",")</f>
        <v>"status":"",</v>
      </c>
      <c r="Y509" s="22" t="str">
        <f>CONCATENATE("public static String ",,B509,,"=","""",W509,""";")</f>
        <v>public static String STATUS="status";</v>
      </c>
      <c r="Z509" s="7" t="str">
        <f>CONCATENATE("private String ",W509,"=","""""",";")</f>
        <v>private String status="";</v>
      </c>
    </row>
    <row r="510" spans="2:26" ht="19.2" x14ac:dyDescent="0.45">
      <c r="B510" s="1" t="s">
        <v>4</v>
      </c>
      <c r="C510" s="1" t="s">
        <v>1</v>
      </c>
      <c r="D510" s="4">
        <v>20</v>
      </c>
      <c r="I510" t="str">
        <f>I509</f>
        <v>ALTER TABLE TM_BACKLOG_TASK</v>
      </c>
      <c r="J510" t="str">
        <f t="shared" si="205"/>
        <v xml:space="preserve"> ADD  INSERT_DATE VARCHAR(20);</v>
      </c>
      <c r="K510" s="21" t="str">
        <f t="shared" si="206"/>
        <v xml:space="preserve">  ALTER COLUMN   INSERT_DATE VARCHAR(20);</v>
      </c>
      <c r="L510" s="12"/>
      <c r="M510" s="18" t="str">
        <f t="shared" si="207"/>
        <v>INSERT_DATE,</v>
      </c>
      <c r="N510" s="5" t="str">
        <f t="shared" si="209"/>
        <v>INSERT_DATE VARCHAR(20),</v>
      </c>
      <c r="O510" s="1" t="s">
        <v>7</v>
      </c>
      <c r="P510" t="s">
        <v>8</v>
      </c>
      <c r="W510" s="17" t="str">
        <f t="shared" si="208"/>
        <v>insertDate</v>
      </c>
      <c r="X510" s="3" t="str">
        <f t="shared" ref="X510:X541" si="210">CONCATENATE("""",W510,"""",":","""","""",",")</f>
        <v>"insertDate":"",</v>
      </c>
      <c r="Y510" s="22" t="str">
        <f t="shared" ref="Y510:Y541" si="211">CONCATENATE("public static String ",,B510,,"=","""",W510,""";")</f>
        <v>public static String INSERT_DATE="insertDate";</v>
      </c>
      <c r="Z510" s="7" t="str">
        <f t="shared" ref="Z510:Z541" si="212">CONCATENATE("private String ",W510,"=","""""",";")</f>
        <v>private String insertDate="";</v>
      </c>
    </row>
    <row r="511" spans="2:26" ht="19.2" x14ac:dyDescent="0.45">
      <c r="B511" s="1" t="s">
        <v>5</v>
      </c>
      <c r="C511" s="1" t="s">
        <v>1</v>
      </c>
      <c r="D511" s="4">
        <v>20</v>
      </c>
      <c r="I511" t="str">
        <f>I510</f>
        <v>ALTER TABLE TM_BACKLOG_TASK</v>
      </c>
      <c r="J511" t="str">
        <f t="shared" si="205"/>
        <v xml:space="preserve"> ADD  MODIFICATION_DATE VARCHAR(20);</v>
      </c>
      <c r="K511" s="21" t="str">
        <f t="shared" si="206"/>
        <v xml:space="preserve">  ALTER COLUMN   MODIFICATION_DATE VARCHAR(20);</v>
      </c>
      <c r="L511" s="12"/>
      <c r="M511" s="18" t="str">
        <f t="shared" si="207"/>
        <v>MODIFICATION_DATE,</v>
      </c>
      <c r="N511" s="5" t="str">
        <f t="shared" si="209"/>
        <v>MODIFICATION_DATE VARCHAR(20),</v>
      </c>
      <c r="O511" s="1" t="s">
        <v>9</v>
      </c>
      <c r="P511" t="s">
        <v>8</v>
      </c>
      <c r="W511" s="17" t="str">
        <f t="shared" si="208"/>
        <v>modificationDate</v>
      </c>
      <c r="X511" s="3" t="str">
        <f t="shared" si="210"/>
        <v>"modificationDate":"",</v>
      </c>
      <c r="Y511" s="22" t="str">
        <f t="shared" si="211"/>
        <v>public static String MODIFICATION_DATE="modificationDate";</v>
      </c>
      <c r="Z511" s="7" t="str">
        <f t="shared" si="212"/>
        <v>private String modificationDate="";</v>
      </c>
    </row>
    <row r="512" spans="2:26" ht="19.2" x14ac:dyDescent="0.45">
      <c r="B512" s="1" t="s">
        <v>367</v>
      </c>
      <c r="C512" s="1" t="s">
        <v>1</v>
      </c>
      <c r="D512" s="4">
        <v>43</v>
      </c>
      <c r="I512" t="e">
        <f>#REF!</f>
        <v>#REF!</v>
      </c>
      <c r="J512" t="str">
        <f t="shared" si="205"/>
        <v xml:space="preserve"> ADD  FK_BACKLOG_ID VARCHAR(43);</v>
      </c>
      <c r="K512" s="21" t="str">
        <f t="shared" si="206"/>
        <v xml:space="preserve">  ALTER COLUMN   FK_BACKLOG_ID VARCHAR(43);</v>
      </c>
      <c r="L512" s="12"/>
      <c r="M512" s="18" t="str">
        <f t="shared" si="207"/>
        <v>FK_BACKLOG_ID,</v>
      </c>
      <c r="N512" s="5" t="str">
        <f>CONCATENATE(B512," ",C512,"(",D512,")",",")</f>
        <v>FK_BACKLOG_ID VARCHAR(43),</v>
      </c>
      <c r="O512" s="1" t="s">
        <v>10</v>
      </c>
      <c r="P512" t="s">
        <v>354</v>
      </c>
      <c r="Q512" t="s">
        <v>2</v>
      </c>
      <c r="W512" s="17" t="str">
        <f>CONCATENATE(,LOWER(O512),UPPER(LEFT(P512,1)),LOWER(RIGHT(P512,LEN(P512)-IF(LEN(P512)&gt;0,1,LEN(P512)))),UPPER(LEFT(Q512,1)),LOWER(RIGHT(Q512,LEN(Q512)-IF(LEN(Q512)&gt;0,1,LEN(Q512)))),UPPER(LEFT(R512,1)),LOWER(RIGHT(R512,LEN(R512)-IF(LEN(R512)&gt;0,1,LEN(R512)))),UPPER(LEFT(S512,1)),LOWER(RIGHT(S512,LEN(S512)-IF(LEN(S512)&gt;0,1,LEN(S512)))),UPPER(LEFT(T512,1)),LOWER(RIGHT(T512,LEN(T512)-IF(LEN(T512)&gt;0,1,LEN(T512)))),UPPER(LEFT(U512,1)),LOWER(RIGHT(U512,LEN(U512)-IF(LEN(U512)&gt;0,1,LEN(U512)))),UPPER(LEFT(V512,1)),LOWER(RIGHT(V512,LEN(V512)-IF(LEN(V512)&gt;0,1,LEN(V512)))))</f>
        <v>fkBacklogId</v>
      </c>
      <c r="X512" s="3" t="str">
        <f>CONCATENATE("""",W512,"""",":","""","""",",")</f>
        <v>"fkBacklogId":"",</v>
      </c>
      <c r="Y512" s="22" t="str">
        <f>CONCATENATE("public static String ",,B512,,"=","""",W512,""";")</f>
        <v>public static String FK_BACKLOG_ID="fkBacklogId";</v>
      </c>
      <c r="Z512" s="7" t="str">
        <f>CONCATENATE("private String ",W512,"=","""""",";")</f>
        <v>private String fkBacklogId="";</v>
      </c>
    </row>
    <row r="513" spans="2:26" ht="19.2" x14ac:dyDescent="0.45">
      <c r="B513" s="1" t="s">
        <v>272</v>
      </c>
      <c r="C513" s="1" t="s">
        <v>1</v>
      </c>
      <c r="D513" s="4">
        <v>43</v>
      </c>
      <c r="I513" t="e">
        <f>#REF!</f>
        <v>#REF!</v>
      </c>
      <c r="J513" t="str">
        <f t="shared" si="205"/>
        <v xml:space="preserve"> ADD  FK_TASK_TYPE_ID VARCHAR(43);</v>
      </c>
      <c r="K513" s="21" t="str">
        <f t="shared" si="206"/>
        <v xml:space="preserve">  ALTER COLUMN   FK_TASK_TYPE_ID VARCHAR(43);</v>
      </c>
      <c r="L513" s="12"/>
      <c r="M513" s="18" t="str">
        <f t="shared" si="207"/>
        <v>FK_TASK_TYPE_ID,</v>
      </c>
      <c r="N513" s="5" t="str">
        <f t="shared" si="209"/>
        <v>FK_TASK_TYPE_ID VARCHAR(43),</v>
      </c>
      <c r="O513" s="1" t="s">
        <v>10</v>
      </c>
      <c r="P513" t="s">
        <v>311</v>
      </c>
      <c r="Q513" t="s">
        <v>51</v>
      </c>
      <c r="R513" t="s">
        <v>2</v>
      </c>
      <c r="W513" s="17" t="str">
        <f t="shared" si="208"/>
        <v>fkTaskTypeId</v>
      </c>
      <c r="X513" s="3" t="str">
        <f t="shared" si="210"/>
        <v>"fkTaskTypeId":"",</v>
      </c>
      <c r="Y513" s="22" t="str">
        <f t="shared" si="211"/>
        <v>public static String FK_TASK_TYPE_ID="fkTaskTypeId";</v>
      </c>
      <c r="Z513" s="7" t="str">
        <f t="shared" si="212"/>
        <v>private String fkTaskTypeId="";</v>
      </c>
    </row>
    <row r="514" spans="2:26" ht="19.2" x14ac:dyDescent="0.45">
      <c r="B514" s="1" t="s">
        <v>399</v>
      </c>
      <c r="C514" s="1" t="s">
        <v>1</v>
      </c>
      <c r="D514" s="4">
        <v>43</v>
      </c>
      <c r="L514" s="12"/>
      <c r="M514" s="18"/>
      <c r="N514" s="5" t="str">
        <f t="shared" si="209"/>
        <v>FK_ASSIGNEE_ID VARCHAR(43),</v>
      </c>
      <c r="O514" s="1" t="s">
        <v>10</v>
      </c>
      <c r="P514" t="s">
        <v>344</v>
      </c>
      <c r="Q514" t="s">
        <v>2</v>
      </c>
      <c r="W514" s="17" t="str">
        <f t="shared" si="208"/>
        <v>fkAssigneeId</v>
      </c>
      <c r="X514" s="3" t="str">
        <f t="shared" si="210"/>
        <v>"fkAssigneeId":"",</v>
      </c>
      <c r="Y514" s="22" t="str">
        <f t="shared" si="211"/>
        <v>public static String FK_ASSIGNEE_ID="fkAssigneeId";</v>
      </c>
      <c r="Z514" s="7" t="str">
        <f t="shared" si="212"/>
        <v>private String fkAssigneeId="";</v>
      </c>
    </row>
    <row r="515" spans="2:26" ht="19.2" x14ac:dyDescent="0.45">
      <c r="B515" s="10" t="s">
        <v>262</v>
      </c>
      <c r="C515" s="1" t="s">
        <v>1</v>
      </c>
      <c r="D515" s="4">
        <v>43</v>
      </c>
      <c r="I515" t="e">
        <f>#REF!</f>
        <v>#REF!</v>
      </c>
      <c r="J515" t="str">
        <f>CONCATENATE(LEFT(CONCATENATE(" ADD "," ",N515,";"),LEN(CONCATENATE(" ADD "," ",N515,";"))-2),";")</f>
        <v xml:space="preserve"> ADD  CREATED_BY VARCHAR(43);</v>
      </c>
      <c r="K515" s="21" t="str">
        <f>CONCATENATE(LEFT(CONCATENATE("  ALTER COLUMN  "," ",N515,";"),LEN(CONCATENATE("  ALTER COLUMN  "," ",N515,";"))-2),";")</f>
        <v xml:space="preserve">  ALTER COLUMN   CREATED_BY VARCHAR(43);</v>
      </c>
      <c r="L515" s="12"/>
      <c r="M515" s="18" t="str">
        <f>CONCATENATE(B514,",")</f>
        <v>FK_ASSIGNEE_ID,</v>
      </c>
      <c r="N515" s="5" t="str">
        <f t="shared" si="209"/>
        <v>CREATED_BY VARCHAR(43),</v>
      </c>
      <c r="O515" s="1" t="s">
        <v>282</v>
      </c>
      <c r="P515" t="s">
        <v>128</v>
      </c>
      <c r="W515" s="17" t="str">
        <f t="shared" si="208"/>
        <v>createdBy</v>
      </c>
      <c r="X515" s="3" t="str">
        <f t="shared" si="210"/>
        <v>"createdBy":"",</v>
      </c>
      <c r="Y515" s="22" t="str">
        <f t="shared" si="211"/>
        <v>public static String CREATED_BY="createdBy";</v>
      </c>
      <c r="Z515" s="7" t="str">
        <f t="shared" si="212"/>
        <v>private String createdBy="";</v>
      </c>
    </row>
    <row r="516" spans="2:26" ht="19.2" x14ac:dyDescent="0.45">
      <c r="B516" s="1" t="s">
        <v>263</v>
      </c>
      <c r="C516" s="1" t="s">
        <v>1</v>
      </c>
      <c r="D516" s="4">
        <v>43</v>
      </c>
      <c r="I516" t="e">
        <f>I179</f>
        <v>#REF!</v>
      </c>
      <c r="J516" t="str">
        <f>CONCATENATE(LEFT(CONCATENATE(" ADD "," ",N516,";"),LEN(CONCATENATE(" ADD "," ",N516,";"))-2),";")</f>
        <v xml:space="preserve"> ADD  CREATED_DATE VARCHAR(43);</v>
      </c>
      <c r="K516" s="21" t="str">
        <f>CONCATENATE(LEFT(CONCATENATE("  ALTER COLUMN  "," ",N516,";"),LEN(CONCATENATE("  ALTER COLUMN  "," ",N516,";"))-2),";")</f>
        <v xml:space="preserve">  ALTER COLUMN   CREATED_DATE VARCHAR(43);</v>
      </c>
      <c r="L516" s="12"/>
      <c r="M516" s="18" t="str">
        <f>CONCATENATE(B516,",")</f>
        <v>CREATED_DATE,</v>
      </c>
      <c r="N516" s="5" t="str">
        <f t="shared" si="209"/>
        <v>CREATED_DATE VARCHAR(43),</v>
      </c>
      <c r="O516" s="1" t="s">
        <v>282</v>
      </c>
      <c r="P516" t="s">
        <v>8</v>
      </c>
      <c r="W516" s="17" t="str">
        <f t="shared" si="208"/>
        <v>createdDate</v>
      </c>
      <c r="X516" s="3" t="str">
        <f t="shared" si="210"/>
        <v>"createdDate":"",</v>
      </c>
      <c r="Y516" s="22" t="str">
        <f t="shared" si="211"/>
        <v>public static String CREATED_DATE="createdDate";</v>
      </c>
      <c r="Z516" s="7" t="str">
        <f t="shared" si="212"/>
        <v>private String createdDate="";</v>
      </c>
    </row>
    <row r="517" spans="2:26" ht="19.2" x14ac:dyDescent="0.45">
      <c r="B517" s="1" t="s">
        <v>264</v>
      </c>
      <c r="C517" s="1" t="s">
        <v>1</v>
      </c>
      <c r="D517" s="4">
        <v>40</v>
      </c>
      <c r="L517" s="12"/>
      <c r="M517" s="18"/>
      <c r="N517" s="5" t="str">
        <f t="shared" si="209"/>
        <v>CREATED_TIME VARCHAR(40),</v>
      </c>
      <c r="O517" s="1" t="s">
        <v>282</v>
      </c>
      <c r="P517" t="s">
        <v>133</v>
      </c>
      <c r="W517" s="17" t="str">
        <f t="shared" si="208"/>
        <v>createdTime</v>
      </c>
      <c r="X517" s="3" t="str">
        <f t="shared" si="210"/>
        <v>"createdTime":"",</v>
      </c>
      <c r="Y517" s="22" t="str">
        <f t="shared" si="211"/>
        <v>public static String CREATED_TIME="createdTime";</v>
      </c>
      <c r="Z517" s="7" t="str">
        <f t="shared" si="212"/>
        <v>private String createdTime="";</v>
      </c>
    </row>
    <row r="518" spans="2:26" ht="19.2" x14ac:dyDescent="0.45">
      <c r="B518" s="1" t="s">
        <v>400</v>
      </c>
      <c r="C518" s="1" t="s">
        <v>1</v>
      </c>
      <c r="D518" s="4">
        <v>50</v>
      </c>
      <c r="I518" t="e">
        <f>I179</f>
        <v>#REF!</v>
      </c>
      <c r="J518" t="str">
        <f>CONCATENATE(LEFT(CONCATENATE(" ADD "," ",N518,";"),LEN(CONCATENATE(" ADD "," ",N518,";"))-2),";")</f>
        <v xml:space="preserve"> ADD  ESTIMATED_HOURS VARCHAR(50);</v>
      </c>
      <c r="K518" s="21" t="str">
        <f>CONCATENATE(LEFT(CONCATENATE("  ALTER COLUMN  "," ",N518,";"),LEN(CONCATENATE("  ALTER COLUMN  "," ",N518,";"))-2),";")</f>
        <v xml:space="preserve">  ALTER COLUMN   ESTIMATED_HOURS VARCHAR(50);</v>
      </c>
      <c r="L518" s="12"/>
      <c r="M518" s="18" t="str">
        <f>CONCATENATE(B518,",")</f>
        <v>ESTIMATED_HOURS,</v>
      </c>
      <c r="N518" s="5" t="str">
        <f t="shared" si="209"/>
        <v>ESTIMATED_HOURS VARCHAR(50),</v>
      </c>
      <c r="O518" s="1" t="s">
        <v>405</v>
      </c>
      <c r="P518" t="s">
        <v>406</v>
      </c>
      <c r="W518" s="17" t="str">
        <f t="shared" si="208"/>
        <v>estimatedHours</v>
      </c>
      <c r="X518" s="3" t="str">
        <f t="shared" si="210"/>
        <v>"estimatedHours":"",</v>
      </c>
      <c r="Y518" s="22" t="str">
        <f t="shared" si="211"/>
        <v>public static String ESTIMATED_HOURS="estimatedHours";</v>
      </c>
      <c r="Z518" s="7" t="str">
        <f t="shared" si="212"/>
        <v>private String estimatedHours="";</v>
      </c>
    </row>
    <row r="519" spans="2:26" ht="19.2" x14ac:dyDescent="0.45">
      <c r="B519" s="1" t="s">
        <v>401</v>
      </c>
      <c r="C519" s="1" t="s">
        <v>1</v>
      </c>
      <c r="D519" s="4">
        <v>50</v>
      </c>
      <c r="I519">
        <f>I182</f>
        <v>0</v>
      </c>
      <c r="J519" t="str">
        <f>CONCATENATE(LEFT(CONCATENATE(" ADD "," ",N519,";"),LEN(CONCATENATE(" ADD "," ",N519,";"))-2),";")</f>
        <v xml:space="preserve"> ADD  SPENT_HOURS VARCHAR(50);</v>
      </c>
      <c r="K519" s="21" t="str">
        <f>CONCATENATE(LEFT(CONCATENATE("  ALTER COLUMN  "," ",N519,";"),LEN(CONCATENATE("  ALTER COLUMN  "," ",N519,";"))-2),";")</f>
        <v xml:space="preserve">  ALTER COLUMN   SPENT_HOURS VARCHAR(50);</v>
      </c>
      <c r="L519" s="12"/>
      <c r="M519" s="18" t="str">
        <f>CONCATENATE(B519,",")</f>
        <v>SPENT_HOURS,</v>
      </c>
      <c r="N519" s="5" t="str">
        <f t="shared" si="209"/>
        <v>SPENT_HOURS VARCHAR(50),</v>
      </c>
      <c r="O519" s="1" t="s">
        <v>407</v>
      </c>
      <c r="P519" t="s">
        <v>406</v>
      </c>
      <c r="W519" s="17" t="str">
        <f t="shared" si="208"/>
        <v>spentHours</v>
      </c>
      <c r="X519" s="3" t="str">
        <f t="shared" si="210"/>
        <v>"spentHours":"",</v>
      </c>
      <c r="Y519" s="22" t="str">
        <f t="shared" si="211"/>
        <v>public static String SPENT_HOURS="spentHours";</v>
      </c>
      <c r="Z519" s="7" t="str">
        <f t="shared" si="212"/>
        <v>private String spentHours="";</v>
      </c>
    </row>
    <row r="520" spans="2:26" ht="19.2" x14ac:dyDescent="0.45">
      <c r="B520" s="1" t="s">
        <v>398</v>
      </c>
      <c r="C520" s="1" t="s">
        <v>1</v>
      </c>
      <c r="D520" s="4">
        <v>40</v>
      </c>
      <c r="L520" s="12"/>
      <c r="M520" s="18"/>
      <c r="N520" s="5" t="str">
        <f t="shared" si="209"/>
        <v>DEPENDENT_TASK_TYPE_1_ID VARCHAR(40),</v>
      </c>
      <c r="O520" s="1" t="s">
        <v>388</v>
      </c>
      <c r="P520" t="s">
        <v>311</v>
      </c>
      <c r="Q520" t="s">
        <v>51</v>
      </c>
      <c r="R520">
        <v>1</v>
      </c>
      <c r="S520" t="s">
        <v>2</v>
      </c>
      <c r="W520" s="17" t="str">
        <f t="shared" si="208"/>
        <v>dependentTaskType1Id</v>
      </c>
      <c r="X520" s="3" t="str">
        <f t="shared" si="210"/>
        <v>"dependentTaskType1Id":"",</v>
      </c>
      <c r="Y520" s="22" t="str">
        <f t="shared" si="211"/>
        <v>public static String DEPENDENT_TASK_TYPE_1_ID="dependentTaskType1Id";</v>
      </c>
      <c r="Z520" s="7" t="str">
        <f t="shared" si="212"/>
        <v>private String dependentTaskType1Id="";</v>
      </c>
    </row>
    <row r="521" spans="2:26" ht="19.2" x14ac:dyDescent="0.45">
      <c r="B521" s="1" t="s">
        <v>397</v>
      </c>
      <c r="C521" s="1" t="s">
        <v>1</v>
      </c>
      <c r="D521" s="4">
        <v>40</v>
      </c>
      <c r="I521">
        <f>I182</f>
        <v>0</v>
      </c>
      <c r="J521" t="str">
        <f>CONCATENATE(LEFT(CONCATENATE(" ADD "," ",N521,";"),LEN(CONCATENATE(" ADD "," ",N521,";"))-2),";")</f>
        <v xml:space="preserve"> ADD  DEPENDENT_TASK_TYPE_2_ID VARCHAR(40);</v>
      </c>
      <c r="K521" s="21" t="str">
        <f>CONCATENATE(LEFT(CONCATENATE("  ALTER COLUMN  "," ",N521,";"),LEN(CONCATENATE("  ALTER COLUMN  "," ",N521,";"))-2),";")</f>
        <v xml:space="preserve">  ALTER COLUMN   DEPENDENT_TASK_TYPE_2_ID VARCHAR(40);</v>
      </c>
      <c r="L521" s="12"/>
      <c r="M521" s="18" t="str">
        <f t="shared" ref="M521:M541" si="213">CONCATENATE(B521,",")</f>
        <v>DEPENDENT_TASK_TYPE_2_ID,</v>
      </c>
      <c r="N521" s="5" t="str">
        <f t="shared" si="209"/>
        <v>DEPENDENT_TASK_TYPE_2_ID VARCHAR(40),</v>
      </c>
      <c r="O521" s="1" t="s">
        <v>388</v>
      </c>
      <c r="P521" t="s">
        <v>311</v>
      </c>
      <c r="Q521" t="s">
        <v>51</v>
      </c>
      <c r="R521">
        <v>2</v>
      </c>
      <c r="S521" t="s">
        <v>2</v>
      </c>
      <c r="W521" s="17" t="str">
        <f t="shared" si="208"/>
        <v>dependentTaskType2Id</v>
      </c>
      <c r="X521" s="3" t="str">
        <f t="shared" si="210"/>
        <v>"dependentTaskType2Id":"",</v>
      </c>
      <c r="Y521" s="22" t="str">
        <f t="shared" si="211"/>
        <v>public static String DEPENDENT_TASK_TYPE_2_ID="dependentTaskType2Id";</v>
      </c>
      <c r="Z521" s="7" t="str">
        <f t="shared" si="212"/>
        <v>private String dependentTaskType2Id="";</v>
      </c>
    </row>
    <row r="522" spans="2:26" ht="19.2" x14ac:dyDescent="0.45">
      <c r="B522" s="1" t="s">
        <v>271</v>
      </c>
      <c r="C522" s="1" t="s">
        <v>1</v>
      </c>
      <c r="D522" s="4">
        <v>30</v>
      </c>
      <c r="I522" t="str">
        <f>I508</f>
        <v>ALTER TABLE TM_BACKLOG_TASK</v>
      </c>
      <c r="J522" t="str">
        <f>CONCATENATE(LEFT(CONCATENATE(" ADD "," ",N522,";"),LEN(CONCATENATE(" ADD "," ",N522,";"))-2),";")</f>
        <v xml:space="preserve"> ADD  COMPLETED_DURATION VARCHAR(30);</v>
      </c>
      <c r="K522" s="21" t="str">
        <f>CONCATENATE(LEFT(CONCATENATE("  ALTER COLUMN  "," ",N522,";"),LEN(CONCATENATE("  ALTER COLUMN  "," ",N522,";"))-2),";")</f>
        <v xml:space="preserve">  ALTER COLUMN   COMPLETED_DURATION VARCHAR(30);</v>
      </c>
      <c r="L522" s="12"/>
      <c r="M522" s="18" t="str">
        <f t="shared" si="213"/>
        <v>COMPLETED_DURATION,</v>
      </c>
      <c r="N522" s="5" t="str">
        <f t="shared" si="209"/>
        <v>COMPLETED_DURATION VARCHAR(30),</v>
      </c>
      <c r="O522" s="1" t="s">
        <v>313</v>
      </c>
      <c r="P522" t="s">
        <v>314</v>
      </c>
      <c r="W522" s="17" t="str">
        <f t="shared" si="208"/>
        <v>completedDuration</v>
      </c>
      <c r="X522" s="3" t="str">
        <f t="shared" si="210"/>
        <v>"completedDuration":"",</v>
      </c>
      <c r="Y522" s="22" t="str">
        <f t="shared" si="211"/>
        <v>public static String COMPLETED_DURATION="completedDuration";</v>
      </c>
      <c r="Z522" s="7" t="str">
        <f t="shared" si="212"/>
        <v>private String completedDuration="";</v>
      </c>
    </row>
    <row r="523" spans="2:26" ht="19.2" x14ac:dyDescent="0.45">
      <c r="B523" s="8" t="s">
        <v>275</v>
      </c>
      <c r="C523" s="1" t="s">
        <v>1</v>
      </c>
      <c r="D523" s="12">
        <v>40</v>
      </c>
      <c r="I523" t="str">
        <f>I509</f>
        <v>ALTER TABLE TM_BACKLOG_TASK</v>
      </c>
      <c r="L523" s="14"/>
      <c r="M523" s="18" t="str">
        <f t="shared" si="213"/>
        <v>UPDATED_BY,</v>
      </c>
      <c r="N523" s="5" t="str">
        <f t="shared" si="209"/>
        <v>UPDATED_BY VARCHAR(40),</v>
      </c>
      <c r="O523" s="1" t="s">
        <v>315</v>
      </c>
      <c r="P523" t="s">
        <v>128</v>
      </c>
      <c r="W523" s="17" t="str">
        <f t="shared" si="208"/>
        <v>updatedBy</v>
      </c>
      <c r="X523" s="3" t="str">
        <f t="shared" si="210"/>
        <v>"updatedBy":"",</v>
      </c>
      <c r="Y523" s="22" t="str">
        <f t="shared" si="211"/>
        <v>public static String UPDATED_BY="updatedBy";</v>
      </c>
      <c r="Z523" s="7" t="str">
        <f t="shared" si="212"/>
        <v>private String updatedBy="";</v>
      </c>
    </row>
    <row r="524" spans="2:26" ht="19.2" x14ac:dyDescent="0.45">
      <c r="B524" s="8" t="s">
        <v>276</v>
      </c>
      <c r="C524" s="1" t="s">
        <v>1</v>
      </c>
      <c r="D524" s="12">
        <v>42</v>
      </c>
      <c r="I524" t="str">
        <f>I510</f>
        <v>ALTER TABLE TM_BACKLOG_TASK</v>
      </c>
      <c r="L524" s="14"/>
      <c r="M524" s="18" t="str">
        <f t="shared" si="213"/>
        <v>LAST_UPDATED_DATE,</v>
      </c>
      <c r="N524" s="5" t="str">
        <f t="shared" si="209"/>
        <v>LAST_UPDATED_DATE VARCHAR(42),</v>
      </c>
      <c r="O524" s="1" t="s">
        <v>316</v>
      </c>
      <c r="P524" t="s">
        <v>315</v>
      </c>
      <c r="Q524" t="s">
        <v>8</v>
      </c>
      <c r="W524" s="17" t="str">
        <f t="shared" si="208"/>
        <v>lastUpdatedDate</v>
      </c>
      <c r="X524" s="3" t="str">
        <f t="shared" si="210"/>
        <v>"lastUpdatedDate":"",</v>
      </c>
      <c r="Y524" s="22" t="str">
        <f t="shared" si="211"/>
        <v>public static String LAST_UPDATED_DATE="lastUpdatedDate";</v>
      </c>
      <c r="Z524" s="7" t="str">
        <f t="shared" si="212"/>
        <v>private String lastUpdatedDate="";</v>
      </c>
    </row>
    <row r="525" spans="2:26" ht="19.2" x14ac:dyDescent="0.45">
      <c r="B525" s="8" t="s">
        <v>277</v>
      </c>
      <c r="C525" s="1" t="s">
        <v>1</v>
      </c>
      <c r="D525" s="12">
        <v>42</v>
      </c>
      <c r="I525" t="str">
        <f>I511</f>
        <v>ALTER TABLE TM_BACKLOG_TASK</v>
      </c>
      <c r="J525" t="str">
        <f t="shared" ref="J525:J541" si="214">CONCATENATE(LEFT(CONCATENATE(" ADD "," ",N525,";"),LEN(CONCATENATE(" ADD "," ",N525,";"))-2),";")</f>
        <v xml:space="preserve"> ADD  LAST_UPDATED_TIME VARCHAR(42);</v>
      </c>
      <c r="L525" s="14"/>
      <c r="M525" s="18" t="str">
        <f t="shared" si="213"/>
        <v>LAST_UPDATED_TIME,</v>
      </c>
      <c r="N525" s="5" t="str">
        <f t="shared" ref="N525:N540" si="215">CONCATENATE(B525," ",C525,"(",D525,")",",")</f>
        <v>LAST_UPDATED_TIME VARCHAR(42),</v>
      </c>
      <c r="O525" s="1" t="s">
        <v>316</v>
      </c>
      <c r="P525" t="s">
        <v>315</v>
      </c>
      <c r="Q525" t="s">
        <v>133</v>
      </c>
      <c r="W525" s="17" t="str">
        <f t="shared" ref="W525:W540" si="216">CONCATENATE(,LOWER(O525),UPPER(LEFT(P525,1)),LOWER(RIGHT(P525,LEN(P525)-IF(LEN(P525)&gt;0,1,LEN(P525)))),UPPER(LEFT(Q525,1)),LOWER(RIGHT(Q525,LEN(Q525)-IF(LEN(Q525)&gt;0,1,LEN(Q525)))),UPPER(LEFT(R525,1)),LOWER(RIGHT(R525,LEN(R525)-IF(LEN(R525)&gt;0,1,LEN(R525)))),UPPER(LEFT(S525,1)),LOWER(RIGHT(S525,LEN(S525)-IF(LEN(S525)&gt;0,1,LEN(S525)))),UPPER(LEFT(T525,1)),LOWER(RIGHT(T525,LEN(T525)-IF(LEN(T525)&gt;0,1,LEN(T525)))),UPPER(LEFT(U525,1)),LOWER(RIGHT(U525,LEN(U525)-IF(LEN(U525)&gt;0,1,LEN(U525)))),UPPER(LEFT(V525,1)),LOWER(RIGHT(V525,LEN(V525)-IF(LEN(V525)&gt;0,1,LEN(V525)))))</f>
        <v>lastUpdatedTime</v>
      </c>
      <c r="X525" s="3" t="str">
        <f t="shared" ref="X525:X540" si="217">CONCATENATE("""",W525,"""",":","""","""",",")</f>
        <v>"lastUpdatedTime":"",</v>
      </c>
      <c r="Y525" s="22" t="str">
        <f t="shared" ref="Y525:Y540" si="218">CONCATENATE("public static String ",,B525,,"=","""",W525,""";")</f>
        <v>public static String LAST_UPDATED_TIME="lastUpdatedTime";</v>
      </c>
      <c r="Z525" s="7" t="str">
        <f t="shared" ref="Z525:Z540" si="219">CONCATENATE("private String ",W525,"=","""""",";")</f>
        <v>private String lastUpdatedTime="";</v>
      </c>
    </row>
    <row r="526" spans="2:26" ht="19.2" x14ac:dyDescent="0.45">
      <c r="B526" s="8" t="s">
        <v>469</v>
      </c>
      <c r="C526" s="1" t="s">
        <v>1</v>
      </c>
      <c r="D526" s="12">
        <v>42</v>
      </c>
      <c r="I526" t="str">
        <f>I524</f>
        <v>ALTER TABLE TM_BACKLOG_TASK</v>
      </c>
      <c r="J526" t="str">
        <f t="shared" si="214"/>
        <v xml:space="preserve"> ADD  IS_GENERAL VARCHAR(42);</v>
      </c>
      <c r="L526" s="14"/>
      <c r="M526" s="18" t="str">
        <f t="shared" si="213"/>
        <v>IS_GENERAL,</v>
      </c>
      <c r="N526" s="5" t="str">
        <f t="shared" si="215"/>
        <v>IS_GENERAL VARCHAR(42),</v>
      </c>
      <c r="O526" s="1" t="s">
        <v>112</v>
      </c>
      <c r="P526" t="s">
        <v>470</v>
      </c>
      <c r="W526" s="17" t="str">
        <f t="shared" si="216"/>
        <v>isGeneral</v>
      </c>
      <c r="X526" s="3" t="str">
        <f t="shared" si="217"/>
        <v>"isGeneral":"",</v>
      </c>
      <c r="Y526" s="22" t="str">
        <f t="shared" si="218"/>
        <v>public static String IS_GENERAL="isGeneral";</v>
      </c>
      <c r="Z526" s="7" t="str">
        <f t="shared" si="219"/>
        <v>private String isGeneral="";</v>
      </c>
    </row>
    <row r="527" spans="2:26" ht="19.2" x14ac:dyDescent="0.45">
      <c r="B527" s="8" t="s">
        <v>265</v>
      </c>
      <c r="C527" s="1" t="s">
        <v>1</v>
      </c>
      <c r="D527" s="12">
        <v>42</v>
      </c>
      <c r="I527" t="str">
        <f>I522</f>
        <v>ALTER TABLE TM_BACKLOG_TASK</v>
      </c>
      <c r="J527" t="str">
        <f t="shared" si="214"/>
        <v xml:space="preserve"> ADD  START_DATE VARCHAR(42);</v>
      </c>
      <c r="L527" s="14"/>
      <c r="M527" s="18" t="str">
        <f t="shared" si="213"/>
        <v>START_DATE,</v>
      </c>
      <c r="N527" s="5" t="str">
        <f t="shared" si="215"/>
        <v>START_DATE VARCHAR(42),</v>
      </c>
      <c r="O527" s="1" t="s">
        <v>289</v>
      </c>
      <c r="P527" t="s">
        <v>8</v>
      </c>
      <c r="W527" s="17" t="str">
        <f t="shared" si="216"/>
        <v>startDate</v>
      </c>
      <c r="X527" s="3" t="str">
        <f t="shared" si="217"/>
        <v>"startDate":"",</v>
      </c>
      <c r="Y527" s="22" t="str">
        <f t="shared" si="218"/>
        <v>public static String START_DATE="startDate";</v>
      </c>
      <c r="Z527" s="7" t="str">
        <f t="shared" si="219"/>
        <v>private String startDate="";</v>
      </c>
    </row>
    <row r="528" spans="2:26" ht="19.2" x14ac:dyDescent="0.45">
      <c r="B528" s="8" t="s">
        <v>266</v>
      </c>
      <c r="C528" s="1" t="s">
        <v>1</v>
      </c>
      <c r="D528" s="12">
        <v>42</v>
      </c>
      <c r="I528" t="str">
        <f>I523</f>
        <v>ALTER TABLE TM_BACKLOG_TASK</v>
      </c>
      <c r="J528" t="str">
        <f>CONCATENATE(LEFT(CONCATENATE(" ADD "," ",N528,";"),LEN(CONCATENATE(" ADD "," ",N528,";"))-2),";")</f>
        <v xml:space="preserve"> ADD  START_TIME VARCHAR(42);</v>
      </c>
      <c r="L528" s="14"/>
      <c r="M528" s="18" t="str">
        <f>CONCATENATE(B528,",")</f>
        <v>START_TIME,</v>
      </c>
      <c r="N528" s="5" t="str">
        <f t="shared" si="215"/>
        <v>START_TIME VARCHAR(42),</v>
      </c>
      <c r="O528" s="1" t="s">
        <v>289</v>
      </c>
      <c r="P528" t="s">
        <v>133</v>
      </c>
      <c r="W528" s="17" t="str">
        <f t="shared" si="216"/>
        <v>startTime</v>
      </c>
      <c r="X528" s="3" t="str">
        <f t="shared" si="217"/>
        <v>"startTime":"",</v>
      </c>
      <c r="Y528" s="22" t="str">
        <f t="shared" si="218"/>
        <v>public static String START_TIME="startTime";</v>
      </c>
      <c r="Z528" s="7" t="str">
        <f t="shared" si="219"/>
        <v>private String startTime="";</v>
      </c>
    </row>
    <row r="529" spans="2:26" ht="19.2" x14ac:dyDescent="0.45">
      <c r="B529" s="8" t="s">
        <v>629</v>
      </c>
      <c r="C529" s="1" t="s">
        <v>1</v>
      </c>
      <c r="D529" s="12">
        <v>42</v>
      </c>
      <c r="I529" t="str">
        <f>I524</f>
        <v>ALTER TABLE TM_BACKLOG_TASK</v>
      </c>
      <c r="J529" t="str">
        <f>CONCATENATE(LEFT(CONCATENATE(" ADD "," ",N529,";"),LEN(CONCATENATE(" ADD "," ",N529,";"))-2),";")</f>
        <v xml:space="preserve"> ADD  START_TYPE VARCHAR(42);</v>
      </c>
      <c r="L529" s="14"/>
      <c r="M529" s="18" t="str">
        <f>CONCATENATE(B529,",")</f>
        <v>START_TYPE,</v>
      </c>
      <c r="N529" s="5" t="str">
        <f t="shared" si="215"/>
        <v>START_TYPE VARCHAR(42),</v>
      </c>
      <c r="O529" s="1" t="s">
        <v>289</v>
      </c>
      <c r="P529" t="s">
        <v>51</v>
      </c>
      <c r="W529" s="17" t="str">
        <f t="shared" si="216"/>
        <v>startType</v>
      </c>
      <c r="X529" s="3" t="str">
        <f t="shared" si="217"/>
        <v>"startType":"",</v>
      </c>
      <c r="Y529" s="22" t="str">
        <f t="shared" si="218"/>
        <v>public static String START_TYPE="startType";</v>
      </c>
      <c r="Z529" s="7" t="str">
        <f t="shared" si="219"/>
        <v>private String startType="";</v>
      </c>
    </row>
    <row r="530" spans="2:26" ht="19.2" x14ac:dyDescent="0.45">
      <c r="B530" s="8" t="s">
        <v>416</v>
      </c>
      <c r="C530" s="1" t="s">
        <v>1</v>
      </c>
      <c r="D530" s="12">
        <v>42</v>
      </c>
      <c r="I530" t="str">
        <f>I522</f>
        <v>ALTER TABLE TM_BACKLOG_TASK</v>
      </c>
      <c r="J530" t="str">
        <f t="shared" ref="J530" si="220">CONCATENATE(LEFT(CONCATENATE(" ADD "," ",N530,";"),LEN(CONCATENATE(" ADD "," ",N530,";"))-2),";")</f>
        <v xml:space="preserve"> ADD  TASK_STATUS VARCHAR(42);</v>
      </c>
      <c r="L530" s="14"/>
      <c r="M530" s="18" t="str">
        <f t="shared" ref="M530" si="221">CONCATENATE(B530,",")</f>
        <v>TASK_STATUS,</v>
      </c>
      <c r="N530" s="5" t="str">
        <f t="shared" si="215"/>
        <v>TASK_STATUS VARCHAR(42),</v>
      </c>
      <c r="O530" s="1" t="s">
        <v>311</v>
      </c>
      <c r="P530" t="s">
        <v>3</v>
      </c>
      <c r="W530" s="17" t="str">
        <f t="shared" si="216"/>
        <v>taskStatus</v>
      </c>
      <c r="X530" s="3" t="str">
        <f t="shared" si="217"/>
        <v>"taskStatus":"",</v>
      </c>
      <c r="Y530" s="22" t="str">
        <f t="shared" si="218"/>
        <v>public static String TASK_STATUS="taskStatus";</v>
      </c>
      <c r="Z530" s="7" t="str">
        <f t="shared" si="219"/>
        <v>private String taskStatus="";</v>
      </c>
    </row>
    <row r="531" spans="2:26" ht="19.2" x14ac:dyDescent="0.45">
      <c r="B531" s="8" t="s">
        <v>740</v>
      </c>
      <c r="C531" s="1" t="s">
        <v>1</v>
      </c>
      <c r="D531" s="12">
        <v>1000</v>
      </c>
      <c r="I531" t="str">
        <f>I524</f>
        <v>ALTER TABLE TM_BACKLOG_TASK</v>
      </c>
      <c r="J531" t="str">
        <f t="shared" ref="J531:J535" si="222">CONCATENATE(LEFT(CONCATENATE(" ADD "," ",N531,";"),LEN(CONCATENATE(" ADD "," ",N531,";"))-2),";")</f>
        <v xml:space="preserve"> ADD  TASK_NAME VARCHAR(1000);</v>
      </c>
      <c r="L531" s="14"/>
      <c r="M531" s="18" t="str">
        <f t="shared" ref="M531:M535" si="223">CONCATENATE(B531,",")</f>
        <v>TASK_NAME,</v>
      </c>
      <c r="N531" s="5" t="str">
        <f t="shared" ref="N531:N535" si="224">CONCATENATE(B531," ",C531,"(",D531,")",",")</f>
        <v>TASK_NAME VARCHAR(1000),</v>
      </c>
      <c r="O531" s="1" t="s">
        <v>311</v>
      </c>
      <c r="P531" t="s">
        <v>0</v>
      </c>
      <c r="W531" s="17" t="str">
        <f t="shared" ref="W531:W535" si="225">CONCATENATE(,LOWER(O531),UPPER(LEFT(P531,1)),LOWER(RIGHT(P531,LEN(P531)-IF(LEN(P531)&gt;0,1,LEN(P531)))),UPPER(LEFT(Q531,1)),LOWER(RIGHT(Q531,LEN(Q531)-IF(LEN(Q531)&gt;0,1,LEN(Q531)))),UPPER(LEFT(R531,1)),LOWER(RIGHT(R531,LEN(R531)-IF(LEN(R531)&gt;0,1,LEN(R531)))),UPPER(LEFT(S531,1)),LOWER(RIGHT(S531,LEN(S531)-IF(LEN(S531)&gt;0,1,LEN(S531)))),UPPER(LEFT(T531,1)),LOWER(RIGHT(T531,LEN(T531)-IF(LEN(T531)&gt;0,1,LEN(T531)))),UPPER(LEFT(U531,1)),LOWER(RIGHT(U531,LEN(U531)-IF(LEN(U531)&gt;0,1,LEN(U531)))),UPPER(LEFT(V531,1)),LOWER(RIGHT(V531,LEN(V531)-IF(LEN(V531)&gt;0,1,LEN(V531)))))</f>
        <v>taskName</v>
      </c>
      <c r="X531" s="3" t="str">
        <f t="shared" ref="X531:X535" si="226">CONCATENATE("""",W531,"""",":","""","""",",")</f>
        <v>"taskName":"",</v>
      </c>
      <c r="Y531" s="22" t="str">
        <f t="shared" ref="Y531:Y535" si="227">CONCATENATE("public static String ",,B531,,"=","""",W531,""";")</f>
        <v>public static String TASK_NAME="taskName";</v>
      </c>
      <c r="Z531" s="7" t="str">
        <f t="shared" ref="Z531:Z535" si="228">CONCATENATE("private String ",W531,"=","""""",";")</f>
        <v>private String taskName="";</v>
      </c>
    </row>
    <row r="532" spans="2:26" ht="19.2" x14ac:dyDescent="0.45">
      <c r="B532" s="8" t="s">
        <v>742</v>
      </c>
      <c r="C532" s="1" t="s">
        <v>1</v>
      </c>
      <c r="D532" s="12">
        <v>42</v>
      </c>
      <c r="I532" t="str">
        <f>I524</f>
        <v>ALTER TABLE TM_BACKLOG_TASK</v>
      </c>
      <c r="J532" t="str">
        <f t="shared" si="222"/>
        <v xml:space="preserve"> ADD  TASK_ORDER_NO VARCHAR(42);</v>
      </c>
      <c r="L532" s="14"/>
      <c r="M532" s="18" t="str">
        <f t="shared" si="223"/>
        <v>TASK_ORDER_NO,</v>
      </c>
      <c r="N532" s="5" t="str">
        <f t="shared" si="224"/>
        <v>TASK_ORDER_NO VARCHAR(42),</v>
      </c>
      <c r="O532" s="1" t="s">
        <v>311</v>
      </c>
      <c r="P532" t="s">
        <v>259</v>
      </c>
      <c r="Q532" t="s">
        <v>173</v>
      </c>
      <c r="W532" s="17" t="str">
        <f t="shared" si="225"/>
        <v>taskOrderNo</v>
      </c>
      <c r="X532" s="3" t="str">
        <f t="shared" si="226"/>
        <v>"taskOrderNo":"",</v>
      </c>
      <c r="Y532" s="22" t="str">
        <f t="shared" si="227"/>
        <v>public static String TASK_ORDER_NO="taskOrderNo";</v>
      </c>
      <c r="Z532" s="7" t="str">
        <f t="shared" si="228"/>
        <v>private String taskOrderNo="";</v>
      </c>
    </row>
    <row r="533" spans="2:26" ht="19.2" x14ac:dyDescent="0.45">
      <c r="B533" s="8" t="s">
        <v>745</v>
      </c>
      <c r="C533" s="1" t="s">
        <v>1</v>
      </c>
      <c r="D533" s="12">
        <v>200</v>
      </c>
      <c r="I533" t="str">
        <f>I522</f>
        <v>ALTER TABLE TM_BACKLOG_TASK</v>
      </c>
      <c r="J533" t="str">
        <f t="shared" si="222"/>
        <v xml:space="preserve"> ADD  TASK_VERSION VARCHAR(200);</v>
      </c>
      <c r="L533" s="14"/>
      <c r="M533" s="18" t="str">
        <f t="shared" si="223"/>
        <v>TASK_VERSION,</v>
      </c>
      <c r="N533" s="5" t="str">
        <f t="shared" si="224"/>
        <v>TASK_VERSION VARCHAR(200),</v>
      </c>
      <c r="O533" s="1" t="s">
        <v>311</v>
      </c>
      <c r="P533" t="s">
        <v>694</v>
      </c>
      <c r="W533" s="17" t="str">
        <f t="shared" si="225"/>
        <v>taskVersion</v>
      </c>
      <c r="X533" s="3" t="str">
        <f t="shared" si="226"/>
        <v>"taskVersion":"",</v>
      </c>
      <c r="Y533" s="22" t="str">
        <f t="shared" si="227"/>
        <v>public static String TASK_VERSION="taskVersion";</v>
      </c>
      <c r="Z533" s="7" t="str">
        <f t="shared" si="228"/>
        <v>private String taskVersion="";</v>
      </c>
    </row>
    <row r="534" spans="2:26" ht="19.2" x14ac:dyDescent="0.45">
      <c r="B534" s="8" t="s">
        <v>743</v>
      </c>
      <c r="C534" s="1" t="s">
        <v>1</v>
      </c>
      <c r="D534" s="12">
        <v>200</v>
      </c>
      <c r="I534" t="str">
        <f>I523</f>
        <v>ALTER TABLE TM_BACKLOG_TASK</v>
      </c>
      <c r="J534" t="str">
        <f t="shared" ref="J534" si="229">CONCATENATE(LEFT(CONCATENATE(" ADD "," ",N534,";"),LEN(CONCATENATE(" ADD "," ",N534,";"))-2),";")</f>
        <v xml:space="preserve"> ADD  TASK_NATURE VARCHAR(200);</v>
      </c>
      <c r="L534" s="14"/>
      <c r="M534" s="18" t="str">
        <f t="shared" ref="M534" si="230">CONCATENATE(B534,",")</f>
        <v>TASK_NATURE,</v>
      </c>
      <c r="N534" s="5" t="str">
        <f t="shared" ref="N534" si="231">CONCATENATE(B534," ",C534,"(",D534,")",",")</f>
        <v>TASK_NATURE VARCHAR(200),</v>
      </c>
      <c r="O534" s="1" t="s">
        <v>311</v>
      </c>
      <c r="P534" t="s">
        <v>744</v>
      </c>
      <c r="W534" s="17" t="str">
        <f t="shared" ref="W534" si="232">CONCATENATE(,LOWER(O534),UPPER(LEFT(P534,1)),LOWER(RIGHT(P534,LEN(P534)-IF(LEN(P534)&gt;0,1,LEN(P534)))),UPPER(LEFT(Q534,1)),LOWER(RIGHT(Q534,LEN(Q534)-IF(LEN(Q534)&gt;0,1,LEN(Q534)))),UPPER(LEFT(R534,1)),LOWER(RIGHT(R534,LEN(R534)-IF(LEN(R534)&gt;0,1,LEN(R534)))),UPPER(LEFT(S534,1)),LOWER(RIGHT(S534,LEN(S534)-IF(LEN(S534)&gt;0,1,LEN(S534)))),UPPER(LEFT(T534,1)),LOWER(RIGHT(T534,LEN(T534)-IF(LEN(T534)&gt;0,1,LEN(T534)))),UPPER(LEFT(U534,1)),LOWER(RIGHT(U534,LEN(U534)-IF(LEN(U534)&gt;0,1,LEN(U534)))),UPPER(LEFT(V534,1)),LOWER(RIGHT(V534,LEN(V534)-IF(LEN(V534)&gt;0,1,LEN(V534)))))</f>
        <v>taskNature</v>
      </c>
      <c r="X534" s="3" t="str">
        <f t="shared" ref="X534" si="233">CONCATENATE("""",W534,"""",":","""","""",",")</f>
        <v>"taskNature":"",</v>
      </c>
      <c r="Y534" s="22" t="str">
        <f t="shared" ref="Y534" si="234">CONCATENATE("public static String ",,B534,,"=","""",W534,""";")</f>
        <v>public static String TASK_NATURE="taskNature";</v>
      </c>
      <c r="Z534" s="7" t="str">
        <f t="shared" ref="Z534" si="235">CONCATENATE("private String ",W534,"=","""""",";")</f>
        <v>private String taskNature="";</v>
      </c>
    </row>
    <row r="535" spans="2:26" ht="19.2" x14ac:dyDescent="0.45">
      <c r="B535" s="8" t="s">
        <v>741</v>
      </c>
      <c r="C535" s="1" t="s">
        <v>1</v>
      </c>
      <c r="D535" s="12">
        <v>4000</v>
      </c>
      <c r="I535" t="str">
        <f>I524</f>
        <v>ALTER TABLE TM_BACKLOG_TASK</v>
      </c>
      <c r="J535" t="str">
        <f t="shared" si="222"/>
        <v xml:space="preserve"> ADD  TASK_DESCRIPTION VARCHAR(4000);</v>
      </c>
      <c r="L535" s="14"/>
      <c r="M535" s="18" t="str">
        <f t="shared" si="223"/>
        <v>TASK_DESCRIPTION,</v>
      </c>
      <c r="N535" s="5" t="str">
        <f t="shared" si="224"/>
        <v>TASK_DESCRIPTION VARCHAR(4000),</v>
      </c>
      <c r="O535" s="1" t="s">
        <v>311</v>
      </c>
      <c r="P535" t="s">
        <v>14</v>
      </c>
      <c r="W535" s="17" t="str">
        <f t="shared" si="225"/>
        <v>taskDescription</v>
      </c>
      <c r="X535" s="3" t="str">
        <f t="shared" si="226"/>
        <v>"taskDescription":"",</v>
      </c>
      <c r="Y535" s="22" t="str">
        <f t="shared" si="227"/>
        <v>public static String TASK_DESCRIPTION="taskDescription";</v>
      </c>
      <c r="Z535" s="7" t="str">
        <f t="shared" si="228"/>
        <v>private String taskDescription="";</v>
      </c>
    </row>
    <row r="536" spans="2:26" ht="19.2" x14ac:dyDescent="0.45">
      <c r="B536" s="8" t="s">
        <v>274</v>
      </c>
      <c r="C536" s="1" t="s">
        <v>1</v>
      </c>
      <c r="D536" s="12">
        <v>50</v>
      </c>
      <c r="I536" t="str">
        <f>I525</f>
        <v>ALTER TABLE TM_BACKLOG_TASK</v>
      </c>
      <c r="J536" t="str">
        <f t="shared" si="214"/>
        <v xml:space="preserve"> ADD  FK_PROJECT_ID VARCHAR(50);</v>
      </c>
      <c r="L536" s="14"/>
      <c r="M536" s="18" t="str">
        <f t="shared" si="213"/>
        <v>FK_PROJECT_ID,</v>
      </c>
      <c r="N536" s="5" t="str">
        <f t="shared" si="215"/>
        <v>FK_PROJECT_ID VARCHAR(50),</v>
      </c>
      <c r="O536" s="1" t="s">
        <v>10</v>
      </c>
      <c r="P536" t="s">
        <v>288</v>
      </c>
      <c r="Q536" t="s">
        <v>2</v>
      </c>
      <c r="W536" s="17" t="str">
        <f t="shared" si="216"/>
        <v>fkProjectId</v>
      </c>
      <c r="X536" s="3" t="str">
        <f t="shared" si="217"/>
        <v>"fkProjectId":"",</v>
      </c>
      <c r="Y536" s="22" t="str">
        <f t="shared" si="218"/>
        <v>public static String FK_PROJECT_ID="fkProjectId";</v>
      </c>
      <c r="Z536" s="7" t="str">
        <f t="shared" si="219"/>
        <v>private String fkProjectId="";</v>
      </c>
    </row>
    <row r="537" spans="2:26" ht="19.2" x14ac:dyDescent="0.45">
      <c r="B537" s="8" t="s">
        <v>703</v>
      </c>
      <c r="C537" s="1" t="s">
        <v>1</v>
      </c>
      <c r="D537" s="12">
        <v>333</v>
      </c>
      <c r="I537" t="str">
        <f>I524</f>
        <v>ALTER TABLE TM_BACKLOG_TASK</v>
      </c>
      <c r="J537" t="str">
        <f t="shared" si="214"/>
        <v xml:space="preserve"> ADD  JIRA_ISSUE_ID VARCHAR(333);</v>
      </c>
      <c r="L537" s="14"/>
      <c r="M537" s="18" t="str">
        <f t="shared" si="213"/>
        <v>JIRA_ISSUE_ID,</v>
      </c>
      <c r="N537" s="5" t="str">
        <f t="shared" si="215"/>
        <v>JIRA_ISSUE_ID VARCHAR(333),</v>
      </c>
      <c r="O537" s="1" t="s">
        <v>699</v>
      </c>
      <c r="P537" t="s">
        <v>705</v>
      </c>
      <c r="Q537" t="s">
        <v>2</v>
      </c>
      <c r="W537" s="17" t="str">
        <f t="shared" si="216"/>
        <v>jiraIssueId</v>
      </c>
      <c r="X537" s="3" t="str">
        <f t="shared" si="217"/>
        <v>"jiraIssueId":"",</v>
      </c>
      <c r="Y537" s="22" t="str">
        <f t="shared" si="218"/>
        <v>public static String JIRA_ISSUE_ID="jiraIssueId";</v>
      </c>
      <c r="Z537" s="7" t="str">
        <f t="shared" si="219"/>
        <v>private String jiraIssueId="";</v>
      </c>
    </row>
    <row r="538" spans="2:26" ht="19.2" x14ac:dyDescent="0.45">
      <c r="B538" s="8" t="s">
        <v>704</v>
      </c>
      <c r="C538" s="1" t="s">
        <v>1</v>
      </c>
      <c r="D538" s="12">
        <v>333</v>
      </c>
      <c r="I538" t="str">
        <f>I525</f>
        <v>ALTER TABLE TM_BACKLOG_TASK</v>
      </c>
      <c r="J538" t="str">
        <f>CONCATENATE(LEFT(CONCATENATE(" ADD "," ",N538,";"),LEN(CONCATENATE(" ADD "," ",N538,";"))-2),";")</f>
        <v xml:space="preserve"> ADD  JIRA_ISSUE_KEY VARCHAR(333);</v>
      </c>
      <c r="L538" s="14"/>
      <c r="M538" s="18" t="str">
        <f>CONCATENATE(B538,",")</f>
        <v>JIRA_ISSUE_KEY,</v>
      </c>
      <c r="N538" s="5" t="str">
        <f>CONCATENATE(B538," ",C538,"(",D538,")",",")</f>
        <v>JIRA_ISSUE_KEY VARCHAR(333),</v>
      </c>
      <c r="O538" s="1" t="s">
        <v>699</v>
      </c>
      <c r="P538" t="s">
        <v>705</v>
      </c>
      <c r="Q538" t="s">
        <v>43</v>
      </c>
      <c r="W538" s="17" t="str">
        <f>CONCATENATE(,LOWER(O538),UPPER(LEFT(P538,1)),LOWER(RIGHT(P538,LEN(P538)-IF(LEN(P538)&gt;0,1,LEN(P538)))),UPPER(LEFT(Q538,1)),LOWER(RIGHT(Q538,LEN(Q538)-IF(LEN(Q538)&gt;0,1,LEN(Q538)))),UPPER(LEFT(R538,1)),LOWER(RIGHT(R538,LEN(R538)-IF(LEN(R538)&gt;0,1,LEN(R538)))),UPPER(LEFT(S538,1)),LOWER(RIGHT(S538,LEN(S538)-IF(LEN(S538)&gt;0,1,LEN(S538)))),UPPER(LEFT(T538,1)),LOWER(RIGHT(T538,LEN(T538)-IF(LEN(T538)&gt;0,1,LEN(T538)))),UPPER(LEFT(U538,1)),LOWER(RIGHT(U538,LEN(U538)-IF(LEN(U538)&gt;0,1,LEN(U538)))),UPPER(LEFT(V538,1)),LOWER(RIGHT(V538,LEN(V538)-IF(LEN(V538)&gt;0,1,LEN(V538)))))</f>
        <v>jiraIssueKey</v>
      </c>
      <c r="X538" s="3" t="str">
        <f>CONCATENATE("""",W538,"""",":","""","""",",")</f>
        <v>"jiraIssueKey":"",</v>
      </c>
      <c r="Y538" s="22" t="str">
        <f>CONCATENATE("public static String ",,B538,,"=","""",W538,""";")</f>
        <v>public static String JIRA_ISSUE_KEY="jiraIssueKey";</v>
      </c>
      <c r="Z538" s="7" t="str">
        <f>CONCATENATE("private String ",W538,"=","""""",";")</f>
        <v>private String jiraIssueKey="";</v>
      </c>
    </row>
    <row r="539" spans="2:26" ht="19.2" x14ac:dyDescent="0.45">
      <c r="B539" s="8" t="s">
        <v>620</v>
      </c>
      <c r="C539" s="1" t="s">
        <v>1</v>
      </c>
      <c r="D539" s="12">
        <v>42</v>
      </c>
      <c r="I539" t="str">
        <f>I526</f>
        <v>ALTER TABLE TM_BACKLOG_TASK</v>
      </c>
      <c r="J539" t="str">
        <f t="shared" si="214"/>
        <v xml:space="preserve"> ADD  IS_NOTIFIED_BUG VARCHAR(42);</v>
      </c>
      <c r="L539" s="14"/>
      <c r="M539" s="18" t="str">
        <f t="shared" si="213"/>
        <v>IS_NOTIFIED_BUG,</v>
      </c>
      <c r="N539" s="5" t="str">
        <f t="shared" si="215"/>
        <v>IS_NOTIFIED_BUG VARCHAR(42),</v>
      </c>
      <c r="O539" s="1" t="s">
        <v>112</v>
      </c>
      <c r="P539" t="s">
        <v>574</v>
      </c>
      <c r="Q539" t="s">
        <v>409</v>
      </c>
      <c r="W539" s="17" t="str">
        <f t="shared" si="216"/>
        <v>isNotifiedBug</v>
      </c>
      <c r="X539" s="3" t="str">
        <f t="shared" si="217"/>
        <v>"isNotifiedBug":"",</v>
      </c>
      <c r="Y539" s="22" t="str">
        <f t="shared" si="218"/>
        <v>public static String IS_NOTIFIED_BUG="isNotifiedBug";</v>
      </c>
      <c r="Z539" s="7" t="str">
        <f t="shared" si="219"/>
        <v>private String isNotifiedBug="";</v>
      </c>
    </row>
    <row r="540" spans="2:26" ht="19.2" x14ac:dyDescent="0.45">
      <c r="B540" s="8" t="s">
        <v>403</v>
      </c>
      <c r="C540" s="1" t="s">
        <v>1</v>
      </c>
      <c r="D540" s="12">
        <v>42</v>
      </c>
      <c r="I540" t="str">
        <f>I536</f>
        <v>ALTER TABLE TM_BACKLOG_TASK</v>
      </c>
      <c r="J540" t="str">
        <f t="shared" si="214"/>
        <v xml:space="preserve"> ADD  IS_DETECTED_BUG VARCHAR(42);</v>
      </c>
      <c r="L540" s="14"/>
      <c r="M540" s="18" t="str">
        <f t="shared" si="213"/>
        <v>IS_DETECTED_BUG,</v>
      </c>
      <c r="N540" s="5" t="str">
        <f t="shared" si="215"/>
        <v>IS_DETECTED_BUG VARCHAR(42),</v>
      </c>
      <c r="O540" s="1" t="s">
        <v>112</v>
      </c>
      <c r="P540" t="s">
        <v>408</v>
      </c>
      <c r="Q540" t="s">
        <v>409</v>
      </c>
      <c r="W540" s="17" t="str">
        <f t="shared" si="216"/>
        <v>isDetectedBug</v>
      </c>
      <c r="X540" s="3" t="str">
        <f t="shared" si="217"/>
        <v>"isDetectedBug":"",</v>
      </c>
      <c r="Y540" s="22" t="str">
        <f t="shared" si="218"/>
        <v>public static String IS_DETECTED_BUG="isDetectedBug";</v>
      </c>
      <c r="Z540" s="7" t="str">
        <f t="shared" si="219"/>
        <v>private String isDetectedBug="";</v>
      </c>
    </row>
    <row r="541" spans="2:26" ht="19.2" x14ac:dyDescent="0.45">
      <c r="B541" s="8" t="s">
        <v>404</v>
      </c>
      <c r="C541" s="1" t="s">
        <v>1</v>
      </c>
      <c r="D541" s="12">
        <v>42</v>
      </c>
      <c r="I541" t="str">
        <f>I540</f>
        <v>ALTER TABLE TM_BACKLOG_TASK</v>
      </c>
      <c r="J541" t="str">
        <f t="shared" si="214"/>
        <v xml:space="preserve"> ADD  IS_UPDATE_REQUIRED VARCHAR(42);</v>
      </c>
      <c r="L541" s="14"/>
      <c r="M541" s="18" t="str">
        <f t="shared" si="213"/>
        <v>IS_UPDATE_REQUIRED,</v>
      </c>
      <c r="N541" s="5" t="str">
        <f t="shared" si="209"/>
        <v>IS_UPDATE_REQUIRED VARCHAR(42),</v>
      </c>
      <c r="O541" s="1" t="s">
        <v>112</v>
      </c>
      <c r="P541" t="s">
        <v>410</v>
      </c>
      <c r="Q541" t="s">
        <v>411</v>
      </c>
      <c r="W541" s="17" t="str">
        <f t="shared" si="208"/>
        <v>isUpdateRequired</v>
      </c>
      <c r="X541" s="3" t="str">
        <f t="shared" si="210"/>
        <v>"isUpdateRequired":"",</v>
      </c>
      <c r="Y541" s="22" t="str">
        <f t="shared" si="211"/>
        <v>public static String IS_UPDATE_REQUIRED="isUpdateRequired";</v>
      </c>
      <c r="Z541" s="7" t="str">
        <f t="shared" si="212"/>
        <v>private String isUpdateRequired="";</v>
      </c>
    </row>
    <row r="542" spans="2:26" ht="19.2" x14ac:dyDescent="0.45">
      <c r="B542" s="8"/>
      <c r="C542" s="14"/>
      <c r="D542" s="14"/>
      <c r="L542" s="14"/>
      <c r="M542" s="20"/>
      <c r="O542" s="14"/>
      <c r="W542" s="17"/>
    </row>
    <row r="543" spans="2:26" ht="19.2" x14ac:dyDescent="0.45">
      <c r="B543" s="8"/>
      <c r="C543" s="14"/>
      <c r="D543" s="14"/>
      <c r="L543" s="14"/>
      <c r="M543" s="20"/>
      <c r="O543" s="14"/>
      <c r="W543" s="17"/>
    </row>
    <row r="544" spans="2:26" ht="19.2" x14ac:dyDescent="0.45">
      <c r="B544" s="8"/>
      <c r="C544" s="14"/>
      <c r="D544" s="14"/>
      <c r="L544" s="14"/>
      <c r="M544" s="20"/>
      <c r="O544" s="14"/>
      <c r="W544" s="17"/>
    </row>
    <row r="545" spans="2:26" ht="19.2" x14ac:dyDescent="0.45">
      <c r="B545" s="8"/>
      <c r="C545" s="14"/>
      <c r="D545" s="14"/>
      <c r="L545" s="14"/>
      <c r="M545" s="20"/>
      <c r="O545" s="14"/>
      <c r="W545" s="17"/>
    </row>
    <row r="546" spans="2:26" x14ac:dyDescent="0.3">
      <c r="B546" s="2" t="s">
        <v>417</v>
      </c>
      <c r="J546" t="s">
        <v>293</v>
      </c>
      <c r="K546" s="26" t="str">
        <f>CONCATENATE(J546," VIEW ",B546," AS SELECT")</f>
        <v>create OR REPLACE VIEW TM_BACKLOG_TASK_LIST AS SELECT</v>
      </c>
      <c r="N546" s="5" t="str">
        <f>CONCATENATE("CREATE TABLE ",B546," ","(")</f>
        <v>CREATE TABLE TM_BACKLOG_TASK_LIST (</v>
      </c>
    </row>
    <row r="547" spans="2:26" ht="19.2" x14ac:dyDescent="0.45">
      <c r="B547" s="1" t="s">
        <v>2</v>
      </c>
      <c r="C547" s="1" t="s">
        <v>1</v>
      </c>
      <c r="D547" s="4">
        <v>30</v>
      </c>
      <c r="E547" s="24" t="s">
        <v>113</v>
      </c>
      <c r="K547" s="25" t="str">
        <f>CONCATENATE("T.",B547,",")</f>
        <v>T.ID,</v>
      </c>
      <c r="L547" s="12"/>
      <c r="M547" s="18" t="str">
        <f t="shared" ref="M547:M554" si="236">CONCATENATE(B547,",")</f>
        <v>ID,</v>
      </c>
      <c r="N547" s="5" t="str">
        <f>CONCATENATE(B547," ",C547,"(",D547,") ",E547," ,")</f>
        <v>ID VARCHAR(30) NOT NULL ,</v>
      </c>
      <c r="O547" s="1" t="s">
        <v>2</v>
      </c>
      <c r="P547" s="6"/>
      <c r="Q547" s="6"/>
      <c r="R547" s="6"/>
      <c r="S547" s="6"/>
      <c r="T547" s="6"/>
      <c r="U547" s="6"/>
      <c r="V547" s="6"/>
      <c r="W547" s="17" t="str">
        <f t="shared" ref="W547:W584" si="237">CONCATENATE(,LOWER(O547),UPPER(LEFT(P547,1)),LOWER(RIGHT(P547,LEN(P547)-IF(LEN(P547)&gt;0,1,LEN(P547)))),UPPER(LEFT(Q547,1)),LOWER(RIGHT(Q547,LEN(Q547)-IF(LEN(Q547)&gt;0,1,LEN(Q547)))),UPPER(LEFT(R547,1)),LOWER(RIGHT(R547,LEN(R547)-IF(LEN(R547)&gt;0,1,LEN(R547)))),UPPER(LEFT(S547,1)),LOWER(RIGHT(S547,LEN(S547)-IF(LEN(S547)&gt;0,1,LEN(S547)))),UPPER(LEFT(T547,1)),LOWER(RIGHT(T547,LEN(T547)-IF(LEN(T547)&gt;0,1,LEN(T547)))),UPPER(LEFT(U547,1)),LOWER(RIGHT(U547,LEN(U547)-IF(LEN(U547)&gt;0,1,LEN(U547)))),UPPER(LEFT(V547,1)),LOWER(RIGHT(V547,LEN(V547)-IF(LEN(V547)&gt;0,1,LEN(V547)))))</f>
        <v>id</v>
      </c>
      <c r="X547" s="3" t="str">
        <f>CONCATENATE("""",W547,"""",":","""","""",",")</f>
        <v>"id":"",</v>
      </c>
      <c r="Y547" s="22" t="str">
        <f>CONCATENATE("public static String ",,B547,,"=","""",W547,""";")</f>
        <v>public static String ID="id";</v>
      </c>
      <c r="Z547" s="7" t="str">
        <f>CONCATENATE("private String ",W547,"=","""""",";")</f>
        <v>private String id="";</v>
      </c>
    </row>
    <row r="548" spans="2:26" ht="19.2" x14ac:dyDescent="0.45">
      <c r="B548" s="1" t="s">
        <v>3</v>
      </c>
      <c r="C548" s="1" t="s">
        <v>1</v>
      </c>
      <c r="D548" s="4">
        <v>10</v>
      </c>
      <c r="K548" s="25" t="str">
        <f t="shared" ref="K548:K553" si="238">CONCATENATE("T.",B548,",")</f>
        <v>T.STATUS,</v>
      </c>
      <c r="L548" s="12"/>
      <c r="M548" s="18" t="str">
        <f t="shared" si="236"/>
        <v>STATUS,</v>
      </c>
      <c r="N548" s="5" t="str">
        <f t="shared" ref="N548:N584" si="239">CONCATENATE(B548," ",C548,"(",D548,")",",")</f>
        <v>STATUS VARCHAR(10),</v>
      </c>
      <c r="O548" s="1" t="s">
        <v>3</v>
      </c>
      <c r="W548" s="17" t="str">
        <f t="shared" si="237"/>
        <v>status</v>
      </c>
      <c r="X548" s="3" t="str">
        <f>CONCATENATE("""",W548,"""",":","""","""",",")</f>
        <v>"status":"",</v>
      </c>
      <c r="Y548" s="22" t="str">
        <f>CONCATENATE("public static String ",,B548,,"=","""",W548,""";")</f>
        <v>public static String STATUS="status";</v>
      </c>
      <c r="Z548" s="7" t="str">
        <f>CONCATENATE("private String ",W548,"=","""""",";")</f>
        <v>private String status="";</v>
      </c>
    </row>
    <row r="549" spans="2:26" ht="19.2" x14ac:dyDescent="0.45">
      <c r="B549" s="1" t="s">
        <v>4</v>
      </c>
      <c r="C549" s="1" t="s">
        <v>1</v>
      </c>
      <c r="D549" s="4">
        <v>20</v>
      </c>
      <c r="K549" s="25" t="str">
        <f t="shared" si="238"/>
        <v>T.INSERT_DATE,</v>
      </c>
      <c r="L549" s="12"/>
      <c r="M549" s="18" t="str">
        <f t="shared" si="236"/>
        <v>INSERT_DATE,</v>
      </c>
      <c r="N549" s="5" t="str">
        <f t="shared" si="239"/>
        <v>INSERT_DATE VARCHAR(20),</v>
      </c>
      <c r="O549" s="1" t="s">
        <v>7</v>
      </c>
      <c r="P549" t="s">
        <v>8</v>
      </c>
      <c r="W549" s="17" t="str">
        <f t="shared" si="237"/>
        <v>insertDate</v>
      </c>
      <c r="X549" s="3" t="str">
        <f t="shared" ref="X549:X584" si="240">CONCATENATE("""",W549,"""",":","""","""",",")</f>
        <v>"insertDate":"",</v>
      </c>
      <c r="Y549" s="22" t="str">
        <f t="shared" ref="Y549:Y584" si="241">CONCATENATE("public static String ",,B549,,"=","""",W549,""";")</f>
        <v>public static String INSERT_DATE="insertDate";</v>
      </c>
      <c r="Z549" s="7" t="str">
        <f t="shared" ref="Z549:Z584" si="242">CONCATENATE("private String ",W549,"=","""""",";")</f>
        <v>private String insertDate="";</v>
      </c>
    </row>
    <row r="550" spans="2:26" ht="19.2" x14ac:dyDescent="0.45">
      <c r="B550" s="1" t="s">
        <v>5</v>
      </c>
      <c r="C550" s="1" t="s">
        <v>1</v>
      </c>
      <c r="D550" s="4">
        <v>20</v>
      </c>
      <c r="K550" s="25" t="str">
        <f t="shared" si="238"/>
        <v>T.MODIFICATION_DATE,</v>
      </c>
      <c r="L550" s="12"/>
      <c r="M550" s="18" t="str">
        <f t="shared" si="236"/>
        <v>MODIFICATION_DATE,</v>
      </c>
      <c r="N550" s="5" t="str">
        <f t="shared" si="239"/>
        <v>MODIFICATION_DATE VARCHAR(20),</v>
      </c>
      <c r="O550" s="1" t="s">
        <v>9</v>
      </c>
      <c r="P550" t="s">
        <v>8</v>
      </c>
      <c r="W550" s="17" t="str">
        <f t="shared" si="237"/>
        <v>modificationDate</v>
      </c>
      <c r="X550" s="3" t="str">
        <f t="shared" si="240"/>
        <v>"modificationDate":"",</v>
      </c>
      <c r="Y550" s="22" t="str">
        <f t="shared" si="241"/>
        <v>public static String MODIFICATION_DATE="modificationDate";</v>
      </c>
      <c r="Z550" s="7" t="str">
        <f t="shared" si="242"/>
        <v>private String modificationDate="";</v>
      </c>
    </row>
    <row r="551" spans="2:26" ht="19.2" x14ac:dyDescent="0.45">
      <c r="B551" s="1" t="s">
        <v>274</v>
      </c>
      <c r="C551" s="1" t="s">
        <v>1</v>
      </c>
      <c r="D551" s="4">
        <v>43</v>
      </c>
      <c r="K551" s="25" t="str">
        <f>CONCATENATE("B.",B551,",")</f>
        <v>B.FK_PROJECT_ID,</v>
      </c>
      <c r="L551" s="12"/>
      <c r="M551" s="18" t="str">
        <f>CONCATENATE(B551,",")</f>
        <v>FK_PROJECT_ID,</v>
      </c>
      <c r="N551" s="5" t="str">
        <f>CONCATENATE(B551," ",C551,"(",D551,")",",")</f>
        <v>FK_PROJECT_ID VARCHAR(43),</v>
      </c>
      <c r="O551" s="1" t="s">
        <v>10</v>
      </c>
      <c r="P551" t="s">
        <v>354</v>
      </c>
      <c r="Q551" t="s">
        <v>2</v>
      </c>
      <c r="W551" s="17" t="str">
        <f>CONCATENATE(,LOWER(O551),UPPER(LEFT(P551,1)),LOWER(RIGHT(P551,LEN(P551)-IF(LEN(P551)&gt;0,1,LEN(P551)))),UPPER(LEFT(Q551,1)),LOWER(RIGHT(Q551,LEN(Q551)-IF(LEN(Q551)&gt;0,1,LEN(Q551)))),UPPER(LEFT(R551,1)),LOWER(RIGHT(R551,LEN(R551)-IF(LEN(R551)&gt;0,1,LEN(R551)))),UPPER(LEFT(S551,1)),LOWER(RIGHT(S551,LEN(S551)-IF(LEN(S551)&gt;0,1,LEN(S551)))),UPPER(LEFT(T551,1)),LOWER(RIGHT(T551,LEN(T551)-IF(LEN(T551)&gt;0,1,LEN(T551)))),UPPER(LEFT(U551,1)),LOWER(RIGHT(U551,LEN(U551)-IF(LEN(U551)&gt;0,1,LEN(U551)))),UPPER(LEFT(V551,1)),LOWER(RIGHT(V551,LEN(V551)-IF(LEN(V551)&gt;0,1,LEN(V551)))))</f>
        <v>fkBacklogId</v>
      </c>
      <c r="X551" s="3" t="str">
        <f>CONCATENATE("""",W551,"""",":","""","""",",")</f>
        <v>"fkBacklogId":"",</v>
      </c>
      <c r="Y551" s="22" t="str">
        <f>CONCATENATE("public static String ",,B551,,"=","""",W551,""";")</f>
        <v>public static String FK_PROJECT_ID="fkBacklogId";</v>
      </c>
      <c r="Z551" s="7" t="str">
        <f>CONCATENATE("private String ",W551,"=","""""",";")</f>
        <v>private String fkBacklogId="";</v>
      </c>
    </row>
    <row r="552" spans="2:26" ht="19.2" x14ac:dyDescent="0.45">
      <c r="B552" s="1" t="s">
        <v>367</v>
      </c>
      <c r="C552" s="1" t="s">
        <v>1</v>
      </c>
      <c r="D552" s="4">
        <v>43</v>
      </c>
      <c r="K552" s="25" t="str">
        <f t="shared" si="238"/>
        <v>T.FK_BACKLOG_ID,</v>
      </c>
      <c r="L552" s="12"/>
      <c r="M552" s="18" t="str">
        <f t="shared" si="236"/>
        <v>FK_BACKLOG_ID,</v>
      </c>
      <c r="N552" s="5" t="str">
        <f t="shared" si="239"/>
        <v>FK_BACKLOG_ID VARCHAR(43),</v>
      </c>
      <c r="O552" s="1" t="s">
        <v>10</v>
      </c>
      <c r="P552" t="s">
        <v>354</v>
      </c>
      <c r="Q552" t="s">
        <v>2</v>
      </c>
      <c r="W552" s="17" t="str">
        <f t="shared" si="237"/>
        <v>fkBacklogId</v>
      </c>
      <c r="X552" s="3" t="str">
        <f t="shared" si="240"/>
        <v>"fkBacklogId":"",</v>
      </c>
      <c r="Y552" s="22" t="str">
        <f t="shared" si="241"/>
        <v>public static String FK_BACKLOG_ID="fkBacklogId";</v>
      </c>
      <c r="Z552" s="7" t="str">
        <f t="shared" si="242"/>
        <v>private String fkBacklogId="";</v>
      </c>
    </row>
    <row r="553" spans="2:26" ht="19.2" x14ac:dyDescent="0.45">
      <c r="B553" s="1" t="s">
        <v>272</v>
      </c>
      <c r="C553" s="1" t="s">
        <v>1</v>
      </c>
      <c r="D553" s="4">
        <v>43</v>
      </c>
      <c r="J553" s="23"/>
      <c r="K553" s="25" t="str">
        <f t="shared" si="238"/>
        <v>T.FK_TASK_TYPE_ID,</v>
      </c>
      <c r="L553" s="12"/>
      <c r="M553" s="18" t="str">
        <f t="shared" si="236"/>
        <v>FK_TASK_TYPE_ID,</v>
      </c>
      <c r="N553" s="5" t="str">
        <f>CONCATENATE(B553," ",C553,"(",D553,")",",")</f>
        <v>FK_TASK_TYPE_ID VARCHAR(43),</v>
      </c>
      <c r="O553" s="1" t="s">
        <v>10</v>
      </c>
      <c r="P553" t="s">
        <v>311</v>
      </c>
      <c r="Q553" t="s">
        <v>51</v>
      </c>
      <c r="R553" t="s">
        <v>2</v>
      </c>
      <c r="W553" s="17" t="str">
        <f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fkTaskTypeId</v>
      </c>
      <c r="X553" s="3" t="str">
        <f>CONCATENATE("""",W553,"""",":","""","""",",")</f>
        <v>"fkTaskTypeId":"",</v>
      </c>
      <c r="Y553" s="22" t="str">
        <f>CONCATENATE("public static String ",,B553,,"=","""",W553,""";")</f>
        <v>public static String FK_TASK_TYPE_ID="fkTaskTypeId";</v>
      </c>
      <c r="Z553" s="7" t="str">
        <f>CONCATENATE("private String ",W553,"=","""""",";")</f>
        <v>private String fkTaskTypeId="";</v>
      </c>
    </row>
    <row r="554" spans="2:26" ht="19.2" x14ac:dyDescent="0.45">
      <c r="B554" s="1" t="s">
        <v>331</v>
      </c>
      <c r="C554" s="1" t="s">
        <v>1</v>
      </c>
      <c r="D554" s="4">
        <v>43</v>
      </c>
      <c r="J554" s="23"/>
      <c r="K554" s="25" t="s">
        <v>471</v>
      </c>
      <c r="L554" s="12"/>
      <c r="M554" s="18" t="str">
        <f t="shared" si="236"/>
        <v>TASK_TYPE_NAME,</v>
      </c>
      <c r="N554" s="5" t="str">
        <f t="shared" si="239"/>
        <v>TASK_TYPE_NAME VARCHAR(43),</v>
      </c>
      <c r="O554" s="1" t="s">
        <v>311</v>
      </c>
      <c r="P554" t="s">
        <v>51</v>
      </c>
      <c r="Q554" t="s">
        <v>0</v>
      </c>
      <c r="W554" s="17" t="str">
        <f t="shared" si="237"/>
        <v>taskTypeName</v>
      </c>
      <c r="X554" s="3" t="str">
        <f t="shared" si="240"/>
        <v>"taskTypeName":"",</v>
      </c>
      <c r="Y554" s="22" t="str">
        <f t="shared" si="241"/>
        <v>public static String TASK_TYPE_NAME="taskTypeName";</v>
      </c>
      <c r="Z554" s="7" t="str">
        <f t="shared" si="242"/>
        <v>private String taskTypeName="";</v>
      </c>
    </row>
    <row r="555" spans="2:26" ht="19.2" x14ac:dyDescent="0.45">
      <c r="B555" s="1" t="s">
        <v>399</v>
      </c>
      <c r="C555" s="1" t="s">
        <v>1</v>
      </c>
      <c r="D555" s="4">
        <v>43</v>
      </c>
      <c r="K555" s="25" t="str">
        <f>CONCATENATE("T.",B555,",")</f>
        <v>T.FK_ASSIGNEE_ID,</v>
      </c>
      <c r="L555" s="12"/>
      <c r="M555" s="18"/>
      <c r="N555" s="5" t="str">
        <f>CONCATENATE(B555," ",C555,"(",D555,")",",")</f>
        <v>FK_ASSIGNEE_ID VARCHAR(43),</v>
      </c>
      <c r="O555" s="1" t="s">
        <v>10</v>
      </c>
      <c r="P555" t="s">
        <v>344</v>
      </c>
      <c r="Q555" t="s">
        <v>2</v>
      </c>
      <c r="W555" s="17" t="str">
        <f>CONCATENATE(,LOWER(O555),UPPER(LEFT(P555,1)),LOWER(RIGHT(P555,LEN(P555)-IF(LEN(P555)&gt;0,1,LEN(P555)))),UPPER(LEFT(Q555,1)),LOWER(RIGHT(Q555,LEN(Q555)-IF(LEN(Q555)&gt;0,1,LEN(Q555)))),UPPER(LEFT(R555,1)),LOWER(RIGHT(R555,LEN(R555)-IF(LEN(R555)&gt;0,1,LEN(R555)))),UPPER(LEFT(S555,1)),LOWER(RIGHT(S555,LEN(S555)-IF(LEN(S555)&gt;0,1,LEN(S555)))),UPPER(LEFT(T555,1)),LOWER(RIGHT(T555,LEN(T555)-IF(LEN(T555)&gt;0,1,LEN(T555)))),UPPER(LEFT(U555,1)),LOWER(RIGHT(U555,LEN(U555)-IF(LEN(U555)&gt;0,1,LEN(U555)))),UPPER(LEFT(V555,1)),LOWER(RIGHT(V555,LEN(V555)-IF(LEN(V555)&gt;0,1,LEN(V555)))))</f>
        <v>fkAssigneeId</v>
      </c>
      <c r="X555" s="3" t="str">
        <f>CONCATENATE("""",W555,"""",":","""","""",",")</f>
        <v>"fkAssigneeId":"",</v>
      </c>
      <c r="Y555" s="22" t="str">
        <f>CONCATENATE("public static String ",,B555,,"=","""",W555,""";")</f>
        <v>public static String FK_ASSIGNEE_ID="fkAssigneeId";</v>
      </c>
      <c r="Z555" s="7" t="str">
        <f>CONCATENATE("private String ",W555,"=","""""",";")</f>
        <v>private String fkAssigneeId="";</v>
      </c>
    </row>
    <row r="556" spans="2:26" ht="19.2" x14ac:dyDescent="0.45">
      <c r="B556" s="1" t="s">
        <v>341</v>
      </c>
      <c r="C556" s="1" t="s">
        <v>1</v>
      </c>
      <c r="D556" s="4">
        <v>43</v>
      </c>
      <c r="K556" s="25" t="s">
        <v>446</v>
      </c>
      <c r="L556" s="12"/>
      <c r="M556" s="18"/>
      <c r="N556" s="5" t="str">
        <f>CONCATENATE(B556," ",C556,"(",D556,")",",")</f>
        <v>ASSIGNEE_NAME VARCHAR(43),</v>
      </c>
      <c r="O556" s="1" t="s">
        <v>344</v>
      </c>
      <c r="P556" t="s">
        <v>0</v>
      </c>
      <c r="W556" s="17" t="str">
        <f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assigneeName</v>
      </c>
      <c r="X556" s="3" t="str">
        <f>CONCATENATE("""",W556,"""",":","""","""",",")</f>
        <v>"assigneeName":"",</v>
      </c>
      <c r="Y556" s="22" t="str">
        <f>CONCATENATE("public static String ",,B556,,"=","""",W556,""";")</f>
        <v>public static String ASSIGNEE_NAME="assigneeName";</v>
      </c>
      <c r="Z556" s="7" t="str">
        <f>CONCATENATE("private String ",W556,"=","""""",";")</f>
        <v>private String assigneeName="";</v>
      </c>
    </row>
    <row r="557" spans="2:26" ht="19.2" x14ac:dyDescent="0.45">
      <c r="B557" s="1" t="s">
        <v>623</v>
      </c>
      <c r="C557" s="1" t="s">
        <v>1</v>
      </c>
      <c r="D557" s="4">
        <v>43</v>
      </c>
      <c r="K557" s="25" t="s">
        <v>624</v>
      </c>
      <c r="L557" s="12"/>
      <c r="M557" s="18"/>
      <c r="N557" s="5" t="str">
        <f t="shared" si="239"/>
        <v>ASSIGNEE_IMAGE_URL VARCHAR(43),</v>
      </c>
      <c r="O557" s="1" t="s">
        <v>344</v>
      </c>
      <c r="P557" t="s">
        <v>153</v>
      </c>
      <c r="Q557" t="s">
        <v>325</v>
      </c>
      <c r="W557" s="17" t="str">
        <f t="shared" si="237"/>
        <v>assigneeImageUrl</v>
      </c>
      <c r="X557" s="3" t="str">
        <f t="shared" si="240"/>
        <v>"assigneeImageUrl":"",</v>
      </c>
      <c r="Y557" s="22" t="str">
        <f t="shared" si="241"/>
        <v>public static String ASSIGNEE_IMAGE_URL="assigneeImageUrl";</v>
      </c>
      <c r="Z557" s="7" t="str">
        <f t="shared" si="242"/>
        <v>private String assigneeImageUrl="";</v>
      </c>
    </row>
    <row r="558" spans="2:26" ht="19.2" x14ac:dyDescent="0.45">
      <c r="B558" s="10" t="s">
        <v>442</v>
      </c>
      <c r="C558" s="1" t="s">
        <v>1</v>
      </c>
      <c r="D558" s="4">
        <v>43</v>
      </c>
      <c r="K558" s="21" t="s">
        <v>618</v>
      </c>
      <c r="L558" s="12"/>
      <c r="M558" s="18" t="str">
        <f>CONCATENATE(B553,",")</f>
        <v>FK_TASK_TYPE_ID,</v>
      </c>
      <c r="N558" s="5" t="str">
        <f>CONCATENATE(B558," ",C558,"(",D558,")",",")</f>
        <v>BUG_COUNT VARCHAR(43),</v>
      </c>
      <c r="O558" s="1" t="s">
        <v>409</v>
      </c>
      <c r="P558" t="s">
        <v>214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bugCount</v>
      </c>
      <c r="X558" s="3" t="str">
        <f>CONCATENATE("""",W558,"""",":","""","""",",")</f>
        <v>"bugCount":"",</v>
      </c>
      <c r="Y558" s="22" t="str">
        <f>CONCATENATE("public static String ",,B558,,"=","""",W558,""";")</f>
        <v>public static String BUG_COUNT="bugCount";</v>
      </c>
      <c r="Z558" s="7" t="str">
        <f>CONCATENATE("private String ",W558,"=","""""",";")</f>
        <v>private String bugCount="";</v>
      </c>
    </row>
    <row r="559" spans="2:26" ht="19.2" x14ac:dyDescent="0.45">
      <c r="B559" s="10" t="s">
        <v>443</v>
      </c>
      <c r="C559" s="1" t="s">
        <v>1</v>
      </c>
      <c r="D559" s="4">
        <v>43</v>
      </c>
      <c r="K559" s="21" t="s">
        <v>619</v>
      </c>
      <c r="L559" s="12"/>
      <c r="M559" s="18" t="str">
        <f>CONCATENATE(B554,",")</f>
        <v>TASK_TYPE_NAME,</v>
      </c>
      <c r="N559" s="5" t="str">
        <f t="shared" si="239"/>
        <v>UPDATE_COUNT VARCHAR(43),</v>
      </c>
      <c r="O559" s="1" t="s">
        <v>410</v>
      </c>
      <c r="P559" t="s">
        <v>214</v>
      </c>
      <c r="W559" s="17" t="str">
        <f t="shared" si="237"/>
        <v>updateCount</v>
      </c>
      <c r="X559" s="3" t="str">
        <f t="shared" si="240"/>
        <v>"updateCount":"",</v>
      </c>
      <c r="Y559" s="22" t="str">
        <f t="shared" si="241"/>
        <v>public static String UPDATE_COUNT="updateCount";</v>
      </c>
      <c r="Z559" s="7" t="str">
        <f t="shared" si="242"/>
        <v>private String updateCount="";</v>
      </c>
    </row>
    <row r="560" spans="2:26" ht="19.2" x14ac:dyDescent="0.45">
      <c r="B560" s="10" t="s">
        <v>262</v>
      </c>
      <c r="C560" s="1" t="s">
        <v>1</v>
      </c>
      <c r="D560" s="4">
        <v>43</v>
      </c>
      <c r="K560" s="25" t="str">
        <f>CONCATENATE("T.",B560,",")</f>
        <v>T.CREATED_BY,</v>
      </c>
      <c r="L560" s="12"/>
      <c r="M560" s="18" t="str">
        <f>CONCATENATE(B555,",")</f>
        <v>FK_ASSIGNEE_ID,</v>
      </c>
      <c r="N560" s="5" t="str">
        <f>CONCATENATE(B560," ",C560,"(",D560,")",",")</f>
        <v>CREATED_BY VARCHAR(43),</v>
      </c>
      <c r="O560" s="1" t="s">
        <v>282</v>
      </c>
      <c r="P560" t="s">
        <v>128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createdBy</v>
      </c>
      <c r="X560" s="3" t="str">
        <f>CONCATENATE("""",W560,"""",":","""","""",",")</f>
        <v>"createdBy":"",</v>
      </c>
      <c r="Y560" s="22" t="str">
        <f>CONCATENATE("public static String ",,B560,,"=","""",W560,""";")</f>
        <v>public static String CREATED_BY="createdBy";</v>
      </c>
      <c r="Z560" s="7" t="str">
        <f>CONCATENATE("private String ",W560,"=","""""",";")</f>
        <v>private String createdBy="";</v>
      </c>
    </row>
    <row r="561" spans="2:26" ht="19.2" x14ac:dyDescent="0.45">
      <c r="B561" s="10" t="s">
        <v>339</v>
      </c>
      <c r="C561" s="1" t="s">
        <v>1</v>
      </c>
      <c r="D561" s="4">
        <v>43</v>
      </c>
      <c r="K561" s="25" t="s">
        <v>447</v>
      </c>
      <c r="L561" s="12"/>
      <c r="M561" s="18" t="str">
        <f>CONCATENATE(B557,",")</f>
        <v>ASSIGNEE_IMAGE_URL,</v>
      </c>
      <c r="N561" s="5" t="str">
        <f t="shared" si="239"/>
        <v>CREATED_BY_NAME VARCHAR(43),</v>
      </c>
      <c r="O561" s="1" t="s">
        <v>282</v>
      </c>
      <c r="P561" t="s">
        <v>128</v>
      </c>
      <c r="Q561" t="s">
        <v>0</v>
      </c>
      <c r="W561" s="17" t="str">
        <f t="shared" si="237"/>
        <v>createdByName</v>
      </c>
      <c r="X561" s="3" t="str">
        <f t="shared" si="240"/>
        <v>"createdByName":"",</v>
      </c>
      <c r="Y561" s="22" t="str">
        <f t="shared" si="241"/>
        <v>public static String CREATED_BY_NAME="createdByName";</v>
      </c>
      <c r="Z561" s="7" t="str">
        <f t="shared" si="242"/>
        <v>private String createdByName="";</v>
      </c>
    </row>
    <row r="562" spans="2:26" ht="19.2" x14ac:dyDescent="0.45">
      <c r="B562" s="1" t="s">
        <v>263</v>
      </c>
      <c r="C562" s="1" t="s">
        <v>1</v>
      </c>
      <c r="D562" s="4">
        <v>43</v>
      </c>
      <c r="K562" s="25" t="str">
        <f t="shared" ref="K562:K567" si="243">CONCATENATE("T.",B562,",")</f>
        <v>T.CREATED_DATE,</v>
      </c>
      <c r="L562" s="12"/>
      <c r="M562" s="18" t="str">
        <f>CONCATENATE(B562,",")</f>
        <v>CREATED_DATE,</v>
      </c>
      <c r="N562" s="5" t="str">
        <f t="shared" si="239"/>
        <v>CREATED_DATE VARCHAR(43),</v>
      </c>
      <c r="O562" s="1" t="s">
        <v>282</v>
      </c>
      <c r="P562" t="s">
        <v>8</v>
      </c>
      <c r="W562" s="17" t="str">
        <f t="shared" si="237"/>
        <v>createdDate</v>
      </c>
      <c r="X562" s="3" t="str">
        <f t="shared" si="240"/>
        <v>"createdDate":"",</v>
      </c>
      <c r="Y562" s="22" t="str">
        <f t="shared" si="241"/>
        <v>public static String CREATED_DATE="createdDate";</v>
      </c>
      <c r="Z562" s="7" t="str">
        <f t="shared" si="242"/>
        <v>private String createdDate="";</v>
      </c>
    </row>
    <row r="563" spans="2:26" ht="19.2" x14ac:dyDescent="0.45">
      <c r="B563" s="1" t="s">
        <v>264</v>
      </c>
      <c r="C563" s="1" t="s">
        <v>1</v>
      </c>
      <c r="D563" s="4">
        <v>40</v>
      </c>
      <c r="K563" s="25" t="str">
        <f t="shared" si="243"/>
        <v>T.CREATED_TIME,</v>
      </c>
      <c r="L563" s="12"/>
      <c r="M563" s="18"/>
      <c r="N563" s="5" t="str">
        <f t="shared" si="239"/>
        <v>CREATED_TIME VARCHAR(40),</v>
      </c>
      <c r="O563" s="1" t="s">
        <v>282</v>
      </c>
      <c r="P563" t="s">
        <v>133</v>
      </c>
      <c r="W563" s="17" t="str">
        <f t="shared" si="237"/>
        <v>createdTime</v>
      </c>
      <c r="X563" s="3" t="str">
        <f t="shared" si="240"/>
        <v>"createdTime":"",</v>
      </c>
      <c r="Y563" s="22" t="str">
        <f t="shared" si="241"/>
        <v>public static String CREATED_TIME="createdTime";</v>
      </c>
      <c r="Z563" s="7" t="str">
        <f t="shared" si="242"/>
        <v>private String createdTime="";</v>
      </c>
    </row>
    <row r="564" spans="2:26" ht="19.2" x14ac:dyDescent="0.45">
      <c r="B564" s="1" t="s">
        <v>400</v>
      </c>
      <c r="C564" s="1" t="s">
        <v>1</v>
      </c>
      <c r="D564" s="4">
        <v>50</v>
      </c>
      <c r="K564" s="25" t="str">
        <f t="shared" si="243"/>
        <v>T.ESTIMATED_HOURS,</v>
      </c>
      <c r="L564" s="12"/>
      <c r="M564" s="18" t="str">
        <f>CONCATENATE(B564,",")</f>
        <v>ESTIMATED_HOURS,</v>
      </c>
      <c r="N564" s="5" t="str">
        <f t="shared" si="239"/>
        <v>ESTIMATED_HOURS VARCHAR(50),</v>
      </c>
      <c r="O564" s="1" t="s">
        <v>405</v>
      </c>
      <c r="P564" t="s">
        <v>406</v>
      </c>
      <c r="W564" s="17" t="str">
        <f t="shared" si="237"/>
        <v>estimatedHours</v>
      </c>
      <c r="X564" s="3" t="str">
        <f t="shared" si="240"/>
        <v>"estimatedHours":"",</v>
      </c>
      <c r="Y564" s="22" t="str">
        <f t="shared" si="241"/>
        <v>public static String ESTIMATED_HOURS="estimatedHours";</v>
      </c>
      <c r="Z564" s="7" t="str">
        <f t="shared" si="242"/>
        <v>private String estimatedHours="";</v>
      </c>
    </row>
    <row r="565" spans="2:26" ht="19.2" x14ac:dyDescent="0.45">
      <c r="B565" s="1" t="s">
        <v>401</v>
      </c>
      <c r="C565" s="1" t="s">
        <v>1</v>
      </c>
      <c r="D565" s="4">
        <v>50</v>
      </c>
      <c r="K565" s="25" t="str">
        <f t="shared" si="243"/>
        <v>T.SPENT_HOURS,</v>
      </c>
      <c r="L565" s="12"/>
      <c r="M565" s="18" t="str">
        <f>CONCATENATE(B565,",")</f>
        <v>SPENT_HOURS,</v>
      </c>
      <c r="N565" s="5" t="str">
        <f t="shared" si="239"/>
        <v>SPENT_HOURS VARCHAR(50),</v>
      </c>
      <c r="O565" s="1" t="s">
        <v>407</v>
      </c>
      <c r="P565" t="s">
        <v>406</v>
      </c>
      <c r="W565" s="17" t="str">
        <f t="shared" si="237"/>
        <v>spentHours</v>
      </c>
      <c r="X565" s="3" t="str">
        <f t="shared" si="240"/>
        <v>"spentHours":"",</v>
      </c>
      <c r="Y565" s="22" t="str">
        <f t="shared" si="241"/>
        <v>public static String SPENT_HOURS="spentHours";</v>
      </c>
      <c r="Z565" s="7" t="str">
        <f t="shared" si="242"/>
        <v>private String spentHours="";</v>
      </c>
    </row>
    <row r="566" spans="2:26" ht="19.2" x14ac:dyDescent="0.45">
      <c r="B566" s="1" t="s">
        <v>398</v>
      </c>
      <c r="C566" s="1" t="s">
        <v>1</v>
      </c>
      <c r="D566" s="4">
        <v>40</v>
      </c>
      <c r="K566" s="25" t="str">
        <f t="shared" si="243"/>
        <v>T.DEPENDENT_TASK_TYPE_1_ID,</v>
      </c>
      <c r="L566" s="12"/>
      <c r="M566" s="18"/>
      <c r="N566" s="5" t="str">
        <f>CONCATENATE(B566," ",C566,"(",D566,")",",")</f>
        <v>DEPENDENT_TASK_TYPE_1_ID VARCHAR(40),</v>
      </c>
      <c r="O566" s="1" t="s">
        <v>388</v>
      </c>
      <c r="P566" t="s">
        <v>311</v>
      </c>
      <c r="Q566" t="s">
        <v>51</v>
      </c>
      <c r="R566">
        <v>1</v>
      </c>
      <c r="S566" t="s">
        <v>2</v>
      </c>
      <c r="W566" s="17" t="str">
        <f>CONCATENATE(,LOWER(O566),UPPER(LEFT(P566,1)),LOWER(RIGHT(P566,LEN(P566)-IF(LEN(P566)&gt;0,1,LEN(P566)))),UPPER(LEFT(Q566,1)),LOWER(RIGHT(Q566,LEN(Q566)-IF(LEN(Q566)&gt;0,1,LEN(Q566)))),UPPER(LEFT(R566,1)),LOWER(RIGHT(R566,LEN(R566)-IF(LEN(R566)&gt;0,1,LEN(R566)))),UPPER(LEFT(S566,1)),LOWER(RIGHT(S566,LEN(S566)-IF(LEN(S566)&gt;0,1,LEN(S566)))),UPPER(LEFT(T566,1)),LOWER(RIGHT(T566,LEN(T566)-IF(LEN(T566)&gt;0,1,LEN(T566)))),UPPER(LEFT(U566,1)),LOWER(RIGHT(U566,LEN(U566)-IF(LEN(U566)&gt;0,1,LEN(U566)))),UPPER(LEFT(V566,1)),LOWER(RIGHT(V566,LEN(V566)-IF(LEN(V566)&gt;0,1,LEN(V566)))))</f>
        <v>dependentTaskType1Id</v>
      </c>
      <c r="X566" s="3" t="str">
        <f>CONCATENATE("""",W566,"""",":","""","""",",")</f>
        <v>"dependentTaskType1Id":"",</v>
      </c>
      <c r="Y566" s="22" t="str">
        <f>CONCATENATE("public static String ",,B566,,"=","""",W566,""";")</f>
        <v>public static String DEPENDENT_TASK_TYPE_1_ID="dependentTaskType1Id";</v>
      </c>
      <c r="Z566" s="7" t="str">
        <f>CONCATENATE("private String ",W566,"=","""""",";")</f>
        <v>private String dependentTaskType1Id="";</v>
      </c>
    </row>
    <row r="567" spans="2:26" ht="19.2" x14ac:dyDescent="0.45">
      <c r="B567" s="1" t="s">
        <v>397</v>
      </c>
      <c r="C567" s="1" t="s">
        <v>1</v>
      </c>
      <c r="D567" s="4">
        <v>40</v>
      </c>
      <c r="K567" s="25" t="str">
        <f t="shared" si="243"/>
        <v>T.DEPENDENT_TASK_TYPE_2_ID,</v>
      </c>
      <c r="L567" s="12"/>
      <c r="M567" s="18" t="str">
        <f>CONCATENATE(B567,",")</f>
        <v>DEPENDENT_TASK_TYPE_2_ID,</v>
      </c>
      <c r="N567" s="5" t="str">
        <f>CONCATENATE(B567," ",C567,"(",D567,")",",")</f>
        <v>DEPENDENT_TASK_TYPE_2_ID VARCHAR(40),</v>
      </c>
      <c r="O567" s="1" t="s">
        <v>388</v>
      </c>
      <c r="P567" t="s">
        <v>311</v>
      </c>
      <c r="Q567" t="s">
        <v>51</v>
      </c>
      <c r="R567">
        <v>2</v>
      </c>
      <c r="S567" t="s">
        <v>2</v>
      </c>
      <c r="W567" s="17" t="str">
        <f>CONCATENATE(,LOWER(O567),UPPER(LEFT(P567,1)),LOWER(RIGHT(P567,LEN(P567)-IF(LEN(P567)&gt;0,1,LEN(P567)))),UPPER(LEFT(Q567,1)),LOWER(RIGHT(Q567,LEN(Q567)-IF(LEN(Q567)&gt;0,1,LEN(Q567)))),UPPER(LEFT(R567,1)),LOWER(RIGHT(R567,LEN(R567)-IF(LEN(R567)&gt;0,1,LEN(R567)))),UPPER(LEFT(S567,1)),LOWER(RIGHT(S567,LEN(S567)-IF(LEN(S567)&gt;0,1,LEN(S567)))),UPPER(LEFT(T567,1)),LOWER(RIGHT(T567,LEN(T567)-IF(LEN(T567)&gt;0,1,LEN(T567)))),UPPER(LEFT(U567,1)),LOWER(RIGHT(U567,LEN(U567)-IF(LEN(U567)&gt;0,1,LEN(U567)))),UPPER(LEFT(V567,1)),LOWER(RIGHT(V567,LEN(V567)-IF(LEN(V567)&gt;0,1,LEN(V567)))))</f>
        <v>dependentTaskType2Id</v>
      </c>
      <c r="X567" s="3" t="str">
        <f>CONCATENATE("""",W567,"""",":","""","""",",")</f>
        <v>"dependentTaskType2Id":"",</v>
      </c>
      <c r="Y567" s="22" t="str">
        <f>CONCATENATE("public static String ",,B567,,"=","""",W567,""";")</f>
        <v>public static String DEPENDENT_TASK_TYPE_2_ID="dependentTaskType2Id";</v>
      </c>
      <c r="Z567" s="7" t="str">
        <f>CONCATENATE("private String ",W567,"=","""""",";")</f>
        <v>private String dependentTaskType2Id="";</v>
      </c>
    </row>
    <row r="568" spans="2:26" ht="19.2" x14ac:dyDescent="0.45">
      <c r="B568" s="1" t="s">
        <v>418</v>
      </c>
      <c r="C568" s="1" t="s">
        <v>1</v>
      </c>
      <c r="D568" s="4">
        <v>40</v>
      </c>
      <c r="K568" s="25" t="s">
        <v>450</v>
      </c>
      <c r="L568" s="12"/>
      <c r="M568" s="18"/>
      <c r="N568" s="5" t="str">
        <f t="shared" si="239"/>
        <v>DEPENDENT_TASK_TYPE_1_NAME VARCHAR(40),</v>
      </c>
      <c r="O568" s="1" t="s">
        <v>388</v>
      </c>
      <c r="P568" t="s">
        <v>311</v>
      </c>
      <c r="Q568" t="s">
        <v>51</v>
      </c>
      <c r="R568">
        <v>1</v>
      </c>
      <c r="S568" t="s">
        <v>0</v>
      </c>
      <c r="W568" s="17" t="str">
        <f t="shared" si="237"/>
        <v>dependentTaskType1Name</v>
      </c>
      <c r="X568" s="3" t="str">
        <f t="shared" si="240"/>
        <v>"dependentTaskType1Name":"",</v>
      </c>
      <c r="Y568" s="22" t="str">
        <f t="shared" si="241"/>
        <v>public static String DEPENDENT_TASK_TYPE_1_NAME="dependentTaskType1Name";</v>
      </c>
      <c r="Z568" s="7" t="str">
        <f t="shared" si="242"/>
        <v>private String dependentTaskType1Name="";</v>
      </c>
    </row>
    <row r="569" spans="2:26" ht="19.2" x14ac:dyDescent="0.45">
      <c r="B569" s="1" t="s">
        <v>419</v>
      </c>
      <c r="C569" s="1" t="s">
        <v>1</v>
      </c>
      <c r="D569" s="4">
        <v>40</v>
      </c>
      <c r="K569" s="25" t="s">
        <v>451</v>
      </c>
      <c r="L569" s="12"/>
      <c r="M569" s="18" t="str">
        <f>CONCATENATE(B569,",")</f>
        <v>DEPENDENT_TASK_TYPE_2_NAME,</v>
      </c>
      <c r="N569" s="5" t="str">
        <f t="shared" si="239"/>
        <v>DEPENDENT_TASK_TYPE_2_NAME VARCHAR(40),</v>
      </c>
      <c r="O569" s="1" t="s">
        <v>388</v>
      </c>
      <c r="P569" t="s">
        <v>311</v>
      </c>
      <c r="Q569" t="s">
        <v>51</v>
      </c>
      <c r="R569">
        <v>2</v>
      </c>
      <c r="S569" t="s">
        <v>0</v>
      </c>
      <c r="W569" s="17" t="str">
        <f t="shared" si="237"/>
        <v>dependentTaskType2Name</v>
      </c>
      <c r="X569" s="3" t="str">
        <f t="shared" si="240"/>
        <v>"dependentTaskType2Name":"",</v>
      </c>
      <c r="Y569" s="22" t="str">
        <f t="shared" si="241"/>
        <v>public static String DEPENDENT_TASK_TYPE_2_NAME="dependentTaskType2Name";</v>
      </c>
      <c r="Z569" s="7" t="str">
        <f t="shared" si="242"/>
        <v>private String dependentTaskType2Name="";</v>
      </c>
    </row>
    <row r="570" spans="2:26" ht="19.2" x14ac:dyDescent="0.45">
      <c r="B570" s="1" t="s">
        <v>271</v>
      </c>
      <c r="C570" s="1" t="s">
        <v>1</v>
      </c>
      <c r="D570" s="4">
        <v>30</v>
      </c>
      <c r="K570" s="25" t="str">
        <f>CONCATENATE("T.",B570,",")</f>
        <v>T.COMPLETED_DURATION,</v>
      </c>
      <c r="L570" s="12"/>
      <c r="M570" s="18" t="str">
        <f>CONCATENATE(B570,",")</f>
        <v>COMPLETED_DURATION,</v>
      </c>
      <c r="N570" s="5" t="str">
        <f t="shared" si="239"/>
        <v>COMPLETED_DURATION VARCHAR(30),</v>
      </c>
      <c r="O570" s="1" t="s">
        <v>313</v>
      </c>
      <c r="P570" t="s">
        <v>314</v>
      </c>
      <c r="W570" s="17" t="str">
        <f t="shared" si="237"/>
        <v>completedDuration</v>
      </c>
      <c r="X570" s="3" t="str">
        <f t="shared" si="240"/>
        <v>"completedDuration":"",</v>
      </c>
      <c r="Y570" s="22" t="str">
        <f t="shared" si="241"/>
        <v>public static String COMPLETED_DURATION="completedDuration";</v>
      </c>
      <c r="Z570" s="7" t="str">
        <f t="shared" si="242"/>
        <v>private String completedDuration="";</v>
      </c>
    </row>
    <row r="571" spans="2:26" ht="19.2" x14ac:dyDescent="0.45">
      <c r="B571" s="8" t="s">
        <v>275</v>
      </c>
      <c r="C571" s="1" t="s">
        <v>1</v>
      </c>
      <c r="D571" s="12">
        <v>40</v>
      </c>
      <c r="K571" s="25" t="str">
        <f>CONCATENATE("T.",B571,",")</f>
        <v>T.UPDATED_BY,</v>
      </c>
      <c r="L571" s="14"/>
      <c r="M571" s="18" t="str">
        <f>CONCATENATE(B571,",")</f>
        <v>UPDATED_BY,</v>
      </c>
      <c r="N571" s="5" t="str">
        <f>CONCATENATE(B571," ",C571,"(",D571,")",",")</f>
        <v>UPDATED_BY VARCHAR(40),</v>
      </c>
      <c r="O571" s="1" t="s">
        <v>315</v>
      </c>
      <c r="P571" t="s">
        <v>128</v>
      </c>
      <c r="W571" s="17" t="str">
        <f>CONCATENATE(,LOWER(O571),UPPER(LEFT(P571,1)),LOWER(RIGHT(P571,LEN(P571)-IF(LEN(P571)&gt;0,1,LEN(P571)))),UPPER(LEFT(Q571,1)),LOWER(RIGHT(Q571,LEN(Q571)-IF(LEN(Q571)&gt;0,1,LEN(Q571)))),UPPER(LEFT(R571,1)),LOWER(RIGHT(R571,LEN(R571)-IF(LEN(R571)&gt;0,1,LEN(R571)))),UPPER(LEFT(S571,1)),LOWER(RIGHT(S571,LEN(S571)-IF(LEN(S571)&gt;0,1,LEN(S571)))),UPPER(LEFT(T571,1)),LOWER(RIGHT(T571,LEN(T571)-IF(LEN(T571)&gt;0,1,LEN(T571)))),UPPER(LEFT(U571,1)),LOWER(RIGHT(U571,LEN(U571)-IF(LEN(U571)&gt;0,1,LEN(U571)))),UPPER(LEFT(V571,1)),LOWER(RIGHT(V571,LEN(V571)-IF(LEN(V571)&gt;0,1,LEN(V571)))))</f>
        <v>updatedBy</v>
      </c>
      <c r="X571" s="3" t="str">
        <f>CONCATENATE("""",W571,"""",":","""","""",",")</f>
        <v>"updatedBy":"",</v>
      </c>
      <c r="Y571" s="22" t="str">
        <f>CONCATENATE("public static String ",,B571,,"=","""",W571,""";")</f>
        <v>public static String UPDATED_BY="updatedBy";</v>
      </c>
      <c r="Z571" s="7" t="str">
        <f>CONCATENATE("private String ",W571,"=","""""",";")</f>
        <v>private String updatedBy="";</v>
      </c>
    </row>
    <row r="572" spans="2:26" ht="19.2" x14ac:dyDescent="0.45">
      <c r="B572" s="8" t="s">
        <v>420</v>
      </c>
      <c r="C572" s="1" t="s">
        <v>1</v>
      </c>
      <c r="D572" s="12">
        <v>40</v>
      </c>
      <c r="K572" s="25" t="s">
        <v>448</v>
      </c>
      <c r="L572" s="14"/>
      <c r="M572" s="18" t="str">
        <f t="shared" ref="M572:M584" si="244">CONCATENATE(B572,",")</f>
        <v>UPDATED_BY_NAME,</v>
      </c>
      <c r="N572" s="5" t="str">
        <f t="shared" si="239"/>
        <v>UPDATED_BY_NAME VARCHAR(40),</v>
      </c>
      <c r="O572" s="1" t="s">
        <v>315</v>
      </c>
      <c r="P572" t="s">
        <v>128</v>
      </c>
      <c r="Q572" t="s">
        <v>0</v>
      </c>
      <c r="W572" s="17" t="str">
        <f t="shared" si="237"/>
        <v>updatedByName</v>
      </c>
      <c r="X572" s="3" t="str">
        <f t="shared" si="240"/>
        <v>"updatedByName":"",</v>
      </c>
      <c r="Y572" s="22" t="str">
        <f t="shared" si="241"/>
        <v>public static String UPDATED_BY_NAME="updatedByName";</v>
      </c>
      <c r="Z572" s="7" t="str">
        <f t="shared" si="242"/>
        <v>private String updatedByName="";</v>
      </c>
    </row>
    <row r="573" spans="2:26" ht="19.2" x14ac:dyDescent="0.45">
      <c r="B573" s="8" t="s">
        <v>276</v>
      </c>
      <c r="C573" s="1" t="s">
        <v>1</v>
      </c>
      <c r="D573" s="12">
        <v>42</v>
      </c>
      <c r="K573" s="25" t="str">
        <f t="shared" ref="K573:K583" si="245">CONCATENATE("T.",B573,",")</f>
        <v>T.LAST_UPDATED_DATE,</v>
      </c>
      <c r="L573" s="14"/>
      <c r="M573" s="18" t="str">
        <f t="shared" si="244"/>
        <v>LAST_UPDATED_DATE,</v>
      </c>
      <c r="N573" s="5" t="str">
        <f t="shared" si="239"/>
        <v>LAST_UPDATED_DATE VARCHAR(42),</v>
      </c>
      <c r="O573" s="1" t="s">
        <v>316</v>
      </c>
      <c r="P573" t="s">
        <v>315</v>
      </c>
      <c r="Q573" t="s">
        <v>8</v>
      </c>
      <c r="W573" s="17" t="str">
        <f t="shared" si="237"/>
        <v>lastUpdatedDate</v>
      </c>
      <c r="X573" s="3" t="str">
        <f t="shared" si="240"/>
        <v>"lastUpdatedDate":"",</v>
      </c>
      <c r="Y573" s="22" t="str">
        <f t="shared" si="241"/>
        <v>public static String LAST_UPDATED_DATE="lastUpdatedDate";</v>
      </c>
      <c r="Z573" s="7" t="str">
        <f t="shared" si="242"/>
        <v>private String lastUpdatedDate="";</v>
      </c>
    </row>
    <row r="574" spans="2:26" ht="19.2" x14ac:dyDescent="0.45">
      <c r="B574" s="8" t="s">
        <v>277</v>
      </c>
      <c r="C574" s="1" t="s">
        <v>1</v>
      </c>
      <c r="D574" s="12">
        <v>42</v>
      </c>
      <c r="K574" s="25" t="str">
        <f t="shared" si="245"/>
        <v>T.LAST_UPDATED_TIME,</v>
      </c>
      <c r="L574" s="14"/>
      <c r="M574" s="18" t="str">
        <f t="shared" si="244"/>
        <v>LAST_UPDATED_TIME,</v>
      </c>
      <c r="N574" s="5" t="str">
        <f t="shared" si="239"/>
        <v>LAST_UPDATED_TIME VARCHAR(42),</v>
      </c>
      <c r="O574" s="1" t="s">
        <v>316</v>
      </c>
      <c r="P574" t="s">
        <v>315</v>
      </c>
      <c r="Q574" t="s">
        <v>133</v>
      </c>
      <c r="W574" s="17" t="str">
        <f t="shared" si="237"/>
        <v>lastUpdatedTime</v>
      </c>
      <c r="X574" s="3" t="str">
        <f t="shared" si="240"/>
        <v>"lastUpdatedTime":"",</v>
      </c>
      <c r="Y574" s="22" t="str">
        <f t="shared" si="241"/>
        <v>public static String LAST_UPDATED_TIME="lastUpdatedTime";</v>
      </c>
      <c r="Z574" s="7" t="str">
        <f t="shared" si="242"/>
        <v>private String lastUpdatedTime="";</v>
      </c>
    </row>
    <row r="575" spans="2:26" ht="19.2" x14ac:dyDescent="0.45">
      <c r="B575" s="8" t="s">
        <v>416</v>
      </c>
      <c r="C575" s="1" t="s">
        <v>1</v>
      </c>
      <c r="D575" s="12">
        <v>42</v>
      </c>
      <c r="K575" s="25" t="str">
        <f t="shared" si="245"/>
        <v>T.TASK_STATUS,</v>
      </c>
      <c r="L575" s="14"/>
      <c r="M575" s="18" t="str">
        <f t="shared" si="244"/>
        <v>TASK_STATUS,</v>
      </c>
      <c r="N575" s="5" t="str">
        <f t="shared" si="239"/>
        <v>TASK_STATUS VARCHAR(42),</v>
      </c>
      <c r="O575" s="1" t="s">
        <v>311</v>
      </c>
      <c r="P575" t="s">
        <v>3</v>
      </c>
      <c r="W575" s="17" t="str">
        <f t="shared" si="237"/>
        <v>taskStatus</v>
      </c>
      <c r="X575" s="3" t="str">
        <f t="shared" si="240"/>
        <v>"taskStatus":"",</v>
      </c>
      <c r="Y575" s="22" t="str">
        <f t="shared" si="241"/>
        <v>public static String TASK_STATUS="taskStatus";</v>
      </c>
      <c r="Z575" s="7" t="str">
        <f t="shared" si="242"/>
        <v>private String taskStatus="";</v>
      </c>
    </row>
    <row r="576" spans="2:26" ht="19.2" x14ac:dyDescent="0.45">
      <c r="B576" s="8" t="s">
        <v>265</v>
      </c>
      <c r="C576" s="1" t="s">
        <v>1</v>
      </c>
      <c r="D576" s="12">
        <v>42</v>
      </c>
      <c r="I576">
        <f>I571</f>
        <v>0</v>
      </c>
      <c r="J576" t="str">
        <f>CONCATENATE(LEFT(CONCATENATE(" ADD "," ",N576,";"),LEN(CONCATENATE(" ADD "," ",N576,";"))-2),";")</f>
        <v xml:space="preserve"> ADD  START_DATE VARCHAR(42);</v>
      </c>
      <c r="K576" s="25" t="str">
        <f t="shared" si="245"/>
        <v>T.START_DATE,</v>
      </c>
      <c r="L576" s="14"/>
      <c r="M576" s="18" t="str">
        <f t="shared" si="244"/>
        <v>START_DATE,</v>
      </c>
      <c r="N576" s="5" t="str">
        <f>CONCATENATE(B576," ",C576,"(",D576,")",",")</f>
        <v>START_DATE VARCHAR(42),</v>
      </c>
      <c r="O576" s="1" t="s">
        <v>289</v>
      </c>
      <c r="P576" t="s">
        <v>8</v>
      </c>
      <c r="W576" s="17" t="str">
        <f>CONCATENATE(,LOWER(O576),UPPER(LEFT(P576,1)),LOWER(RIGHT(P576,LEN(P576)-IF(LEN(P576)&gt;0,1,LEN(P576)))),UPPER(LEFT(Q576,1)),LOWER(RIGHT(Q576,LEN(Q576)-IF(LEN(Q576)&gt;0,1,LEN(Q576)))),UPPER(LEFT(R576,1)),LOWER(RIGHT(R576,LEN(R576)-IF(LEN(R576)&gt;0,1,LEN(R576)))),UPPER(LEFT(S576,1)),LOWER(RIGHT(S576,LEN(S576)-IF(LEN(S576)&gt;0,1,LEN(S576)))),UPPER(LEFT(T576,1)),LOWER(RIGHT(T576,LEN(T576)-IF(LEN(T576)&gt;0,1,LEN(T576)))),UPPER(LEFT(U576,1)),LOWER(RIGHT(U576,LEN(U576)-IF(LEN(U576)&gt;0,1,LEN(U576)))),UPPER(LEFT(V576,1)),LOWER(RIGHT(V576,LEN(V576)-IF(LEN(V576)&gt;0,1,LEN(V576)))))</f>
        <v>startDate</v>
      </c>
      <c r="X576" s="3" t="str">
        <f>CONCATENATE("""",W576,"""",":","""","""",",")</f>
        <v>"startDate":"",</v>
      </c>
      <c r="Y576" s="22" t="str">
        <f>CONCATENATE("public static String ",,B576,,"=","""",W576,""";")</f>
        <v>public static String START_DATE="startDate";</v>
      </c>
      <c r="Z576" s="7" t="str">
        <f>CONCATENATE("private String ",W576,"=","""""",";")</f>
        <v>private String startDate="";</v>
      </c>
    </row>
    <row r="577" spans="2:26" ht="19.2" x14ac:dyDescent="0.45">
      <c r="B577" s="8" t="s">
        <v>266</v>
      </c>
      <c r="C577" s="1" t="s">
        <v>1</v>
      </c>
      <c r="D577" s="12">
        <v>42</v>
      </c>
      <c r="I577">
        <f>I572</f>
        <v>0</v>
      </c>
      <c r="J577" t="str">
        <f>CONCATENATE(LEFT(CONCATENATE(" ADD "," ",N577,";"),LEN(CONCATENATE(" ADD "," ",N577,";"))-2),";")</f>
        <v xml:space="preserve"> ADD  START_TIME VARCHAR(42);</v>
      </c>
      <c r="K577" s="25" t="str">
        <f t="shared" si="245"/>
        <v>T.START_TIME,</v>
      </c>
      <c r="L577" s="14"/>
      <c r="M577" s="18" t="str">
        <f t="shared" si="244"/>
        <v>START_TIME,</v>
      </c>
      <c r="N577" s="5" t="str">
        <f>CONCATENATE(B577," ",C577,"(",D577,")",",")</f>
        <v>START_TIME VARCHAR(42),</v>
      </c>
      <c r="O577" s="1" t="s">
        <v>289</v>
      </c>
      <c r="P577" t="s">
        <v>133</v>
      </c>
      <c r="W577" s="17" t="str">
        <f>CONCATENATE(,LOWER(O577),UPPER(LEFT(P577,1)),LOWER(RIGHT(P577,LEN(P577)-IF(LEN(P577)&gt;0,1,LEN(P577)))),UPPER(LEFT(Q577,1)),LOWER(RIGHT(Q577,LEN(Q577)-IF(LEN(Q577)&gt;0,1,LEN(Q577)))),UPPER(LEFT(R577,1)),LOWER(RIGHT(R577,LEN(R577)-IF(LEN(R577)&gt;0,1,LEN(R577)))),UPPER(LEFT(S577,1)),LOWER(RIGHT(S577,LEN(S577)-IF(LEN(S577)&gt;0,1,LEN(S577)))),UPPER(LEFT(T577,1)),LOWER(RIGHT(T577,LEN(T577)-IF(LEN(T577)&gt;0,1,LEN(T577)))),UPPER(LEFT(U577,1)),LOWER(RIGHT(U577,LEN(U577)-IF(LEN(U577)&gt;0,1,LEN(U577)))),UPPER(LEFT(V577,1)),LOWER(RIGHT(V577,LEN(V577)-IF(LEN(V577)&gt;0,1,LEN(V577)))))</f>
        <v>startTime</v>
      </c>
      <c r="X577" s="3" t="str">
        <f>CONCATENATE("""",W577,"""",":","""","""",",")</f>
        <v>"startTime":"",</v>
      </c>
      <c r="Y577" s="22" t="str">
        <f>CONCATENATE("public static String ",,B577,,"=","""",W577,""";")</f>
        <v>public static String START_TIME="startTime";</v>
      </c>
      <c r="Z577" s="7" t="str">
        <f>CONCATENATE("private String ",W577,"=","""""",";")</f>
        <v>private String startTime="";</v>
      </c>
    </row>
    <row r="578" spans="2:26" ht="19.2" x14ac:dyDescent="0.45">
      <c r="B578" s="8" t="s">
        <v>629</v>
      </c>
      <c r="C578" s="1" t="s">
        <v>1</v>
      </c>
      <c r="D578" s="12">
        <v>42</v>
      </c>
      <c r="I578">
        <f>I573</f>
        <v>0</v>
      </c>
      <c r="J578" t="str">
        <f>CONCATENATE(LEFT(CONCATENATE(" ADD "," ",N578,";"),LEN(CONCATENATE(" ADD "," ",N578,";"))-2),";")</f>
        <v xml:space="preserve"> ADD  START_TYPE VARCHAR(42);</v>
      </c>
      <c r="K578" s="25" t="str">
        <f t="shared" si="245"/>
        <v>T.START_TYPE,</v>
      </c>
      <c r="L578" s="14"/>
      <c r="M578" s="18" t="str">
        <f t="shared" si="244"/>
        <v>START_TYPE,</v>
      </c>
      <c r="N578" s="5" t="str">
        <f>CONCATENATE(B578," ",C578,"(",D578,")",",")</f>
        <v>START_TYPE VARCHAR(42),</v>
      </c>
      <c r="O578" s="1" t="s">
        <v>289</v>
      </c>
      <c r="P578" t="s">
        <v>51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startType</v>
      </c>
      <c r="X578" s="3" t="str">
        <f>CONCATENATE("""",W578,"""",":","""","""",",")</f>
        <v>"startType":"",</v>
      </c>
      <c r="Y578" s="22" t="str">
        <f>CONCATENATE("public static String ",,B578,,"=","""",W578,""";")</f>
        <v>public static String START_TYPE="startType";</v>
      </c>
      <c r="Z578" s="7" t="str">
        <f>CONCATENATE("private String ",W578,"=","""""",";")</f>
        <v>private String startType="";</v>
      </c>
    </row>
    <row r="579" spans="2:26" ht="19.2" x14ac:dyDescent="0.45">
      <c r="B579" s="8" t="s">
        <v>620</v>
      </c>
      <c r="C579" s="1" t="s">
        <v>1</v>
      </c>
      <c r="D579" s="12">
        <v>42</v>
      </c>
      <c r="I579">
        <f>I574</f>
        <v>0</v>
      </c>
      <c r="J579" t="str">
        <f>CONCATENATE(LEFT(CONCATENATE(" ADD "," ",N579,";"),LEN(CONCATENATE(" ADD "," ",N579,";"))-2),";")</f>
        <v xml:space="preserve"> ADD  IS_NOTIFIED_BUG VARCHAR(42);</v>
      </c>
      <c r="K579" s="25" t="str">
        <f t="shared" si="245"/>
        <v>T.IS_NOTIFIED_BUG,</v>
      </c>
      <c r="L579" s="14"/>
      <c r="M579" s="18" t="str">
        <f>CONCATENATE(B579,",")</f>
        <v>IS_NOTIFIED_BUG,</v>
      </c>
      <c r="N579" s="5" t="str">
        <f>CONCATENATE(B579," ",C579,"(",D579,")",",")</f>
        <v>IS_NOTIFIED_BUG VARCHAR(42),</v>
      </c>
      <c r="O579" s="1" t="s">
        <v>112</v>
      </c>
      <c r="P579" t="s">
        <v>574</v>
      </c>
      <c r="Q579" t="s">
        <v>409</v>
      </c>
      <c r="W579" s="17" t="str">
        <f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isNotifiedBug</v>
      </c>
      <c r="X579" s="3" t="str">
        <f>CONCATENATE("""",W579,"""",":","""","""",",")</f>
        <v>"isNotifiedBug":"",</v>
      </c>
      <c r="Y579" s="22" t="str">
        <f>CONCATENATE("public static String ",,B579,,"=","""",W579,""";")</f>
        <v>public static String IS_NOTIFIED_BUG="isNotifiedBug";</v>
      </c>
      <c r="Z579" s="7" t="str">
        <f>CONCATENATE("private String ",W579,"=","""""",";")</f>
        <v>private String isNotifiedBug="";</v>
      </c>
    </row>
    <row r="580" spans="2:26" ht="19.2" x14ac:dyDescent="0.45">
      <c r="B580" s="8" t="s">
        <v>403</v>
      </c>
      <c r="C580" s="1" t="s">
        <v>1</v>
      </c>
      <c r="D580" s="12">
        <v>42</v>
      </c>
      <c r="K580" s="25" t="str">
        <f t="shared" si="245"/>
        <v>T.IS_DETECTED_BUG,</v>
      </c>
      <c r="L580" s="14"/>
      <c r="M580" s="18" t="str">
        <f t="shared" si="244"/>
        <v>IS_DETECTED_BUG,</v>
      </c>
      <c r="N580" s="5" t="str">
        <f t="shared" si="239"/>
        <v>IS_DETECTED_BUG VARCHAR(42),</v>
      </c>
      <c r="O580" s="1" t="s">
        <v>112</v>
      </c>
      <c r="P580" t="s">
        <v>408</v>
      </c>
      <c r="Q580" t="s">
        <v>409</v>
      </c>
      <c r="W580" s="17" t="str">
        <f t="shared" si="237"/>
        <v>isDetectedBug</v>
      </c>
      <c r="X580" s="3" t="str">
        <f t="shared" si="240"/>
        <v>"isDetectedBug":"",</v>
      </c>
      <c r="Y580" s="22" t="str">
        <f t="shared" si="241"/>
        <v>public static String IS_DETECTED_BUG="isDetectedBug";</v>
      </c>
      <c r="Z580" s="7" t="str">
        <f t="shared" si="242"/>
        <v>private String isDetectedBug="";</v>
      </c>
    </row>
    <row r="581" spans="2:26" ht="19.2" x14ac:dyDescent="0.45">
      <c r="B581" s="8" t="s">
        <v>469</v>
      </c>
      <c r="C581" s="1" t="s">
        <v>1</v>
      </c>
      <c r="D581" s="12">
        <v>42</v>
      </c>
      <c r="I581">
        <f>I575</f>
        <v>0</v>
      </c>
      <c r="J581" t="str">
        <f>CONCATENATE(LEFT(CONCATENATE(" ADD "," ",N581,";"),LEN(CONCATENATE(" ADD "," ",N581,";"))-2),";")</f>
        <v xml:space="preserve"> ADD  IS_GENERAL VARCHAR(42);</v>
      </c>
      <c r="K581" s="25" t="str">
        <f t="shared" si="245"/>
        <v>T.IS_GENERAL,</v>
      </c>
      <c r="L581" s="14"/>
      <c r="M581" s="18" t="str">
        <f t="shared" si="244"/>
        <v>IS_GENERAL,</v>
      </c>
      <c r="N581" s="5" t="str">
        <f t="shared" si="239"/>
        <v>IS_GENERAL VARCHAR(42),</v>
      </c>
      <c r="O581" s="1" t="s">
        <v>112</v>
      </c>
      <c r="P581" t="s">
        <v>470</v>
      </c>
      <c r="W581" s="17" t="str">
        <f t="shared" si="237"/>
        <v>isGeneral</v>
      </c>
      <c r="X581" s="3" t="str">
        <f t="shared" si="240"/>
        <v>"isGeneral":"",</v>
      </c>
      <c r="Y581" s="22" t="str">
        <f t="shared" si="241"/>
        <v>public static String IS_GENERAL="isGeneral";</v>
      </c>
      <c r="Z581" s="7" t="str">
        <f t="shared" si="242"/>
        <v>private String isGeneral="";</v>
      </c>
    </row>
    <row r="582" spans="2:26" ht="19.2" x14ac:dyDescent="0.45">
      <c r="B582" s="8" t="s">
        <v>703</v>
      </c>
      <c r="C582" s="1" t="s">
        <v>1</v>
      </c>
      <c r="D582" s="12">
        <v>333</v>
      </c>
      <c r="I582">
        <f>I575</f>
        <v>0</v>
      </c>
      <c r="J582" t="str">
        <f>CONCATENATE(LEFT(CONCATENATE(" ADD "," ",N582,";"),LEN(CONCATENATE(" ADD "," ",N582,";"))-2),";")</f>
        <v xml:space="preserve"> ADD  JIRA_ISSUE_ID VARCHAR(333);</v>
      </c>
      <c r="K582" s="25" t="str">
        <f t="shared" si="245"/>
        <v>T.JIRA_ISSUE_ID,</v>
      </c>
      <c r="L582" s="14"/>
      <c r="M582" s="18" t="str">
        <f t="shared" si="244"/>
        <v>JIRA_ISSUE_ID,</v>
      </c>
      <c r="N582" s="5" t="str">
        <f t="shared" si="239"/>
        <v>JIRA_ISSUE_ID VARCHAR(333),</v>
      </c>
      <c r="O582" s="1" t="s">
        <v>699</v>
      </c>
      <c r="P582" t="s">
        <v>705</v>
      </c>
      <c r="Q582" t="s">
        <v>2</v>
      </c>
      <c r="W582" s="17" t="str">
        <f t="shared" si="237"/>
        <v>jiraIssueId</v>
      </c>
      <c r="X582" s="3" t="str">
        <f t="shared" si="240"/>
        <v>"jiraIssueId":"",</v>
      </c>
      <c r="Y582" s="22" t="str">
        <f t="shared" si="241"/>
        <v>public static String JIRA_ISSUE_ID="jiraIssueId";</v>
      </c>
      <c r="Z582" s="7" t="str">
        <f t="shared" si="242"/>
        <v>private String jiraIssueId="";</v>
      </c>
    </row>
    <row r="583" spans="2:26" ht="19.2" x14ac:dyDescent="0.45">
      <c r="B583" s="8" t="s">
        <v>704</v>
      </c>
      <c r="C583" s="1" t="s">
        <v>1</v>
      </c>
      <c r="D583" s="12">
        <v>333</v>
      </c>
      <c r="I583">
        <f>I576</f>
        <v>0</v>
      </c>
      <c r="J583" t="str">
        <f>CONCATENATE(LEFT(CONCATENATE(" ADD "," ",N583,";"),LEN(CONCATENATE(" ADD "," ",N583,";"))-2),";")</f>
        <v xml:space="preserve"> ADD  JIRA_ISSUE_KEY VARCHAR(333);</v>
      </c>
      <c r="K583" s="25" t="str">
        <f t="shared" si="245"/>
        <v>T.JIRA_ISSUE_KEY,</v>
      </c>
      <c r="L583" s="14"/>
      <c r="M583" s="18" t="str">
        <f t="shared" si="244"/>
        <v>JIRA_ISSUE_KEY,</v>
      </c>
      <c r="N583" s="5" t="str">
        <f t="shared" si="239"/>
        <v>JIRA_ISSUE_KEY VARCHAR(333),</v>
      </c>
      <c r="O583" s="1" t="s">
        <v>699</v>
      </c>
      <c r="P583" t="s">
        <v>705</v>
      </c>
      <c r="Q583" t="s">
        <v>43</v>
      </c>
      <c r="W583" s="17" t="str">
        <f t="shared" si="237"/>
        <v>jiraIssueKey</v>
      </c>
      <c r="X583" s="3" t="str">
        <f t="shared" si="240"/>
        <v>"jiraIssueKey":"",</v>
      </c>
      <c r="Y583" s="22" t="str">
        <f t="shared" si="241"/>
        <v>public static String JIRA_ISSUE_KEY="jiraIssueKey";</v>
      </c>
      <c r="Z583" s="7" t="str">
        <f t="shared" si="242"/>
        <v>private String jiraIssueKey="";</v>
      </c>
    </row>
    <row r="584" spans="2:26" ht="19.2" x14ac:dyDescent="0.45">
      <c r="B584" s="8" t="s">
        <v>404</v>
      </c>
      <c r="C584" s="1" t="s">
        <v>1</v>
      </c>
      <c r="D584" s="12">
        <v>42</v>
      </c>
      <c r="K584" s="25" t="str">
        <f>CONCATENATE("T.",B584,"")</f>
        <v>T.IS_UPDATE_REQUIRED</v>
      </c>
      <c r="L584" s="14"/>
      <c r="M584" s="18" t="str">
        <f t="shared" si="244"/>
        <v>IS_UPDATE_REQUIRED,</v>
      </c>
      <c r="N584" s="5" t="str">
        <f t="shared" si="239"/>
        <v>IS_UPDATE_REQUIRED VARCHAR(42),</v>
      </c>
      <c r="O584" s="1" t="s">
        <v>112</v>
      </c>
      <c r="P584" t="s">
        <v>410</v>
      </c>
      <c r="Q584" t="s">
        <v>411</v>
      </c>
      <c r="W584" s="17" t="str">
        <f t="shared" si="237"/>
        <v>isUpdateRequired</v>
      </c>
      <c r="X584" s="3" t="str">
        <f t="shared" si="240"/>
        <v>"isUpdateRequired":"",</v>
      </c>
      <c r="Y584" s="22" t="str">
        <f t="shared" si="241"/>
        <v>public static String IS_UPDATE_REQUIRED="isUpdateRequired";</v>
      </c>
      <c r="Z584" s="7" t="str">
        <f t="shared" si="242"/>
        <v>private String isUpdateRequired="";</v>
      </c>
    </row>
    <row r="585" spans="2:26" ht="19.2" x14ac:dyDescent="0.45">
      <c r="C585" s="1"/>
      <c r="D585" s="8"/>
      <c r="K585" s="29" t="s">
        <v>466</v>
      </c>
      <c r="M585" s="18"/>
      <c r="N585" s="33" t="s">
        <v>130</v>
      </c>
      <c r="O585" s="1"/>
      <c r="W585" s="17"/>
    </row>
    <row r="586" spans="2:26" ht="19.2" x14ac:dyDescent="0.45">
      <c r="C586" s="14"/>
      <c r="D586" s="9"/>
      <c r="K586" s="29" t="s">
        <v>467</v>
      </c>
      <c r="M586" s="20"/>
      <c r="N586" s="33"/>
      <c r="O586" s="14"/>
      <c r="W586" s="17"/>
    </row>
    <row r="587" spans="2:26" ht="19.2" x14ac:dyDescent="0.45">
      <c r="C587" s="14"/>
      <c r="D587" s="9"/>
      <c r="K587" s="21" t="s">
        <v>468</v>
      </c>
      <c r="M587" s="20"/>
      <c r="N587" s="33"/>
      <c r="O587" s="14"/>
      <c r="W587" s="17"/>
    </row>
    <row r="588" spans="2:26" ht="19.2" x14ac:dyDescent="0.45">
      <c r="C588" s="14"/>
      <c r="D588" s="9"/>
      <c r="M588" s="20"/>
      <c r="N588" s="33"/>
      <c r="O588" s="14"/>
      <c r="W588" s="17"/>
    </row>
    <row r="589" spans="2:26" x14ac:dyDescent="0.3">
      <c r="B589" s="2" t="s">
        <v>412</v>
      </c>
      <c r="I589" t="str">
        <f>CONCATENATE("ALTER TABLE"," ",B589)</f>
        <v>ALTER TABLE TM_BACKLOG_TASK_NOTIFIER</v>
      </c>
      <c r="N589" s="5" t="str">
        <f>CONCATENATE("CREATE TABLE ",B589," ","(")</f>
        <v>CREATE TABLE TM_BACKLOG_TASK_NOTIFIER (</v>
      </c>
    </row>
    <row r="590" spans="2:26" ht="19.2" x14ac:dyDescent="0.45">
      <c r="B590" s="1" t="s">
        <v>2</v>
      </c>
      <c r="C590" s="1" t="s">
        <v>1</v>
      </c>
      <c r="D590" s="4">
        <v>30</v>
      </c>
      <c r="E590" s="24" t="s">
        <v>113</v>
      </c>
      <c r="I590" t="str">
        <f>I589</f>
        <v>ALTER TABLE TM_BACKLOG_TASK_NOTIFIER</v>
      </c>
      <c r="J590" t="str">
        <f t="shared" ref="J590:J595" si="246">CONCATENATE(LEFT(CONCATENATE(" ADD "," ",N590,";"),LEN(CONCATENATE(" ADD "," ",N590,";"))-2),";")</f>
        <v xml:space="preserve"> ADD  ID VARCHAR(30) NOT NULL ;</v>
      </c>
      <c r="K590" s="21" t="str">
        <f t="shared" ref="K590:K595" si="247">CONCATENATE(LEFT(CONCATENATE("  ALTER COLUMN  "," ",N590,";"),LEN(CONCATENATE("  ALTER COLUMN  "," ",N590,";"))-2),";")</f>
        <v xml:space="preserve">  ALTER COLUMN   ID VARCHAR(30) NOT NULL ;</v>
      </c>
      <c r="L590" s="12"/>
      <c r="M590" s="18" t="str">
        <f t="shared" ref="M590:M595" si="248">CONCATENATE(B590,",")</f>
        <v>ID,</v>
      </c>
      <c r="N590" s="5" t="str">
        <f>CONCATENATE(B590," ",C590,"(",D590,") ",E590," ,")</f>
        <v>ID VARCHAR(30) NOT NULL ,</v>
      </c>
      <c r="O590" s="1" t="s">
        <v>2</v>
      </c>
      <c r="P590" s="6"/>
      <c r="Q590" s="6"/>
      <c r="R590" s="6"/>
      <c r="S590" s="6"/>
      <c r="T590" s="6"/>
      <c r="U590" s="6"/>
      <c r="V590" s="6"/>
      <c r="W590" s="17" t="str">
        <f t="shared" ref="W590:W595" si="249">CONCATENATE(,LOWER(O590),UPPER(LEFT(P590,1)),LOWER(RIGHT(P590,LEN(P590)-IF(LEN(P590)&gt;0,1,LEN(P590)))),UPPER(LEFT(Q590,1)),LOWER(RIGHT(Q590,LEN(Q590)-IF(LEN(Q590)&gt;0,1,LEN(Q590)))),UPPER(LEFT(R590,1)),LOWER(RIGHT(R590,LEN(R590)-IF(LEN(R590)&gt;0,1,LEN(R590)))),UPPER(LEFT(S590,1)),LOWER(RIGHT(S590,LEN(S590)-IF(LEN(S590)&gt;0,1,LEN(S590)))),UPPER(LEFT(T590,1)),LOWER(RIGHT(T590,LEN(T590)-IF(LEN(T590)&gt;0,1,LEN(T590)))),UPPER(LEFT(U590,1)),LOWER(RIGHT(U590,LEN(U590)-IF(LEN(U590)&gt;0,1,LEN(U590)))),UPPER(LEFT(V590,1)),LOWER(RIGHT(V590,LEN(V590)-IF(LEN(V590)&gt;0,1,LEN(V590)))))</f>
        <v>id</v>
      </c>
      <c r="X590" s="3" t="str">
        <f t="shared" ref="X590:X595" si="250">CONCATENATE("""",W590,"""",":","""","""",",")</f>
        <v>"id":"",</v>
      </c>
      <c r="Y590" s="22" t="str">
        <f t="shared" ref="Y590:Y595" si="251">CONCATENATE("public static String ",,B590,,"=","""",W590,""";")</f>
        <v>public static String ID="id";</v>
      </c>
      <c r="Z590" s="7" t="str">
        <f t="shared" ref="Z590:Z595" si="252">CONCATENATE("private String ",W590,"=","""""",";")</f>
        <v>private String id="";</v>
      </c>
    </row>
    <row r="591" spans="2:26" ht="19.2" x14ac:dyDescent="0.45">
      <c r="B591" s="1" t="s">
        <v>3</v>
      </c>
      <c r="C591" s="1" t="s">
        <v>1</v>
      </c>
      <c r="D591" s="4">
        <v>10</v>
      </c>
      <c r="I591" t="str">
        <f>I590</f>
        <v>ALTER TABLE TM_BACKLOG_TASK_NOTIFIER</v>
      </c>
      <c r="J591" t="str">
        <f t="shared" si="246"/>
        <v xml:space="preserve"> ADD  STATUS VARCHAR(10);</v>
      </c>
      <c r="K591" s="21" t="str">
        <f t="shared" si="247"/>
        <v xml:space="preserve">  ALTER COLUMN   STATUS VARCHAR(10);</v>
      </c>
      <c r="L591" s="12"/>
      <c r="M591" s="18" t="str">
        <f t="shared" si="248"/>
        <v>STATUS,</v>
      </c>
      <c r="N591" s="5" t="str">
        <f>CONCATENATE(B591," ",C591,"(",D591,")",",")</f>
        <v>STATUS VARCHAR(10),</v>
      </c>
      <c r="O591" s="1" t="s">
        <v>3</v>
      </c>
      <c r="W591" s="17" t="str">
        <f t="shared" si="249"/>
        <v>status</v>
      </c>
      <c r="X591" s="3" t="str">
        <f t="shared" si="250"/>
        <v>"status":"",</v>
      </c>
      <c r="Y591" s="22" t="str">
        <f t="shared" si="251"/>
        <v>public static String STATUS="status";</v>
      </c>
      <c r="Z591" s="7" t="str">
        <f t="shared" si="252"/>
        <v>private String status="";</v>
      </c>
    </row>
    <row r="592" spans="2:26" ht="19.2" x14ac:dyDescent="0.45">
      <c r="B592" s="1" t="s">
        <v>4</v>
      </c>
      <c r="C592" s="1" t="s">
        <v>1</v>
      </c>
      <c r="D592" s="4">
        <v>20</v>
      </c>
      <c r="I592" t="str">
        <f>I591</f>
        <v>ALTER TABLE TM_BACKLOG_TASK_NOTIFIER</v>
      </c>
      <c r="J592" t="str">
        <f t="shared" si="246"/>
        <v xml:space="preserve"> ADD  INSERT_DATE VARCHAR(20);</v>
      </c>
      <c r="K592" s="21" t="str">
        <f t="shared" si="247"/>
        <v xml:space="preserve">  ALTER COLUMN   INSERT_DATE VARCHAR(20);</v>
      </c>
      <c r="L592" s="12"/>
      <c r="M592" s="18" t="str">
        <f t="shared" si="248"/>
        <v>INSERT_DATE,</v>
      </c>
      <c r="N592" s="5" t="str">
        <f>CONCATENATE(B592," ",C592,"(",D592,")",",")</f>
        <v>INSERT_DATE VARCHAR(20),</v>
      </c>
      <c r="O592" s="1" t="s">
        <v>7</v>
      </c>
      <c r="P592" t="s">
        <v>8</v>
      </c>
      <c r="W592" s="17" t="str">
        <f t="shared" si="249"/>
        <v>insertDate</v>
      </c>
      <c r="X592" s="3" t="str">
        <f t="shared" si="250"/>
        <v>"insertDate":"",</v>
      </c>
      <c r="Y592" s="22" t="str">
        <f t="shared" si="251"/>
        <v>public static String INSERT_DATE="insertDate";</v>
      </c>
      <c r="Z592" s="7" t="str">
        <f t="shared" si="252"/>
        <v>private String insertDate="";</v>
      </c>
    </row>
    <row r="593" spans="2:26" ht="19.2" x14ac:dyDescent="0.45">
      <c r="B593" s="1" t="s">
        <v>5</v>
      </c>
      <c r="C593" s="1" t="s">
        <v>1</v>
      </c>
      <c r="D593" s="4">
        <v>20</v>
      </c>
      <c r="I593" t="str">
        <f>I590</f>
        <v>ALTER TABLE TM_BACKLOG_TASK_NOTIFIER</v>
      </c>
      <c r="J593" t="str">
        <f t="shared" si="246"/>
        <v xml:space="preserve"> ADD  MODIFICATION_DATE VARCHAR(20);</v>
      </c>
      <c r="K593" s="21" t="str">
        <f t="shared" si="247"/>
        <v xml:space="preserve">  ALTER COLUMN   MODIFICATION_DATE VARCHAR(20);</v>
      </c>
      <c r="L593" s="12"/>
      <c r="M593" s="18" t="str">
        <f t="shared" si="248"/>
        <v>MODIFICATION_DATE,</v>
      </c>
      <c r="N593" s="5" t="str">
        <f>CONCATENATE(B593," ",C593,"(",D593,")",",")</f>
        <v>MODIFICATION_DATE VARCHAR(20),</v>
      </c>
      <c r="O593" s="1" t="s">
        <v>9</v>
      </c>
      <c r="P593" t="s">
        <v>8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modificationDate</v>
      </c>
      <c r="X593" s="3" t="str">
        <f t="shared" si="250"/>
        <v>"modificationDate":"",</v>
      </c>
      <c r="Y593" s="22" t="str">
        <f t="shared" si="251"/>
        <v>public static String MODIFICATION_DATE="modificationDate";</v>
      </c>
      <c r="Z593" s="7" t="str">
        <f t="shared" si="252"/>
        <v>private String modificationDate="";</v>
      </c>
    </row>
    <row r="594" spans="2:26" ht="19.2" x14ac:dyDescent="0.45">
      <c r="B594" s="1" t="s">
        <v>413</v>
      </c>
      <c r="C594" s="1" t="s">
        <v>1</v>
      </c>
      <c r="D594" s="4">
        <v>43</v>
      </c>
      <c r="I594" t="e">
        <f>#REF!</f>
        <v>#REF!</v>
      </c>
      <c r="J594" t="str">
        <f t="shared" si="246"/>
        <v xml:space="preserve"> ADD  FK_BACKLOG_TASK_ID VARCHAR(43);</v>
      </c>
      <c r="K594" s="21" t="str">
        <f t="shared" si="247"/>
        <v xml:space="preserve">  ALTER COLUMN   FK_BACKLOG_TASK_ID VARCHAR(43);</v>
      </c>
      <c r="L594" s="12"/>
      <c r="M594" s="18" t="str">
        <f t="shared" si="248"/>
        <v>FK_BACKLOG_TASK_ID,</v>
      </c>
      <c r="N594" s="5" t="str">
        <f>CONCATENATE(B594," ",C594,"(",D594,")",",")</f>
        <v>FK_BACKLOG_TASK_ID VARCHAR(43),</v>
      </c>
      <c r="O594" s="1" t="s">
        <v>10</v>
      </c>
      <c r="P594" t="s">
        <v>354</v>
      </c>
      <c r="Q594" t="s">
        <v>311</v>
      </c>
      <c r="R594" t="s">
        <v>2</v>
      </c>
      <c r="W594" s="17" t="str">
        <f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fkBacklogTaskId</v>
      </c>
      <c r="X594" s="3" t="str">
        <f t="shared" si="250"/>
        <v>"fkBacklogTaskId":"",</v>
      </c>
      <c r="Y594" s="22" t="str">
        <f t="shared" si="251"/>
        <v>public static String FK_BACKLOG_TASK_ID="fkBacklogTaskId";</v>
      </c>
      <c r="Z594" s="7" t="str">
        <f t="shared" si="252"/>
        <v>private String fkBacklogTaskId="";</v>
      </c>
    </row>
    <row r="595" spans="2:26" ht="19.2" x14ac:dyDescent="0.45">
      <c r="B595" s="1" t="s">
        <v>414</v>
      </c>
      <c r="C595" s="1" t="s">
        <v>1</v>
      </c>
      <c r="D595" s="4">
        <v>20</v>
      </c>
      <c r="I595" t="str">
        <f>I592</f>
        <v>ALTER TABLE TM_BACKLOG_TASK_NOTIFIER</v>
      </c>
      <c r="J595" t="str">
        <f t="shared" si="246"/>
        <v xml:space="preserve"> ADD  FK_NOTIFIER_ID VARCHAR(20);</v>
      </c>
      <c r="K595" s="21" t="str">
        <f t="shared" si="247"/>
        <v xml:space="preserve">  ALTER COLUMN   FK_NOTIFIER_ID VARCHAR(20);</v>
      </c>
      <c r="L595" s="12"/>
      <c r="M595" s="18" t="str">
        <f t="shared" si="248"/>
        <v>FK_NOTIFIER_ID,</v>
      </c>
      <c r="N595" s="5" t="str">
        <f>CONCATENATE(B595," ",C595,"(",D595,")",",")</f>
        <v>FK_NOTIFIER_ID VARCHAR(20),</v>
      </c>
      <c r="O595" s="1" t="s">
        <v>10</v>
      </c>
      <c r="P595" t="s">
        <v>415</v>
      </c>
      <c r="Q595" t="s">
        <v>2</v>
      </c>
      <c r="W595" s="17" t="str">
        <f t="shared" si="249"/>
        <v>fkNotifierId</v>
      </c>
      <c r="X595" s="3" t="str">
        <f t="shared" si="250"/>
        <v>"fkNotifierId":"",</v>
      </c>
      <c r="Y595" s="22" t="str">
        <f t="shared" si="251"/>
        <v>public static String FK_NOTIFIER_ID="fkNotifierId";</v>
      </c>
      <c r="Z595" s="7" t="str">
        <f t="shared" si="252"/>
        <v>private String fkNotifierId="";</v>
      </c>
    </row>
    <row r="596" spans="2:26" ht="19.2" x14ac:dyDescent="0.45">
      <c r="C596" s="1"/>
      <c r="D596" s="8"/>
      <c r="M596" s="18"/>
      <c r="N596" s="31" t="s">
        <v>126</v>
      </c>
      <c r="O596" s="1"/>
      <c r="W596" s="17"/>
    </row>
    <row r="597" spans="2:26" ht="19.2" x14ac:dyDescent="0.45">
      <c r="C597" s="14"/>
      <c r="D597" s="9"/>
      <c r="K597" s="29"/>
      <c r="M597" s="20"/>
      <c r="N597" s="33"/>
      <c r="O597" s="14"/>
      <c r="W597" s="17"/>
    </row>
    <row r="598" spans="2:26" x14ac:dyDescent="0.3">
      <c r="B598" s="2" t="s">
        <v>373</v>
      </c>
      <c r="I598" t="str">
        <f>CONCATENATE("ALTER TABLE"," ",B598)</f>
        <v>ALTER TABLE TM_COMMENT_FILE</v>
      </c>
      <c r="N598" s="5" t="str">
        <f>CONCATENATE("CREATE TABLE ",B598," ","(")</f>
        <v>CREATE TABLE TM_COMMENT_FILE (</v>
      </c>
    </row>
    <row r="599" spans="2:26" ht="19.2" x14ac:dyDescent="0.45">
      <c r="B599" s="1" t="s">
        <v>2</v>
      </c>
      <c r="C599" s="1" t="s">
        <v>1</v>
      </c>
      <c r="D599" s="4">
        <v>30</v>
      </c>
      <c r="E599" s="24" t="s">
        <v>113</v>
      </c>
      <c r="I599" t="str">
        <f>I598</f>
        <v>ALTER TABLE TM_COMMENT_FILE</v>
      </c>
      <c r="J599" t="str">
        <f>CONCATENATE(LEFT(CONCATENATE(" ADD "," ",N599,";"),LEN(CONCATENATE(" ADD "," ",N599,";"))-2),";")</f>
        <v xml:space="preserve"> ADD  ID VARCHAR(30) NOT NULL ;</v>
      </c>
      <c r="K599" s="21" t="str">
        <f>CONCATENATE(LEFT(CONCATENATE("  ALTER COLUMN  "," ",N599,";"),LEN(CONCATENATE("  ALTER COLUMN  "," ",N599,";"))-2),";")</f>
        <v xml:space="preserve">  ALTER COLUMN   ID VARCHAR(30) NOT NULL ;</v>
      </c>
      <c r="L599" s="12"/>
      <c r="M599" s="18" t="str">
        <f>CONCATENATE(B599,",")</f>
        <v>ID,</v>
      </c>
      <c r="N599" s="5" t="str">
        <f>CONCATENATE(B599," ",C599,"(",D599,") ",E599," ,")</f>
        <v>ID VARCHAR(30) NOT NULL ,</v>
      </c>
      <c r="O599" s="1" t="s">
        <v>2</v>
      </c>
      <c r="P599" s="6"/>
      <c r="Q599" s="6"/>
      <c r="R599" s="6"/>
      <c r="S599" s="6"/>
      <c r="T599" s="6"/>
      <c r="U599" s="6"/>
      <c r="V599" s="6"/>
      <c r="W599" s="17" t="str">
        <f t="shared" ref="W599:W605" si="253"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id</v>
      </c>
      <c r="X599" s="3" t="str">
        <f t="shared" ref="X599:X605" si="254">CONCATENATE("""",W599,"""",":","""","""",",")</f>
        <v>"id":"",</v>
      </c>
      <c r="Y599" s="22" t="str">
        <f t="shared" ref="Y599:Y605" si="255">CONCATENATE("public static String ",,B599,,"=","""",W599,""";")</f>
        <v>public static String ID="id";</v>
      </c>
      <c r="Z599" s="7" t="str">
        <f t="shared" ref="Z599:Z605" si="256">CONCATENATE("private String ",W599,"=","""""",";")</f>
        <v>private String id="";</v>
      </c>
    </row>
    <row r="600" spans="2:26" ht="19.2" x14ac:dyDescent="0.45">
      <c r="B600" s="1" t="s">
        <v>3</v>
      </c>
      <c r="C600" s="1" t="s">
        <v>1</v>
      </c>
      <c r="D600" s="4">
        <v>10</v>
      </c>
      <c r="I600" t="str">
        <f>I599</f>
        <v>ALTER TABLE TM_COMMENT_FILE</v>
      </c>
      <c r="J600" t="str">
        <f>CONCATENATE(LEFT(CONCATENATE(" ADD "," ",N600,";"),LEN(CONCATENATE(" ADD "," ",N600,";"))-2),";")</f>
        <v xml:space="preserve"> ADD  STATUS VARCHAR(10);</v>
      </c>
      <c r="K600" s="21" t="str">
        <f>CONCATENATE(LEFT(CONCATENATE("  ALTER COLUMN  "," ",N600,";"),LEN(CONCATENATE("  ALTER COLUMN  "," ",N600,";"))-2),";")</f>
        <v xml:space="preserve">  ALTER COLUMN   STATUS VARCHAR(10);</v>
      </c>
      <c r="L600" s="12"/>
      <c r="M600" s="18" t="str">
        <f>CONCATENATE(B600,",")</f>
        <v>STATUS,</v>
      </c>
      <c r="N600" s="5" t="str">
        <f t="shared" ref="N600:N605" si="257">CONCATENATE(B600," ",C600,"(",D600,")",",")</f>
        <v>STATUS VARCHAR(10),</v>
      </c>
      <c r="O600" s="1" t="s">
        <v>3</v>
      </c>
      <c r="W600" s="17" t="str">
        <f t="shared" si="253"/>
        <v>status</v>
      </c>
      <c r="X600" s="3" t="str">
        <f t="shared" si="254"/>
        <v>"status":"",</v>
      </c>
      <c r="Y600" s="22" t="str">
        <f t="shared" si="255"/>
        <v>public static String STATUS="status";</v>
      </c>
      <c r="Z600" s="7" t="str">
        <f t="shared" si="256"/>
        <v>private String status="";</v>
      </c>
    </row>
    <row r="601" spans="2:26" ht="19.2" x14ac:dyDescent="0.45">
      <c r="B601" s="1" t="s">
        <v>4</v>
      </c>
      <c r="C601" s="1" t="s">
        <v>1</v>
      </c>
      <c r="D601" s="4">
        <v>30</v>
      </c>
      <c r="I601" t="str">
        <f>I600</f>
        <v>ALTER TABLE TM_COMMENT_FILE</v>
      </c>
      <c r="J601" t="str">
        <f>CONCATENATE(LEFT(CONCATENATE(" ADD "," ",N601,";"),LEN(CONCATENATE(" ADD "," ",N601,";"))-2),";")</f>
        <v xml:space="preserve"> ADD  INSERT_DATE VARCHAR(30);</v>
      </c>
      <c r="K601" s="21" t="str">
        <f>CONCATENATE(LEFT(CONCATENATE("  ALTER COLUMN  "," ",N601,";"),LEN(CONCATENATE("  ALTER COLUMN  "," ",N601,";"))-2),";")</f>
        <v xml:space="preserve">  ALTER COLUMN   INSERT_DATE VARCHAR(30);</v>
      </c>
      <c r="L601" s="12"/>
      <c r="M601" s="18" t="str">
        <f>CONCATENATE(B601,",")</f>
        <v>INSERT_DATE,</v>
      </c>
      <c r="N601" s="5" t="str">
        <f t="shared" si="257"/>
        <v>INSERT_DATE VARCHAR(30),</v>
      </c>
      <c r="O601" s="1" t="s">
        <v>7</v>
      </c>
      <c r="P601" t="s">
        <v>8</v>
      </c>
      <c r="W601" s="17" t="str">
        <f t="shared" si="253"/>
        <v>insertDate</v>
      </c>
      <c r="X601" s="3" t="str">
        <f t="shared" si="254"/>
        <v>"insertDate":"",</v>
      </c>
      <c r="Y601" s="22" t="str">
        <f t="shared" si="255"/>
        <v>public static String INSERT_DATE="insertDate";</v>
      </c>
      <c r="Z601" s="7" t="str">
        <f t="shared" si="256"/>
        <v>private String insertDate="";</v>
      </c>
    </row>
    <row r="602" spans="2:26" ht="19.2" x14ac:dyDescent="0.45">
      <c r="B602" s="1" t="s">
        <v>5</v>
      </c>
      <c r="C602" s="1" t="s">
        <v>1</v>
      </c>
      <c r="D602" s="4">
        <v>30</v>
      </c>
      <c r="I602" t="str">
        <f>I601</f>
        <v>ALTER TABLE TM_COMMENT_FILE</v>
      </c>
      <c r="J602" t="str">
        <f>CONCATENATE(LEFT(CONCATENATE(" ADD "," ",N602,";"),LEN(CONCATENATE(" ADD "," ",N602,";"))-2),";")</f>
        <v xml:space="preserve"> ADD  MODIFICATION_DATE VARCHAR(30);</v>
      </c>
      <c r="K602" s="21" t="str">
        <f>CONCATENATE(LEFT(CONCATENATE("  ALTER COLUMN  "," ",N602,";"),LEN(CONCATENATE("  ALTER COLUMN  "," ",N602,";"))-2),";")</f>
        <v xml:space="preserve">  ALTER COLUMN   MODIFICATION_DATE VARCHAR(30);</v>
      </c>
      <c r="L602" s="12"/>
      <c r="M602" s="18" t="str">
        <f>CONCATENATE(B602,",")</f>
        <v>MODIFICATION_DATE,</v>
      </c>
      <c r="N602" s="5" t="str">
        <f t="shared" si="257"/>
        <v>MODIFICATION_DATE VARCHAR(30),</v>
      </c>
      <c r="O602" s="1" t="s">
        <v>9</v>
      </c>
      <c r="P602" t="s">
        <v>8</v>
      </c>
      <c r="W602" s="17" t="str">
        <f t="shared" si="253"/>
        <v>modificationDate</v>
      </c>
      <c r="X602" s="3" t="str">
        <f t="shared" si="254"/>
        <v>"modificationDate":"",</v>
      </c>
      <c r="Y602" s="22" t="str">
        <f t="shared" si="255"/>
        <v>public static String MODIFICATION_DATE="modificationDate";</v>
      </c>
      <c r="Z602" s="7" t="str">
        <f t="shared" si="256"/>
        <v>private String modificationDate="";</v>
      </c>
    </row>
    <row r="603" spans="2:26" ht="19.2" x14ac:dyDescent="0.45">
      <c r="B603" s="1" t="s">
        <v>322</v>
      </c>
      <c r="C603" s="1" t="s">
        <v>1</v>
      </c>
      <c r="D603" s="4">
        <v>43</v>
      </c>
      <c r="I603" t="e">
        <f>I442</f>
        <v>#REF!</v>
      </c>
      <c r="J603" t="str">
        <f>CONCATENATE(LEFT(CONCATENATE(" ADD "," ",N603,";"),LEN(CONCATENATE(" ADD "," ",N603,";"))-2),";")</f>
        <v xml:space="preserve"> ADD  FK_COMMENT_ID VARCHAR(43);</v>
      </c>
      <c r="K603" s="21" t="str">
        <f>CONCATENATE(LEFT(CONCATENATE("  ALTER COLUMN  "," ",N603,";"),LEN(CONCATENATE("  ALTER COLUMN  "," ",N603,";"))-2),";")</f>
        <v xml:space="preserve">  ALTER COLUMN   FK_COMMENT_ID VARCHAR(43);</v>
      </c>
      <c r="L603" s="12"/>
      <c r="M603" s="18" t="str">
        <f>CONCATENATE(B603,",")</f>
        <v>FK_COMMENT_ID,</v>
      </c>
      <c r="N603" s="5" t="str">
        <f t="shared" si="257"/>
        <v>FK_COMMENT_ID VARCHAR(43),</v>
      </c>
      <c r="O603" s="1" t="s">
        <v>10</v>
      </c>
      <c r="P603" t="s">
        <v>323</v>
      </c>
      <c r="Q603" t="s">
        <v>2</v>
      </c>
      <c r="W603" s="17" t="str">
        <f t="shared" si="253"/>
        <v>fkCommentId</v>
      </c>
      <c r="X603" s="3" t="str">
        <f t="shared" si="254"/>
        <v>"fkCommentId":"",</v>
      </c>
      <c r="Y603" s="22" t="str">
        <f t="shared" si="255"/>
        <v>public static String FK_COMMENT_ID="fkCommentId";</v>
      </c>
      <c r="Z603" s="7" t="str">
        <f t="shared" si="256"/>
        <v>private String fkCommentId="";</v>
      </c>
    </row>
    <row r="604" spans="2:26" ht="19.2" x14ac:dyDescent="0.45">
      <c r="B604" s="1" t="s">
        <v>374</v>
      </c>
      <c r="C604" s="1" t="s">
        <v>1</v>
      </c>
      <c r="D604" s="4">
        <v>444</v>
      </c>
      <c r="L604" s="12"/>
      <c r="M604" s="18"/>
      <c r="N604" s="5" t="str">
        <f t="shared" si="257"/>
        <v>FILE_NAME VARCHAR(444),</v>
      </c>
      <c r="O604" s="1" t="s">
        <v>324</v>
      </c>
      <c r="P604" t="s">
        <v>0</v>
      </c>
      <c r="W604" s="17" t="str">
        <f t="shared" si="253"/>
        <v>fileName</v>
      </c>
      <c r="X604" s="3" t="str">
        <f t="shared" si="254"/>
        <v>"fileName":"",</v>
      </c>
      <c r="Y604" s="22" t="str">
        <f t="shared" si="255"/>
        <v>public static String FILE_NAME="fileName";</v>
      </c>
      <c r="Z604" s="7" t="str">
        <f t="shared" si="256"/>
        <v>private String fileName="";</v>
      </c>
    </row>
    <row r="605" spans="2:26" ht="19.2" x14ac:dyDescent="0.45">
      <c r="B605" s="1" t="s">
        <v>375</v>
      </c>
      <c r="C605" s="1" t="s">
        <v>1</v>
      </c>
      <c r="D605" s="4">
        <v>33</v>
      </c>
      <c r="L605" s="12"/>
      <c r="M605" s="18"/>
      <c r="N605" s="5" t="str">
        <f t="shared" si="257"/>
        <v>UPLOAD_DATE VARCHAR(33),</v>
      </c>
      <c r="O605" s="1" t="s">
        <v>379</v>
      </c>
      <c r="P605" t="s">
        <v>8</v>
      </c>
      <c r="W605" s="17" t="str">
        <f t="shared" si="253"/>
        <v>uploadDate</v>
      </c>
      <c r="X605" s="3" t="str">
        <f t="shared" si="254"/>
        <v>"uploadDate":"",</v>
      </c>
      <c r="Y605" s="22" t="str">
        <f t="shared" si="255"/>
        <v>public static String UPLOAD_DATE="uploadDate";</v>
      </c>
      <c r="Z605" s="7" t="str">
        <f t="shared" si="256"/>
        <v>private String uploadDate="";</v>
      </c>
    </row>
    <row r="606" spans="2:26" ht="19.2" x14ac:dyDescent="0.45">
      <c r="B606" s="1" t="s">
        <v>376</v>
      </c>
      <c r="C606" s="1" t="s">
        <v>1</v>
      </c>
      <c r="D606" s="4">
        <v>43</v>
      </c>
      <c r="I606">
        <f>I449</f>
        <v>0</v>
      </c>
      <c r="J606" t="str">
        <f>CONCATENATE(LEFT(CONCATENATE(" ADD "," ",N606,";"),LEN(CONCATENATE(" ADD "," ",N606,";"))-2),";")</f>
        <v xml:space="preserve"> ADD  UPLOAD_TIME VARCHAR(43);</v>
      </c>
      <c r="K606" s="21" t="str">
        <f>CONCATENATE(LEFT(CONCATENATE("  ALTER COLUMN  "," ",N606,";"),LEN(CONCATENATE("  ALTER COLUMN  "," ",N606,";"))-2),";")</f>
        <v xml:space="preserve">  ALTER COLUMN   UPLOAD_TIME VARCHAR(43);</v>
      </c>
      <c r="L606" s="12"/>
      <c r="M606" s="18" t="str">
        <f>CONCATENATE(B606,",")</f>
        <v>UPLOAD_TIME,</v>
      </c>
      <c r="N606" s="5" t="str">
        <f>CONCATENATE(B606," ",C606,"(",D606,")",",")</f>
        <v>UPLOAD_TIME VARCHAR(43),</v>
      </c>
      <c r="O606" s="1" t="s">
        <v>379</v>
      </c>
      <c r="P606" t="s">
        <v>133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uploadTime</v>
      </c>
      <c r="X606" s="3" t="str">
        <f>CONCATENATE("""",W606,"""",":","""","""",",")</f>
        <v>"uploadTime":"",</v>
      </c>
      <c r="Y606" s="22" t="str">
        <f>CONCATENATE("public static String ",,B606,,"=","""",W606,""";")</f>
        <v>public static String UPLOAD_TIME="uploadTime";</v>
      </c>
      <c r="Z606" s="7" t="str">
        <f>CONCATENATE("private String ",W606,"=","""""",";")</f>
        <v>private String uploadTime="";</v>
      </c>
    </row>
    <row r="607" spans="2:26" ht="19.2" x14ac:dyDescent="0.45">
      <c r="B607" s="1" t="s">
        <v>377</v>
      </c>
      <c r="C607" s="1" t="s">
        <v>1</v>
      </c>
      <c r="D607" s="4">
        <v>333</v>
      </c>
      <c r="I607">
        <f>I450</f>
        <v>0</v>
      </c>
      <c r="J607" t="str">
        <f>CONCATENATE(LEFT(CONCATENATE(" ADD "," ",N607,";"),LEN(CONCATENATE(" ADD "," ",N607,";"))-2),";")</f>
        <v xml:space="preserve"> ADD  FILE_TITLE VARCHAR(333);</v>
      </c>
      <c r="K607" s="21" t="str">
        <f>CONCATENATE(LEFT(CONCATENATE("  ALTER COLUMN  "," ",N607,";"),LEN(CONCATENATE("  ALTER COLUMN  "," ",N607,";"))-2),";")</f>
        <v xml:space="preserve">  ALTER COLUMN   FILE_TITLE VARCHAR(333);</v>
      </c>
      <c r="L607" s="12"/>
      <c r="M607" s="18" t="str">
        <f>CONCATENATE(B607,",")</f>
        <v>FILE_TITLE,</v>
      </c>
      <c r="N607" s="5" t="str">
        <f>CONCATENATE(B607," ",C607,"(",D607,")",",")</f>
        <v>FILE_TITLE VARCHAR(333),</v>
      </c>
      <c r="O607" s="1" t="s">
        <v>324</v>
      </c>
      <c r="P607" t="s">
        <v>380</v>
      </c>
      <c r="W607" s="17" t="str">
        <f>CONCATENATE(,LOWER(O607),UPPER(LEFT(P607,1)),LOWER(RIGHT(P607,LEN(P607)-IF(LEN(P607)&gt;0,1,LEN(P607)))),UPPER(LEFT(Q607,1)),LOWER(RIGHT(Q607,LEN(Q607)-IF(LEN(Q607)&gt;0,1,LEN(Q607)))),UPPER(LEFT(R607,1)),LOWER(RIGHT(R607,LEN(R607)-IF(LEN(R607)&gt;0,1,LEN(R607)))),UPPER(LEFT(S607,1)),LOWER(RIGHT(S607,LEN(S607)-IF(LEN(S607)&gt;0,1,LEN(S607)))),UPPER(LEFT(T607,1)),LOWER(RIGHT(T607,LEN(T607)-IF(LEN(T607)&gt;0,1,LEN(T607)))),UPPER(LEFT(U607,1)),LOWER(RIGHT(U607,LEN(U607)-IF(LEN(U607)&gt;0,1,LEN(U607)))),UPPER(LEFT(V607,1)),LOWER(RIGHT(V607,LEN(V607)-IF(LEN(V607)&gt;0,1,LEN(V607)))))</f>
        <v>fileTitle</v>
      </c>
      <c r="X607" s="3" t="str">
        <f>CONCATENATE("""",W607,"""",":","""","""",",")</f>
        <v>"fileTitle":"",</v>
      </c>
      <c r="Y607" s="22" t="str">
        <f>CONCATENATE("public static String ",,B607,,"=","""",W607,""";")</f>
        <v>public static String FILE_TITLE="fileTitle";</v>
      </c>
      <c r="Z607" s="7" t="str">
        <f>CONCATENATE("private String ",W607,"=","""""",";")</f>
        <v>private String fileTitle="";</v>
      </c>
    </row>
    <row r="608" spans="2:26" ht="19.2" x14ac:dyDescent="0.45">
      <c r="B608" s="1" t="s">
        <v>378</v>
      </c>
      <c r="C608" s="1" t="s">
        <v>1</v>
      </c>
      <c r="D608" s="4">
        <v>444</v>
      </c>
      <c r="L608" s="12"/>
      <c r="M608" s="18"/>
      <c r="N608" s="5" t="str">
        <f>CONCATENATE(B608," ",C608,"(",D608,")",",")</f>
        <v>FILE_DESCRIPTION VARCHAR(444),</v>
      </c>
      <c r="O608" s="1" t="s">
        <v>324</v>
      </c>
      <c r="P608" t="s">
        <v>14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fileDescription</v>
      </c>
      <c r="X608" s="3" t="str">
        <f>CONCATENATE("""",W608,"""",":","""","""",",")</f>
        <v>"fileDescription":"",</v>
      </c>
      <c r="Y608" s="22" t="str">
        <f>CONCATENATE("public static String ",,B608,,"=","""",W608,""";")</f>
        <v>public static String FILE_DESCRIPTION="fileDescription";</v>
      </c>
      <c r="Z608" s="7" t="str">
        <f>CONCATENATE("private String ",W608,"=","""""",";")</f>
        <v>private String fileDescription="";</v>
      </c>
    </row>
    <row r="609" spans="2:26" ht="19.2" x14ac:dyDescent="0.45">
      <c r="C609" s="1"/>
      <c r="D609" s="8"/>
      <c r="M609" s="18"/>
      <c r="N609" s="33" t="s">
        <v>130</v>
      </c>
      <c r="O609" s="1"/>
      <c r="W609" s="17"/>
    </row>
    <row r="610" spans="2:26" ht="19.2" x14ac:dyDescent="0.45">
      <c r="C610" s="1"/>
      <c r="D610" s="8"/>
      <c r="M610" s="18"/>
      <c r="N610" s="31" t="s">
        <v>126</v>
      </c>
      <c r="O610" s="1"/>
      <c r="W610" s="17"/>
    </row>
    <row r="611" spans="2:26" ht="19.2" x14ac:dyDescent="0.45">
      <c r="C611" s="1"/>
      <c r="D611" s="8"/>
      <c r="M611" s="18"/>
      <c r="N611" s="31"/>
      <c r="O611" s="1"/>
      <c r="W611" s="17"/>
    </row>
    <row r="612" spans="2:26" x14ac:dyDescent="0.3">
      <c r="B612" s="2" t="s">
        <v>383</v>
      </c>
      <c r="I612" t="str">
        <f>CONCATENATE("ALTER TABLE"," ",B612)</f>
        <v>ALTER TABLE TM_INPUT</v>
      </c>
      <c r="N612" s="5" t="str">
        <f>CONCATENATE("CREATE TABLE ",B612," ","(")</f>
        <v>CREATE TABLE TM_INPUT (</v>
      </c>
    </row>
    <row r="613" spans="2:26" ht="19.2" x14ac:dyDescent="0.45">
      <c r="B613" s="1" t="s">
        <v>2</v>
      </c>
      <c r="C613" s="1" t="s">
        <v>1</v>
      </c>
      <c r="D613" s="4">
        <v>30</v>
      </c>
      <c r="E613" s="24" t="s">
        <v>113</v>
      </c>
      <c r="I613" t="str">
        <f>I612</f>
        <v>ALTER TABLE TM_INPUT</v>
      </c>
      <c r="J613" t="str">
        <f t="shared" ref="J613:J618" si="258">CONCATENATE(LEFT(CONCATENATE(" ADD "," ",N613,";"),LEN(CONCATENATE(" ADD "," ",N613,";"))-2),";")</f>
        <v xml:space="preserve"> ADD  ID VARCHAR(30) NOT NULL ;</v>
      </c>
      <c r="K613" s="21" t="str">
        <f t="shared" ref="K613:K618" si="259">CONCATENATE(LEFT(CONCATENATE("  ALTER COLUMN  "," ",N613,";"),LEN(CONCATENATE("  ALTER COLUMN  "," ",N613,";"))-2),";")</f>
        <v xml:space="preserve">  ALTER COLUMN   ID VARCHAR(30) NOT NULL ;</v>
      </c>
      <c r="L613" s="12"/>
      <c r="M613" s="18" t="str">
        <f t="shared" ref="M613:M618" si="260">CONCATENATE(B613,",")</f>
        <v>ID,</v>
      </c>
      <c r="N613" s="5" t="str">
        <f>CONCATENATE(B613," ",C613,"(",D613,") ",E613," ,")</f>
        <v>ID VARCHAR(30) NOT NULL ,</v>
      </c>
      <c r="O613" s="1" t="s">
        <v>2</v>
      </c>
      <c r="P613" s="6"/>
      <c r="Q613" s="6"/>
      <c r="R613" s="6"/>
      <c r="S613" s="6"/>
      <c r="T613" s="6"/>
      <c r="U613" s="6"/>
      <c r="V613" s="6"/>
      <c r="W613" s="17" t="str">
        <f t="shared" ref="W613:W621" si="261">CONCATENATE(,LOWER(O613),UPPER(LEFT(P613,1)),LOWER(RIGHT(P613,LEN(P613)-IF(LEN(P613)&gt;0,1,LEN(P613)))),UPPER(LEFT(Q613,1)),LOWER(RIGHT(Q613,LEN(Q613)-IF(LEN(Q613)&gt;0,1,LEN(Q613)))),UPPER(LEFT(R613,1)),LOWER(RIGHT(R613,LEN(R613)-IF(LEN(R613)&gt;0,1,LEN(R613)))),UPPER(LEFT(S613,1)),LOWER(RIGHT(S613,LEN(S613)-IF(LEN(S613)&gt;0,1,LEN(S613)))),UPPER(LEFT(T613,1)),LOWER(RIGHT(T613,LEN(T613)-IF(LEN(T613)&gt;0,1,LEN(T613)))),UPPER(LEFT(U613,1)),LOWER(RIGHT(U613,LEN(U613)-IF(LEN(U613)&gt;0,1,LEN(U613)))),UPPER(LEFT(V613,1)),LOWER(RIGHT(V613,LEN(V613)-IF(LEN(V613)&gt;0,1,LEN(V613)))))</f>
        <v>id</v>
      </c>
      <c r="X613" s="3" t="str">
        <f t="shared" ref="X613:X621" si="262">CONCATENATE("""",W613,"""",":","""","""",",")</f>
        <v>"id":"",</v>
      </c>
      <c r="Y613" s="22" t="str">
        <f t="shared" ref="Y613:Y621" si="263">CONCATENATE("public static String ",,B613,,"=","""",W613,""";")</f>
        <v>public static String ID="id";</v>
      </c>
      <c r="Z613" s="7" t="str">
        <f t="shared" ref="Z613:Z621" si="264">CONCATENATE("private String ",W613,"=","""""",";")</f>
        <v>private String id="";</v>
      </c>
    </row>
    <row r="614" spans="2:26" ht="19.2" x14ac:dyDescent="0.45">
      <c r="B614" s="1" t="s">
        <v>3</v>
      </c>
      <c r="C614" s="1" t="s">
        <v>1</v>
      </c>
      <c r="D614" s="4">
        <v>10</v>
      </c>
      <c r="I614" t="str">
        <f>I613</f>
        <v>ALTER TABLE TM_INPUT</v>
      </c>
      <c r="J614" t="str">
        <f t="shared" si="258"/>
        <v xml:space="preserve"> ADD  STATUS VARCHAR(10);</v>
      </c>
      <c r="K614" s="21" t="str">
        <f t="shared" si="259"/>
        <v xml:space="preserve">  ALTER COLUMN   STATUS VARCHAR(10);</v>
      </c>
      <c r="L614" s="12"/>
      <c r="M614" s="18" t="str">
        <f t="shared" si="260"/>
        <v>STATUS,</v>
      </c>
      <c r="N614" s="5" t="str">
        <f t="shared" ref="N614:N621" si="265">CONCATENATE(B614," ",C614,"(",D614,")",",")</f>
        <v>STATUS VARCHAR(10),</v>
      </c>
      <c r="O614" s="1" t="s">
        <v>3</v>
      </c>
      <c r="W614" s="17" t="str">
        <f t="shared" si="261"/>
        <v>status</v>
      </c>
      <c r="X614" s="3" t="str">
        <f t="shared" si="262"/>
        <v>"status":"",</v>
      </c>
      <c r="Y614" s="22" t="str">
        <f t="shared" si="263"/>
        <v>public static String STATUS="status";</v>
      </c>
      <c r="Z614" s="7" t="str">
        <f t="shared" si="264"/>
        <v>private String status="";</v>
      </c>
    </row>
    <row r="615" spans="2:26" ht="19.2" x14ac:dyDescent="0.45">
      <c r="B615" s="1" t="s">
        <v>4</v>
      </c>
      <c r="C615" s="1" t="s">
        <v>1</v>
      </c>
      <c r="D615" s="4">
        <v>30</v>
      </c>
      <c r="I615" t="str">
        <f>I614</f>
        <v>ALTER TABLE TM_INPUT</v>
      </c>
      <c r="J615" t="str">
        <f t="shared" si="258"/>
        <v xml:space="preserve"> ADD  INSERT_DATE VARCHAR(30);</v>
      </c>
      <c r="K615" s="21" t="str">
        <f t="shared" si="259"/>
        <v xml:space="preserve">  ALTER COLUMN   INSERT_DATE VARCHAR(30);</v>
      </c>
      <c r="L615" s="12"/>
      <c r="M615" s="18" t="str">
        <f t="shared" si="260"/>
        <v>INSERT_DATE,</v>
      </c>
      <c r="N615" s="5" t="str">
        <f t="shared" si="265"/>
        <v>INSERT_DATE VARCHAR(30),</v>
      </c>
      <c r="O615" s="1" t="s">
        <v>7</v>
      </c>
      <c r="P615" t="s">
        <v>8</v>
      </c>
      <c r="W615" s="17" t="str">
        <f t="shared" si="261"/>
        <v>insertDate</v>
      </c>
      <c r="X615" s="3" t="str">
        <f t="shared" si="262"/>
        <v>"insertDate":"",</v>
      </c>
      <c r="Y615" s="22" t="str">
        <f t="shared" si="263"/>
        <v>public static String INSERT_DATE="insertDate";</v>
      </c>
      <c r="Z615" s="7" t="str">
        <f t="shared" si="264"/>
        <v>private String insertDate="";</v>
      </c>
    </row>
    <row r="616" spans="2:26" ht="19.2" x14ac:dyDescent="0.45">
      <c r="B616" s="1" t="s">
        <v>5</v>
      </c>
      <c r="C616" s="1" t="s">
        <v>1</v>
      </c>
      <c r="D616" s="4">
        <v>30</v>
      </c>
      <c r="I616" t="str">
        <f>I615</f>
        <v>ALTER TABLE TM_INPUT</v>
      </c>
      <c r="J616" t="str">
        <f t="shared" si="258"/>
        <v xml:space="preserve"> ADD  MODIFICATION_DATE VARCHAR(30);</v>
      </c>
      <c r="K616" s="21" t="str">
        <f t="shared" si="259"/>
        <v xml:space="preserve">  ALTER COLUMN   MODIFICATION_DATE VARCHAR(30);</v>
      </c>
      <c r="L616" s="12"/>
      <c r="M616" s="18" t="str">
        <f t="shared" si="260"/>
        <v>MODIFICATION_DATE,</v>
      </c>
      <c r="N616" s="5" t="str">
        <f t="shared" si="265"/>
        <v>MODIFICATION_DATE VARCHAR(30),</v>
      </c>
      <c r="O616" s="1" t="s">
        <v>9</v>
      </c>
      <c r="P616" t="s">
        <v>8</v>
      </c>
      <c r="W616" s="17" t="str">
        <f t="shared" si="261"/>
        <v>modificationDate</v>
      </c>
      <c r="X616" s="3" t="str">
        <f t="shared" si="262"/>
        <v>"modificationDate":"",</v>
      </c>
      <c r="Y616" s="22" t="str">
        <f t="shared" si="263"/>
        <v>public static String MODIFICATION_DATE="modificationDate";</v>
      </c>
      <c r="Z616" s="7" t="str">
        <f t="shared" si="264"/>
        <v>private String modificationDate="";</v>
      </c>
    </row>
    <row r="617" spans="2:26" ht="19.2" x14ac:dyDescent="0.45">
      <c r="B617" s="1" t="s">
        <v>384</v>
      </c>
      <c r="C617" s="1" t="s">
        <v>1</v>
      </c>
      <c r="D617" s="4">
        <v>444</v>
      </c>
      <c r="I617" t="str">
        <f>I615</f>
        <v>ALTER TABLE TM_INPUT</v>
      </c>
      <c r="J617" t="str">
        <f t="shared" si="258"/>
        <v xml:space="preserve"> ADD  INPUT_NAME VARCHAR(444);</v>
      </c>
      <c r="K617" s="21" t="str">
        <f t="shared" si="259"/>
        <v xml:space="preserve">  ALTER COLUMN   INPUT_NAME VARCHAR(444);</v>
      </c>
      <c r="L617" s="12"/>
      <c r="M617" s="18" t="str">
        <f t="shared" si="260"/>
        <v>INPUT_NAME,</v>
      </c>
      <c r="N617" s="5" t="str">
        <f t="shared" si="265"/>
        <v>INPUT_NAME VARCHAR(444),</v>
      </c>
      <c r="O617" s="1" t="s">
        <v>387</v>
      </c>
      <c r="P617" t="s">
        <v>0</v>
      </c>
      <c r="W617" s="17" t="str">
        <f t="shared" si="261"/>
        <v>inputName</v>
      </c>
      <c r="X617" s="3" t="str">
        <f t="shared" si="262"/>
        <v>"inputName":"",</v>
      </c>
      <c r="Y617" s="22" t="str">
        <f t="shared" si="263"/>
        <v>public static String INPUT_NAME="inputName";</v>
      </c>
      <c r="Z617" s="7" t="str">
        <f t="shared" si="264"/>
        <v>private String inputName="";</v>
      </c>
    </row>
    <row r="618" spans="2:26" ht="19.2" x14ac:dyDescent="0.45">
      <c r="B618" s="1" t="s">
        <v>367</v>
      </c>
      <c r="C618" s="1" t="s">
        <v>1</v>
      </c>
      <c r="D618" s="4">
        <v>43</v>
      </c>
      <c r="I618" t="str">
        <f t="shared" ref="I618:I636" si="266">I616</f>
        <v>ALTER TABLE TM_INPUT</v>
      </c>
      <c r="J618" t="str">
        <f t="shared" si="258"/>
        <v xml:space="preserve"> ADD  FK_BACKLOG_ID VARCHAR(43);</v>
      </c>
      <c r="K618" s="21" t="str">
        <f t="shared" si="259"/>
        <v xml:space="preserve">  ALTER COLUMN   FK_BACKLOG_ID VARCHAR(43);</v>
      </c>
      <c r="L618" s="12"/>
      <c r="M618" s="18" t="str">
        <f t="shared" si="260"/>
        <v>FK_BACKLOG_ID,</v>
      </c>
      <c r="N618" s="5" t="str">
        <f t="shared" si="265"/>
        <v>FK_BACKLOG_ID VARCHAR(43),</v>
      </c>
      <c r="O618" s="1" t="s">
        <v>10</v>
      </c>
      <c r="P618" t="s">
        <v>354</v>
      </c>
      <c r="Q618" t="s">
        <v>2</v>
      </c>
      <c r="W618" s="17" t="str">
        <f t="shared" si="261"/>
        <v>fkBacklogId</v>
      </c>
      <c r="X618" s="3" t="str">
        <f t="shared" si="262"/>
        <v>"fkBacklogId":"",</v>
      </c>
      <c r="Y618" s="22" t="str">
        <f t="shared" si="263"/>
        <v>public static String FK_BACKLOG_ID="fkBacklogId";</v>
      </c>
      <c r="Z618" s="7" t="str">
        <f t="shared" si="264"/>
        <v>private String fkBacklogId="";</v>
      </c>
    </row>
    <row r="619" spans="2:26" ht="19.2" x14ac:dyDescent="0.45">
      <c r="B619" s="1" t="s">
        <v>385</v>
      </c>
      <c r="C619" s="1" t="s">
        <v>1</v>
      </c>
      <c r="D619" s="4">
        <v>44</v>
      </c>
      <c r="I619" t="str">
        <f t="shared" si="266"/>
        <v>ALTER TABLE TM_INPUT</v>
      </c>
      <c r="L619" s="12"/>
      <c r="M619" s="18"/>
      <c r="N619" s="5" t="str">
        <f>CONCATENATE(B619," ",C619,"(",D619,")",",")</f>
        <v>FK_DEPENDENT_BACKLOG_ID VARCHAR(44),</v>
      </c>
      <c r="O619" s="1" t="s">
        <v>10</v>
      </c>
      <c r="P619" t="s">
        <v>388</v>
      </c>
      <c r="Q619" t="s">
        <v>354</v>
      </c>
      <c r="R619" t="s">
        <v>2</v>
      </c>
      <c r="W619" s="17" t="str">
        <f>CONCATENATE(,LOWER(O619),UPPER(LEFT(P619,1)),LOWER(RIGHT(P619,LEN(P619)-IF(LEN(P619)&gt;0,1,LEN(P619)))),UPPER(LEFT(Q619,1)),LOWER(RIGHT(Q619,LEN(Q619)-IF(LEN(Q619)&gt;0,1,LEN(Q619)))),UPPER(LEFT(R619,1)),LOWER(RIGHT(R619,LEN(R619)-IF(LEN(R619)&gt;0,1,LEN(R619)))),UPPER(LEFT(S619,1)),LOWER(RIGHT(S619,LEN(S619)-IF(LEN(S619)&gt;0,1,LEN(S619)))),UPPER(LEFT(T619,1)),LOWER(RIGHT(T619,LEN(T619)-IF(LEN(T619)&gt;0,1,LEN(T619)))),UPPER(LEFT(U619,1)),LOWER(RIGHT(U619,LEN(U619)-IF(LEN(U619)&gt;0,1,LEN(U619)))),UPPER(LEFT(V619,1)),LOWER(RIGHT(V619,LEN(V619)-IF(LEN(V619)&gt;0,1,LEN(V619)))))</f>
        <v>fkDependentBacklogId</v>
      </c>
      <c r="X619" s="3" t="str">
        <f>CONCATENATE("""",W619,"""",":","""","""",",")</f>
        <v>"fkDependentBacklogId":"",</v>
      </c>
      <c r="Y619" s="22" t="str">
        <f>CONCATENATE("public static String ",,B619,,"=","""",W619,""";")</f>
        <v>public static String FK_DEPENDENT_BACKLOG_ID="fkDependentBacklogId";</v>
      </c>
      <c r="Z619" s="7" t="str">
        <f>CONCATENATE("private String ",W619,"=","""""",";")</f>
        <v>private String fkDependentBacklogId="";</v>
      </c>
    </row>
    <row r="620" spans="2:26" ht="19.2" x14ac:dyDescent="0.45">
      <c r="B620" s="1" t="s">
        <v>386</v>
      </c>
      <c r="C620" s="1" t="s">
        <v>1</v>
      </c>
      <c r="D620" s="4">
        <v>44</v>
      </c>
      <c r="I620" t="str">
        <f t="shared" si="266"/>
        <v>ALTER TABLE TM_INPUT</v>
      </c>
      <c r="L620" s="12"/>
      <c r="M620" s="18"/>
      <c r="N620" s="5" t="str">
        <f t="shared" si="265"/>
        <v>FK_DEPENDENT_OUTPUT_ID VARCHAR(44),</v>
      </c>
      <c r="O620" s="1" t="s">
        <v>10</v>
      </c>
      <c r="P620" t="s">
        <v>388</v>
      </c>
      <c r="Q620" t="s">
        <v>389</v>
      </c>
      <c r="R620" t="s">
        <v>2</v>
      </c>
      <c r="W620" s="17" t="str">
        <f t="shared" si="261"/>
        <v>fkDependentOutputId</v>
      </c>
      <c r="X620" s="3" t="str">
        <f t="shared" si="262"/>
        <v>"fkDependentOutputId":"",</v>
      </c>
      <c r="Y620" s="22" t="str">
        <f t="shared" si="263"/>
        <v>public static String FK_DEPENDENT_OUTPUT_ID="fkDependentOutputId";</v>
      </c>
      <c r="Z620" s="7" t="str">
        <f t="shared" si="264"/>
        <v>private String fkDependentOutputId="";</v>
      </c>
    </row>
    <row r="621" spans="2:26" ht="19.2" x14ac:dyDescent="0.45">
      <c r="B621" s="1" t="s">
        <v>215</v>
      </c>
      <c r="C621" s="1" t="s">
        <v>1</v>
      </c>
      <c r="D621" s="4">
        <v>444</v>
      </c>
      <c r="I621" t="str">
        <f t="shared" si="266"/>
        <v>ALTER TABLE TM_INPUT</v>
      </c>
      <c r="L621" s="12"/>
      <c r="M621" s="18"/>
      <c r="N621" s="5" t="str">
        <f t="shared" si="265"/>
        <v>TABLE_NAME VARCHAR(444),</v>
      </c>
      <c r="O621" s="1" t="s">
        <v>220</v>
      </c>
      <c r="P621" t="s">
        <v>0</v>
      </c>
      <c r="W621" s="17" t="str">
        <f t="shared" si="261"/>
        <v>tableName</v>
      </c>
      <c r="X621" s="3" t="str">
        <f t="shared" si="262"/>
        <v>"tableName":"",</v>
      </c>
      <c r="Y621" s="22" t="str">
        <f t="shared" si="263"/>
        <v>public static String TABLE_NAME="tableName";</v>
      </c>
      <c r="Z621" s="7" t="str">
        <f t="shared" si="264"/>
        <v>private String tableName="";</v>
      </c>
    </row>
    <row r="622" spans="2:26" ht="19.2" x14ac:dyDescent="0.45">
      <c r="B622" s="1" t="s">
        <v>390</v>
      </c>
      <c r="C622" s="1" t="s">
        <v>1</v>
      </c>
      <c r="D622" s="4">
        <v>44</v>
      </c>
      <c r="I622" t="str">
        <f t="shared" si="266"/>
        <v>ALTER TABLE TM_INPUT</v>
      </c>
      <c r="J622" t="str">
        <f t="shared" ref="J622:J636" si="267">CONCATENATE(LEFT(CONCATENATE(" ADD "," ",N622,";"),LEN(CONCATENATE(" ADD "," ",N622,";"))-2),";")</f>
        <v xml:space="preserve"> ADD  INPUT_TYPE VARCHAR(44);</v>
      </c>
      <c r="K622" s="21" t="str">
        <f t="shared" ref="K622:K636" si="268">CONCATENATE(LEFT(CONCATENATE("  ALTER COLUMN  "," ",N622,";"),LEN(CONCATENATE("  ALTER COLUMN  "," ",N622,";"))-2),";")</f>
        <v xml:space="preserve">  ALTER COLUMN   INPUT_TYPE VARCHAR(44);</v>
      </c>
      <c r="L622" s="12"/>
      <c r="M622" s="18" t="str">
        <f t="shared" ref="M622:M636" si="269">CONCATENATE(B622,",")</f>
        <v>INPUT_TYPE,</v>
      </c>
      <c r="N622" s="5" t="str">
        <f t="shared" ref="N622:N636" si="270">CONCATENATE(B622," ",C622,"(",D622,")",",")</f>
        <v>INPUT_TYPE VARCHAR(44),</v>
      </c>
      <c r="O622" s="1" t="s">
        <v>13</v>
      </c>
      <c r="P622" t="s">
        <v>51</v>
      </c>
      <c r="W622" s="17" t="str">
        <f t="shared" ref="W622:W636" si="271">CONCATENATE(,LOWER(O622),UPPER(LEFT(P622,1)),LOWER(RIGHT(P622,LEN(P622)-IF(LEN(P622)&gt;0,1,LEN(P622)))),UPPER(LEFT(Q622,1)),LOWER(RIGHT(Q622,LEN(Q622)-IF(LEN(Q622)&gt;0,1,LEN(Q622)))),UPPER(LEFT(R622,1)),LOWER(RIGHT(R622,LEN(R622)-IF(LEN(R622)&gt;0,1,LEN(R622)))),UPPER(LEFT(S622,1)),LOWER(RIGHT(S622,LEN(S622)-IF(LEN(S622)&gt;0,1,LEN(S622)))),UPPER(LEFT(T622,1)),LOWER(RIGHT(T622,LEN(T622)-IF(LEN(T622)&gt;0,1,LEN(T622)))),UPPER(LEFT(U622,1)),LOWER(RIGHT(U622,LEN(U622)-IF(LEN(U622)&gt;0,1,LEN(U622)))),UPPER(LEFT(V622,1)),LOWER(RIGHT(V622,LEN(V622)-IF(LEN(V622)&gt;0,1,LEN(V622)))))</f>
        <v>inputType</v>
      </c>
      <c r="X622" s="3" t="str">
        <f t="shared" ref="X622:X636" si="272">CONCATENATE("""",W622,"""",":","""","""",",")</f>
        <v>"inputType":"",</v>
      </c>
      <c r="Y622" s="22" t="str">
        <f t="shared" ref="Y622:Y636" si="273">CONCATENATE("public static String ",,B622,,"=","""",W622,""";")</f>
        <v>public static String INPUT_TYPE="inputType";</v>
      </c>
      <c r="Z622" s="7" t="str">
        <f t="shared" ref="Z622:Z636" si="274">CONCATENATE("private String ",W622,"=","""""",";")</f>
        <v>private String inputType="";</v>
      </c>
    </row>
    <row r="623" spans="2:26" ht="19.2" x14ac:dyDescent="0.45">
      <c r="B623" s="1" t="s">
        <v>258</v>
      </c>
      <c r="C623" s="1" t="s">
        <v>1</v>
      </c>
      <c r="D623" s="4">
        <v>222</v>
      </c>
      <c r="I623" t="str">
        <f t="shared" si="266"/>
        <v>ALTER TABLE TM_INPUT</v>
      </c>
      <c r="J623" t="str">
        <f t="shared" si="267"/>
        <v xml:space="preserve"> ADD  ORDER_NO VARCHAR(222);</v>
      </c>
      <c r="K623" s="21" t="str">
        <f t="shared" si="268"/>
        <v xml:space="preserve">  ALTER COLUMN   ORDER_NO VARCHAR(222);</v>
      </c>
      <c r="L623" s="12"/>
      <c r="M623" s="18" t="str">
        <f t="shared" si="269"/>
        <v>ORDER_NO,</v>
      </c>
      <c r="N623" s="5" t="str">
        <f t="shared" si="270"/>
        <v>ORDER_NO VARCHAR(222),</v>
      </c>
      <c r="O623" s="1" t="s">
        <v>259</v>
      </c>
      <c r="P623" t="s">
        <v>173</v>
      </c>
      <c r="W623" s="17" t="str">
        <f t="shared" si="271"/>
        <v>orderNo</v>
      </c>
      <c r="X623" s="3" t="str">
        <f t="shared" si="272"/>
        <v>"orderNo":"",</v>
      </c>
      <c r="Y623" s="22" t="str">
        <f t="shared" si="273"/>
        <v>public static String ORDER_NO="orderNo";</v>
      </c>
      <c r="Z623" s="7" t="str">
        <f t="shared" si="274"/>
        <v>private String orderNo="";</v>
      </c>
    </row>
    <row r="624" spans="2:26" ht="19.2" x14ac:dyDescent="0.45">
      <c r="B624" s="1" t="s">
        <v>549</v>
      </c>
      <c r="C624" s="1" t="s">
        <v>1</v>
      </c>
      <c r="D624" s="4">
        <v>222</v>
      </c>
      <c r="I624" t="str">
        <f t="shared" si="266"/>
        <v>ALTER TABLE TM_INPUT</v>
      </c>
      <c r="J624" t="str">
        <f t="shared" si="267"/>
        <v xml:space="preserve"> ADD  CELL_NO VARCHAR(222);</v>
      </c>
      <c r="K624" s="21" t="str">
        <f t="shared" si="268"/>
        <v xml:space="preserve">  ALTER COLUMN   CELL_NO VARCHAR(222);</v>
      </c>
      <c r="L624" s="12"/>
      <c r="M624" s="18" t="str">
        <f t="shared" si="269"/>
        <v>CELL_NO,</v>
      </c>
      <c r="N624" s="5" t="str">
        <f t="shared" si="270"/>
        <v>CELL_NO VARCHAR(222),</v>
      </c>
      <c r="O624" s="1" t="s">
        <v>553</v>
      </c>
      <c r="P624" t="s">
        <v>173</v>
      </c>
      <c r="W624" s="17" t="str">
        <f t="shared" si="271"/>
        <v>cellNo</v>
      </c>
      <c r="X624" s="3" t="str">
        <f t="shared" si="272"/>
        <v>"cellNo":"",</v>
      </c>
      <c r="Y624" s="22" t="str">
        <f t="shared" si="273"/>
        <v>public static String CELL_NO="cellNo";</v>
      </c>
      <c r="Z624" s="7" t="str">
        <f t="shared" si="274"/>
        <v>private String cellNo="";</v>
      </c>
    </row>
    <row r="625" spans="2:26" ht="19.2" x14ac:dyDescent="0.45">
      <c r="B625" s="1" t="s">
        <v>550</v>
      </c>
      <c r="C625" s="1" t="s">
        <v>1</v>
      </c>
      <c r="D625" s="4">
        <v>222</v>
      </c>
      <c r="I625" t="str">
        <f t="shared" si="266"/>
        <v>ALTER TABLE TM_INPUT</v>
      </c>
      <c r="J625" t="str">
        <f t="shared" si="267"/>
        <v xml:space="preserve"> ADD  ALIGN VARCHAR(222);</v>
      </c>
      <c r="K625" s="21" t="str">
        <f t="shared" si="268"/>
        <v xml:space="preserve">  ALTER COLUMN   ALIGN VARCHAR(222);</v>
      </c>
      <c r="L625" s="12"/>
      <c r="M625" s="18" t="str">
        <f t="shared" si="269"/>
        <v>ALIGN,</v>
      </c>
      <c r="N625" s="5" t="str">
        <f t="shared" si="270"/>
        <v>ALIGN VARCHAR(222),</v>
      </c>
      <c r="O625" s="1" t="s">
        <v>550</v>
      </c>
      <c r="W625" s="17" t="str">
        <f t="shared" si="271"/>
        <v>align</v>
      </c>
      <c r="X625" s="3" t="str">
        <f t="shared" si="272"/>
        <v>"align":"",</v>
      </c>
      <c r="Y625" s="22" t="str">
        <f t="shared" si="273"/>
        <v>public static String ALIGN="align";</v>
      </c>
      <c r="Z625" s="7" t="str">
        <f t="shared" si="274"/>
        <v>private String align="";</v>
      </c>
    </row>
    <row r="626" spans="2:26" ht="19.2" x14ac:dyDescent="0.45">
      <c r="B626" s="1" t="s">
        <v>551</v>
      </c>
      <c r="C626" s="1" t="s">
        <v>1</v>
      </c>
      <c r="D626" s="4">
        <v>4444</v>
      </c>
      <c r="I626" t="str">
        <f t="shared" si="266"/>
        <v>ALTER TABLE TM_INPUT</v>
      </c>
      <c r="J626" t="str">
        <f t="shared" si="267"/>
        <v xml:space="preserve"> ADD  CSS_STYLE VARCHAR(4444);</v>
      </c>
      <c r="K626" s="21" t="str">
        <f t="shared" si="268"/>
        <v xml:space="preserve">  ALTER COLUMN   CSS_STYLE VARCHAR(4444);</v>
      </c>
      <c r="L626" s="12"/>
      <c r="M626" s="18" t="str">
        <f t="shared" si="269"/>
        <v>CSS_STYLE,</v>
      </c>
      <c r="N626" s="5" t="str">
        <f t="shared" si="270"/>
        <v>CSS_STYLE VARCHAR(4444),</v>
      </c>
      <c r="O626" s="1" t="s">
        <v>554</v>
      </c>
      <c r="P626" t="s">
        <v>555</v>
      </c>
      <c r="W626" s="17" t="str">
        <f t="shared" si="271"/>
        <v>cssStyle</v>
      </c>
      <c r="X626" s="3" t="str">
        <f t="shared" si="272"/>
        <v>"cssStyle":"",</v>
      </c>
      <c r="Y626" s="22" t="str">
        <f t="shared" si="273"/>
        <v>public static String CSS_STYLE="cssStyle";</v>
      </c>
      <c r="Z626" s="7" t="str">
        <f t="shared" si="274"/>
        <v>private String cssStyle="";</v>
      </c>
    </row>
    <row r="627" spans="2:26" ht="19.2" x14ac:dyDescent="0.45">
      <c r="B627" s="1" t="s">
        <v>552</v>
      </c>
      <c r="C627" s="1" t="s">
        <v>1</v>
      </c>
      <c r="D627" s="4">
        <v>4444</v>
      </c>
      <c r="I627" t="str">
        <f t="shared" si="266"/>
        <v>ALTER TABLE TM_INPUT</v>
      </c>
      <c r="J627" t="str">
        <f t="shared" si="267"/>
        <v xml:space="preserve"> ADD  CSS_TEMPLATE_NAME VARCHAR(4444);</v>
      </c>
      <c r="K627" s="21" t="str">
        <f t="shared" si="268"/>
        <v xml:space="preserve">  ALTER COLUMN   CSS_TEMPLATE_NAME VARCHAR(4444);</v>
      </c>
      <c r="L627" s="12"/>
      <c r="M627" s="18" t="str">
        <f t="shared" si="269"/>
        <v>CSS_TEMPLATE_NAME,</v>
      </c>
      <c r="N627" s="5" t="str">
        <f t="shared" si="270"/>
        <v>CSS_TEMPLATE_NAME VARCHAR(4444),</v>
      </c>
      <c r="O627" s="1" t="s">
        <v>554</v>
      </c>
      <c r="P627" t="s">
        <v>556</v>
      </c>
      <c r="Q627" t="s">
        <v>0</v>
      </c>
      <c r="W627" s="17" t="str">
        <f t="shared" si="271"/>
        <v>cssTemplateName</v>
      </c>
      <c r="X627" s="3" t="str">
        <f t="shared" si="272"/>
        <v>"cssTemplateName":"",</v>
      </c>
      <c r="Y627" s="22" t="str">
        <f t="shared" si="273"/>
        <v>public static String CSS_TEMPLATE_NAME="cssTemplateName";</v>
      </c>
      <c r="Z627" s="7" t="str">
        <f t="shared" si="274"/>
        <v>private String cssTemplateName="";</v>
      </c>
    </row>
    <row r="628" spans="2:26" ht="19.2" x14ac:dyDescent="0.45">
      <c r="B628" s="1" t="s">
        <v>712</v>
      </c>
      <c r="C628" s="1" t="s">
        <v>701</v>
      </c>
      <c r="D628" s="4"/>
      <c r="I628" t="str">
        <f>I622</f>
        <v>ALTER TABLE TM_INPUT</v>
      </c>
      <c r="J628" t="str">
        <f>CONCATENATE(LEFT(CONCATENATE(" ADD "," ",N628,";"),LEN(CONCATENATE(" ADD "," ",N628,";"))-2),";")</f>
        <v xml:space="preserve"> ADD  INPUT_EVENT TEXT();</v>
      </c>
      <c r="K628" s="21" t="str">
        <f>CONCATENATE(LEFT(CONCATENATE("  ALTER COLUMN  "," ",N628,";"),LEN(CONCATENATE("  ALTER COLUMN  "," ",N628,";"))-2),";")</f>
        <v xml:space="preserve">  ALTER COLUMN   INPUT_EVENT TEXT();</v>
      </c>
      <c r="L628" s="12"/>
      <c r="M628" s="18" t="str">
        <f>CONCATENATE(B628,",")</f>
        <v>INPUT_EVENT,</v>
      </c>
      <c r="N628" s="5" t="str">
        <f>CONCATENATE(B628," ",C628,"(",D628,")",",")</f>
        <v>INPUT_EVENT TEXT(),</v>
      </c>
      <c r="O628" s="1" t="s">
        <v>13</v>
      </c>
      <c r="P628" t="s">
        <v>708</v>
      </c>
      <c r="W628" s="17" t="str">
        <f>CONCATENATE(,LOWER(O628),UPPER(LEFT(P628,1)),LOWER(RIGHT(P628,LEN(P628)-IF(LEN(P628)&gt;0,1,LEN(P628)))),UPPER(LEFT(Q628,1)),LOWER(RIGHT(Q628,LEN(Q628)-IF(LEN(Q628)&gt;0,1,LEN(Q628)))),UPPER(LEFT(R628,1)),LOWER(RIGHT(R628,LEN(R628)-IF(LEN(R628)&gt;0,1,LEN(R628)))),UPPER(LEFT(S628,1)),LOWER(RIGHT(S628,LEN(S628)-IF(LEN(S628)&gt;0,1,LEN(S628)))),UPPER(LEFT(T628,1)),LOWER(RIGHT(T628,LEN(T628)-IF(LEN(T628)&gt;0,1,LEN(T628)))),UPPER(LEFT(U628,1)),LOWER(RIGHT(U628,LEN(U628)-IF(LEN(U628)&gt;0,1,LEN(U628)))),UPPER(LEFT(V628,1)),LOWER(RIGHT(V628,LEN(V628)-IF(LEN(V628)&gt;0,1,LEN(V628)))))</f>
        <v>inputEvent</v>
      </c>
      <c r="X628" s="3" t="str">
        <f>CONCATENATE("""",W628,"""",":","""","""",",")</f>
        <v>"inputEvent":"",</v>
      </c>
      <c r="Y628" s="22" t="str">
        <f>CONCATENATE("public static String ",,B628,,"=","""",W628,""";")</f>
        <v>public static String INPUT_EVENT="inputEvent";</v>
      </c>
      <c r="Z628" s="7" t="str">
        <f>CONCATENATE("private String ",W628,"=","""""",";")</f>
        <v>private String inputEvent="";</v>
      </c>
    </row>
    <row r="629" spans="2:26" ht="19.2" x14ac:dyDescent="0.45">
      <c r="B629" s="1" t="s">
        <v>709</v>
      </c>
      <c r="C629" s="1" t="s">
        <v>701</v>
      </c>
      <c r="D629" s="4"/>
      <c r="I629" t="str">
        <f>I623</f>
        <v>ALTER TABLE TM_INPUT</v>
      </c>
      <c r="J629" t="str">
        <f>CONCATENATE(LEFT(CONCATENATE(" ADD "," ",N629,";"),LEN(CONCATENATE(" ADD "," ",N629,";"))-2),";")</f>
        <v xml:space="preserve"> ADD  ACTION TEXT();</v>
      </c>
      <c r="K629" s="21" t="str">
        <f>CONCATENATE(LEFT(CONCATENATE("  ALTER COLUMN  "," ",N629,";"),LEN(CONCATENATE("  ALTER COLUMN  "," ",N629,";"))-2),";")</f>
        <v xml:space="preserve">  ALTER COLUMN   ACTION TEXT();</v>
      </c>
      <c r="L629" s="12"/>
      <c r="M629" s="18" t="str">
        <f>CONCATENATE(B629,",")</f>
        <v>ACTION,</v>
      </c>
      <c r="N629" s="5" t="str">
        <f>CONCATENATE(B629," ",C629,"(",D629,")",",")</f>
        <v>ACTION TEXT(),</v>
      </c>
      <c r="O629" s="1" t="s">
        <v>709</v>
      </c>
      <c r="P629" t="s">
        <v>395</v>
      </c>
      <c r="W629" s="17" t="str">
        <f>CONCATENATE(,LOWER(O629),UPPER(LEFT(P629,1)),LOWER(RIGHT(P629,LEN(P629)-IF(LEN(P629)&gt;0,1,LEN(P629)))),UPPER(LEFT(Q629,1)),LOWER(RIGHT(Q629,LEN(Q629)-IF(LEN(Q629)&gt;0,1,LEN(Q629)))),UPPER(LEFT(R629,1)),LOWER(RIGHT(R629,LEN(R629)-IF(LEN(R629)&gt;0,1,LEN(R629)))),UPPER(LEFT(S629,1)),LOWER(RIGHT(S629,LEN(S629)-IF(LEN(S629)&gt;0,1,LEN(S629)))),UPPER(LEFT(T629,1)),LOWER(RIGHT(T629,LEN(T629)-IF(LEN(T629)&gt;0,1,LEN(T629)))),UPPER(LEFT(U629,1)),LOWER(RIGHT(U629,LEN(U629)-IF(LEN(U629)&gt;0,1,LEN(U629)))),UPPER(LEFT(V629,1)),LOWER(RIGHT(V629,LEN(V629)-IF(LEN(V629)&gt;0,1,LEN(V629)))))</f>
        <v xml:space="preserve">action </v>
      </c>
      <c r="X629" s="3" t="str">
        <f>CONCATENATE("""",W629,"""",":","""","""",",")</f>
        <v>"action ":"",</v>
      </c>
      <c r="Y629" s="22" t="str">
        <f>CONCATENATE("public static String ",,B629,,"=","""",W629,""";")</f>
        <v>public static String ACTION="action ";</v>
      </c>
      <c r="Z629" s="7" t="str">
        <f>CONCATENATE("private String ",W629,"=","""""",";")</f>
        <v>private String action ="";</v>
      </c>
    </row>
    <row r="630" spans="2:26" ht="19.2" x14ac:dyDescent="0.45">
      <c r="B630" s="1" t="s">
        <v>710</v>
      </c>
      <c r="C630" s="1" t="s">
        <v>701</v>
      </c>
      <c r="D630" s="4"/>
      <c r="I630" t="str">
        <f t="shared" si="266"/>
        <v>ALTER TABLE TM_INPUT</v>
      </c>
      <c r="J630" t="str">
        <f>CONCATENATE(LEFT(CONCATENATE(" ADD "," ",N630,";"),LEN(CONCATENATE(" ADD "," ",N630,";"))-2),";")</f>
        <v xml:space="preserve"> ADD  SECTION TEXT();</v>
      </c>
      <c r="K630" s="21" t="str">
        <f>CONCATENATE(LEFT(CONCATENATE("  ALTER COLUMN  "," ",N630,";"),LEN(CONCATENATE("  ALTER COLUMN  "," ",N630,";"))-2),";")</f>
        <v xml:space="preserve">  ALTER COLUMN   SECTION TEXT();</v>
      </c>
      <c r="L630" s="12"/>
      <c r="M630" s="18" t="str">
        <f>CONCATENATE(B630,",")</f>
        <v>SECTION,</v>
      </c>
      <c r="N630" s="5" t="str">
        <f>CONCATENATE(B630," ",C630,"(",D630,")",",")</f>
        <v>SECTION TEXT(),</v>
      </c>
      <c r="O630" s="1" t="s">
        <v>710</v>
      </c>
      <c r="W630" s="17" t="str">
        <f>CONCATENATE(,LOWER(O630),UPPER(LEFT(P630,1)),LOWER(RIGHT(P630,LEN(P630)-IF(LEN(P630)&gt;0,1,LEN(P630)))),UPPER(LEFT(Q630,1)),LOWER(RIGHT(Q630,LEN(Q630)-IF(LEN(Q630)&gt;0,1,LEN(Q630)))),UPPER(LEFT(R630,1)),LOWER(RIGHT(R630,LEN(R630)-IF(LEN(R630)&gt;0,1,LEN(R630)))),UPPER(LEFT(S630,1)),LOWER(RIGHT(S630,LEN(S630)-IF(LEN(S630)&gt;0,1,LEN(S630)))),UPPER(LEFT(T630,1)),LOWER(RIGHT(T630,LEN(T630)-IF(LEN(T630)&gt;0,1,LEN(T630)))),UPPER(LEFT(U630,1)),LOWER(RIGHT(U630,LEN(U630)-IF(LEN(U630)&gt;0,1,LEN(U630)))),UPPER(LEFT(V630,1)),LOWER(RIGHT(V630,LEN(V630)-IF(LEN(V630)&gt;0,1,LEN(V630)))))</f>
        <v>section</v>
      </c>
      <c r="X630" s="3" t="str">
        <f>CONCATENATE("""",W630,"""",":","""","""",",")</f>
        <v>"section":"",</v>
      </c>
      <c r="Y630" s="22" t="str">
        <f>CONCATENATE("public static String ",,B630,,"=","""",W630,""";")</f>
        <v>public static String SECTION="section";</v>
      </c>
      <c r="Z630" s="7" t="str">
        <f>CONCATENATE("private String ",W630,"=","""""",";")</f>
        <v>private String section="";</v>
      </c>
    </row>
    <row r="631" spans="2:26" ht="19.2" x14ac:dyDescent="0.45">
      <c r="B631" s="1" t="s">
        <v>711</v>
      </c>
      <c r="C631" s="1" t="s">
        <v>701</v>
      </c>
      <c r="D631" s="4"/>
      <c r="I631" t="str">
        <f t="shared" si="266"/>
        <v>ALTER TABLE TM_INPUT</v>
      </c>
      <c r="J631" t="str">
        <f>CONCATENATE(LEFT(CONCATENATE(" ADD "," ",N631,";"),LEN(CONCATENATE(" ADD "," ",N631,";"))-2),";")</f>
        <v xml:space="preserve"> ADD  INPUT_PARAM TEXT();</v>
      </c>
      <c r="K631" s="21" t="str">
        <f>CONCATENATE(LEFT(CONCATENATE("  ALTER COLUMN  "," ",N631,";"),LEN(CONCATENATE("  ALTER COLUMN  "," ",N631,";"))-2),";")</f>
        <v xml:space="preserve">  ALTER COLUMN   INPUT_PARAM TEXT();</v>
      </c>
      <c r="L631" s="12"/>
      <c r="M631" s="18" t="str">
        <f>CONCATENATE(B631,",")</f>
        <v>INPUT_PARAM,</v>
      </c>
      <c r="N631" s="5" t="str">
        <f>CONCATENATE(B631," ",C631,"(",D631,")",",")</f>
        <v>INPUT_PARAM TEXT(),</v>
      </c>
      <c r="O631" s="1" t="s">
        <v>13</v>
      </c>
      <c r="P631" t="s">
        <v>102</v>
      </c>
      <c r="W631" s="17" t="str">
        <f>CONCATENATE(,LOWER(O631),UPPER(LEFT(P631,1)),LOWER(RIGHT(P631,LEN(P631)-IF(LEN(P631)&gt;0,1,LEN(P631)))),UPPER(LEFT(Q631,1)),LOWER(RIGHT(Q631,LEN(Q631)-IF(LEN(Q631)&gt;0,1,LEN(Q631)))),UPPER(LEFT(R631,1)),LOWER(RIGHT(R631,LEN(R631)-IF(LEN(R631)&gt;0,1,LEN(R631)))),UPPER(LEFT(S631,1)),LOWER(RIGHT(S631,LEN(S631)-IF(LEN(S631)&gt;0,1,LEN(S631)))),UPPER(LEFT(T631,1)),LOWER(RIGHT(T631,LEN(T631)-IF(LEN(T631)&gt;0,1,LEN(T631)))),UPPER(LEFT(U631,1)),LOWER(RIGHT(U631,LEN(U631)-IF(LEN(U631)&gt;0,1,LEN(U631)))),UPPER(LEFT(V631,1)),LOWER(RIGHT(V631,LEN(V631)-IF(LEN(V631)&gt;0,1,LEN(V631)))))</f>
        <v>inputParam</v>
      </c>
      <c r="X631" s="3" t="str">
        <f>CONCATENATE("""",W631,"""",":","""","""",",")</f>
        <v>"inputParam":"",</v>
      </c>
      <c r="Y631" s="22" t="str">
        <f>CONCATENATE("public static String ",,B631,,"=","""",W631,""";")</f>
        <v>public static String INPUT_PARAM="inputParam";</v>
      </c>
      <c r="Z631" s="7" t="str">
        <f>CONCATENATE("private String ",W631,"=","""""",";")</f>
        <v>private String inputParam="";</v>
      </c>
    </row>
    <row r="632" spans="2:26" ht="19.2" x14ac:dyDescent="0.45">
      <c r="B632" s="1" t="s">
        <v>97</v>
      </c>
      <c r="C632" s="1" t="s">
        <v>1</v>
      </c>
      <c r="D632" s="4">
        <v>44</v>
      </c>
      <c r="I632" t="str">
        <f>I626</f>
        <v>ALTER TABLE TM_INPUT</v>
      </c>
      <c r="J632" t="str">
        <f t="shared" si="267"/>
        <v xml:space="preserve"> ADD  PARAM_1 VARCHAR(44);</v>
      </c>
      <c r="K632" s="21" t="str">
        <f t="shared" si="268"/>
        <v xml:space="preserve">  ALTER COLUMN   PARAM_1 VARCHAR(44);</v>
      </c>
      <c r="L632" s="12"/>
      <c r="M632" s="18" t="str">
        <f t="shared" si="269"/>
        <v>PARAM_1,</v>
      </c>
      <c r="N632" s="5" t="str">
        <f t="shared" si="270"/>
        <v>PARAM_1 VARCHAR(44),</v>
      </c>
      <c r="O632" s="1" t="s">
        <v>102</v>
      </c>
      <c r="P632">
        <v>1</v>
      </c>
      <c r="W632" s="17" t="str">
        <f t="shared" si="271"/>
        <v>param1</v>
      </c>
      <c r="X632" s="3" t="str">
        <f t="shared" si="272"/>
        <v>"param1":"",</v>
      </c>
      <c r="Y632" s="22" t="str">
        <f t="shared" si="273"/>
        <v>public static String PARAM_1="param1";</v>
      </c>
      <c r="Z632" s="7" t="str">
        <f t="shared" si="274"/>
        <v>private String param1="";</v>
      </c>
    </row>
    <row r="633" spans="2:26" ht="19.2" x14ac:dyDescent="0.45">
      <c r="B633" s="1" t="s">
        <v>98</v>
      </c>
      <c r="C633" s="1" t="s">
        <v>1</v>
      </c>
      <c r="D633" s="4">
        <v>44</v>
      </c>
      <c r="I633" t="str">
        <f>I627</f>
        <v>ALTER TABLE TM_INPUT</v>
      </c>
      <c r="J633" t="str">
        <f t="shared" si="267"/>
        <v xml:space="preserve"> ADD  PARAM_2 VARCHAR(44);</v>
      </c>
      <c r="K633" s="21" t="str">
        <f t="shared" si="268"/>
        <v xml:space="preserve">  ALTER COLUMN   PARAM_2 VARCHAR(44);</v>
      </c>
      <c r="L633" s="12"/>
      <c r="M633" s="18" t="str">
        <f t="shared" si="269"/>
        <v>PARAM_2,</v>
      </c>
      <c r="N633" s="5" t="str">
        <f t="shared" si="270"/>
        <v>PARAM_2 VARCHAR(44),</v>
      </c>
      <c r="O633" s="1" t="s">
        <v>102</v>
      </c>
      <c r="P633">
        <v>2</v>
      </c>
      <c r="W633" s="17" t="str">
        <f t="shared" si="271"/>
        <v>param2</v>
      </c>
      <c r="X633" s="3" t="str">
        <f t="shared" si="272"/>
        <v>"param2":"",</v>
      </c>
      <c r="Y633" s="22" t="str">
        <f t="shared" si="273"/>
        <v>public static String PARAM_2="param2";</v>
      </c>
      <c r="Z633" s="7" t="str">
        <f t="shared" si="274"/>
        <v>private String param2="";</v>
      </c>
    </row>
    <row r="634" spans="2:26" ht="19.2" x14ac:dyDescent="0.45">
      <c r="B634" s="1" t="s">
        <v>99</v>
      </c>
      <c r="C634" s="1" t="s">
        <v>1</v>
      </c>
      <c r="D634" s="4">
        <v>4000</v>
      </c>
      <c r="I634" t="str">
        <f t="shared" si="266"/>
        <v>ALTER TABLE TM_INPUT</v>
      </c>
      <c r="J634" t="str">
        <f t="shared" si="267"/>
        <v xml:space="preserve"> ADD  PARAM_3 VARCHAR(4000);</v>
      </c>
      <c r="K634" s="21" t="str">
        <f t="shared" si="268"/>
        <v xml:space="preserve">  ALTER COLUMN   PARAM_3 VARCHAR(4000);</v>
      </c>
      <c r="L634" s="12"/>
      <c r="M634" s="18" t="str">
        <f t="shared" si="269"/>
        <v>PARAM_3,</v>
      </c>
      <c r="N634" s="5" t="str">
        <f t="shared" si="270"/>
        <v>PARAM_3 VARCHAR(4000),</v>
      </c>
      <c r="O634" s="1" t="s">
        <v>102</v>
      </c>
      <c r="P634">
        <v>3</v>
      </c>
      <c r="W634" s="17" t="str">
        <f t="shared" si="271"/>
        <v>param3</v>
      </c>
      <c r="X634" s="3" t="str">
        <f t="shared" si="272"/>
        <v>"param3":"",</v>
      </c>
      <c r="Y634" s="22" t="str">
        <f t="shared" si="273"/>
        <v>public static String PARAM_3="param3";</v>
      </c>
      <c r="Z634" s="7" t="str">
        <f t="shared" si="274"/>
        <v>private String param3="";</v>
      </c>
    </row>
    <row r="635" spans="2:26" ht="19.2" x14ac:dyDescent="0.45">
      <c r="B635" s="1" t="s">
        <v>101</v>
      </c>
      <c r="C635" s="1" t="s">
        <v>1</v>
      </c>
      <c r="D635" s="4">
        <v>4000</v>
      </c>
      <c r="I635" t="str">
        <f t="shared" si="266"/>
        <v>ALTER TABLE TM_INPUT</v>
      </c>
      <c r="J635" t="str">
        <f t="shared" si="267"/>
        <v xml:space="preserve"> ADD  PARAM_4 VARCHAR(4000);</v>
      </c>
      <c r="K635" s="21" t="str">
        <f t="shared" si="268"/>
        <v xml:space="preserve">  ALTER COLUMN   PARAM_4 VARCHAR(4000);</v>
      </c>
      <c r="L635" s="12"/>
      <c r="M635" s="18" t="str">
        <f t="shared" si="269"/>
        <v>PARAM_4,</v>
      </c>
      <c r="N635" s="5" t="str">
        <f t="shared" si="270"/>
        <v>PARAM_4 VARCHAR(4000),</v>
      </c>
      <c r="O635" s="1" t="s">
        <v>102</v>
      </c>
      <c r="P635">
        <v>4</v>
      </c>
      <c r="W635" s="17" t="str">
        <f t="shared" si="271"/>
        <v>param4</v>
      </c>
      <c r="X635" s="3" t="str">
        <f t="shared" si="272"/>
        <v>"param4":"",</v>
      </c>
      <c r="Y635" s="22" t="str">
        <f t="shared" si="273"/>
        <v>public static String PARAM_4="param4";</v>
      </c>
      <c r="Z635" s="7" t="str">
        <f t="shared" si="274"/>
        <v>private String param4="";</v>
      </c>
    </row>
    <row r="636" spans="2:26" ht="19.2" x14ac:dyDescent="0.45">
      <c r="B636" s="1" t="s">
        <v>46</v>
      </c>
      <c r="C636" s="1" t="s">
        <v>1</v>
      </c>
      <c r="D636" s="4">
        <v>44</v>
      </c>
      <c r="I636" t="str">
        <f t="shared" si="266"/>
        <v>ALTER TABLE TM_INPUT</v>
      </c>
      <c r="J636" t="str">
        <f t="shared" si="267"/>
        <v xml:space="preserve"> ADD  COMPONENT_TYPE VARCHAR(44);</v>
      </c>
      <c r="K636" s="21" t="str">
        <f t="shared" si="268"/>
        <v xml:space="preserve">  ALTER COLUMN   COMPONENT_TYPE VARCHAR(44);</v>
      </c>
      <c r="L636" s="12"/>
      <c r="M636" s="18" t="str">
        <f t="shared" si="269"/>
        <v>COMPONENT_TYPE,</v>
      </c>
      <c r="N636" s="5" t="str">
        <f t="shared" si="270"/>
        <v>COMPONENT_TYPE VARCHAR(44),</v>
      </c>
      <c r="O636" s="1" t="s">
        <v>49</v>
      </c>
      <c r="P636" t="s">
        <v>51</v>
      </c>
      <c r="W636" s="17" t="str">
        <f t="shared" si="271"/>
        <v>componentType</v>
      </c>
      <c r="X636" s="3" t="str">
        <f t="shared" si="272"/>
        <v>"componentType":"",</v>
      </c>
      <c r="Y636" s="22" t="str">
        <f t="shared" si="273"/>
        <v>public static String COMPONENT_TYPE="componentType";</v>
      </c>
      <c r="Z636" s="7" t="str">
        <f t="shared" si="274"/>
        <v>private String componentType="";</v>
      </c>
    </row>
    <row r="637" spans="2:26" ht="19.2" x14ac:dyDescent="0.45">
      <c r="C637" s="1"/>
      <c r="D637" s="8"/>
      <c r="M637" s="18"/>
      <c r="N637" s="33" t="s">
        <v>130</v>
      </c>
      <c r="O637" s="1"/>
      <c r="W637" s="17"/>
    </row>
    <row r="638" spans="2:26" ht="19.2" x14ac:dyDescent="0.45">
      <c r="C638" s="1"/>
      <c r="D638" s="8"/>
      <c r="M638" s="18"/>
      <c r="N638" s="31" t="s">
        <v>126</v>
      </c>
      <c r="O638" s="1"/>
      <c r="W638" s="17"/>
    </row>
    <row r="639" spans="2:26" ht="19.2" x14ac:dyDescent="0.45">
      <c r="C639" s="1"/>
      <c r="D639" s="8"/>
      <c r="M639" s="18"/>
      <c r="N639" s="31"/>
      <c r="O639" s="1"/>
      <c r="W639" s="17"/>
    </row>
    <row r="643" spans="2:26" x14ac:dyDescent="0.3">
      <c r="B643" s="2" t="s">
        <v>391</v>
      </c>
      <c r="I643" t="str">
        <f>CONCATENATE("ALTER TABLE"," ",B643)</f>
        <v>ALTER TABLE TM_INPUT_DESCRIPTION</v>
      </c>
      <c r="N643" s="5" t="str">
        <f>CONCATENATE("CREATE TABLE ",B643," ","(")</f>
        <v>CREATE TABLE TM_INPUT_DESCRIPTION (</v>
      </c>
    </row>
    <row r="644" spans="2:26" ht="19.2" x14ac:dyDescent="0.45">
      <c r="B644" s="1" t="s">
        <v>2</v>
      </c>
      <c r="C644" s="1" t="s">
        <v>1</v>
      </c>
      <c r="D644" s="4">
        <v>30</v>
      </c>
      <c r="E644" s="24" t="s">
        <v>113</v>
      </c>
      <c r="I644" t="str">
        <f>I643</f>
        <v>ALTER TABLE TM_INPUT_DESCRIPTION</v>
      </c>
      <c r="J644" t="str">
        <f t="shared" ref="J644:J650" si="275">CONCATENATE(LEFT(CONCATENATE(" ADD "," ",N644,";"),LEN(CONCATENATE(" ADD "," ",N644,";"))-2),";")</f>
        <v xml:space="preserve"> ADD  ID VARCHAR(30) NOT NULL ;</v>
      </c>
      <c r="K644" s="21" t="str">
        <f t="shared" ref="K644:K650" si="276">CONCATENATE(LEFT(CONCATENATE("  ALTER COLUMN  "," ",N644,";"),LEN(CONCATENATE("  ALTER COLUMN  "," ",N644,";"))-2),";")</f>
        <v xml:space="preserve">  ALTER COLUMN   ID VARCHAR(30) NOT NULL ;</v>
      </c>
      <c r="L644" s="12"/>
      <c r="M644" s="18" t="str">
        <f t="shared" ref="M644:M650" si="277">CONCATENATE(B644,",")</f>
        <v>ID,</v>
      </c>
      <c r="N644" s="5" t="str">
        <f>CONCATENATE(B644," ",C644,"(",D644,") ",E644," ,")</f>
        <v>ID VARCHAR(30) NOT NULL ,</v>
      </c>
      <c r="O644" s="1" t="s">
        <v>2</v>
      </c>
      <c r="P644" s="6"/>
      <c r="Q644" s="6"/>
      <c r="R644" s="6"/>
      <c r="S644" s="6"/>
      <c r="T644" s="6"/>
      <c r="U644" s="6"/>
      <c r="V644" s="6"/>
      <c r="W644" s="17" t="str">
        <f t="shared" ref="W644:W650" si="278">CONCATENATE(,LOWER(O644),UPPER(LEFT(P644,1)),LOWER(RIGHT(P644,LEN(P644)-IF(LEN(P644)&gt;0,1,LEN(P644)))),UPPER(LEFT(Q644,1)),LOWER(RIGHT(Q644,LEN(Q644)-IF(LEN(Q644)&gt;0,1,LEN(Q644)))),UPPER(LEFT(R644,1)),LOWER(RIGHT(R644,LEN(R644)-IF(LEN(R644)&gt;0,1,LEN(R644)))),UPPER(LEFT(S644,1)),LOWER(RIGHT(S644,LEN(S644)-IF(LEN(S644)&gt;0,1,LEN(S644)))),UPPER(LEFT(T644,1)),LOWER(RIGHT(T644,LEN(T644)-IF(LEN(T644)&gt;0,1,LEN(T644)))),UPPER(LEFT(U644,1)),LOWER(RIGHT(U644,LEN(U644)-IF(LEN(U644)&gt;0,1,LEN(U644)))),UPPER(LEFT(V644,1)),LOWER(RIGHT(V644,LEN(V644)-IF(LEN(V644)&gt;0,1,LEN(V644)))))</f>
        <v>id</v>
      </c>
      <c r="X644" s="3" t="str">
        <f t="shared" ref="X644:X650" si="279">CONCATENATE("""",W644,"""",":","""","""",",")</f>
        <v>"id":"",</v>
      </c>
      <c r="Y644" s="22" t="str">
        <f t="shared" ref="Y644:Y650" si="280">CONCATENATE("public static String ",,B644,,"=","""",W644,""";")</f>
        <v>public static String ID="id";</v>
      </c>
      <c r="Z644" s="7" t="str">
        <f t="shared" ref="Z644:Z650" si="281">CONCATENATE("private String ",W644,"=","""""",";")</f>
        <v>private String id="";</v>
      </c>
    </row>
    <row r="645" spans="2:26" ht="19.2" x14ac:dyDescent="0.45">
      <c r="B645" s="1" t="s">
        <v>3</v>
      </c>
      <c r="C645" s="1" t="s">
        <v>1</v>
      </c>
      <c r="D645" s="4">
        <v>10</v>
      </c>
      <c r="I645" t="str">
        <f>I644</f>
        <v>ALTER TABLE TM_INPUT_DESCRIPTION</v>
      </c>
      <c r="J645" t="str">
        <f t="shared" si="275"/>
        <v xml:space="preserve"> ADD  STATUS VARCHAR(10);</v>
      </c>
      <c r="K645" s="21" t="str">
        <f t="shared" si="276"/>
        <v xml:space="preserve">  ALTER COLUMN   STATUS VARCHAR(10);</v>
      </c>
      <c r="L645" s="12"/>
      <c r="M645" s="18" t="str">
        <f t="shared" si="277"/>
        <v>STATUS,</v>
      </c>
      <c r="N645" s="5" t="str">
        <f t="shared" ref="N645:N650" si="282">CONCATENATE(B645," ",C645,"(",D645,")",",")</f>
        <v>STATUS VARCHAR(10),</v>
      </c>
      <c r="O645" s="1" t="s">
        <v>3</v>
      </c>
      <c r="W645" s="17" t="str">
        <f t="shared" si="278"/>
        <v>status</v>
      </c>
      <c r="X645" s="3" t="str">
        <f t="shared" si="279"/>
        <v>"status":"",</v>
      </c>
      <c r="Y645" s="22" t="str">
        <f t="shared" si="280"/>
        <v>public static String STATUS="status";</v>
      </c>
      <c r="Z645" s="7" t="str">
        <f t="shared" si="281"/>
        <v>private String status="";</v>
      </c>
    </row>
    <row r="646" spans="2:26" ht="19.2" x14ac:dyDescent="0.45">
      <c r="B646" s="1" t="s">
        <v>4</v>
      </c>
      <c r="C646" s="1" t="s">
        <v>1</v>
      </c>
      <c r="D646" s="4">
        <v>30</v>
      </c>
      <c r="I646" t="str">
        <f>I645</f>
        <v>ALTER TABLE TM_INPUT_DESCRIPTION</v>
      </c>
      <c r="J646" t="str">
        <f t="shared" si="275"/>
        <v xml:space="preserve"> ADD  INSERT_DATE VARCHAR(30);</v>
      </c>
      <c r="K646" s="21" t="str">
        <f t="shared" si="276"/>
        <v xml:space="preserve">  ALTER COLUMN   INSERT_DATE VARCHAR(30);</v>
      </c>
      <c r="L646" s="12"/>
      <c r="M646" s="18" t="str">
        <f t="shared" si="277"/>
        <v>INSERT_DATE,</v>
      </c>
      <c r="N646" s="5" t="str">
        <f t="shared" si="282"/>
        <v>INSERT_DATE VARCHAR(30),</v>
      </c>
      <c r="O646" s="1" t="s">
        <v>7</v>
      </c>
      <c r="P646" t="s">
        <v>8</v>
      </c>
      <c r="W646" s="17" t="str">
        <f t="shared" si="278"/>
        <v>insertDate</v>
      </c>
      <c r="X646" s="3" t="str">
        <f t="shared" si="279"/>
        <v>"insertDate":"",</v>
      </c>
      <c r="Y646" s="22" t="str">
        <f t="shared" si="280"/>
        <v>public static String INSERT_DATE="insertDate";</v>
      </c>
      <c r="Z646" s="7" t="str">
        <f t="shared" si="281"/>
        <v>private String insertDate="";</v>
      </c>
    </row>
    <row r="647" spans="2:26" ht="19.2" x14ac:dyDescent="0.45">
      <c r="B647" s="1" t="s">
        <v>5</v>
      </c>
      <c r="C647" s="1" t="s">
        <v>1</v>
      </c>
      <c r="D647" s="4">
        <v>30</v>
      </c>
      <c r="I647" t="str">
        <f>I646</f>
        <v>ALTER TABLE TM_INPUT_DESCRIPTION</v>
      </c>
      <c r="J647" t="str">
        <f t="shared" si="275"/>
        <v xml:space="preserve"> ADD  MODIFICATION_DATE VARCHAR(30);</v>
      </c>
      <c r="K647" s="21" t="str">
        <f t="shared" si="276"/>
        <v xml:space="preserve">  ALTER COLUMN   MODIFICATION_DATE VARCHAR(30);</v>
      </c>
      <c r="L647" s="12"/>
      <c r="M647" s="18" t="str">
        <f t="shared" si="277"/>
        <v>MODIFICATION_DATE,</v>
      </c>
      <c r="N647" s="5" t="str">
        <f t="shared" si="282"/>
        <v>MODIFICATION_DATE VARCHAR(30),</v>
      </c>
      <c r="O647" s="1" t="s">
        <v>9</v>
      </c>
      <c r="P647" t="s">
        <v>8</v>
      </c>
      <c r="W647" s="17" t="str">
        <f t="shared" si="278"/>
        <v>modificationDate</v>
      </c>
      <c r="X647" s="3" t="str">
        <f t="shared" si="279"/>
        <v>"modificationDate":"",</v>
      </c>
      <c r="Y647" s="22" t="str">
        <f t="shared" si="280"/>
        <v>public static String MODIFICATION_DATE="modificationDate";</v>
      </c>
      <c r="Z647" s="7" t="str">
        <f t="shared" si="281"/>
        <v>private String modificationDate="";</v>
      </c>
    </row>
    <row r="648" spans="2:26" ht="19.2" x14ac:dyDescent="0.45">
      <c r="B648" s="1" t="s">
        <v>392</v>
      </c>
      <c r="C648" s="1" t="s">
        <v>1</v>
      </c>
      <c r="D648" s="4">
        <v>45</v>
      </c>
      <c r="I648" t="str">
        <f>I645</f>
        <v>ALTER TABLE TM_INPUT_DESCRIPTION</v>
      </c>
      <c r="J648" t="str">
        <f>CONCATENATE(LEFT(CONCATENATE(" ADD "," ",N648,";"),LEN(CONCATENATE(" ADD "," ",N648,";"))-2),";")</f>
        <v xml:space="preserve"> ADD  FK_INPUT_ID VARCHAR(45);</v>
      </c>
      <c r="K648" s="21" t="str">
        <f>CONCATENATE(LEFT(CONCATENATE("  ALTER COLUMN  "," ",N648,";"),LEN(CONCATENATE("  ALTER COLUMN  "," ",N648,";"))-2),";")</f>
        <v xml:space="preserve">  ALTER COLUMN   FK_INPUT_ID VARCHAR(45);</v>
      </c>
      <c r="L648" s="12"/>
      <c r="M648" s="18" t="str">
        <f>CONCATENATE(B648,",")</f>
        <v>FK_INPUT_ID,</v>
      </c>
      <c r="N648" s="5" t="str">
        <f t="shared" si="282"/>
        <v>FK_INPUT_ID VARCHAR(45),</v>
      </c>
      <c r="O648" s="1" t="s">
        <v>10</v>
      </c>
      <c r="P648" t="s">
        <v>13</v>
      </c>
      <c r="Q648" t="s">
        <v>2</v>
      </c>
      <c r="W648" s="17" t="str">
        <f>CONCATENATE(,LOWER(O648),UPPER(LEFT(P648,1)),LOWER(RIGHT(P648,LEN(P648)-IF(LEN(P648)&gt;0,1,LEN(P648)))),UPPER(LEFT(Q648,1)),LOWER(RIGHT(Q648,LEN(Q648)-IF(LEN(Q648)&gt;0,1,LEN(Q648)))),UPPER(LEFT(R648,1)),LOWER(RIGHT(R648,LEN(R648)-IF(LEN(R648)&gt;0,1,LEN(R648)))),UPPER(LEFT(S648,1)),LOWER(RIGHT(S648,LEN(S648)-IF(LEN(S648)&gt;0,1,LEN(S648)))),UPPER(LEFT(T648,1)),LOWER(RIGHT(T648,LEN(T648)-IF(LEN(T648)&gt;0,1,LEN(T648)))),UPPER(LEFT(U648,1)),LOWER(RIGHT(U648,LEN(U648)-IF(LEN(U648)&gt;0,1,LEN(U648)))),UPPER(LEFT(V648,1)),LOWER(RIGHT(V648,LEN(V648)-IF(LEN(V648)&gt;0,1,LEN(V648)))))</f>
        <v>fkInputId</v>
      </c>
      <c r="X648" s="3" t="str">
        <f>CONCATENATE("""",W648,"""",":","""","""",",")</f>
        <v>"fkInputId":"",</v>
      </c>
      <c r="Y648" s="22" t="str">
        <f>CONCATENATE("public static String ",,B648,,"=","""",W648,""";")</f>
        <v>public static String FK_INPUT_ID="fkInputId";</v>
      </c>
      <c r="Z648" s="7" t="str">
        <f>CONCATENATE("private String ",W648,"=","""""",";")</f>
        <v>private String fkInputId="";</v>
      </c>
    </row>
    <row r="649" spans="2:26" ht="19.2" x14ac:dyDescent="0.45">
      <c r="B649" s="1" t="s">
        <v>731</v>
      </c>
      <c r="C649" s="1" t="s">
        <v>1</v>
      </c>
      <c r="D649" s="4">
        <v>45</v>
      </c>
      <c r="I649" t="str">
        <f>I646</f>
        <v>ALTER TABLE TM_INPUT_DESCRIPTION</v>
      </c>
      <c r="J649" t="str">
        <f t="shared" si="275"/>
        <v xml:space="preserve"> ADD  COLORED VARCHAR(45);</v>
      </c>
      <c r="K649" s="21" t="str">
        <f t="shared" si="276"/>
        <v xml:space="preserve">  ALTER COLUMN   COLORED VARCHAR(45);</v>
      </c>
      <c r="L649" s="12"/>
      <c r="M649" s="18" t="str">
        <f t="shared" si="277"/>
        <v>COLORED,</v>
      </c>
      <c r="N649" s="5" t="str">
        <f t="shared" si="282"/>
        <v>COLORED VARCHAR(45),</v>
      </c>
      <c r="O649" s="1" t="s">
        <v>731</v>
      </c>
      <c r="W649" s="17" t="str">
        <f t="shared" si="278"/>
        <v>colored</v>
      </c>
      <c r="X649" s="3" t="str">
        <f t="shared" si="279"/>
        <v>"colored":"",</v>
      </c>
      <c r="Y649" s="22" t="str">
        <f t="shared" si="280"/>
        <v>public static String COLORED="colored";</v>
      </c>
      <c r="Z649" s="7" t="str">
        <f t="shared" si="281"/>
        <v>private String colored="";</v>
      </c>
    </row>
    <row r="650" spans="2:26" ht="19.2" x14ac:dyDescent="0.45">
      <c r="B650" s="1" t="s">
        <v>14</v>
      </c>
      <c r="C650" s="1" t="s">
        <v>1</v>
      </c>
      <c r="D650" s="4">
        <v>4444</v>
      </c>
      <c r="I650" t="str">
        <f>I627</f>
        <v>ALTER TABLE TM_INPUT</v>
      </c>
      <c r="J650" t="str">
        <f t="shared" si="275"/>
        <v xml:space="preserve"> ADD  DESCRIPTION VARCHAR(4444);</v>
      </c>
      <c r="K650" s="21" t="str">
        <f t="shared" si="276"/>
        <v xml:space="preserve">  ALTER COLUMN   DESCRIPTION VARCHAR(4444);</v>
      </c>
      <c r="L650" s="12"/>
      <c r="M650" s="18" t="str">
        <f t="shared" si="277"/>
        <v>DESCRIPTION,</v>
      </c>
      <c r="N650" s="5" t="str">
        <f t="shared" si="282"/>
        <v>DESCRIPTION VARCHAR(4444),</v>
      </c>
      <c r="O650" s="1" t="s">
        <v>14</v>
      </c>
      <c r="W650" s="17" t="str">
        <f t="shared" si="278"/>
        <v>description</v>
      </c>
      <c r="X650" s="3" t="str">
        <f t="shared" si="279"/>
        <v>"description":"",</v>
      </c>
      <c r="Y650" s="22" t="str">
        <f t="shared" si="280"/>
        <v>public static String DESCRIPTION="description";</v>
      </c>
      <c r="Z650" s="7" t="str">
        <f t="shared" si="281"/>
        <v>private String description="";</v>
      </c>
    </row>
    <row r="651" spans="2:26" ht="19.2" x14ac:dyDescent="0.45">
      <c r="C651" s="1"/>
      <c r="D651" s="8"/>
      <c r="M651" s="18"/>
      <c r="N651" s="33" t="s">
        <v>130</v>
      </c>
      <c r="O651" s="1"/>
      <c r="W651" s="17"/>
    </row>
    <row r="652" spans="2:26" ht="19.2" x14ac:dyDescent="0.45">
      <c r="C652" s="1"/>
      <c r="D652" s="8"/>
      <c r="M652" s="18"/>
      <c r="N652" s="31" t="s">
        <v>126</v>
      </c>
      <c r="O652" s="1"/>
      <c r="W652" s="17"/>
    </row>
    <row r="653" spans="2:26" ht="19.2" x14ac:dyDescent="0.45">
      <c r="C653" s="14"/>
      <c r="D653" s="9"/>
      <c r="M653" s="20"/>
      <c r="N653" s="31"/>
      <c r="O653" s="14"/>
      <c r="W653" s="17"/>
    </row>
    <row r="654" spans="2:26" x14ac:dyDescent="0.3">
      <c r="B654" s="2" t="s">
        <v>423</v>
      </c>
      <c r="I654" t="str">
        <f>CONCATENATE("ALTER TABLE"," ",B654)</f>
        <v>ALTER TABLE TM_BACKLOG_HISTORY</v>
      </c>
      <c r="N654" s="5" t="str">
        <f>CONCATENATE("CREATE TABLE ",B654," ","(")</f>
        <v>CREATE TABLE TM_BACKLOG_HISTORY (</v>
      </c>
    </row>
    <row r="655" spans="2:26" ht="19.2" x14ac:dyDescent="0.45">
      <c r="B655" s="1" t="s">
        <v>2</v>
      </c>
      <c r="C655" s="1" t="s">
        <v>1</v>
      </c>
      <c r="D655" s="4">
        <v>30</v>
      </c>
      <c r="E655" s="24" t="s">
        <v>113</v>
      </c>
      <c r="I655" t="str">
        <f>I654</f>
        <v>ALTER TABLE TM_BACKLOG_HISTORY</v>
      </c>
      <c r="J655" t="str">
        <f t="shared" ref="J655:J661" si="283">CONCATENATE(LEFT(CONCATENATE(" ADD "," ",N655,";"),LEN(CONCATENATE(" ADD "," ",N655,";"))-2),";")</f>
        <v xml:space="preserve"> ADD  ID VARCHAR(30) NOT NULL ;</v>
      </c>
      <c r="K655" s="21" t="str">
        <f t="shared" ref="K655:K661" si="284">CONCATENATE(LEFT(CONCATENATE("  ALTER COLUMN  "," ",N655,";"),LEN(CONCATENATE("  ALTER COLUMN  "," ",N655,";"))-2),";")</f>
        <v xml:space="preserve">  ALTER COLUMN   ID VARCHAR(30) NOT NULL ;</v>
      </c>
      <c r="L655" s="12"/>
      <c r="M655" s="18" t="str">
        <f t="shared" ref="M655:M661" si="285">CONCATENATE(B655,",")</f>
        <v>ID,</v>
      </c>
      <c r="N655" s="5" t="str">
        <f>CONCATENATE(B655," ",C655,"(",D655,") ",E655," ,")</f>
        <v>ID VARCHAR(30) NOT NULL ,</v>
      </c>
      <c r="O655" s="1" t="s">
        <v>2</v>
      </c>
      <c r="P655" s="6"/>
      <c r="Q655" s="6"/>
      <c r="R655" s="6"/>
      <c r="S655" s="6"/>
      <c r="T655" s="6"/>
      <c r="U655" s="6"/>
      <c r="V655" s="6"/>
      <c r="W655" s="17" t="str">
        <f t="shared" ref="W655:W661" si="286">CONCATENATE(,LOWER(O655),UPPER(LEFT(P655,1)),LOWER(RIGHT(P655,LEN(P655)-IF(LEN(P655)&gt;0,1,LEN(P655)))),UPPER(LEFT(Q655,1)),LOWER(RIGHT(Q655,LEN(Q655)-IF(LEN(Q655)&gt;0,1,LEN(Q655)))),UPPER(LEFT(R655,1)),LOWER(RIGHT(R655,LEN(R655)-IF(LEN(R655)&gt;0,1,LEN(R655)))),UPPER(LEFT(S655,1)),LOWER(RIGHT(S655,LEN(S655)-IF(LEN(S655)&gt;0,1,LEN(S655)))),UPPER(LEFT(T655,1)),LOWER(RIGHT(T655,LEN(T655)-IF(LEN(T655)&gt;0,1,LEN(T655)))),UPPER(LEFT(U655,1)),LOWER(RIGHT(U655,LEN(U655)-IF(LEN(U655)&gt;0,1,LEN(U655)))),UPPER(LEFT(V655,1)),LOWER(RIGHT(V655,LEN(V655)-IF(LEN(V655)&gt;0,1,LEN(V655)))))</f>
        <v>id</v>
      </c>
      <c r="X655" s="3" t="str">
        <f t="shared" ref="X655:X661" si="287">CONCATENATE("""",W655,"""",":","""","""",",")</f>
        <v>"id":"",</v>
      </c>
      <c r="Y655" s="22" t="str">
        <f t="shared" ref="Y655:Y661" si="288">CONCATENATE("public static String ",,B655,,"=","""",W655,""";")</f>
        <v>public static String ID="id";</v>
      </c>
      <c r="Z655" s="7" t="str">
        <f t="shared" ref="Z655:Z661" si="289">CONCATENATE("private String ",W655,"=","""""",";")</f>
        <v>private String id="";</v>
      </c>
    </row>
    <row r="656" spans="2:26" ht="19.2" x14ac:dyDescent="0.45">
      <c r="B656" s="1" t="s">
        <v>3</v>
      </c>
      <c r="C656" s="1" t="s">
        <v>1</v>
      </c>
      <c r="D656" s="4">
        <v>10</v>
      </c>
      <c r="I656" t="str">
        <f>I655</f>
        <v>ALTER TABLE TM_BACKLOG_HISTORY</v>
      </c>
      <c r="J656" t="str">
        <f t="shared" si="283"/>
        <v xml:space="preserve"> ADD  STATUS VARCHAR(10);</v>
      </c>
      <c r="K656" s="21" t="str">
        <f t="shared" si="284"/>
        <v xml:space="preserve">  ALTER COLUMN   STATUS VARCHAR(10);</v>
      </c>
      <c r="L656" s="12"/>
      <c r="M656" s="18" t="str">
        <f t="shared" si="285"/>
        <v>STATUS,</v>
      </c>
      <c r="N656" s="5" t="str">
        <f t="shared" ref="N656:N669" si="290">CONCATENATE(B656," ",C656,"(",D656,")",",")</f>
        <v>STATUS VARCHAR(10),</v>
      </c>
      <c r="O656" s="1" t="s">
        <v>3</v>
      </c>
      <c r="W656" s="17" t="str">
        <f t="shared" si="286"/>
        <v>status</v>
      </c>
      <c r="X656" s="3" t="str">
        <f t="shared" si="287"/>
        <v>"status":"",</v>
      </c>
      <c r="Y656" s="22" t="str">
        <f t="shared" si="288"/>
        <v>public static String STATUS="status";</v>
      </c>
      <c r="Z656" s="7" t="str">
        <f t="shared" si="289"/>
        <v>private String status="";</v>
      </c>
    </row>
    <row r="657" spans="2:26" ht="19.2" x14ac:dyDescent="0.45">
      <c r="B657" s="1" t="s">
        <v>4</v>
      </c>
      <c r="C657" s="1" t="s">
        <v>1</v>
      </c>
      <c r="D657" s="4">
        <v>30</v>
      </c>
      <c r="I657" t="str">
        <f>I656</f>
        <v>ALTER TABLE TM_BACKLOG_HISTORY</v>
      </c>
      <c r="J657" t="str">
        <f t="shared" si="283"/>
        <v xml:space="preserve"> ADD  INSERT_DATE VARCHAR(30);</v>
      </c>
      <c r="K657" s="21" t="str">
        <f t="shared" si="284"/>
        <v xml:space="preserve">  ALTER COLUMN   INSERT_DATE VARCHAR(30);</v>
      </c>
      <c r="L657" s="12"/>
      <c r="M657" s="18" t="str">
        <f t="shared" si="285"/>
        <v>INSERT_DATE,</v>
      </c>
      <c r="N657" s="5" t="str">
        <f t="shared" si="290"/>
        <v>INSERT_DATE VARCHAR(30),</v>
      </c>
      <c r="O657" s="1" t="s">
        <v>7</v>
      </c>
      <c r="P657" t="s">
        <v>8</v>
      </c>
      <c r="W657" s="17" t="str">
        <f t="shared" si="286"/>
        <v>insertDate</v>
      </c>
      <c r="X657" s="3" t="str">
        <f t="shared" si="287"/>
        <v>"insertDate":"",</v>
      </c>
      <c r="Y657" s="22" t="str">
        <f t="shared" si="288"/>
        <v>public static String INSERT_DATE="insertDate";</v>
      </c>
      <c r="Z657" s="7" t="str">
        <f t="shared" si="289"/>
        <v>private String insertDate="";</v>
      </c>
    </row>
    <row r="658" spans="2:26" ht="19.2" x14ac:dyDescent="0.45">
      <c r="B658" s="1" t="s">
        <v>5</v>
      </c>
      <c r="C658" s="1" t="s">
        <v>1</v>
      </c>
      <c r="D658" s="4">
        <v>30</v>
      </c>
      <c r="I658" t="str">
        <f>I657</f>
        <v>ALTER TABLE TM_BACKLOG_HISTORY</v>
      </c>
      <c r="J658" t="str">
        <f t="shared" si="283"/>
        <v xml:space="preserve"> ADD  MODIFICATION_DATE VARCHAR(30);</v>
      </c>
      <c r="K658" s="21" t="str">
        <f t="shared" si="284"/>
        <v xml:space="preserve">  ALTER COLUMN   MODIFICATION_DATE VARCHAR(30);</v>
      </c>
      <c r="L658" s="12"/>
      <c r="M658" s="18" t="str">
        <f t="shared" si="285"/>
        <v>MODIFICATION_DATE,</v>
      </c>
      <c r="N658" s="5" t="str">
        <f t="shared" si="290"/>
        <v>MODIFICATION_DATE VARCHAR(30),</v>
      </c>
      <c r="O658" s="1" t="s">
        <v>9</v>
      </c>
      <c r="P658" t="s">
        <v>8</v>
      </c>
      <c r="W658" s="17" t="str">
        <f t="shared" si="286"/>
        <v>modificationDate</v>
      </c>
      <c r="X658" s="3" t="str">
        <f t="shared" si="287"/>
        <v>"modificationDate":"",</v>
      </c>
      <c r="Y658" s="22" t="str">
        <f t="shared" si="288"/>
        <v>public static String MODIFICATION_DATE="modificationDate";</v>
      </c>
      <c r="Z658" s="7" t="str">
        <f t="shared" si="289"/>
        <v>private String modificationDate="";</v>
      </c>
    </row>
    <row r="659" spans="2:26" ht="19.2" x14ac:dyDescent="0.45">
      <c r="B659" s="1" t="s">
        <v>274</v>
      </c>
      <c r="C659" s="1" t="s">
        <v>1</v>
      </c>
      <c r="D659" s="4">
        <v>45</v>
      </c>
      <c r="I659" t="str">
        <f>I658</f>
        <v>ALTER TABLE TM_BACKLOG_HISTORY</v>
      </c>
      <c r="J659" t="str">
        <f>CONCATENATE(LEFT(CONCATENATE(" ADD "," ",N659,";"),LEN(CONCATENATE(" ADD "," ",N659,";"))-2),";")</f>
        <v xml:space="preserve"> ADD  FK_PROJECT_ID VARCHAR(45);</v>
      </c>
      <c r="K659" s="21" t="str">
        <f>CONCATENATE(LEFT(CONCATENATE("  ALTER COLUMN  "," ",N659,";"),LEN(CONCATENATE("  ALTER COLUMN  "," ",N659,";"))-2),";")</f>
        <v xml:space="preserve">  ALTER COLUMN   FK_PROJECT_ID VARCHAR(45);</v>
      </c>
      <c r="L659" s="12"/>
      <c r="M659" s="18" t="str">
        <f>CONCATENATE(B659,",")</f>
        <v>FK_PROJECT_ID,</v>
      </c>
      <c r="N659" s="5" t="str">
        <f>CONCATENATE(B659," ",C659,"(",D659,")",",")</f>
        <v>FK_PROJECT_ID VARCHAR(45),</v>
      </c>
      <c r="O659" s="1" t="s">
        <v>10</v>
      </c>
      <c r="P659" t="s">
        <v>288</v>
      </c>
      <c r="Q659" t="s">
        <v>2</v>
      </c>
      <c r="W659" s="17" t="str">
        <f>CONCATENATE(,LOWER(O659),UPPER(LEFT(P659,1)),LOWER(RIGHT(P659,LEN(P659)-IF(LEN(P659)&gt;0,1,LEN(P659)))),UPPER(LEFT(Q659,1)),LOWER(RIGHT(Q659,LEN(Q659)-IF(LEN(Q659)&gt;0,1,LEN(Q659)))),UPPER(LEFT(R659,1)),LOWER(RIGHT(R659,LEN(R659)-IF(LEN(R659)&gt;0,1,LEN(R659)))),UPPER(LEFT(S659,1)),LOWER(RIGHT(S659,LEN(S659)-IF(LEN(S659)&gt;0,1,LEN(S659)))),UPPER(LEFT(T659,1)),LOWER(RIGHT(T659,LEN(T659)-IF(LEN(T659)&gt;0,1,LEN(T659)))),UPPER(LEFT(U659,1)),LOWER(RIGHT(U659,LEN(U659)-IF(LEN(U659)&gt;0,1,LEN(U659)))),UPPER(LEFT(V659,1)),LOWER(RIGHT(V659,LEN(V659)-IF(LEN(V659)&gt;0,1,LEN(V659)))))</f>
        <v>fkProjectId</v>
      </c>
      <c r="X659" s="3" t="str">
        <f>CONCATENATE("""",W659,"""",":","""","""",",")</f>
        <v>"fkProjectId":"",</v>
      </c>
      <c r="Y659" s="22" t="str">
        <f>CONCATENATE("public static String ",,B659,,"=","""",W659,""";")</f>
        <v>public static String FK_PROJECT_ID="fkProjectId";</v>
      </c>
      <c r="Z659" s="7" t="str">
        <f>CONCATENATE("private String ",W659,"=","""""",";")</f>
        <v>private String fkProjectId="";</v>
      </c>
    </row>
    <row r="660" spans="2:26" ht="19.2" x14ac:dyDescent="0.45">
      <c r="B660" s="1" t="s">
        <v>367</v>
      </c>
      <c r="C660" s="1" t="s">
        <v>1</v>
      </c>
      <c r="D660" s="4">
        <v>45</v>
      </c>
      <c r="I660" t="str">
        <f>I650</f>
        <v>ALTER TABLE TM_INPUT</v>
      </c>
      <c r="J660" t="str">
        <f t="shared" si="283"/>
        <v xml:space="preserve"> ADD  FK_BACKLOG_ID VARCHAR(45);</v>
      </c>
      <c r="K660" s="21" t="str">
        <f t="shared" si="284"/>
        <v xml:space="preserve">  ALTER COLUMN   FK_BACKLOG_ID VARCHAR(45);</v>
      </c>
      <c r="L660" s="12"/>
      <c r="M660" s="18" t="str">
        <f t="shared" si="285"/>
        <v>FK_BACKLOG_ID,</v>
      </c>
      <c r="N660" s="5" t="str">
        <f t="shared" si="290"/>
        <v>FK_BACKLOG_ID VARCHAR(45),</v>
      </c>
      <c r="O660" s="1" t="s">
        <v>10</v>
      </c>
      <c r="P660" t="s">
        <v>354</v>
      </c>
      <c r="Q660" t="s">
        <v>2</v>
      </c>
      <c r="W660" s="17" t="str">
        <f t="shared" si="286"/>
        <v>fkBacklogId</v>
      </c>
      <c r="X660" s="3" t="str">
        <f t="shared" si="287"/>
        <v>"fkBacklogId":"",</v>
      </c>
      <c r="Y660" s="22" t="str">
        <f t="shared" si="288"/>
        <v>public static String FK_BACKLOG_ID="fkBacklogId";</v>
      </c>
      <c r="Z660" s="7" t="str">
        <f t="shared" si="289"/>
        <v>private String fkBacklogId="";</v>
      </c>
    </row>
    <row r="661" spans="2:26" ht="19.2" x14ac:dyDescent="0.45">
      <c r="B661" s="1" t="s">
        <v>424</v>
      </c>
      <c r="C661" s="1" t="s">
        <v>1</v>
      </c>
      <c r="D661" s="4">
        <v>222</v>
      </c>
      <c r="I661">
        <f>I477</f>
        <v>0</v>
      </c>
      <c r="J661" t="str">
        <f t="shared" si="283"/>
        <v xml:space="preserve"> ADD  HISTORY_TYPE VARCHAR(222);</v>
      </c>
      <c r="K661" s="21" t="str">
        <f t="shared" si="284"/>
        <v xml:space="preserve">  ALTER COLUMN   HISTORY_TYPE VARCHAR(222);</v>
      </c>
      <c r="L661" s="12"/>
      <c r="M661" s="18" t="str">
        <f t="shared" si="285"/>
        <v>HISTORY_TYPE,</v>
      </c>
      <c r="N661" s="5" t="str">
        <f t="shared" si="290"/>
        <v>HISTORY_TYPE VARCHAR(222),</v>
      </c>
      <c r="O661" s="1" t="s">
        <v>430</v>
      </c>
      <c r="P661" t="s">
        <v>51</v>
      </c>
      <c r="W661" s="17" t="str">
        <f t="shared" si="286"/>
        <v>historyType</v>
      </c>
      <c r="X661" s="3" t="str">
        <f t="shared" si="287"/>
        <v>"historyType":"",</v>
      </c>
      <c r="Y661" s="22" t="str">
        <f t="shared" si="288"/>
        <v>public static String HISTORY_TYPE="historyType";</v>
      </c>
      <c r="Z661" s="7" t="str">
        <f t="shared" si="289"/>
        <v>private String historyType="";</v>
      </c>
    </row>
    <row r="662" spans="2:26" ht="19.2" x14ac:dyDescent="0.45">
      <c r="B662" s="1" t="s">
        <v>425</v>
      </c>
      <c r="C662" s="1" t="s">
        <v>1</v>
      </c>
      <c r="D662" s="4">
        <v>45</v>
      </c>
      <c r="I662">
        <f>I652</f>
        <v>0</v>
      </c>
      <c r="J662" t="str">
        <f>CONCATENATE(LEFT(CONCATENATE(" ADD "," ",N662,";"),LEN(CONCATENATE(" ADD "," ",N662,";"))-2),";")</f>
        <v xml:space="preserve"> ADD  HISTORY_DATE VARCHAR(45);</v>
      </c>
      <c r="K662" s="21" t="str">
        <f>CONCATENATE(LEFT(CONCATENATE("  ALTER COLUMN  "," ",N662,";"),LEN(CONCATENATE("  ALTER COLUMN  "," ",N662,";"))-2),";")</f>
        <v xml:space="preserve">  ALTER COLUMN   HISTORY_DATE VARCHAR(45);</v>
      </c>
      <c r="L662" s="12"/>
      <c r="M662" s="18" t="str">
        <f>CONCATENATE(B662,",")</f>
        <v>HISTORY_DATE,</v>
      </c>
      <c r="N662" s="5" t="str">
        <f t="shared" si="290"/>
        <v>HISTORY_DATE VARCHAR(45),</v>
      </c>
      <c r="O662" s="1" t="s">
        <v>430</v>
      </c>
      <c r="P662" t="s">
        <v>8</v>
      </c>
      <c r="W662" s="17" t="str">
        <f>CONCATENATE(,LOWER(O662),UPPER(LEFT(P662,1)),LOWER(RIGHT(P662,LEN(P662)-IF(LEN(P662)&gt;0,1,LEN(P662)))),UPPER(LEFT(Q662,1)),LOWER(RIGHT(Q662,LEN(Q662)-IF(LEN(Q662)&gt;0,1,LEN(Q662)))),UPPER(LEFT(R662,1)),LOWER(RIGHT(R662,LEN(R662)-IF(LEN(R662)&gt;0,1,LEN(R662)))),UPPER(LEFT(S662,1)),LOWER(RIGHT(S662,LEN(S662)-IF(LEN(S662)&gt;0,1,LEN(S662)))),UPPER(LEFT(T662,1)),LOWER(RIGHT(T662,LEN(T662)-IF(LEN(T662)&gt;0,1,LEN(T662)))),UPPER(LEFT(U662,1)),LOWER(RIGHT(U662,LEN(U662)-IF(LEN(U662)&gt;0,1,LEN(U662)))),UPPER(LEFT(V662,1)),LOWER(RIGHT(V662,LEN(V662)-IF(LEN(V662)&gt;0,1,LEN(V662)))))</f>
        <v>historyDate</v>
      </c>
      <c r="X662" s="3" t="str">
        <f>CONCATENATE("""",W662,"""",":","""","""",",")</f>
        <v>"historyDate":"",</v>
      </c>
      <c r="Y662" s="22" t="str">
        <f>CONCATENATE("public static String ",,B662,,"=","""",W662,""";")</f>
        <v>public static String HISTORY_DATE="historyDate";</v>
      </c>
      <c r="Z662" s="7" t="str">
        <f>CONCATENATE("private String ",W662,"=","""""",";")</f>
        <v>private String historyDate="";</v>
      </c>
    </row>
    <row r="663" spans="2:26" ht="19.2" x14ac:dyDescent="0.45">
      <c r="B663" s="1" t="s">
        <v>426</v>
      </c>
      <c r="C663" s="1" t="s">
        <v>1</v>
      </c>
      <c r="D663" s="4">
        <v>45</v>
      </c>
      <c r="I663">
        <f>I479</f>
        <v>0</v>
      </c>
      <c r="J663" t="str">
        <f>CONCATENATE(LEFT(CONCATENATE(" ADD "," ",N663,";"),LEN(CONCATENATE(" ADD "," ",N663,";"))-2),";")</f>
        <v xml:space="preserve"> ADD  HISTORY_TIME VARCHAR(45);</v>
      </c>
      <c r="K663" s="21" t="str">
        <f>CONCATENATE(LEFT(CONCATENATE("  ALTER COLUMN  "," ",N663,";"),LEN(CONCATENATE("  ALTER COLUMN  "," ",N663,";"))-2),";")</f>
        <v xml:space="preserve">  ALTER COLUMN   HISTORY_TIME VARCHAR(45);</v>
      </c>
      <c r="L663" s="12"/>
      <c r="M663" s="18" t="str">
        <f>CONCATENATE(B663,",")</f>
        <v>HISTORY_TIME,</v>
      </c>
      <c r="N663" s="5" t="str">
        <f t="shared" si="290"/>
        <v>HISTORY_TIME VARCHAR(45),</v>
      </c>
      <c r="O663" s="1" t="s">
        <v>430</v>
      </c>
      <c r="P663" t="s">
        <v>133</v>
      </c>
      <c r="W663" s="17" t="str">
        <f>CONCATENATE(,LOWER(O663),UPPER(LEFT(P663,1)),LOWER(RIGHT(P663,LEN(P663)-IF(LEN(P663)&gt;0,1,LEN(P663)))),UPPER(LEFT(Q663,1)),LOWER(RIGHT(Q663,LEN(Q663)-IF(LEN(Q663)&gt;0,1,LEN(Q663)))),UPPER(LEFT(R663,1)),LOWER(RIGHT(R663,LEN(R663)-IF(LEN(R663)&gt;0,1,LEN(R663)))),UPPER(LEFT(S663,1)),LOWER(RIGHT(S663,LEN(S663)-IF(LEN(S663)&gt;0,1,LEN(S663)))),UPPER(LEFT(T663,1)),LOWER(RIGHT(T663,LEN(T663)-IF(LEN(T663)&gt;0,1,LEN(T663)))),UPPER(LEFT(U663,1)),LOWER(RIGHT(U663,LEN(U663)-IF(LEN(U663)&gt;0,1,LEN(U663)))),UPPER(LEFT(V663,1)),LOWER(RIGHT(V663,LEN(V663)-IF(LEN(V663)&gt;0,1,LEN(V663)))))</f>
        <v>historyTime</v>
      </c>
      <c r="X663" s="3" t="str">
        <f>CONCATENATE("""",W663,"""",":","""","""",",")</f>
        <v>"historyTime":"",</v>
      </c>
      <c r="Y663" s="22" t="str">
        <f>CONCATENATE("public static String ",,B663,,"=","""",W663,""";")</f>
        <v>public static String HISTORY_TIME="historyTime";</v>
      </c>
      <c r="Z663" s="7" t="str">
        <f>CONCATENATE("private String ",W663,"=","""""",";")</f>
        <v>private String historyTime="";</v>
      </c>
    </row>
    <row r="664" spans="2:26" ht="19.2" x14ac:dyDescent="0.45">
      <c r="B664" s="1" t="s">
        <v>427</v>
      </c>
      <c r="C664" s="1" t="s">
        <v>1</v>
      </c>
      <c r="D664" s="4">
        <v>45</v>
      </c>
      <c r="I664" t="str">
        <f>I655</f>
        <v>ALTER TABLE TM_BACKLOG_HISTORY</v>
      </c>
      <c r="J664" t="str">
        <f t="shared" ref="J664:J669" si="291">CONCATENATE(LEFT(CONCATENATE(" ADD "," ",N664,";"),LEN(CONCATENATE(" ADD "," ",N664,";"))-2),";")</f>
        <v xml:space="preserve"> ADD  HISTORY_TELLER_ID VARCHAR(45);</v>
      </c>
      <c r="K664" s="21" t="str">
        <f t="shared" ref="K664:K669" si="292">CONCATENATE(LEFT(CONCATENATE("  ALTER COLUMN  "," ",N664,";"),LEN(CONCATENATE("  ALTER COLUMN  "," ",N664,";"))-2),";")</f>
        <v xml:space="preserve">  ALTER COLUMN   HISTORY_TELLER_ID VARCHAR(45);</v>
      </c>
      <c r="L664" s="12"/>
      <c r="M664" s="18" t="str">
        <f t="shared" ref="M664:M669" si="293">CONCATENATE(B664,",")</f>
        <v>HISTORY_TELLER_ID,</v>
      </c>
      <c r="N664" s="5" t="str">
        <f t="shared" si="290"/>
        <v>HISTORY_TELLER_ID VARCHAR(45),</v>
      </c>
      <c r="O664" s="1" t="s">
        <v>430</v>
      </c>
      <c r="P664" t="s">
        <v>431</v>
      </c>
      <c r="Q664" t="s">
        <v>2</v>
      </c>
      <c r="W664" s="17" t="str">
        <f t="shared" ref="W664:W669" si="294">CONCATENATE(,LOWER(O664),UPPER(LEFT(P664,1)),LOWER(RIGHT(P664,LEN(P664)-IF(LEN(P664)&gt;0,1,LEN(P664)))),UPPER(LEFT(Q664,1)),LOWER(RIGHT(Q664,LEN(Q664)-IF(LEN(Q664)&gt;0,1,LEN(Q664)))),UPPER(LEFT(R664,1)),LOWER(RIGHT(R664,LEN(R664)-IF(LEN(R664)&gt;0,1,LEN(R664)))),UPPER(LEFT(S664,1)),LOWER(RIGHT(S664,LEN(S664)-IF(LEN(S664)&gt;0,1,LEN(S664)))),UPPER(LEFT(T664,1)),LOWER(RIGHT(T664,LEN(T664)-IF(LEN(T664)&gt;0,1,LEN(T664)))),UPPER(LEFT(U664,1)),LOWER(RIGHT(U664,LEN(U664)-IF(LEN(U664)&gt;0,1,LEN(U664)))),UPPER(LEFT(V664,1)),LOWER(RIGHT(V664,LEN(V664)-IF(LEN(V664)&gt;0,1,LEN(V664)))))</f>
        <v>historyTellerId</v>
      </c>
      <c r="X664" s="3" t="str">
        <f t="shared" ref="X664:X669" si="295">CONCATENATE("""",W664,"""",":","""","""",",")</f>
        <v>"historyTellerId":"",</v>
      </c>
      <c r="Y664" s="22" t="str">
        <f t="shared" ref="Y664:Y669" si="296">CONCATENATE("public static String ",,B664,,"=","""",W664,""";")</f>
        <v>public static String HISTORY_TELLER_ID="historyTellerId";</v>
      </c>
      <c r="Z664" s="7" t="str">
        <f t="shared" ref="Z664:Z669" si="297">CONCATENATE("private String ",W664,"=","""""",";")</f>
        <v>private String historyTellerId="";</v>
      </c>
    </row>
    <row r="665" spans="2:26" ht="19.2" x14ac:dyDescent="0.45">
      <c r="B665" s="1" t="s">
        <v>97</v>
      </c>
      <c r="C665" s="1" t="s">
        <v>1</v>
      </c>
      <c r="D665" s="4">
        <v>1000</v>
      </c>
      <c r="I665" t="str">
        <f>I656</f>
        <v>ALTER TABLE TM_BACKLOG_HISTORY</v>
      </c>
      <c r="J665" t="str">
        <f t="shared" si="291"/>
        <v xml:space="preserve"> ADD  PARAM_1 VARCHAR(1000);</v>
      </c>
      <c r="K665" s="21" t="str">
        <f t="shared" si="292"/>
        <v xml:space="preserve">  ALTER COLUMN   PARAM_1 VARCHAR(1000);</v>
      </c>
      <c r="L665" s="12"/>
      <c r="M665" s="18" t="str">
        <f t="shared" si="293"/>
        <v>PARAM_1,</v>
      </c>
      <c r="N665" s="5" t="str">
        <f t="shared" si="290"/>
        <v>PARAM_1 VARCHAR(1000),</v>
      </c>
      <c r="O665" s="1" t="s">
        <v>102</v>
      </c>
      <c r="P665">
        <v>1</v>
      </c>
      <c r="W665" s="17" t="str">
        <f t="shared" si="294"/>
        <v>param1</v>
      </c>
      <c r="X665" s="3" t="str">
        <f t="shared" si="295"/>
        <v>"param1":"",</v>
      </c>
      <c r="Y665" s="22" t="str">
        <f t="shared" si="296"/>
        <v>public static String PARAM_1="param1";</v>
      </c>
      <c r="Z665" s="7" t="str">
        <f t="shared" si="297"/>
        <v>private String param1="";</v>
      </c>
    </row>
    <row r="666" spans="2:26" ht="19.2" x14ac:dyDescent="0.45">
      <c r="B666" s="1" t="s">
        <v>98</v>
      </c>
      <c r="C666" s="1" t="s">
        <v>1</v>
      </c>
      <c r="D666" s="4">
        <v>1000</v>
      </c>
      <c r="I666" t="str">
        <f>I654</f>
        <v>ALTER TABLE TM_BACKLOG_HISTORY</v>
      </c>
      <c r="J666" t="str">
        <f>CONCATENATE(LEFT(CONCATENATE(" ADD "," ",N666,";"),LEN(CONCATENATE(" ADD "," ",N666,";"))-2),";")</f>
        <v xml:space="preserve"> ADD  PARAM_2 VARCHAR(1000);</v>
      </c>
      <c r="K666" s="21" t="str">
        <f>CONCATENATE(LEFT(CONCATENATE("  ALTER COLUMN  "," ",N666,";"),LEN(CONCATENATE("  ALTER COLUMN  "," ",N666,";"))-2),";")</f>
        <v xml:space="preserve">  ALTER COLUMN   PARAM_2 VARCHAR(1000);</v>
      </c>
      <c r="L666" s="12"/>
      <c r="M666" s="18" t="str">
        <f>CONCATENATE(B666,",")</f>
        <v>PARAM_2,</v>
      </c>
      <c r="N666" s="5" t="str">
        <f>CONCATENATE(B666," ",C666,"(",D666,")",",")</f>
        <v>PARAM_2 VARCHAR(1000),</v>
      </c>
      <c r="O666" s="1" t="s">
        <v>102</v>
      </c>
      <c r="P666">
        <v>2</v>
      </c>
      <c r="W666" s="17" t="str">
        <f>CONCATENATE(,LOWER(O666),UPPER(LEFT(P666,1)),LOWER(RIGHT(P666,LEN(P666)-IF(LEN(P666)&gt;0,1,LEN(P666)))),UPPER(LEFT(Q666,1)),LOWER(RIGHT(Q666,LEN(Q666)-IF(LEN(Q666)&gt;0,1,LEN(Q666)))),UPPER(LEFT(R666,1)),LOWER(RIGHT(R666,LEN(R666)-IF(LEN(R666)&gt;0,1,LEN(R666)))),UPPER(LEFT(S666,1)),LOWER(RIGHT(S666,LEN(S666)-IF(LEN(S666)&gt;0,1,LEN(S666)))),UPPER(LEFT(T666,1)),LOWER(RIGHT(T666,LEN(T666)-IF(LEN(T666)&gt;0,1,LEN(T666)))),UPPER(LEFT(U666,1)),LOWER(RIGHT(U666,LEN(U666)-IF(LEN(U666)&gt;0,1,LEN(U666)))),UPPER(LEFT(V666,1)),LOWER(RIGHT(V666,LEN(V666)-IF(LEN(V666)&gt;0,1,LEN(V666)))))</f>
        <v>param2</v>
      </c>
      <c r="X666" s="3" t="str">
        <f>CONCATENATE("""",W666,"""",":","""","""",",")</f>
        <v>"param2":"",</v>
      </c>
      <c r="Y666" s="22" t="str">
        <f>CONCATENATE("public static String ",,B666,,"=","""",W666,""";")</f>
        <v>public static String PARAM_2="param2";</v>
      </c>
      <c r="Z666" s="7" t="str">
        <f>CONCATENATE("private String ",W666,"=","""""",";")</f>
        <v>private String param2="";</v>
      </c>
    </row>
    <row r="667" spans="2:26" ht="19.2" x14ac:dyDescent="0.45">
      <c r="B667" s="1" t="s">
        <v>99</v>
      </c>
      <c r="C667" s="1" t="s">
        <v>1</v>
      </c>
      <c r="D667" s="4">
        <v>1000</v>
      </c>
      <c r="I667" t="str">
        <f>I655</f>
        <v>ALTER TABLE TM_BACKLOG_HISTORY</v>
      </c>
      <c r="J667" t="str">
        <f t="shared" si="291"/>
        <v xml:space="preserve"> ADD  PARAM_3 VARCHAR(1000);</v>
      </c>
      <c r="K667" s="21" t="str">
        <f t="shared" si="292"/>
        <v xml:space="preserve">  ALTER COLUMN   PARAM_3 VARCHAR(1000);</v>
      </c>
      <c r="L667" s="12"/>
      <c r="M667" s="18" t="str">
        <f t="shared" si="293"/>
        <v>PARAM_3,</v>
      </c>
      <c r="N667" s="5" t="str">
        <f t="shared" si="290"/>
        <v>PARAM_3 VARCHAR(1000),</v>
      </c>
      <c r="O667" s="1" t="s">
        <v>102</v>
      </c>
      <c r="P667">
        <v>3</v>
      </c>
      <c r="W667" s="17" t="str">
        <f t="shared" si="294"/>
        <v>param3</v>
      </c>
      <c r="X667" s="3" t="str">
        <f t="shared" si="295"/>
        <v>"param3":"",</v>
      </c>
      <c r="Y667" s="22" t="str">
        <f t="shared" si="296"/>
        <v>public static String PARAM_3="param3";</v>
      </c>
      <c r="Z667" s="7" t="str">
        <f t="shared" si="297"/>
        <v>private String param3="";</v>
      </c>
    </row>
    <row r="668" spans="2:26" ht="19.2" x14ac:dyDescent="0.45">
      <c r="B668" s="1" t="s">
        <v>444</v>
      </c>
      <c r="C668" s="1" t="s">
        <v>1</v>
      </c>
      <c r="D668" s="4">
        <v>50</v>
      </c>
      <c r="I668" t="str">
        <f>I656</f>
        <v>ALTER TABLE TM_BACKLOG_HISTORY</v>
      </c>
      <c r="J668" t="str">
        <f>CONCATENATE(LEFT(CONCATENATE(" ADD "," ",N668,";"),LEN(CONCATENATE(" ADD "," ",N668,";"))-2),";")</f>
        <v xml:space="preserve"> ADD  RELATION_ID VARCHAR(50);</v>
      </c>
      <c r="K668" s="21" t="str">
        <f>CONCATENATE(LEFT(CONCATENATE("  ALTER COLUMN  "," ",N668,";"),LEN(CONCATENATE("  ALTER COLUMN  "," ",N668,";"))-2),";")</f>
        <v xml:space="preserve">  ALTER COLUMN   RELATION_ID VARCHAR(50);</v>
      </c>
      <c r="L668" s="12"/>
      <c r="M668" s="18" t="str">
        <f>CONCATENATE(B668,",")</f>
        <v>RELATION_ID,</v>
      </c>
      <c r="N668" s="5" t="str">
        <f>CONCATENATE(B668," ",C668,"(",D668,")",",")</f>
        <v>RELATION_ID VARCHAR(50),</v>
      </c>
      <c r="O668" s="1" t="s">
        <v>445</v>
      </c>
      <c r="P668" t="s">
        <v>2</v>
      </c>
      <c r="W668" s="17" t="str">
        <f>CONCATENATE(,LOWER(O668),UPPER(LEFT(P668,1)),LOWER(RIGHT(P668,LEN(P668)-IF(LEN(P668)&gt;0,1,LEN(P668)))),UPPER(LEFT(Q668,1)),LOWER(RIGHT(Q668,LEN(Q668)-IF(LEN(Q668)&gt;0,1,LEN(Q668)))),UPPER(LEFT(R668,1)),LOWER(RIGHT(R668,LEN(R668)-IF(LEN(R668)&gt;0,1,LEN(R668)))),UPPER(LEFT(S668,1)),LOWER(RIGHT(S668,LEN(S668)-IF(LEN(S668)&gt;0,1,LEN(S668)))),UPPER(LEFT(T668,1)),LOWER(RIGHT(T668,LEN(T668)-IF(LEN(T668)&gt;0,1,LEN(T668)))),UPPER(LEFT(U668,1)),LOWER(RIGHT(U668,LEN(U668)-IF(LEN(U668)&gt;0,1,LEN(U668)))),UPPER(LEFT(V668,1)),LOWER(RIGHT(V668,LEN(V668)-IF(LEN(V668)&gt;0,1,LEN(V668)))))</f>
        <v>relationId</v>
      </c>
      <c r="X668" s="3" t="str">
        <f>CONCATENATE("""",W668,"""",":","""","""",",")</f>
        <v>"relationId":"",</v>
      </c>
      <c r="Y668" s="22" t="str">
        <f>CONCATENATE("public static String ",,B668,,"=","""",W668,""";")</f>
        <v>public static String RELATION_ID="relationId";</v>
      </c>
      <c r="Z668" s="7" t="str">
        <f>CONCATENATE("private String ",W668,"=","""""",";")</f>
        <v>private String relationId="";</v>
      </c>
    </row>
    <row r="669" spans="2:26" ht="19.2" x14ac:dyDescent="0.45">
      <c r="B669" s="1" t="s">
        <v>428</v>
      </c>
      <c r="C669" s="1" t="s">
        <v>1</v>
      </c>
      <c r="D669" s="4">
        <v>4444</v>
      </c>
      <c r="I669">
        <f>I481</f>
        <v>0</v>
      </c>
      <c r="J669" t="str">
        <f t="shared" si="291"/>
        <v xml:space="preserve"> ADD  HISTORY_BODY VARCHAR(4444);</v>
      </c>
      <c r="K669" s="21" t="str">
        <f t="shared" si="292"/>
        <v xml:space="preserve">  ALTER COLUMN   HISTORY_BODY VARCHAR(4444);</v>
      </c>
      <c r="L669" s="12"/>
      <c r="M669" s="18" t="str">
        <f t="shared" si="293"/>
        <v>HISTORY_BODY,</v>
      </c>
      <c r="N669" s="5" t="str">
        <f t="shared" si="290"/>
        <v>HISTORY_BODY VARCHAR(4444),</v>
      </c>
      <c r="O669" s="1" t="s">
        <v>430</v>
      </c>
      <c r="P669" t="s">
        <v>429</v>
      </c>
      <c r="W669" s="17" t="str">
        <f t="shared" si="294"/>
        <v>historyBody</v>
      </c>
      <c r="X669" s="3" t="str">
        <f t="shared" si="295"/>
        <v>"historyBody":"",</v>
      </c>
      <c r="Y669" s="22" t="str">
        <f t="shared" si="296"/>
        <v>public static String HISTORY_BODY="historyBody";</v>
      </c>
      <c r="Z669" s="7" t="str">
        <f t="shared" si="297"/>
        <v>private String historyBody="";</v>
      </c>
    </row>
    <row r="670" spans="2:26" ht="19.2" x14ac:dyDescent="0.45">
      <c r="B670" s="1"/>
      <c r="C670" s="1"/>
      <c r="D670" s="4"/>
      <c r="L670" s="12"/>
      <c r="M670" s="18"/>
      <c r="N670" s="33" t="s">
        <v>130</v>
      </c>
      <c r="O670" s="1"/>
      <c r="W670" s="17"/>
    </row>
    <row r="671" spans="2:26" ht="19.2" x14ac:dyDescent="0.45">
      <c r="B671" s="1"/>
      <c r="C671" s="1"/>
      <c r="D671" s="4"/>
      <c r="L671" s="12"/>
      <c r="M671" s="18"/>
      <c r="N671" s="31" t="s">
        <v>126</v>
      </c>
      <c r="O671" s="1"/>
      <c r="W671" s="17"/>
    </row>
    <row r="672" spans="2:26" x14ac:dyDescent="0.3">
      <c r="B672" s="2" t="s">
        <v>432</v>
      </c>
      <c r="I672" t="str">
        <f>CONCATENATE("ALTER TABLE"," ",B672)</f>
        <v>ALTER TABLE TM_BACKLOG_HISTORY_LIST</v>
      </c>
      <c r="J672" t="s">
        <v>293</v>
      </c>
      <c r="K672" s="26" t="str">
        <f>CONCATENATE(J672," VIEW ",B672," AS SELECT")</f>
        <v>create OR REPLACE VIEW TM_BACKLOG_HISTORY_LIST AS SELECT</v>
      </c>
      <c r="N672" s="5" t="str">
        <f>CONCATENATE("CREATE TABLE ",B672," ","(")</f>
        <v>CREATE TABLE TM_BACKLOG_HISTORY_LIST (</v>
      </c>
    </row>
    <row r="673" spans="2:26" ht="19.2" x14ac:dyDescent="0.45">
      <c r="B673" s="1" t="s">
        <v>2</v>
      </c>
      <c r="C673" s="1" t="s">
        <v>1</v>
      </c>
      <c r="D673" s="4">
        <v>30</v>
      </c>
      <c r="E673" s="24" t="s">
        <v>113</v>
      </c>
      <c r="I673" t="str">
        <f>I672</f>
        <v>ALTER TABLE TM_BACKLOG_HISTORY_LIST</v>
      </c>
      <c r="K673" s="25" t="str">
        <f>CONCATENATE("T.",B673,",")</f>
        <v>T.ID,</v>
      </c>
      <c r="L673" s="12"/>
      <c r="M673" s="18" t="str">
        <f t="shared" ref="M673:M690" si="298">CONCATENATE(B673,",")</f>
        <v>ID,</v>
      </c>
      <c r="N673" s="5" t="str">
        <f>CONCATENATE(B673," ",C673,"(",D673,") ",E673," ,")</f>
        <v>ID VARCHAR(30) NOT NULL ,</v>
      </c>
      <c r="O673" s="1" t="s">
        <v>2</v>
      </c>
      <c r="P673" s="6"/>
      <c r="Q673" s="6"/>
      <c r="R673" s="6"/>
      <c r="S673" s="6"/>
      <c r="T673" s="6"/>
      <c r="U673" s="6"/>
      <c r="V673" s="6"/>
      <c r="W673" s="17" t="str">
        <f t="shared" ref="W673:W690" si="299">CONCATENATE(,LOWER(O673),UPPER(LEFT(P673,1)),LOWER(RIGHT(P673,LEN(P673)-IF(LEN(P673)&gt;0,1,LEN(P673)))),UPPER(LEFT(Q673,1)),LOWER(RIGHT(Q673,LEN(Q673)-IF(LEN(Q673)&gt;0,1,LEN(Q673)))),UPPER(LEFT(R673,1)),LOWER(RIGHT(R673,LEN(R673)-IF(LEN(R673)&gt;0,1,LEN(R673)))),UPPER(LEFT(S673,1)),LOWER(RIGHT(S673,LEN(S673)-IF(LEN(S673)&gt;0,1,LEN(S673)))),UPPER(LEFT(T673,1)),LOWER(RIGHT(T673,LEN(T673)-IF(LEN(T673)&gt;0,1,LEN(T673)))),UPPER(LEFT(U673,1)),LOWER(RIGHT(U673,LEN(U673)-IF(LEN(U673)&gt;0,1,LEN(U673)))),UPPER(LEFT(V673,1)),LOWER(RIGHT(V673,LEN(V673)-IF(LEN(V673)&gt;0,1,LEN(V673)))))</f>
        <v>id</v>
      </c>
      <c r="X673" s="3" t="str">
        <f t="shared" ref="X673:X690" si="300">CONCATENATE("""",W673,"""",":","""","""",",")</f>
        <v>"id":"",</v>
      </c>
      <c r="Y673" s="22" t="str">
        <f t="shared" ref="Y673:Y690" si="301">CONCATENATE("public static String ",,B673,,"=","""",W673,""";")</f>
        <v>public static String ID="id";</v>
      </c>
      <c r="Z673" s="7" t="str">
        <f t="shared" ref="Z673:Z690" si="302">CONCATENATE("private String ",W673,"=","""""",";")</f>
        <v>private String id="";</v>
      </c>
    </row>
    <row r="674" spans="2:26" ht="19.2" x14ac:dyDescent="0.45">
      <c r="B674" s="1" t="s">
        <v>3</v>
      </c>
      <c r="C674" s="1" t="s">
        <v>1</v>
      </c>
      <c r="D674" s="4">
        <v>10</v>
      </c>
      <c r="I674" t="str">
        <f>I673</f>
        <v>ALTER TABLE TM_BACKLOG_HISTORY_LIST</v>
      </c>
      <c r="K674" s="25" t="str">
        <f t="shared" ref="K674:K683" si="303">CONCATENATE("T.",B674,",")</f>
        <v>T.STATUS,</v>
      </c>
      <c r="L674" s="12"/>
      <c r="M674" s="18" t="str">
        <f t="shared" si="298"/>
        <v>STATUS,</v>
      </c>
      <c r="N674" s="5" t="str">
        <f t="shared" ref="N674:N690" si="304">CONCATENATE(B674," ",C674,"(",D674,")",",")</f>
        <v>STATUS VARCHAR(10),</v>
      </c>
      <c r="O674" s="1" t="s">
        <v>3</v>
      </c>
      <c r="W674" s="17" t="str">
        <f t="shared" si="299"/>
        <v>status</v>
      </c>
      <c r="X674" s="3" t="str">
        <f t="shared" si="300"/>
        <v>"status":"",</v>
      </c>
      <c r="Y674" s="22" t="str">
        <f t="shared" si="301"/>
        <v>public static String STATUS="status";</v>
      </c>
      <c r="Z674" s="7" t="str">
        <f t="shared" si="302"/>
        <v>private String status="";</v>
      </c>
    </row>
    <row r="675" spans="2:26" ht="19.2" x14ac:dyDescent="0.45">
      <c r="B675" s="1" t="s">
        <v>4</v>
      </c>
      <c r="C675" s="1" t="s">
        <v>1</v>
      </c>
      <c r="D675" s="4">
        <v>30</v>
      </c>
      <c r="I675" t="str">
        <f>I674</f>
        <v>ALTER TABLE TM_BACKLOG_HISTORY_LIST</v>
      </c>
      <c r="K675" s="25" t="str">
        <f t="shared" si="303"/>
        <v>T.INSERT_DATE,</v>
      </c>
      <c r="L675" s="12"/>
      <c r="M675" s="18" t="str">
        <f t="shared" si="298"/>
        <v>INSERT_DATE,</v>
      </c>
      <c r="N675" s="5" t="str">
        <f t="shared" si="304"/>
        <v>INSERT_DATE VARCHAR(30),</v>
      </c>
      <c r="O675" s="1" t="s">
        <v>7</v>
      </c>
      <c r="P675" t="s">
        <v>8</v>
      </c>
      <c r="W675" s="17" t="str">
        <f t="shared" si="299"/>
        <v>insertDate</v>
      </c>
      <c r="X675" s="3" t="str">
        <f t="shared" si="300"/>
        <v>"insertDate":"",</v>
      </c>
      <c r="Y675" s="22" t="str">
        <f t="shared" si="301"/>
        <v>public static String INSERT_DATE="insertDate";</v>
      </c>
      <c r="Z675" s="7" t="str">
        <f t="shared" si="302"/>
        <v>private String insertDate="";</v>
      </c>
    </row>
    <row r="676" spans="2:26" ht="19.2" x14ac:dyDescent="0.45">
      <c r="B676" s="1" t="s">
        <v>5</v>
      </c>
      <c r="C676" s="1" t="s">
        <v>1</v>
      </c>
      <c r="D676" s="4">
        <v>30</v>
      </c>
      <c r="I676" t="str">
        <f>I675</f>
        <v>ALTER TABLE TM_BACKLOG_HISTORY_LIST</v>
      </c>
      <c r="K676" s="25" t="str">
        <f t="shared" si="303"/>
        <v>T.MODIFICATION_DATE,</v>
      </c>
      <c r="L676" s="12"/>
      <c r="M676" s="18" t="str">
        <f t="shared" si="298"/>
        <v>MODIFICATION_DATE,</v>
      </c>
      <c r="N676" s="5" t="str">
        <f t="shared" si="304"/>
        <v>MODIFICATION_DATE VARCHAR(30),</v>
      </c>
      <c r="O676" s="1" t="s">
        <v>9</v>
      </c>
      <c r="P676" t="s">
        <v>8</v>
      </c>
      <c r="W676" s="17" t="str">
        <f t="shared" si="299"/>
        <v>modificationDate</v>
      </c>
      <c r="X676" s="3" t="str">
        <f t="shared" si="300"/>
        <v>"modificationDate":"",</v>
      </c>
      <c r="Y676" s="22" t="str">
        <f t="shared" si="301"/>
        <v>public static String MODIFICATION_DATE="modificationDate";</v>
      </c>
      <c r="Z676" s="7" t="str">
        <f t="shared" si="302"/>
        <v>private String modificationDate="";</v>
      </c>
    </row>
    <row r="677" spans="2:26" ht="19.2" x14ac:dyDescent="0.45">
      <c r="B677" s="1" t="s">
        <v>274</v>
      </c>
      <c r="C677" s="1" t="s">
        <v>1</v>
      </c>
      <c r="D677" s="4">
        <v>45</v>
      </c>
      <c r="I677" t="str">
        <f>I666</f>
        <v>ALTER TABLE TM_BACKLOG_HISTORY</v>
      </c>
      <c r="J677" t="str">
        <f>CONCATENATE(LEFT(CONCATENATE(" ADD "," ",N677,";"),LEN(CONCATENATE(" ADD "," ",N677,";"))-2),";")</f>
        <v xml:space="preserve"> ADD  FK_PROJECT_ID VARCHAR(45);</v>
      </c>
      <c r="K677" s="25" t="str">
        <f>CONCATENATE("T.",B677,",")</f>
        <v>T.FK_PROJECT_ID,</v>
      </c>
      <c r="L677" s="12"/>
      <c r="M677" s="18" t="str">
        <f>CONCATENATE(B677,",")</f>
        <v>FK_PROJECT_ID,</v>
      </c>
      <c r="N677" s="5" t="str">
        <f>CONCATENATE(B677," ",C677,"(",D677,")",",")</f>
        <v>FK_PROJECT_ID VARCHAR(45),</v>
      </c>
      <c r="O677" s="1" t="s">
        <v>10</v>
      </c>
      <c r="P677" t="s">
        <v>288</v>
      </c>
      <c r="Q677" t="s">
        <v>2</v>
      </c>
      <c r="W677" s="17" t="str">
        <f>CONCATENATE(,LOWER(O677),UPPER(LEFT(P677,1)),LOWER(RIGHT(P677,LEN(P677)-IF(LEN(P677)&gt;0,1,LEN(P677)))),UPPER(LEFT(Q677,1)),LOWER(RIGHT(Q677,LEN(Q677)-IF(LEN(Q677)&gt;0,1,LEN(Q677)))),UPPER(LEFT(R677,1)),LOWER(RIGHT(R677,LEN(R677)-IF(LEN(R677)&gt;0,1,LEN(R677)))),UPPER(LEFT(S677,1)),LOWER(RIGHT(S677,LEN(S677)-IF(LEN(S677)&gt;0,1,LEN(S677)))),UPPER(LEFT(T677,1)),LOWER(RIGHT(T677,LEN(T677)-IF(LEN(T677)&gt;0,1,LEN(T677)))),UPPER(LEFT(U677,1)),LOWER(RIGHT(U677,LEN(U677)-IF(LEN(U677)&gt;0,1,LEN(U677)))),UPPER(LEFT(V677,1)),LOWER(RIGHT(V677,LEN(V677)-IF(LEN(V677)&gt;0,1,LEN(V677)))))</f>
        <v>fkProjectId</v>
      </c>
      <c r="X677" s="3" t="str">
        <f>CONCATENATE("""",W677,"""",":","""","""",",")</f>
        <v>"fkProjectId":"",</v>
      </c>
      <c r="Y677" s="22" t="str">
        <f>CONCATENATE("public static String ",,B677,,"=","""",W677,""";")</f>
        <v>public static String FK_PROJECT_ID="fkProjectId";</v>
      </c>
      <c r="Z677" s="7" t="str">
        <f>CONCATENATE("private String ",W677,"=","""""",";")</f>
        <v>private String fkProjectId="";</v>
      </c>
    </row>
    <row r="678" spans="2:26" ht="19.2" x14ac:dyDescent="0.45">
      <c r="B678" s="1" t="s">
        <v>287</v>
      </c>
      <c r="C678" s="1" t="s">
        <v>1</v>
      </c>
      <c r="D678" s="4">
        <v>45</v>
      </c>
      <c r="I678" t="str">
        <f>I667</f>
        <v>ALTER TABLE TM_BACKLOG_HISTORY</v>
      </c>
      <c r="J678" t="str">
        <f>CONCATENATE(LEFT(CONCATENATE(" ADD "," ",N678,";"),LEN(CONCATENATE(" ADD "," ",N678,";"))-2),";")</f>
        <v xml:space="preserve"> ADD  PROJECT_NAME VARCHAR(45);</v>
      </c>
      <c r="K678" s="25" t="s">
        <v>535</v>
      </c>
      <c r="L678" s="12"/>
      <c r="M678" s="18" t="str">
        <f t="shared" si="298"/>
        <v>PROJECT_NAME,</v>
      </c>
      <c r="N678" s="5" t="str">
        <f t="shared" si="304"/>
        <v>PROJECT_NAME VARCHAR(45),</v>
      </c>
      <c r="O678" s="1" t="s">
        <v>288</v>
      </c>
      <c r="P678" t="s">
        <v>0</v>
      </c>
      <c r="W678" s="17" t="str">
        <f t="shared" si="299"/>
        <v>projectName</v>
      </c>
      <c r="X678" s="3" t="str">
        <f t="shared" si="300"/>
        <v>"projectName":"",</v>
      </c>
      <c r="Y678" s="22" t="str">
        <f t="shared" si="301"/>
        <v>public static String PROJECT_NAME="projectName";</v>
      </c>
      <c r="Z678" s="7" t="str">
        <f t="shared" si="302"/>
        <v>private String projectName="";</v>
      </c>
    </row>
    <row r="679" spans="2:26" ht="19.2" x14ac:dyDescent="0.45">
      <c r="B679" s="1" t="s">
        <v>367</v>
      </c>
      <c r="C679" s="1" t="s">
        <v>1</v>
      </c>
      <c r="D679" s="4">
        <v>45</v>
      </c>
      <c r="I679" t="str">
        <f>I664</f>
        <v>ALTER TABLE TM_BACKLOG_HISTORY</v>
      </c>
      <c r="K679" s="25" t="str">
        <f t="shared" si="303"/>
        <v>T.FK_BACKLOG_ID,</v>
      </c>
      <c r="L679" s="12"/>
      <c r="M679" s="18" t="str">
        <f t="shared" si="298"/>
        <v>FK_BACKLOG_ID,</v>
      </c>
      <c r="N679" s="5" t="str">
        <f t="shared" si="304"/>
        <v>FK_BACKLOG_ID VARCHAR(45),</v>
      </c>
      <c r="O679" s="1" t="s">
        <v>10</v>
      </c>
      <c r="P679" t="s">
        <v>354</v>
      </c>
      <c r="Q679" t="s">
        <v>2</v>
      </c>
      <c r="W679" s="17" t="str">
        <f t="shared" si="299"/>
        <v>fkBacklogId</v>
      </c>
      <c r="X679" s="3" t="str">
        <f t="shared" si="300"/>
        <v>"fkBacklogId":"",</v>
      </c>
      <c r="Y679" s="22" t="str">
        <f t="shared" si="301"/>
        <v>public static String FK_BACKLOG_ID="fkBacklogId";</v>
      </c>
      <c r="Z679" s="7" t="str">
        <f t="shared" si="302"/>
        <v>private String fkBacklogId="";</v>
      </c>
    </row>
    <row r="680" spans="2:26" ht="19.2" x14ac:dyDescent="0.45">
      <c r="B680" s="1" t="s">
        <v>424</v>
      </c>
      <c r="C680" s="1" t="s">
        <v>1</v>
      </c>
      <c r="D680" s="4">
        <v>222</v>
      </c>
      <c r="I680">
        <f>I490</f>
        <v>0</v>
      </c>
      <c r="K680" s="25" t="str">
        <f t="shared" si="303"/>
        <v>T.HISTORY_TYPE,</v>
      </c>
      <c r="L680" s="12"/>
      <c r="M680" s="18" t="str">
        <f t="shared" si="298"/>
        <v>HISTORY_TYPE,</v>
      </c>
      <c r="N680" s="5" t="str">
        <f t="shared" si="304"/>
        <v>HISTORY_TYPE VARCHAR(222),</v>
      </c>
      <c r="O680" s="1" t="s">
        <v>430</v>
      </c>
      <c r="P680" t="s">
        <v>51</v>
      </c>
      <c r="W680" s="17" t="str">
        <f t="shared" si="299"/>
        <v>historyType</v>
      </c>
      <c r="X680" s="3" t="str">
        <f t="shared" si="300"/>
        <v>"historyType":"",</v>
      </c>
      <c r="Y680" s="22" t="str">
        <f t="shared" si="301"/>
        <v>public static String HISTORY_TYPE="historyType";</v>
      </c>
      <c r="Z680" s="7" t="str">
        <f t="shared" si="302"/>
        <v>private String historyType="";</v>
      </c>
    </row>
    <row r="681" spans="2:26" ht="19.2" x14ac:dyDescent="0.45">
      <c r="B681" s="1" t="s">
        <v>425</v>
      </c>
      <c r="C681" s="1" t="s">
        <v>1</v>
      </c>
      <c r="D681" s="4">
        <v>45</v>
      </c>
      <c r="I681">
        <f>I670</f>
        <v>0</v>
      </c>
      <c r="K681" s="25" t="str">
        <f t="shared" si="303"/>
        <v>T.HISTORY_DATE,</v>
      </c>
      <c r="L681" s="12"/>
      <c r="M681" s="18" t="str">
        <f t="shared" si="298"/>
        <v>HISTORY_DATE,</v>
      </c>
      <c r="N681" s="5" t="str">
        <f t="shared" si="304"/>
        <v>HISTORY_DATE VARCHAR(45),</v>
      </c>
      <c r="O681" s="1" t="s">
        <v>430</v>
      </c>
      <c r="P681" t="s">
        <v>8</v>
      </c>
      <c r="W681" s="17" t="str">
        <f t="shared" si="299"/>
        <v>historyDate</v>
      </c>
      <c r="X681" s="3" t="str">
        <f t="shared" si="300"/>
        <v>"historyDate":"",</v>
      </c>
      <c r="Y681" s="22" t="str">
        <f t="shared" si="301"/>
        <v>public static String HISTORY_DATE="historyDate";</v>
      </c>
      <c r="Z681" s="7" t="str">
        <f t="shared" si="302"/>
        <v>private String historyDate="";</v>
      </c>
    </row>
    <row r="682" spans="2:26" ht="19.2" x14ac:dyDescent="0.45">
      <c r="B682" s="1" t="s">
        <v>426</v>
      </c>
      <c r="C682" s="1" t="s">
        <v>1</v>
      </c>
      <c r="D682" s="4">
        <v>45</v>
      </c>
      <c r="I682">
        <f>I492</f>
        <v>0</v>
      </c>
      <c r="K682" s="25" t="str">
        <f t="shared" si="303"/>
        <v>T.HISTORY_TIME,</v>
      </c>
      <c r="L682" s="12"/>
      <c r="M682" s="18" t="str">
        <f t="shared" si="298"/>
        <v>HISTORY_TIME,</v>
      </c>
      <c r="N682" s="5" t="str">
        <f t="shared" si="304"/>
        <v>HISTORY_TIME VARCHAR(45),</v>
      </c>
      <c r="O682" s="1" t="s">
        <v>430</v>
      </c>
      <c r="P682" t="s">
        <v>133</v>
      </c>
      <c r="W682" s="17" t="str">
        <f t="shared" si="299"/>
        <v>historyTime</v>
      </c>
      <c r="X682" s="3" t="str">
        <f t="shared" si="300"/>
        <v>"historyTime":"",</v>
      </c>
      <c r="Y682" s="22" t="str">
        <f t="shared" si="301"/>
        <v>public static String HISTORY_TIME="historyTime";</v>
      </c>
      <c r="Z682" s="7" t="str">
        <f t="shared" si="302"/>
        <v>private String historyTime="";</v>
      </c>
    </row>
    <row r="683" spans="2:26" ht="19.2" x14ac:dyDescent="0.45">
      <c r="B683" s="1" t="s">
        <v>427</v>
      </c>
      <c r="C683" s="1" t="s">
        <v>1</v>
      </c>
      <c r="D683" s="4">
        <v>45</v>
      </c>
      <c r="I683" t="str">
        <f>I672</f>
        <v>ALTER TABLE TM_BACKLOG_HISTORY_LIST</v>
      </c>
      <c r="K683" s="25" t="str">
        <f t="shared" si="303"/>
        <v>T.HISTORY_TELLER_ID,</v>
      </c>
      <c r="L683" s="12"/>
      <c r="M683" s="18" t="str">
        <f>CONCATENATE(B683,",")</f>
        <v>HISTORY_TELLER_ID,</v>
      </c>
      <c r="N683" s="5" t="str">
        <f t="shared" si="304"/>
        <v>HISTORY_TELLER_ID VARCHAR(45),</v>
      </c>
      <c r="O683" s="1" t="s">
        <v>430</v>
      </c>
      <c r="P683" t="s">
        <v>431</v>
      </c>
      <c r="Q683" t="s">
        <v>2</v>
      </c>
      <c r="W683" s="17" t="str">
        <f>CONCATENATE(,LOWER(O683),UPPER(LEFT(P683,1)),LOWER(RIGHT(P683,LEN(P683)-IF(LEN(P683)&gt;0,1,LEN(P683)))),UPPER(LEFT(Q683,1)),LOWER(RIGHT(Q683,LEN(Q683)-IF(LEN(Q683)&gt;0,1,LEN(Q683)))),UPPER(LEFT(R683,1)),LOWER(RIGHT(R683,LEN(R683)-IF(LEN(R683)&gt;0,1,LEN(R683)))),UPPER(LEFT(S683,1)),LOWER(RIGHT(S683,LEN(S683)-IF(LEN(S683)&gt;0,1,LEN(S683)))),UPPER(LEFT(T683,1)),LOWER(RIGHT(T683,LEN(T683)-IF(LEN(T683)&gt;0,1,LEN(T683)))),UPPER(LEFT(U683,1)),LOWER(RIGHT(U683,LEN(U683)-IF(LEN(U683)&gt;0,1,LEN(U683)))),UPPER(LEFT(V683,1)),LOWER(RIGHT(V683,LEN(V683)-IF(LEN(V683)&gt;0,1,LEN(V683)))))</f>
        <v>historyTellerId</v>
      </c>
      <c r="X683" s="3" t="str">
        <f>CONCATENATE("""",W683,"""",":","""","""",",")</f>
        <v>"historyTellerId":"",</v>
      </c>
      <c r="Y683" s="22" t="str">
        <f>CONCATENATE("public static String ",,B683,,"=","""",W683,""";")</f>
        <v>public static String HISTORY_TELLER_ID="historyTellerId";</v>
      </c>
      <c r="Z683" s="7" t="str">
        <f>CONCATENATE("private String ",W683,"=","""""",";")</f>
        <v>private String historyTellerId="";</v>
      </c>
    </row>
    <row r="684" spans="2:26" ht="19.2" x14ac:dyDescent="0.45">
      <c r="B684" s="1" t="s">
        <v>433</v>
      </c>
      <c r="C684" s="1" t="s">
        <v>1</v>
      </c>
      <c r="D684" s="4">
        <v>45</v>
      </c>
      <c r="I684" t="str">
        <f>I672</f>
        <v>ALTER TABLE TM_BACKLOG_HISTORY_LIST</v>
      </c>
      <c r="K684" s="25" t="s">
        <v>534</v>
      </c>
      <c r="L684" s="12"/>
      <c r="M684" s="18" t="str">
        <f>CONCATENATE(B684,",")</f>
        <v>HISTORY_TELLER_NAME,</v>
      </c>
      <c r="N684" s="5" t="str">
        <f t="shared" si="304"/>
        <v>HISTORY_TELLER_NAME VARCHAR(45),</v>
      </c>
      <c r="O684" s="1" t="s">
        <v>430</v>
      </c>
      <c r="P684" t="s">
        <v>431</v>
      </c>
      <c r="Q684" t="s">
        <v>0</v>
      </c>
      <c r="W684" s="17" t="str">
        <f>CONCATENATE(,LOWER(O684),UPPER(LEFT(P684,1)),LOWER(RIGHT(P684,LEN(P684)-IF(LEN(P684)&gt;0,1,LEN(P684)))),UPPER(LEFT(Q684,1)),LOWER(RIGHT(Q684,LEN(Q684)-IF(LEN(Q684)&gt;0,1,LEN(Q684)))),UPPER(LEFT(R684,1)),LOWER(RIGHT(R684,LEN(R684)-IF(LEN(R684)&gt;0,1,LEN(R684)))),UPPER(LEFT(S684,1)),LOWER(RIGHT(S684,LEN(S684)-IF(LEN(S684)&gt;0,1,LEN(S684)))),UPPER(LEFT(T684,1)),LOWER(RIGHT(T684,LEN(T684)-IF(LEN(T684)&gt;0,1,LEN(T684)))),UPPER(LEFT(U684,1)),LOWER(RIGHT(U684,LEN(U684)-IF(LEN(U684)&gt;0,1,LEN(U684)))),UPPER(LEFT(V684,1)),LOWER(RIGHT(V684,LEN(V684)-IF(LEN(V684)&gt;0,1,LEN(V684)))))</f>
        <v>historyTellerName</v>
      </c>
      <c r="X684" s="3" t="str">
        <f>CONCATENATE("""",W684,"""",":","""","""",",")</f>
        <v>"historyTellerName":"",</v>
      </c>
      <c r="Y684" s="22" t="str">
        <f>CONCATENATE("public static String ",,B684,,"=","""",W684,""";")</f>
        <v>public static String HISTORY_TELLER_NAME="historyTellerName";</v>
      </c>
      <c r="Z684" s="7" t="str">
        <f>CONCATENATE("private String ",W684,"=","""""",";")</f>
        <v>private String historyTellerName="";</v>
      </c>
    </row>
    <row r="685" spans="2:26" ht="19.2" x14ac:dyDescent="0.45">
      <c r="B685" s="1" t="s">
        <v>434</v>
      </c>
      <c r="C685" s="1" t="s">
        <v>1</v>
      </c>
      <c r="D685" s="4">
        <v>45</v>
      </c>
      <c r="I685" t="str">
        <f>I673</f>
        <v>ALTER TABLE TM_BACKLOG_HISTORY_LIST</v>
      </c>
      <c r="K685" s="25" t="s">
        <v>449</v>
      </c>
      <c r="L685" s="12"/>
      <c r="M685" s="18" t="str">
        <f t="shared" si="298"/>
        <v>HISTORY_TELLER_IMAGE,</v>
      </c>
      <c r="N685" s="5" t="str">
        <f t="shared" si="304"/>
        <v>HISTORY_TELLER_IMAGE VARCHAR(45),</v>
      </c>
      <c r="O685" s="1" t="s">
        <v>430</v>
      </c>
      <c r="P685" t="s">
        <v>431</v>
      </c>
      <c r="Q685" t="s">
        <v>153</v>
      </c>
      <c r="W685" s="17" t="str">
        <f t="shared" si="299"/>
        <v>historyTellerImage</v>
      </c>
      <c r="X685" s="3" t="str">
        <f t="shared" si="300"/>
        <v>"historyTellerImage":"",</v>
      </c>
      <c r="Y685" s="22" t="str">
        <f t="shared" si="301"/>
        <v>public static String HISTORY_TELLER_IMAGE="historyTellerImage";</v>
      </c>
      <c r="Z685" s="7" t="str">
        <f t="shared" si="302"/>
        <v>private String historyTellerImage="";</v>
      </c>
    </row>
    <row r="686" spans="2:26" ht="19.2" x14ac:dyDescent="0.45">
      <c r="B686" s="1" t="s">
        <v>444</v>
      </c>
      <c r="C686" s="1" t="s">
        <v>1</v>
      </c>
      <c r="D686" s="4">
        <v>50</v>
      </c>
      <c r="I686" t="str">
        <f>I676</f>
        <v>ALTER TABLE TM_BACKLOG_HISTORY_LIST</v>
      </c>
      <c r="J686" t="str">
        <f>CONCATENATE(LEFT(CONCATENATE(" ADD "," ",N686,";"),LEN(CONCATENATE(" ADD "," ",N686,";"))-2),";")</f>
        <v xml:space="preserve"> ADD  RELATION_ID VARCHAR(50);</v>
      </c>
      <c r="K686" s="25" t="str">
        <f>CONCATENATE("T.",B686,",")</f>
        <v>T.RELATION_ID,</v>
      </c>
      <c r="L686" s="12"/>
      <c r="M686" s="18" t="str">
        <f t="shared" si="298"/>
        <v>RELATION_ID,</v>
      </c>
      <c r="N686" s="5" t="str">
        <f t="shared" si="304"/>
        <v>RELATION_ID VARCHAR(50),</v>
      </c>
      <c r="O686" s="1" t="s">
        <v>445</v>
      </c>
      <c r="P686" t="s">
        <v>2</v>
      </c>
      <c r="W686" s="17" t="str">
        <f t="shared" si="299"/>
        <v>relationId</v>
      </c>
      <c r="X686" s="3" t="str">
        <f t="shared" si="300"/>
        <v>"relationId":"",</v>
      </c>
      <c r="Y686" s="22" t="str">
        <f t="shared" si="301"/>
        <v>public static String RELATION_ID="relationId";</v>
      </c>
      <c r="Z686" s="7" t="str">
        <f t="shared" si="302"/>
        <v>private String relationId="";</v>
      </c>
    </row>
    <row r="687" spans="2:26" ht="19.2" x14ac:dyDescent="0.45">
      <c r="B687" s="1" t="s">
        <v>97</v>
      </c>
      <c r="C687" s="1" t="s">
        <v>1</v>
      </c>
      <c r="D687" s="4">
        <v>1000</v>
      </c>
      <c r="I687" t="str">
        <f>I679</f>
        <v>ALTER TABLE TM_BACKLOG_HISTORY</v>
      </c>
      <c r="J687" t="str">
        <f>CONCATENATE(LEFT(CONCATENATE(" ADD "," ",N687,";"),LEN(CONCATENATE(" ADD "," ",N687,";"))-2),";")</f>
        <v xml:space="preserve"> ADD  PARAM_1 VARCHAR(1000);</v>
      </c>
      <c r="K687" s="25" t="str">
        <f>CONCATENATE("T.",B687,",")</f>
        <v>T.PARAM_1,</v>
      </c>
      <c r="L687" s="12"/>
      <c r="M687" s="18" t="str">
        <f t="shared" si="298"/>
        <v>PARAM_1,</v>
      </c>
      <c r="N687" s="5" t="str">
        <f t="shared" si="304"/>
        <v>PARAM_1 VARCHAR(1000),</v>
      </c>
      <c r="O687" s="1" t="s">
        <v>102</v>
      </c>
      <c r="P687">
        <v>1</v>
      </c>
      <c r="W687" s="17" t="str">
        <f t="shared" si="299"/>
        <v>param1</v>
      </c>
      <c r="X687" s="3" t="str">
        <f t="shared" si="300"/>
        <v>"param1":"",</v>
      </c>
      <c r="Y687" s="22" t="str">
        <f t="shared" si="301"/>
        <v>public static String PARAM_1="param1";</v>
      </c>
      <c r="Z687" s="7" t="str">
        <f t="shared" si="302"/>
        <v>private String param1="";</v>
      </c>
    </row>
    <row r="688" spans="2:26" ht="19.2" x14ac:dyDescent="0.45">
      <c r="B688" s="1" t="s">
        <v>98</v>
      </c>
      <c r="C688" s="1" t="s">
        <v>1</v>
      </c>
      <c r="D688" s="4">
        <v>1000</v>
      </c>
      <c r="I688" t="str">
        <f>I675</f>
        <v>ALTER TABLE TM_BACKLOG_HISTORY_LIST</v>
      </c>
      <c r="J688" t="str">
        <f>CONCATENATE(LEFT(CONCATENATE(" ADD "," ",N688,";"),LEN(CONCATENATE(" ADD "," ",N688,";"))-2),";")</f>
        <v xml:space="preserve"> ADD  PARAM_2 VARCHAR(1000);</v>
      </c>
      <c r="K688" s="25" t="str">
        <f>CONCATENATE("T.",B688,",")</f>
        <v>T.PARAM_2,</v>
      </c>
      <c r="L688" s="12"/>
      <c r="M688" s="18" t="str">
        <f t="shared" si="298"/>
        <v>PARAM_2,</v>
      </c>
      <c r="N688" s="5" t="str">
        <f t="shared" si="304"/>
        <v>PARAM_2 VARCHAR(1000),</v>
      </c>
      <c r="O688" s="1" t="s">
        <v>102</v>
      </c>
      <c r="P688">
        <v>2</v>
      </c>
      <c r="W688" s="17" t="str">
        <f t="shared" si="299"/>
        <v>param2</v>
      </c>
      <c r="X688" s="3" t="str">
        <f t="shared" si="300"/>
        <v>"param2":"",</v>
      </c>
      <c r="Y688" s="22" t="str">
        <f t="shared" si="301"/>
        <v>public static String PARAM_2="param2";</v>
      </c>
      <c r="Z688" s="7" t="str">
        <f t="shared" si="302"/>
        <v>private String param2="";</v>
      </c>
    </row>
    <row r="689" spans="2:26" ht="19.2" x14ac:dyDescent="0.45">
      <c r="B689" s="1" t="s">
        <v>99</v>
      </c>
      <c r="C689" s="1" t="s">
        <v>1</v>
      </c>
      <c r="D689" s="4">
        <v>1000</v>
      </c>
      <c r="I689" t="str">
        <f>I676</f>
        <v>ALTER TABLE TM_BACKLOG_HISTORY_LIST</v>
      </c>
      <c r="J689" t="str">
        <f>CONCATENATE(LEFT(CONCATENATE(" ADD "," ",N689,";"),LEN(CONCATENATE(" ADD "," ",N689,";"))-2),";")</f>
        <v xml:space="preserve"> ADD  PARAM_3 VARCHAR(1000);</v>
      </c>
      <c r="K689" s="25" t="str">
        <f>CONCATENATE("T.",B689,",")</f>
        <v>T.PARAM_3,</v>
      </c>
      <c r="L689" s="12"/>
      <c r="M689" s="18" t="str">
        <f t="shared" si="298"/>
        <v>PARAM_3,</v>
      </c>
      <c r="N689" s="5" t="str">
        <f t="shared" si="304"/>
        <v>PARAM_3 VARCHAR(1000),</v>
      </c>
      <c r="O689" s="1" t="s">
        <v>102</v>
      </c>
      <c r="P689">
        <v>3</v>
      </c>
      <c r="W689" s="17" t="str">
        <f t="shared" si="299"/>
        <v>param3</v>
      </c>
      <c r="X689" s="3" t="str">
        <f t="shared" si="300"/>
        <v>"param3":"",</v>
      </c>
      <c r="Y689" s="22" t="str">
        <f t="shared" si="301"/>
        <v>public static String PARAM_3="param3";</v>
      </c>
      <c r="Z689" s="7" t="str">
        <f t="shared" si="302"/>
        <v>private String param3="";</v>
      </c>
    </row>
    <row r="690" spans="2:26" ht="19.2" x14ac:dyDescent="0.45">
      <c r="B690" s="1" t="s">
        <v>428</v>
      </c>
      <c r="C690" s="1" t="s">
        <v>1</v>
      </c>
      <c r="D690" s="4">
        <v>4444</v>
      </c>
      <c r="I690">
        <f>I494</f>
        <v>0</v>
      </c>
      <c r="K690" s="25" t="str">
        <f>CONCATENATE("T.",B690,"")</f>
        <v>T.HISTORY_BODY</v>
      </c>
      <c r="L690" s="12"/>
      <c r="M690" s="18" t="str">
        <f t="shared" si="298"/>
        <v>HISTORY_BODY,</v>
      </c>
      <c r="N690" s="5" t="str">
        <f t="shared" si="304"/>
        <v>HISTORY_BODY VARCHAR(4444),</v>
      </c>
      <c r="O690" s="1" t="s">
        <v>430</v>
      </c>
      <c r="P690" t="s">
        <v>429</v>
      </c>
      <c r="W690" s="17" t="str">
        <f t="shared" si="299"/>
        <v>historyBody</v>
      </c>
      <c r="X690" s="3" t="str">
        <f t="shared" si="300"/>
        <v>"historyBody":"",</v>
      </c>
      <c r="Y690" s="22" t="str">
        <f t="shared" si="301"/>
        <v>public static String HISTORY_BODY="historyBody";</v>
      </c>
      <c r="Z690" s="7" t="str">
        <f t="shared" si="302"/>
        <v>private String historyBody="";</v>
      </c>
    </row>
    <row r="691" spans="2:26" ht="19.2" x14ac:dyDescent="0.45">
      <c r="B691" s="1"/>
      <c r="C691" s="1"/>
      <c r="D691" s="4"/>
      <c r="K691" s="29" t="s">
        <v>435</v>
      </c>
      <c r="L691" s="12"/>
      <c r="M691" s="18"/>
      <c r="N691" s="33" t="s">
        <v>130</v>
      </c>
      <c r="O691" s="1"/>
      <c r="W691" s="17"/>
    </row>
    <row r="692" spans="2:26" x14ac:dyDescent="0.3">
      <c r="K692" s="21" t="s">
        <v>436</v>
      </c>
    </row>
    <row r="695" spans="2:26" x14ac:dyDescent="0.3">
      <c r="B695" s="2" t="s">
        <v>452</v>
      </c>
      <c r="I695" t="str">
        <f>CONCATENATE("ALTER TABLE"," ",B695)</f>
        <v>ALTER TABLE TM_REL_BACKLOG_AND_LABEL</v>
      </c>
      <c r="N695" s="5" t="str">
        <f>CONCATENATE("CREATE TABLE ",B695," ","(")</f>
        <v>CREATE TABLE TM_REL_BACKLOG_AND_LABEL (</v>
      </c>
    </row>
    <row r="696" spans="2:26" ht="19.2" x14ac:dyDescent="0.45">
      <c r="B696" s="1" t="s">
        <v>2</v>
      </c>
      <c r="C696" s="1" t="s">
        <v>1</v>
      </c>
      <c r="D696" s="4">
        <v>30</v>
      </c>
      <c r="E696" s="24" t="s">
        <v>113</v>
      </c>
      <c r="I696" t="str">
        <f t="shared" ref="I696:I702" si="305">I695</f>
        <v>ALTER TABLE TM_REL_BACKLOG_AND_LABEL</v>
      </c>
      <c r="J696" t="str">
        <f t="shared" ref="J696:J702" si="306">CONCATENATE(LEFT(CONCATENATE(" ADD "," ",N696,";"),LEN(CONCATENATE(" ADD "," ",N696,";"))-2),";")</f>
        <v xml:space="preserve"> ADD  ID VARCHAR(30) NOT NULL ;</v>
      </c>
      <c r="K696" s="21" t="str">
        <f t="shared" ref="K696:K702" si="307">CONCATENATE(LEFT(CONCATENATE("  ALTER COLUMN  "," ",N696,";"),LEN(CONCATENATE("  ALTER COLUMN  "," ",N696,";"))-2),";")</f>
        <v xml:space="preserve">  ALTER COLUMN   ID VARCHAR(30) NOT NULL ;</v>
      </c>
      <c r="L696" s="12"/>
      <c r="M696" s="18" t="str">
        <f t="shared" ref="M696:M702" si="308">CONCATENATE(B696,",")</f>
        <v>ID,</v>
      </c>
      <c r="N696" s="5" t="str">
        <f>CONCATENATE(B696," ",C696,"(",D696,") ",E696," ,")</f>
        <v>ID VARCHAR(30) NOT NULL ,</v>
      </c>
      <c r="O696" s="1" t="s">
        <v>2</v>
      </c>
      <c r="P696" s="6"/>
      <c r="Q696" s="6"/>
      <c r="R696" s="6"/>
      <c r="S696" s="6"/>
      <c r="T696" s="6"/>
      <c r="U696" s="6"/>
      <c r="V696" s="6"/>
      <c r="W696" s="17" t="str">
        <f t="shared" ref="W696:W702" si="309">CONCATENATE(,LOWER(O696),UPPER(LEFT(P696,1)),LOWER(RIGHT(P696,LEN(P696)-IF(LEN(P696)&gt;0,1,LEN(P696)))),UPPER(LEFT(Q696,1)),LOWER(RIGHT(Q696,LEN(Q696)-IF(LEN(Q696)&gt;0,1,LEN(Q696)))),UPPER(LEFT(R696,1)),LOWER(RIGHT(R696,LEN(R696)-IF(LEN(R696)&gt;0,1,LEN(R696)))),UPPER(LEFT(S696,1)),LOWER(RIGHT(S696,LEN(S696)-IF(LEN(S696)&gt;0,1,LEN(S696)))),UPPER(LEFT(T696,1)),LOWER(RIGHT(T696,LEN(T696)-IF(LEN(T696)&gt;0,1,LEN(T696)))),UPPER(LEFT(U696,1)),LOWER(RIGHT(U696,LEN(U696)-IF(LEN(U696)&gt;0,1,LEN(U696)))),UPPER(LEFT(V696,1)),LOWER(RIGHT(V696,LEN(V696)-IF(LEN(V696)&gt;0,1,LEN(V696)))))</f>
        <v>id</v>
      </c>
      <c r="X696" s="3" t="str">
        <f t="shared" ref="X696:X702" si="310">CONCATENATE("""",W696,"""",":","""","""",",")</f>
        <v>"id":"",</v>
      </c>
      <c r="Y696" s="22" t="str">
        <f t="shared" ref="Y696:Y702" si="311">CONCATENATE("public static String ",,B696,,"=","""",W696,""";")</f>
        <v>public static String ID="id";</v>
      </c>
      <c r="Z696" s="7" t="str">
        <f t="shared" ref="Z696:Z702" si="312">CONCATENATE("private String ",W696,"=","""""",";")</f>
        <v>private String id="";</v>
      </c>
    </row>
    <row r="697" spans="2:26" ht="19.2" x14ac:dyDescent="0.45">
      <c r="B697" s="1" t="s">
        <v>3</v>
      </c>
      <c r="C697" s="1" t="s">
        <v>1</v>
      </c>
      <c r="D697" s="4">
        <v>10</v>
      </c>
      <c r="I697" t="str">
        <f t="shared" si="305"/>
        <v>ALTER TABLE TM_REL_BACKLOG_AND_LABEL</v>
      </c>
      <c r="J697" t="str">
        <f t="shared" si="306"/>
        <v xml:space="preserve"> ADD  STATUS VARCHAR(10);</v>
      </c>
      <c r="K697" s="21" t="str">
        <f t="shared" si="307"/>
        <v xml:space="preserve">  ALTER COLUMN   STATUS VARCHAR(10);</v>
      </c>
      <c r="L697" s="12"/>
      <c r="M697" s="18" t="str">
        <f t="shared" si="308"/>
        <v>STATUS,</v>
      </c>
      <c r="N697" s="5" t="str">
        <f t="shared" ref="N697:N702" si="313">CONCATENATE(B697," ",C697,"(",D697,")",",")</f>
        <v>STATUS VARCHAR(10),</v>
      </c>
      <c r="O697" s="1" t="s">
        <v>3</v>
      </c>
      <c r="W697" s="17" t="str">
        <f t="shared" si="309"/>
        <v>status</v>
      </c>
      <c r="X697" s="3" t="str">
        <f t="shared" si="310"/>
        <v>"status":"",</v>
      </c>
      <c r="Y697" s="22" t="str">
        <f t="shared" si="311"/>
        <v>public static String STATUS="status";</v>
      </c>
      <c r="Z697" s="7" t="str">
        <f t="shared" si="312"/>
        <v>private String status="";</v>
      </c>
    </row>
    <row r="698" spans="2:26" ht="19.2" x14ac:dyDescent="0.45">
      <c r="B698" s="1" t="s">
        <v>4</v>
      </c>
      <c r="C698" s="1" t="s">
        <v>1</v>
      </c>
      <c r="D698" s="4">
        <v>30</v>
      </c>
      <c r="I698" t="str">
        <f t="shared" si="305"/>
        <v>ALTER TABLE TM_REL_BACKLOG_AND_LABEL</v>
      </c>
      <c r="J698" t="str">
        <f t="shared" si="306"/>
        <v xml:space="preserve"> ADD  INSERT_DATE VARCHAR(30);</v>
      </c>
      <c r="K698" s="21" t="str">
        <f t="shared" si="307"/>
        <v xml:space="preserve">  ALTER COLUMN   INSERT_DATE VARCHAR(30);</v>
      </c>
      <c r="L698" s="12"/>
      <c r="M698" s="18" t="str">
        <f t="shared" si="308"/>
        <v>INSERT_DATE,</v>
      </c>
      <c r="N698" s="5" t="str">
        <f t="shared" si="313"/>
        <v>INSERT_DATE VARCHAR(30),</v>
      </c>
      <c r="O698" s="1" t="s">
        <v>7</v>
      </c>
      <c r="P698" t="s">
        <v>8</v>
      </c>
      <c r="W698" s="17" t="str">
        <f t="shared" si="309"/>
        <v>insertDate</v>
      </c>
      <c r="X698" s="3" t="str">
        <f t="shared" si="310"/>
        <v>"insertDate":"",</v>
      </c>
      <c r="Y698" s="22" t="str">
        <f t="shared" si="311"/>
        <v>public static String INSERT_DATE="insertDate";</v>
      </c>
      <c r="Z698" s="7" t="str">
        <f t="shared" si="312"/>
        <v>private String insertDate="";</v>
      </c>
    </row>
    <row r="699" spans="2:26" ht="19.2" x14ac:dyDescent="0.45">
      <c r="B699" s="1" t="s">
        <v>5</v>
      </c>
      <c r="C699" s="1" t="s">
        <v>1</v>
      </c>
      <c r="D699" s="4">
        <v>30</v>
      </c>
      <c r="I699" t="str">
        <f t="shared" si="305"/>
        <v>ALTER TABLE TM_REL_BACKLOG_AND_LABEL</v>
      </c>
      <c r="J699" t="str">
        <f t="shared" si="306"/>
        <v xml:space="preserve"> ADD  MODIFICATION_DATE VARCHAR(30);</v>
      </c>
      <c r="K699" s="21" t="str">
        <f t="shared" si="307"/>
        <v xml:space="preserve">  ALTER COLUMN   MODIFICATION_DATE VARCHAR(30);</v>
      </c>
      <c r="L699" s="12"/>
      <c r="M699" s="18" t="str">
        <f t="shared" si="308"/>
        <v>MODIFICATION_DATE,</v>
      </c>
      <c r="N699" s="5" t="str">
        <f t="shared" si="313"/>
        <v>MODIFICATION_DATE VARCHAR(30),</v>
      </c>
      <c r="O699" s="1" t="s">
        <v>9</v>
      </c>
      <c r="P699" t="s">
        <v>8</v>
      </c>
      <c r="W699" s="17" t="str">
        <f t="shared" si="309"/>
        <v>modificationDate</v>
      </c>
      <c r="X699" s="3" t="str">
        <f t="shared" si="310"/>
        <v>"modificationDate":"",</v>
      </c>
      <c r="Y699" s="22" t="str">
        <f t="shared" si="311"/>
        <v>public static String MODIFICATION_DATE="modificationDate";</v>
      </c>
      <c r="Z699" s="7" t="str">
        <f t="shared" si="312"/>
        <v>private String modificationDate="";</v>
      </c>
    </row>
    <row r="700" spans="2:26" ht="19.2" x14ac:dyDescent="0.45">
      <c r="B700" s="1" t="s">
        <v>274</v>
      </c>
      <c r="C700" s="1" t="s">
        <v>1</v>
      </c>
      <c r="D700" s="4">
        <v>45</v>
      </c>
      <c r="I700" t="str">
        <f t="shared" si="305"/>
        <v>ALTER TABLE TM_REL_BACKLOG_AND_LABEL</v>
      </c>
      <c r="J700" t="str">
        <f>CONCATENATE(LEFT(CONCATENATE(" ADD "," ",N700,";"),LEN(CONCATENATE(" ADD "," ",N700,";"))-2),";")</f>
        <v xml:space="preserve"> ADD  FK_PROJECT_ID VARCHAR(45);</v>
      </c>
      <c r="K700" s="21" t="str">
        <f>CONCATENATE(LEFT(CONCATENATE("  ALTER COLUMN  "," ",N700,";"),LEN(CONCATENATE("  ALTER COLUMN  "," ",N700,";"))-2),";")</f>
        <v xml:space="preserve">  ALTER COLUMN   FK_PROJECT_ID VARCHAR(45);</v>
      </c>
      <c r="L700" s="12"/>
      <c r="M700" s="18" t="str">
        <f>CONCATENATE(B700,",")</f>
        <v>FK_PROJECT_ID,</v>
      </c>
      <c r="N700" s="5" t="str">
        <f t="shared" si="313"/>
        <v>FK_PROJECT_ID VARCHAR(45),</v>
      </c>
      <c r="O700" s="1" t="s">
        <v>10</v>
      </c>
      <c r="P700" t="s">
        <v>288</v>
      </c>
      <c r="Q700" t="s">
        <v>2</v>
      </c>
      <c r="W700" s="17" t="str">
        <f>CONCATENATE(,LOWER(O700),UPPER(LEFT(P700,1)),LOWER(RIGHT(P700,LEN(P700)-IF(LEN(P700)&gt;0,1,LEN(P700)))),UPPER(LEFT(Q700,1)),LOWER(RIGHT(Q700,LEN(Q700)-IF(LEN(Q700)&gt;0,1,LEN(Q700)))),UPPER(LEFT(R700,1)),LOWER(RIGHT(R700,LEN(R700)-IF(LEN(R700)&gt;0,1,LEN(R700)))),UPPER(LEFT(S700,1)),LOWER(RIGHT(S700,LEN(S700)-IF(LEN(S700)&gt;0,1,LEN(S700)))),UPPER(LEFT(T700,1)),LOWER(RIGHT(T700,LEN(T700)-IF(LEN(T700)&gt;0,1,LEN(T700)))),UPPER(LEFT(U700,1)),LOWER(RIGHT(U700,LEN(U700)-IF(LEN(U700)&gt;0,1,LEN(U700)))),UPPER(LEFT(V700,1)),LOWER(RIGHT(V700,LEN(V700)-IF(LEN(V700)&gt;0,1,LEN(V700)))))</f>
        <v>fkProjectId</v>
      </c>
      <c r="X700" s="3" t="str">
        <f>CONCATENATE("""",W700,"""",":","""","""",",")</f>
        <v>"fkProjectId":"",</v>
      </c>
      <c r="Y700" s="22" t="str">
        <f>CONCATENATE("public static String ",,B700,,"=","""",W700,""";")</f>
        <v>public static String FK_PROJECT_ID="fkProjectId";</v>
      </c>
      <c r="Z700" s="7" t="str">
        <f>CONCATENATE("private String ",W700,"=","""""",";")</f>
        <v>private String fkProjectId="";</v>
      </c>
    </row>
    <row r="701" spans="2:26" ht="19.2" x14ac:dyDescent="0.45">
      <c r="B701" s="1" t="s">
        <v>367</v>
      </c>
      <c r="C701" s="1" t="s">
        <v>1</v>
      </c>
      <c r="D701" s="4">
        <v>45</v>
      </c>
      <c r="I701" t="str">
        <f t="shared" si="305"/>
        <v>ALTER TABLE TM_REL_BACKLOG_AND_LABEL</v>
      </c>
      <c r="J701" t="str">
        <f t="shared" si="306"/>
        <v xml:space="preserve"> ADD  FK_BACKLOG_ID VARCHAR(45);</v>
      </c>
      <c r="K701" s="21" t="str">
        <f t="shared" si="307"/>
        <v xml:space="preserve">  ALTER COLUMN   FK_BACKLOG_ID VARCHAR(45);</v>
      </c>
      <c r="L701" s="12"/>
      <c r="M701" s="18" t="str">
        <f t="shared" si="308"/>
        <v>FK_BACKLOG_ID,</v>
      </c>
      <c r="N701" s="5" t="str">
        <f t="shared" si="313"/>
        <v>FK_BACKLOG_ID VARCHAR(45),</v>
      </c>
      <c r="O701" s="1" t="s">
        <v>10</v>
      </c>
      <c r="P701" t="s">
        <v>354</v>
      </c>
      <c r="Q701" t="s">
        <v>2</v>
      </c>
      <c r="W701" s="17" t="str">
        <f t="shared" si="309"/>
        <v>fkBacklogId</v>
      </c>
      <c r="X701" s="3" t="str">
        <f t="shared" si="310"/>
        <v>"fkBacklogId":"",</v>
      </c>
      <c r="Y701" s="22" t="str">
        <f t="shared" si="311"/>
        <v>public static String FK_BACKLOG_ID="fkBacklogId";</v>
      </c>
      <c r="Z701" s="7" t="str">
        <f t="shared" si="312"/>
        <v>private String fkBacklogId="";</v>
      </c>
    </row>
    <row r="702" spans="2:26" ht="19.2" x14ac:dyDescent="0.45">
      <c r="B702" s="1" t="s">
        <v>453</v>
      </c>
      <c r="C702" s="1" t="s">
        <v>1</v>
      </c>
      <c r="D702" s="4">
        <v>44</v>
      </c>
      <c r="I702" t="str">
        <f t="shared" si="305"/>
        <v>ALTER TABLE TM_REL_BACKLOG_AND_LABEL</v>
      </c>
      <c r="J702" t="str">
        <f t="shared" si="306"/>
        <v xml:space="preserve"> ADD  FK_TASK_LABEL_ID VARCHAR(44);</v>
      </c>
      <c r="K702" s="21" t="str">
        <f t="shared" si="307"/>
        <v xml:space="preserve">  ALTER COLUMN   FK_TASK_LABEL_ID VARCHAR(44);</v>
      </c>
      <c r="L702" s="12"/>
      <c r="M702" s="18" t="str">
        <f t="shared" si="308"/>
        <v>FK_TASK_LABEL_ID,</v>
      </c>
      <c r="N702" s="5" t="str">
        <f t="shared" si="313"/>
        <v>FK_TASK_LABEL_ID VARCHAR(44),</v>
      </c>
      <c r="O702" s="1" t="s">
        <v>10</v>
      </c>
      <c r="P702" t="s">
        <v>311</v>
      </c>
      <c r="Q702" t="s">
        <v>61</v>
      </c>
      <c r="R702" t="s">
        <v>2</v>
      </c>
      <c r="W702" s="17" t="str">
        <f t="shared" si="309"/>
        <v>fkTaskLabelId</v>
      </c>
      <c r="X702" s="3" t="str">
        <f t="shared" si="310"/>
        <v>"fkTaskLabelId":"",</v>
      </c>
      <c r="Y702" s="22" t="str">
        <f t="shared" si="311"/>
        <v>public static String FK_TASK_LABEL_ID="fkTaskLabelId";</v>
      </c>
      <c r="Z702" s="7" t="str">
        <f t="shared" si="312"/>
        <v>private String fkTaskLabelId="";</v>
      </c>
    </row>
    <row r="703" spans="2:26" ht="19.2" x14ac:dyDescent="0.45">
      <c r="B703" s="1"/>
      <c r="C703" s="1"/>
      <c r="D703" s="4"/>
      <c r="L703" s="12"/>
      <c r="M703" s="18"/>
      <c r="N703" s="33" t="s">
        <v>130</v>
      </c>
      <c r="O703" s="1"/>
      <c r="W703" s="17"/>
    </row>
    <row r="704" spans="2:26" x14ac:dyDescent="0.3">
      <c r="N704" s="31" t="s">
        <v>126</v>
      </c>
    </row>
    <row r="707" spans="2:26" x14ac:dyDescent="0.3">
      <c r="B707" s="2" t="s">
        <v>456</v>
      </c>
      <c r="I707" t="str">
        <f>CONCATENATE("ALTER TABLE"," ",B707)</f>
        <v>ALTER TABLE TM_REL_BACKLOG_AND_LABEL_LIST</v>
      </c>
      <c r="J707" t="s">
        <v>293</v>
      </c>
      <c r="K707" s="26" t="str">
        <f>CONCATENATE(J707," VIEW ",B707," AS SELECT")</f>
        <v>create OR REPLACE VIEW TM_REL_BACKLOG_AND_LABEL_LIST AS SELECT</v>
      </c>
      <c r="N707" s="5" t="str">
        <f>CONCATENATE("CREATE TABLE ",B707," ","(")</f>
        <v>CREATE TABLE TM_REL_BACKLOG_AND_LABEL_LIST (</v>
      </c>
    </row>
    <row r="708" spans="2:26" ht="19.2" x14ac:dyDescent="0.45">
      <c r="B708" s="1" t="s">
        <v>2</v>
      </c>
      <c r="C708" s="1" t="s">
        <v>1</v>
      </c>
      <c r="D708" s="4">
        <v>30</v>
      </c>
      <c r="E708" s="24" t="s">
        <v>113</v>
      </c>
      <c r="I708" t="str">
        <f>I707</f>
        <v>ALTER TABLE TM_REL_BACKLOG_AND_LABEL_LIST</v>
      </c>
      <c r="K708" s="25" t="str">
        <f>CONCATENATE("T.",B708,",")</f>
        <v>T.ID,</v>
      </c>
      <c r="L708" s="12"/>
      <c r="M708" s="18" t="str">
        <f t="shared" ref="M708:M716" si="314">CONCATENATE(B708,",")</f>
        <v>ID,</v>
      </c>
      <c r="N708" s="5" t="str">
        <f>CONCATENATE(B708," ",C708,"(",D708,") ",E708," ,")</f>
        <v>ID VARCHAR(30) NOT NULL ,</v>
      </c>
      <c r="O708" s="1" t="s">
        <v>2</v>
      </c>
      <c r="P708" s="6"/>
      <c r="Q708" s="6"/>
      <c r="R708" s="6"/>
      <c r="S708" s="6"/>
      <c r="T708" s="6"/>
      <c r="U708" s="6"/>
      <c r="V708" s="6"/>
      <c r="W708" s="17" t="str">
        <f t="shared" ref="W708:W716" si="315"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id</v>
      </c>
      <c r="X708" s="3" t="str">
        <f t="shared" ref="X708:X716" si="316">CONCATENATE("""",W708,"""",":","""","""",",")</f>
        <v>"id":"",</v>
      </c>
      <c r="Y708" s="22" t="str">
        <f t="shared" ref="Y708:Y716" si="317">CONCATENATE("public static String ",,B708,,"=","""",W708,""";")</f>
        <v>public static String ID="id";</v>
      </c>
      <c r="Z708" s="7" t="str">
        <f t="shared" ref="Z708:Z716" si="318">CONCATENATE("private String ",W708,"=","""""",";")</f>
        <v>private String id="";</v>
      </c>
    </row>
    <row r="709" spans="2:26" ht="19.2" x14ac:dyDescent="0.45">
      <c r="B709" s="1" t="s">
        <v>3</v>
      </c>
      <c r="C709" s="1" t="s">
        <v>1</v>
      </c>
      <c r="D709" s="4">
        <v>10</v>
      </c>
      <c r="I709" t="str">
        <f>I708</f>
        <v>ALTER TABLE TM_REL_BACKLOG_AND_LABEL_LIST</v>
      </c>
      <c r="K709" s="25" t="str">
        <f t="shared" ref="K709:K714" si="319">CONCATENATE("T.",B709,",")</f>
        <v>T.STATUS,</v>
      </c>
      <c r="L709" s="12"/>
      <c r="M709" s="18" t="str">
        <f t="shared" si="314"/>
        <v>STATUS,</v>
      </c>
      <c r="N709" s="5" t="str">
        <f t="shared" ref="N709:N716" si="320">CONCATENATE(B709," ",C709,"(",D709,")",",")</f>
        <v>STATUS VARCHAR(10),</v>
      </c>
      <c r="O709" s="1" t="s">
        <v>3</v>
      </c>
      <c r="W709" s="17" t="str">
        <f t="shared" si="315"/>
        <v>status</v>
      </c>
      <c r="X709" s="3" t="str">
        <f t="shared" si="316"/>
        <v>"status":"",</v>
      </c>
      <c r="Y709" s="22" t="str">
        <f t="shared" si="317"/>
        <v>public static String STATUS="status";</v>
      </c>
      <c r="Z709" s="7" t="str">
        <f t="shared" si="318"/>
        <v>private String status="";</v>
      </c>
    </row>
    <row r="710" spans="2:26" ht="19.2" x14ac:dyDescent="0.45">
      <c r="B710" s="1" t="s">
        <v>4</v>
      </c>
      <c r="C710" s="1" t="s">
        <v>1</v>
      </c>
      <c r="D710" s="4">
        <v>30</v>
      </c>
      <c r="I710" t="str">
        <f>I709</f>
        <v>ALTER TABLE TM_REL_BACKLOG_AND_LABEL_LIST</v>
      </c>
      <c r="K710" s="25" t="str">
        <f t="shared" si="319"/>
        <v>T.INSERT_DATE,</v>
      </c>
      <c r="L710" s="12"/>
      <c r="M710" s="18" t="str">
        <f t="shared" si="314"/>
        <v>INSERT_DATE,</v>
      </c>
      <c r="N710" s="5" t="str">
        <f t="shared" si="320"/>
        <v>INSERT_DATE VARCHAR(30),</v>
      </c>
      <c r="O710" s="1" t="s">
        <v>7</v>
      </c>
      <c r="P710" t="s">
        <v>8</v>
      </c>
      <c r="W710" s="17" t="str">
        <f t="shared" si="315"/>
        <v>insertDate</v>
      </c>
      <c r="X710" s="3" t="str">
        <f t="shared" si="316"/>
        <v>"insertDate":"",</v>
      </c>
      <c r="Y710" s="22" t="str">
        <f t="shared" si="317"/>
        <v>public static String INSERT_DATE="insertDate";</v>
      </c>
      <c r="Z710" s="7" t="str">
        <f t="shared" si="318"/>
        <v>private String insertDate="";</v>
      </c>
    </row>
    <row r="711" spans="2:26" ht="19.2" x14ac:dyDescent="0.45">
      <c r="B711" s="1" t="s">
        <v>5</v>
      </c>
      <c r="C711" s="1" t="s">
        <v>1</v>
      </c>
      <c r="D711" s="4">
        <v>30</v>
      </c>
      <c r="I711" t="str">
        <f>I710</f>
        <v>ALTER TABLE TM_REL_BACKLOG_AND_LABEL_LIST</v>
      </c>
      <c r="K711" s="25" t="str">
        <f t="shared" si="319"/>
        <v>T.MODIFICATION_DATE,</v>
      </c>
      <c r="L711" s="12"/>
      <c r="M711" s="18" t="str">
        <f t="shared" si="314"/>
        <v>MODIFICATION_DATE,</v>
      </c>
      <c r="N711" s="5" t="str">
        <f t="shared" si="320"/>
        <v>MODIFICATION_DATE VARCHAR(30),</v>
      </c>
      <c r="O711" s="1" t="s">
        <v>9</v>
      </c>
      <c r="P711" t="s">
        <v>8</v>
      </c>
      <c r="W711" s="17" t="str">
        <f t="shared" si="315"/>
        <v>modificationDate</v>
      </c>
      <c r="X711" s="3" t="str">
        <f t="shared" si="316"/>
        <v>"modificationDate":"",</v>
      </c>
      <c r="Y711" s="22" t="str">
        <f t="shared" si="317"/>
        <v>public static String MODIFICATION_DATE="modificationDate";</v>
      </c>
      <c r="Z711" s="7" t="str">
        <f t="shared" si="318"/>
        <v>private String modificationDate="";</v>
      </c>
    </row>
    <row r="712" spans="2:26" ht="19.2" x14ac:dyDescent="0.45">
      <c r="B712" s="1" t="s">
        <v>367</v>
      </c>
      <c r="C712" s="1" t="s">
        <v>1</v>
      </c>
      <c r="D712" s="4">
        <v>45</v>
      </c>
      <c r="I712">
        <f>I690</f>
        <v>0</v>
      </c>
      <c r="K712" s="25" t="str">
        <f t="shared" si="319"/>
        <v>T.FK_BACKLOG_ID,</v>
      </c>
      <c r="L712" s="12"/>
      <c r="M712" s="18" t="str">
        <f>CONCATENATE(B712,",")</f>
        <v>FK_BACKLOG_ID,</v>
      </c>
      <c r="N712" s="5" t="str">
        <f>CONCATENATE(B712," ",C712,"(",D712,")",",")</f>
        <v>FK_BACKLOG_ID VARCHAR(45),</v>
      </c>
      <c r="O712" s="1" t="s">
        <v>10</v>
      </c>
      <c r="P712" t="s">
        <v>354</v>
      </c>
      <c r="Q712" t="s">
        <v>2</v>
      </c>
      <c r="W712" s="17" t="str">
        <f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fkBacklogId</v>
      </c>
      <c r="X712" s="3" t="str">
        <f>CONCATENATE("""",W712,"""",":","""","""",",")</f>
        <v>"fkBacklogId":"",</v>
      </c>
      <c r="Y712" s="22" t="str">
        <f>CONCATENATE("public static String ",,B712,,"=","""",W712,""";")</f>
        <v>public static String FK_BACKLOG_ID="fkBacklogId";</v>
      </c>
      <c r="Z712" s="7" t="str">
        <f>CONCATENATE("private String ",W712,"=","""""",";")</f>
        <v>private String fkBacklogId="";</v>
      </c>
    </row>
    <row r="713" spans="2:26" ht="19.2" x14ac:dyDescent="0.45">
      <c r="B713" s="1" t="s">
        <v>351</v>
      </c>
      <c r="C713" s="1" t="s">
        <v>1</v>
      </c>
      <c r="D713" s="4">
        <v>45</v>
      </c>
      <c r="I713">
        <f>I691</f>
        <v>0</v>
      </c>
      <c r="K713" s="25" t="s">
        <v>458</v>
      </c>
      <c r="L713" s="12"/>
      <c r="M713" s="18" t="str">
        <f t="shared" si="314"/>
        <v>BACKLOG_NAME,</v>
      </c>
      <c r="N713" s="5" t="str">
        <f t="shared" si="320"/>
        <v>BACKLOG_NAME VARCHAR(45),</v>
      </c>
      <c r="O713" s="1" t="s">
        <v>354</v>
      </c>
      <c r="P713" t="s">
        <v>0</v>
      </c>
      <c r="W713" s="17" t="str">
        <f t="shared" si="315"/>
        <v>backlogName</v>
      </c>
      <c r="X713" s="3" t="str">
        <f t="shared" si="316"/>
        <v>"backlogName":"",</v>
      </c>
      <c r="Y713" s="22" t="str">
        <f t="shared" si="317"/>
        <v>public static String BACKLOG_NAME="backlogName";</v>
      </c>
      <c r="Z713" s="7" t="str">
        <f t="shared" si="318"/>
        <v>private String backlogName="";</v>
      </c>
    </row>
    <row r="714" spans="2:26" ht="19.2" x14ac:dyDescent="0.45">
      <c r="B714" s="1" t="s">
        <v>453</v>
      </c>
      <c r="C714" s="1" t="s">
        <v>1</v>
      </c>
      <c r="D714" s="4">
        <v>44</v>
      </c>
      <c r="I714" t="str">
        <f>I508</f>
        <v>ALTER TABLE TM_BACKLOG_TASK</v>
      </c>
      <c r="K714" s="25" t="str">
        <f t="shared" si="319"/>
        <v>T.FK_TASK_LABEL_ID,</v>
      </c>
      <c r="L714" s="12"/>
      <c r="M714" s="18" t="str">
        <f>CONCATENATE(B714,",")</f>
        <v>FK_TASK_LABEL_ID,</v>
      </c>
      <c r="N714" s="5" t="str">
        <f>CONCATENATE(B714," ",C714,"(",D714,")",",")</f>
        <v>FK_TASK_LABEL_ID VARCHAR(44),</v>
      </c>
      <c r="O714" s="1" t="s">
        <v>10</v>
      </c>
      <c r="P714" t="s">
        <v>311</v>
      </c>
      <c r="Q714" t="s">
        <v>61</v>
      </c>
      <c r="R714" t="s">
        <v>2</v>
      </c>
      <c r="W714" s="17" t="str">
        <f>CONCATENATE(,LOWER(O714),UPPER(LEFT(P714,1)),LOWER(RIGHT(P714,LEN(P714)-IF(LEN(P714)&gt;0,1,LEN(P714)))),UPPER(LEFT(Q714,1)),LOWER(RIGHT(Q714,LEN(Q714)-IF(LEN(Q714)&gt;0,1,LEN(Q714)))),UPPER(LEFT(R714,1)),LOWER(RIGHT(R714,LEN(R714)-IF(LEN(R714)&gt;0,1,LEN(R714)))),UPPER(LEFT(S714,1)),LOWER(RIGHT(S714,LEN(S714)-IF(LEN(S714)&gt;0,1,LEN(S714)))),UPPER(LEFT(T714,1)),LOWER(RIGHT(T714,LEN(T714)-IF(LEN(T714)&gt;0,1,LEN(T714)))),UPPER(LEFT(U714,1)),LOWER(RIGHT(U714,LEN(U714)-IF(LEN(U714)&gt;0,1,LEN(U714)))),UPPER(LEFT(V714,1)),LOWER(RIGHT(V714,LEN(V714)-IF(LEN(V714)&gt;0,1,LEN(V714)))))</f>
        <v>fkTaskLabelId</v>
      </c>
      <c r="X714" s="3" t="str">
        <f>CONCATENATE("""",W714,"""",":","""","""",",")</f>
        <v>"fkTaskLabelId":"",</v>
      </c>
      <c r="Y714" s="22" t="str">
        <f>CONCATENATE("public static String ",,B714,,"=","""",W714,""";")</f>
        <v>public static String FK_TASK_LABEL_ID="fkTaskLabelId";</v>
      </c>
      <c r="Z714" s="7" t="str">
        <f>CONCATENATE("private String ",W714,"=","""""",";")</f>
        <v>private String fkTaskLabelId="";</v>
      </c>
    </row>
    <row r="715" spans="2:26" ht="19.2" x14ac:dyDescent="0.45">
      <c r="B715" s="1" t="s">
        <v>457</v>
      </c>
      <c r="C715" s="1" t="s">
        <v>1</v>
      </c>
      <c r="D715" s="4">
        <v>44</v>
      </c>
      <c r="I715" t="s">
        <v>460</v>
      </c>
      <c r="K715" s="25" t="s">
        <v>460</v>
      </c>
      <c r="L715" s="12"/>
      <c r="M715" s="18" t="str">
        <f>CONCATENATE(B715,",")</f>
        <v>LABEL_NAME,</v>
      </c>
      <c r="N715" s="5" t="str">
        <f>CONCATENATE(B715," ",C715,"(",D715,")",",")</f>
        <v>LABEL_NAME VARCHAR(44),</v>
      </c>
      <c r="O715" s="1" t="s">
        <v>61</v>
      </c>
      <c r="P715" t="s">
        <v>0</v>
      </c>
      <c r="W715" s="17" t="str">
        <f>CONCATENATE(,LOWER(O715),UPPER(LEFT(P715,1)),LOWER(RIGHT(P715,LEN(P715)-IF(LEN(P715)&gt;0,1,LEN(P715)))),UPPER(LEFT(Q715,1)),LOWER(RIGHT(Q715,LEN(Q715)-IF(LEN(Q715)&gt;0,1,LEN(Q715)))),UPPER(LEFT(R715,1)),LOWER(RIGHT(R715,LEN(R715)-IF(LEN(R715)&gt;0,1,LEN(R715)))),UPPER(LEFT(S715,1)),LOWER(RIGHT(S715,LEN(S715)-IF(LEN(S715)&gt;0,1,LEN(S715)))),UPPER(LEFT(T715,1)),LOWER(RIGHT(T715,LEN(T715)-IF(LEN(T715)&gt;0,1,LEN(T715)))),UPPER(LEFT(U715,1)),LOWER(RIGHT(U715,LEN(U715)-IF(LEN(U715)&gt;0,1,LEN(U715)))),UPPER(LEFT(V715,1)),LOWER(RIGHT(V715,LEN(V715)-IF(LEN(V715)&gt;0,1,LEN(V715)))))</f>
        <v>labelName</v>
      </c>
      <c r="X715" s="3" t="str">
        <f>CONCATENATE("""",W715,"""",":","""","""",",")</f>
        <v>"labelName":"",</v>
      </c>
      <c r="Y715" s="22" t="str">
        <f>CONCATENATE("public static String ",,B715,,"=","""",W715,""";")</f>
        <v>public static String LABEL_NAME="labelName";</v>
      </c>
      <c r="Z715" s="7" t="str">
        <f>CONCATENATE("private String ",W715,"=","""""",";")</f>
        <v>private String labelName="";</v>
      </c>
    </row>
    <row r="716" spans="2:26" ht="19.2" x14ac:dyDescent="0.45">
      <c r="B716" s="1" t="s">
        <v>459</v>
      </c>
      <c r="C716" s="1" t="s">
        <v>1</v>
      </c>
      <c r="D716" s="4">
        <v>44</v>
      </c>
      <c r="I716" t="str">
        <f>I509</f>
        <v>ALTER TABLE TM_BACKLOG_TASK</v>
      </c>
      <c r="K716" s="25" t="s">
        <v>462</v>
      </c>
      <c r="L716" s="12"/>
      <c r="M716" s="18" t="str">
        <f t="shared" si="314"/>
        <v>LABEL_COLOR,</v>
      </c>
      <c r="N716" s="5" t="str">
        <f t="shared" si="320"/>
        <v>LABEL_COLOR VARCHAR(44),</v>
      </c>
      <c r="O716" s="1" t="s">
        <v>61</v>
      </c>
      <c r="P716" t="s">
        <v>358</v>
      </c>
      <c r="W716" s="17" t="str">
        <f t="shared" si="315"/>
        <v>labelColor</v>
      </c>
      <c r="X716" s="3" t="str">
        <f t="shared" si="316"/>
        <v>"labelColor":"",</v>
      </c>
      <c r="Y716" s="22" t="str">
        <f t="shared" si="317"/>
        <v>public static String LABEL_COLOR="labelColor";</v>
      </c>
      <c r="Z716" s="7" t="str">
        <f t="shared" si="318"/>
        <v>private String labelColor="";</v>
      </c>
    </row>
    <row r="717" spans="2:26" ht="38.4" x14ac:dyDescent="0.45">
      <c r="B717" s="1"/>
      <c r="C717" s="1"/>
      <c r="D717" s="4"/>
      <c r="K717" s="29" t="s">
        <v>461</v>
      </c>
      <c r="L717" s="12"/>
      <c r="M717" s="18"/>
      <c r="N717" s="33" t="s">
        <v>130</v>
      </c>
      <c r="O717" s="1"/>
      <c r="W717" s="17"/>
    </row>
    <row r="718" spans="2:26" x14ac:dyDescent="0.3">
      <c r="K718" s="25"/>
      <c r="N718" s="31" t="s">
        <v>126</v>
      </c>
    </row>
    <row r="719" spans="2:26" x14ac:dyDescent="0.3">
      <c r="K719" s="25"/>
    </row>
    <row r="720" spans="2:26" x14ac:dyDescent="0.3">
      <c r="J720" t="str">
        <f>CONCATENATE(LEFT(CONCATENATE(" ADD "," ",N720,";"),LEN(CONCATENATE(" ADD "," ",N720,";"))-2),";")</f>
        <v xml:space="preserve"> ADD ;</v>
      </c>
      <c r="K720" s="25"/>
    </row>
    <row r="721" spans="2:26" x14ac:dyDescent="0.3">
      <c r="B721" s="2" t="s">
        <v>454</v>
      </c>
      <c r="I721" t="str">
        <f>CONCATENATE("ALTER TABLE"," ",B721)</f>
        <v>ALTER TABLE TM_REL_BACKLOG_AND_SPRINT</v>
      </c>
      <c r="K721" s="25"/>
      <c r="N721" s="5" t="str">
        <f>CONCATENATE("CREATE TABLE ",B721," ","(")</f>
        <v>CREATE TABLE TM_REL_BACKLOG_AND_SPRINT (</v>
      </c>
    </row>
    <row r="722" spans="2:26" ht="19.2" x14ac:dyDescent="0.45">
      <c r="B722" s="1" t="s">
        <v>2</v>
      </c>
      <c r="C722" s="1" t="s">
        <v>1</v>
      </c>
      <c r="D722" s="4">
        <v>30</v>
      </c>
      <c r="E722" s="24" t="s">
        <v>113</v>
      </c>
      <c r="I722" t="str">
        <f>I721</f>
        <v>ALTER TABLE TM_REL_BACKLOG_AND_SPRINT</v>
      </c>
      <c r="L722" s="12"/>
      <c r="M722" s="18" t="str">
        <f t="shared" ref="M722:M728" si="321">CONCATENATE(B722,",")</f>
        <v>ID,</v>
      </c>
      <c r="N722" s="5" t="str">
        <f>CONCATENATE(B722," ",C722,"(",D722,") ",E722," ,")</f>
        <v>ID VARCHAR(30) NOT NULL ,</v>
      </c>
      <c r="O722" s="1" t="s">
        <v>2</v>
      </c>
      <c r="P722" s="6"/>
      <c r="Q722" s="6"/>
      <c r="R722" s="6"/>
      <c r="S722" s="6"/>
      <c r="T722" s="6"/>
      <c r="U722" s="6"/>
      <c r="V722" s="6"/>
      <c r="W722" s="17" t="str">
        <f t="shared" ref="W722:W728" si="322">CONCATENATE(,LOWER(O722),UPPER(LEFT(P722,1)),LOWER(RIGHT(P722,LEN(P722)-IF(LEN(P722)&gt;0,1,LEN(P722)))),UPPER(LEFT(Q722,1)),LOWER(RIGHT(Q722,LEN(Q722)-IF(LEN(Q722)&gt;0,1,LEN(Q722)))),UPPER(LEFT(R722,1)),LOWER(RIGHT(R722,LEN(R722)-IF(LEN(R722)&gt;0,1,LEN(R722)))),UPPER(LEFT(S722,1)),LOWER(RIGHT(S722,LEN(S722)-IF(LEN(S722)&gt;0,1,LEN(S722)))),UPPER(LEFT(T722,1)),LOWER(RIGHT(T722,LEN(T722)-IF(LEN(T722)&gt;0,1,LEN(T722)))),UPPER(LEFT(U722,1)),LOWER(RIGHT(U722,LEN(U722)-IF(LEN(U722)&gt;0,1,LEN(U722)))),UPPER(LEFT(V722,1)),LOWER(RIGHT(V722,LEN(V722)-IF(LEN(V722)&gt;0,1,LEN(V722)))))</f>
        <v>id</v>
      </c>
      <c r="X722" s="3" t="str">
        <f t="shared" ref="X722:X728" si="323">CONCATENATE("""",W722,"""",":","""","""",",")</f>
        <v>"id":"",</v>
      </c>
      <c r="Y722" s="22" t="str">
        <f t="shared" ref="Y722:Y728" si="324">CONCATENATE("public static String ",,B722,,"=","""",W722,""";")</f>
        <v>public static String ID="id";</v>
      </c>
      <c r="Z722" s="7" t="str">
        <f t="shared" ref="Z722:Z728" si="325">CONCATENATE("private String ",W722,"=","""""",";")</f>
        <v>private String id="";</v>
      </c>
    </row>
    <row r="723" spans="2:26" ht="19.2" x14ac:dyDescent="0.45">
      <c r="B723" s="1" t="s">
        <v>3</v>
      </c>
      <c r="C723" s="1" t="s">
        <v>1</v>
      </c>
      <c r="D723" s="4">
        <v>10</v>
      </c>
      <c r="I723" t="str">
        <f>I722</f>
        <v>ALTER TABLE TM_REL_BACKLOG_AND_SPRINT</v>
      </c>
      <c r="K723" s="21" t="s">
        <v>436</v>
      </c>
      <c r="L723" s="12"/>
      <c r="M723" s="18" t="str">
        <f t="shared" si="321"/>
        <v>STATUS,</v>
      </c>
      <c r="N723" s="5" t="str">
        <f t="shared" ref="N723:N728" si="326">CONCATENATE(B723," ",C723,"(",D723,")",",")</f>
        <v>STATUS VARCHAR(10),</v>
      </c>
      <c r="O723" s="1" t="s">
        <v>3</v>
      </c>
      <c r="W723" s="17" t="str">
        <f t="shared" si="322"/>
        <v>status</v>
      </c>
      <c r="X723" s="3" t="str">
        <f t="shared" si="323"/>
        <v>"status":"",</v>
      </c>
      <c r="Y723" s="22" t="str">
        <f t="shared" si="324"/>
        <v>public static String STATUS="status";</v>
      </c>
      <c r="Z723" s="7" t="str">
        <f t="shared" si="325"/>
        <v>private String status="";</v>
      </c>
    </row>
    <row r="724" spans="2:26" ht="19.2" x14ac:dyDescent="0.45">
      <c r="B724" s="1" t="s">
        <v>4</v>
      </c>
      <c r="C724" s="1" t="s">
        <v>1</v>
      </c>
      <c r="D724" s="4">
        <v>30</v>
      </c>
      <c r="I724" t="str">
        <f>I723</f>
        <v>ALTER TABLE TM_REL_BACKLOG_AND_SPRINT</v>
      </c>
      <c r="J724" t="str">
        <f>CONCATENATE(LEFT(CONCATENATE(" ADD "," ",N724,";"),LEN(CONCATENATE(" ADD "," ",N724,";"))-2),";")</f>
        <v xml:space="preserve"> ADD  INSERT_DATE VARCHAR(30);</v>
      </c>
      <c r="K724" s="21" t="str">
        <f>CONCATENATE(LEFT(CONCATENATE("  ALTER COLUMN  "," ",N724,";"),LEN(CONCATENATE("  ALTER COLUMN  "," ",N724,";"))-2),";")</f>
        <v xml:space="preserve">  ALTER COLUMN   INSERT_DATE VARCHAR(30);</v>
      </c>
      <c r="L724" s="12"/>
      <c r="M724" s="18" t="str">
        <f t="shared" si="321"/>
        <v>INSERT_DATE,</v>
      </c>
      <c r="N724" s="5" t="str">
        <f t="shared" si="326"/>
        <v>INSERT_DATE VARCHAR(30),</v>
      </c>
      <c r="O724" s="1" t="s">
        <v>7</v>
      </c>
      <c r="P724" t="s">
        <v>8</v>
      </c>
      <c r="W724" s="17" t="str">
        <f t="shared" si="322"/>
        <v>insertDate</v>
      </c>
      <c r="X724" s="3" t="str">
        <f t="shared" si="323"/>
        <v>"insertDate":"",</v>
      </c>
      <c r="Y724" s="22" t="str">
        <f t="shared" si="324"/>
        <v>public static String INSERT_DATE="insertDate";</v>
      </c>
      <c r="Z724" s="7" t="str">
        <f t="shared" si="325"/>
        <v>private String insertDate="";</v>
      </c>
    </row>
    <row r="725" spans="2:26" ht="19.2" x14ac:dyDescent="0.45">
      <c r="B725" s="1" t="s">
        <v>5</v>
      </c>
      <c r="C725" s="1" t="s">
        <v>1</v>
      </c>
      <c r="D725" s="4">
        <v>30</v>
      </c>
      <c r="I725" t="str">
        <f>I724</f>
        <v>ALTER TABLE TM_REL_BACKLOG_AND_SPRINT</v>
      </c>
      <c r="J725" t="str">
        <f>CONCATENATE(LEFT(CONCATENATE(" ADD "," ",N725,";"),LEN(CONCATENATE(" ADD "," ",N725,";"))-2),";")</f>
        <v xml:space="preserve"> ADD  MODIFICATION_DATE VARCHAR(30);</v>
      </c>
      <c r="K725" s="21" t="str">
        <f>CONCATENATE(LEFT(CONCATENATE("  ALTER COLUMN  "," ",N725,";"),LEN(CONCATENATE("  ALTER COLUMN  "," ",N725,";"))-2),";")</f>
        <v xml:space="preserve">  ALTER COLUMN   MODIFICATION_DATE VARCHAR(30);</v>
      </c>
      <c r="L725" s="12"/>
      <c r="M725" s="18" t="str">
        <f t="shared" si="321"/>
        <v>MODIFICATION_DATE,</v>
      </c>
      <c r="N725" s="5" t="str">
        <f t="shared" si="326"/>
        <v>MODIFICATION_DATE VARCHAR(30),</v>
      </c>
      <c r="O725" s="1" t="s">
        <v>9</v>
      </c>
      <c r="P725" t="s">
        <v>8</v>
      </c>
      <c r="W725" s="17" t="str">
        <f t="shared" si="322"/>
        <v>modificationDate</v>
      </c>
      <c r="X725" s="3" t="str">
        <f t="shared" si="323"/>
        <v>"modificationDate":"",</v>
      </c>
      <c r="Y725" s="22" t="str">
        <f t="shared" si="324"/>
        <v>public static String MODIFICATION_DATE="modificationDate";</v>
      </c>
      <c r="Z725" s="7" t="str">
        <f t="shared" si="325"/>
        <v>private String modificationDate="";</v>
      </c>
    </row>
    <row r="726" spans="2:26" ht="19.2" x14ac:dyDescent="0.45">
      <c r="B726" s="1" t="s">
        <v>274</v>
      </c>
      <c r="C726" s="1" t="s">
        <v>1</v>
      </c>
      <c r="D726" s="4">
        <v>45</v>
      </c>
      <c r="I726" t="str">
        <f>I725</f>
        <v>ALTER TABLE TM_REL_BACKLOG_AND_SPRINT</v>
      </c>
      <c r="J726" t="str">
        <f>CONCATENATE(LEFT(CONCATENATE(" ADD "," ",N726,";"),LEN(CONCATENATE(" ADD "," ",N726,";"))-2),";")</f>
        <v xml:space="preserve"> ADD  FK_PROJECT_ID VARCHAR(45);</v>
      </c>
      <c r="K726" s="21" t="str">
        <f>CONCATENATE(LEFT(CONCATENATE("  ALTER COLUMN  "," ",N726,";"),LEN(CONCATENATE("  ALTER COLUMN  "," ",N726,";"))-2),";")</f>
        <v xml:space="preserve">  ALTER COLUMN   FK_PROJECT_ID VARCHAR(45);</v>
      </c>
      <c r="L726" s="12"/>
      <c r="M726" s="18" t="str">
        <f t="shared" si="321"/>
        <v>FK_PROJECT_ID,</v>
      </c>
      <c r="N726" s="5" t="str">
        <f t="shared" si="326"/>
        <v>FK_PROJECT_ID VARCHAR(45),</v>
      </c>
      <c r="O726" s="1" t="s">
        <v>10</v>
      </c>
      <c r="P726" t="s">
        <v>288</v>
      </c>
      <c r="Q726" t="s">
        <v>2</v>
      </c>
      <c r="W726" s="17" t="str">
        <f t="shared" si="322"/>
        <v>fkProjectId</v>
      </c>
      <c r="X726" s="3" t="str">
        <f t="shared" si="323"/>
        <v>"fkProjectId":"",</v>
      </c>
      <c r="Y726" s="22" t="str">
        <f t="shared" si="324"/>
        <v>public static String FK_PROJECT_ID="fkProjectId";</v>
      </c>
      <c r="Z726" s="7" t="str">
        <f t="shared" si="325"/>
        <v>private String fkProjectId="";</v>
      </c>
    </row>
    <row r="727" spans="2:26" ht="19.2" x14ac:dyDescent="0.45">
      <c r="B727" s="1" t="s">
        <v>367</v>
      </c>
      <c r="C727" s="1" t="s">
        <v>1</v>
      </c>
      <c r="D727" s="4">
        <v>45</v>
      </c>
      <c r="I727">
        <f>I717</f>
        <v>0</v>
      </c>
      <c r="J727" t="str">
        <f>CONCATENATE(LEFT(CONCATENATE(" ADD "," ",N727,";"),LEN(CONCATENATE(" ADD "," ",N727,";"))-2),";")</f>
        <v xml:space="preserve"> ADD  FK_BACKLOG_ID VARCHAR(45);</v>
      </c>
      <c r="K727" s="21" t="str">
        <f>CONCATENATE(LEFT(CONCATENATE("  ALTER COLUMN  "," ",N727,";"),LEN(CONCATENATE("  ALTER COLUMN  "," ",N727,";"))-2),";")</f>
        <v xml:space="preserve">  ALTER COLUMN   FK_BACKLOG_ID VARCHAR(45);</v>
      </c>
      <c r="L727" s="12"/>
      <c r="M727" s="18" t="str">
        <f t="shared" si="321"/>
        <v>FK_BACKLOG_ID,</v>
      </c>
      <c r="N727" s="5" t="str">
        <f t="shared" si="326"/>
        <v>FK_BACKLOG_ID VARCHAR(45),</v>
      </c>
      <c r="O727" s="1" t="s">
        <v>10</v>
      </c>
      <c r="P727" t="s">
        <v>354</v>
      </c>
      <c r="Q727" t="s">
        <v>2</v>
      </c>
      <c r="W727" s="17" t="str">
        <f t="shared" si="322"/>
        <v>fkBacklogId</v>
      </c>
      <c r="X727" s="3" t="str">
        <f t="shared" si="323"/>
        <v>"fkBacklogId":"",</v>
      </c>
      <c r="Y727" s="22" t="str">
        <f t="shared" si="324"/>
        <v>public static String FK_BACKLOG_ID="fkBacklogId";</v>
      </c>
      <c r="Z727" s="7" t="str">
        <f t="shared" si="325"/>
        <v>private String fkBacklogId="";</v>
      </c>
    </row>
    <row r="728" spans="2:26" ht="19.2" x14ac:dyDescent="0.45">
      <c r="B728" s="1" t="s">
        <v>455</v>
      </c>
      <c r="C728" s="1" t="s">
        <v>1</v>
      </c>
      <c r="D728" s="4">
        <v>44</v>
      </c>
      <c r="I728">
        <f>I520</f>
        <v>0</v>
      </c>
      <c r="J728" t="str">
        <f>CONCATENATE(LEFT(CONCATENATE(" ADD "," ",N728,";"),LEN(CONCATENATE(" ADD "," ",N728,";"))-2),";")</f>
        <v xml:space="preserve"> ADD  FK_TASK_SPRINT_ID VARCHAR(44);</v>
      </c>
      <c r="K728" s="21" t="str">
        <f>CONCATENATE(LEFT(CONCATENATE("  ALTER COLUMN  "," ",N728,";"),LEN(CONCATENATE("  ALTER COLUMN  "," ",N728,";"))-2),";")</f>
        <v xml:space="preserve">  ALTER COLUMN   FK_TASK_SPRINT_ID VARCHAR(44);</v>
      </c>
      <c r="L728" s="12"/>
      <c r="M728" s="18" t="str">
        <f t="shared" si="321"/>
        <v>FK_TASK_SPRINT_ID,</v>
      </c>
      <c r="N728" s="5" t="str">
        <f t="shared" si="326"/>
        <v>FK_TASK_SPRINT_ID VARCHAR(44),</v>
      </c>
      <c r="O728" s="1" t="s">
        <v>10</v>
      </c>
      <c r="P728" t="s">
        <v>311</v>
      </c>
      <c r="Q728" t="s">
        <v>366</v>
      </c>
      <c r="R728" t="s">
        <v>2</v>
      </c>
      <c r="W728" s="17" t="str">
        <f t="shared" si="322"/>
        <v>fkTaskSprintId</v>
      </c>
      <c r="X728" s="3" t="str">
        <f t="shared" si="323"/>
        <v>"fkTaskSprintId":"",</v>
      </c>
      <c r="Y728" s="22" t="str">
        <f t="shared" si="324"/>
        <v>public static String FK_TASK_SPRINT_ID="fkTaskSprintId";</v>
      </c>
      <c r="Z728" s="7" t="str">
        <f t="shared" si="325"/>
        <v>private String fkTaskSprintId="";</v>
      </c>
    </row>
    <row r="729" spans="2:26" ht="19.2" x14ac:dyDescent="0.45">
      <c r="B729" s="1"/>
      <c r="C729" s="1"/>
      <c r="D729" s="4"/>
      <c r="L729" s="12"/>
      <c r="M729" s="18"/>
      <c r="N729" s="33" t="s">
        <v>130</v>
      </c>
      <c r="O729" s="1"/>
      <c r="W729" s="17"/>
    </row>
    <row r="730" spans="2:26" x14ac:dyDescent="0.3">
      <c r="N730" s="31" t="s">
        <v>126</v>
      </c>
    </row>
    <row r="732" spans="2:26" x14ac:dyDescent="0.3">
      <c r="B732" s="2" t="s">
        <v>463</v>
      </c>
      <c r="I732" t="str">
        <f>CONCATENATE("ALTER TABLE"," ",B732)</f>
        <v>ALTER TABLE TM_REL_BACKLOG_AND_SPRINT_LIST</v>
      </c>
      <c r="J732" t="s">
        <v>293</v>
      </c>
      <c r="K732" s="26" t="str">
        <f>CONCATENATE(J732," VIEW ",B732," AS SELECT")</f>
        <v>create OR REPLACE VIEW TM_REL_BACKLOG_AND_SPRINT_LIST AS SELECT</v>
      </c>
      <c r="N732" s="5" t="str">
        <f>CONCATENATE("CREATE TABLE ",B732," ","(")</f>
        <v>CREATE TABLE TM_REL_BACKLOG_AND_SPRINT_LIST (</v>
      </c>
    </row>
    <row r="733" spans="2:26" ht="19.2" x14ac:dyDescent="0.45">
      <c r="B733" s="1" t="s">
        <v>2</v>
      </c>
      <c r="C733" s="1" t="s">
        <v>1</v>
      </c>
      <c r="D733" s="4">
        <v>30</v>
      </c>
      <c r="E733" s="24" t="s">
        <v>113</v>
      </c>
      <c r="I733" t="str">
        <f>I732</f>
        <v>ALTER TABLE TM_REL_BACKLOG_AND_SPRINT_LIST</v>
      </c>
      <c r="K733" s="25" t="str">
        <f>CONCATENATE("T.",B733,",")</f>
        <v>T.ID,</v>
      </c>
      <c r="L733" s="12"/>
      <c r="M733" s="18" t="str">
        <f t="shared" ref="M733:M742" si="327">CONCATENATE(B733,",")</f>
        <v>ID,</v>
      </c>
      <c r="N733" s="5" t="str">
        <f>CONCATENATE(B733," ",C733,"(",D733,") ",E733," ,")</f>
        <v>ID VARCHAR(30) NOT NULL ,</v>
      </c>
      <c r="O733" s="1" t="s">
        <v>2</v>
      </c>
      <c r="P733" s="6"/>
      <c r="Q733" s="6"/>
      <c r="R733" s="6"/>
      <c r="S733" s="6"/>
      <c r="T733" s="6"/>
      <c r="U733" s="6"/>
      <c r="V733" s="6"/>
      <c r="W733" s="17" t="str">
        <f t="shared" ref="W733:W742" si="328">CONCATENATE(,LOWER(O733),UPPER(LEFT(P733,1)),LOWER(RIGHT(P733,LEN(P733)-IF(LEN(P733)&gt;0,1,LEN(P733)))),UPPER(LEFT(Q733,1)),LOWER(RIGHT(Q733,LEN(Q733)-IF(LEN(Q733)&gt;0,1,LEN(Q733)))),UPPER(LEFT(R733,1)),LOWER(RIGHT(R733,LEN(R733)-IF(LEN(R733)&gt;0,1,LEN(R733)))),UPPER(LEFT(S733,1)),LOWER(RIGHT(S733,LEN(S733)-IF(LEN(S733)&gt;0,1,LEN(S733)))),UPPER(LEFT(T733,1)),LOWER(RIGHT(T733,LEN(T733)-IF(LEN(T733)&gt;0,1,LEN(T733)))),UPPER(LEFT(U733,1)),LOWER(RIGHT(U733,LEN(U733)-IF(LEN(U733)&gt;0,1,LEN(U733)))),UPPER(LEFT(V733,1)),LOWER(RIGHT(V733,LEN(V733)-IF(LEN(V733)&gt;0,1,LEN(V733)))))</f>
        <v>id</v>
      </c>
      <c r="X733" s="3" t="str">
        <f t="shared" ref="X733:X742" si="329">CONCATENATE("""",W733,"""",":","""","""",",")</f>
        <v>"id":"",</v>
      </c>
      <c r="Y733" s="22" t="str">
        <f t="shared" ref="Y733:Y742" si="330">CONCATENATE("public static String ",,B733,,"=","""",W733,""";")</f>
        <v>public static String ID="id";</v>
      </c>
      <c r="Z733" s="7" t="str">
        <f t="shared" ref="Z733:Z742" si="331">CONCATENATE("private String ",W733,"=","""""",";")</f>
        <v>private String id="";</v>
      </c>
    </row>
    <row r="734" spans="2:26" ht="19.2" x14ac:dyDescent="0.45">
      <c r="B734" s="1" t="s">
        <v>3</v>
      </c>
      <c r="C734" s="1" t="s">
        <v>1</v>
      </c>
      <c r="D734" s="4">
        <v>10</v>
      </c>
      <c r="I734" t="str">
        <f>I733</f>
        <v>ALTER TABLE TM_REL_BACKLOG_AND_SPRINT_LIST</v>
      </c>
      <c r="K734" s="25" t="str">
        <f>CONCATENATE("T.",B734,",")</f>
        <v>T.STATUS,</v>
      </c>
      <c r="L734" s="12"/>
      <c r="M734" s="18" t="str">
        <f t="shared" si="327"/>
        <v>STATUS,</v>
      </c>
      <c r="N734" s="5" t="str">
        <f t="shared" ref="N734:N742" si="332">CONCATENATE(B734," ",C734,"(",D734,")",",")</f>
        <v>STATUS VARCHAR(10),</v>
      </c>
      <c r="O734" s="1" t="s">
        <v>3</v>
      </c>
      <c r="W734" s="17" t="str">
        <f t="shared" si="328"/>
        <v>status</v>
      </c>
      <c r="X734" s="3" t="str">
        <f t="shared" si="329"/>
        <v>"status":"",</v>
      </c>
      <c r="Y734" s="22" t="str">
        <f t="shared" si="330"/>
        <v>public static String STATUS="status";</v>
      </c>
      <c r="Z734" s="7" t="str">
        <f t="shared" si="331"/>
        <v>private String status="";</v>
      </c>
    </row>
    <row r="735" spans="2:26" ht="19.2" x14ac:dyDescent="0.45">
      <c r="B735" s="1" t="s">
        <v>4</v>
      </c>
      <c r="C735" s="1" t="s">
        <v>1</v>
      </c>
      <c r="D735" s="4">
        <v>30</v>
      </c>
      <c r="I735" t="str">
        <f>I734</f>
        <v>ALTER TABLE TM_REL_BACKLOG_AND_SPRINT_LIST</v>
      </c>
      <c r="K735" s="25" t="str">
        <f>CONCATENATE("T.",B735,",")</f>
        <v>T.INSERT_DATE,</v>
      </c>
      <c r="L735" s="12"/>
      <c r="M735" s="18" t="str">
        <f t="shared" si="327"/>
        <v>INSERT_DATE,</v>
      </c>
      <c r="N735" s="5" t="str">
        <f t="shared" si="332"/>
        <v>INSERT_DATE VARCHAR(30),</v>
      </c>
      <c r="O735" s="1" t="s">
        <v>7</v>
      </c>
      <c r="P735" t="s">
        <v>8</v>
      </c>
      <c r="W735" s="17" t="str">
        <f t="shared" si="328"/>
        <v>insertDate</v>
      </c>
      <c r="X735" s="3" t="str">
        <f t="shared" si="329"/>
        <v>"insertDate":"",</v>
      </c>
      <c r="Y735" s="22" t="str">
        <f t="shared" si="330"/>
        <v>public static String INSERT_DATE="insertDate";</v>
      </c>
      <c r="Z735" s="7" t="str">
        <f t="shared" si="331"/>
        <v>private String insertDate="";</v>
      </c>
    </row>
    <row r="736" spans="2:26" ht="19.2" x14ac:dyDescent="0.45">
      <c r="B736" s="1" t="s">
        <v>5</v>
      </c>
      <c r="C736" s="1" t="s">
        <v>1</v>
      </c>
      <c r="D736" s="4">
        <v>30</v>
      </c>
      <c r="I736" t="str">
        <f>I735</f>
        <v>ALTER TABLE TM_REL_BACKLOG_AND_SPRINT_LIST</v>
      </c>
      <c r="K736" s="25" t="str">
        <f>CONCATENATE("T.",B736,",")</f>
        <v>T.MODIFICATION_DATE,</v>
      </c>
      <c r="L736" s="12"/>
      <c r="M736" s="18" t="str">
        <f t="shared" si="327"/>
        <v>MODIFICATION_DATE,</v>
      </c>
      <c r="N736" s="5" t="str">
        <f t="shared" si="332"/>
        <v>MODIFICATION_DATE VARCHAR(30),</v>
      </c>
      <c r="O736" s="1" t="s">
        <v>9</v>
      </c>
      <c r="P736" t="s">
        <v>8</v>
      </c>
      <c r="W736" s="17" t="str">
        <f t="shared" si="328"/>
        <v>modificationDate</v>
      </c>
      <c r="X736" s="3" t="str">
        <f t="shared" si="329"/>
        <v>"modificationDate":"",</v>
      </c>
      <c r="Y736" s="22" t="str">
        <f t="shared" si="330"/>
        <v>public static String MODIFICATION_DATE="modificationDate";</v>
      </c>
      <c r="Z736" s="7" t="str">
        <f t="shared" si="331"/>
        <v>private String modificationDate="";</v>
      </c>
    </row>
    <row r="737" spans="2:26" ht="19.2" x14ac:dyDescent="0.45">
      <c r="B737" s="1" t="s">
        <v>367</v>
      </c>
      <c r="C737" s="1" t="s">
        <v>1</v>
      </c>
      <c r="D737" s="4">
        <v>45</v>
      </c>
      <c r="I737" t="str">
        <f>I715</f>
        <v>B.NAME AS LABEL_NAME,</v>
      </c>
      <c r="K737" s="25" t="str">
        <f>CONCATENATE("T.",B737,",")</f>
        <v>T.FK_BACKLOG_ID,</v>
      </c>
      <c r="L737" s="12"/>
      <c r="M737" s="18" t="str">
        <f t="shared" si="327"/>
        <v>FK_BACKLOG_ID,</v>
      </c>
      <c r="N737" s="5" t="str">
        <f t="shared" si="332"/>
        <v>FK_BACKLOG_ID VARCHAR(45),</v>
      </c>
      <c r="O737" s="1" t="s">
        <v>10</v>
      </c>
      <c r="P737" t="s">
        <v>354</v>
      </c>
      <c r="Q737" t="s">
        <v>2</v>
      </c>
      <c r="W737" s="17" t="str">
        <f t="shared" si="328"/>
        <v>fkBacklogId</v>
      </c>
      <c r="X737" s="3" t="str">
        <f t="shared" si="329"/>
        <v>"fkBacklogId":"",</v>
      </c>
      <c r="Y737" s="22" t="str">
        <f t="shared" si="330"/>
        <v>public static String FK_BACKLOG_ID="fkBacklogId";</v>
      </c>
      <c r="Z737" s="7" t="str">
        <f t="shared" si="331"/>
        <v>private String fkBacklogId="";</v>
      </c>
    </row>
    <row r="738" spans="2:26" ht="19.2" x14ac:dyDescent="0.45">
      <c r="B738" s="1" t="s">
        <v>351</v>
      </c>
      <c r="C738" s="1" t="s">
        <v>1</v>
      </c>
      <c r="D738" s="4">
        <v>45</v>
      </c>
      <c r="I738" t="str">
        <f>I715</f>
        <v>B.NAME AS LABEL_NAME,</v>
      </c>
      <c r="K738" s="25" t="s">
        <v>510</v>
      </c>
      <c r="L738" s="12"/>
      <c r="M738" s="18" t="str">
        <f>CONCATENATE(B738,",")</f>
        <v>BACKLOG_NAME,</v>
      </c>
      <c r="N738" s="5" t="str">
        <f>CONCATENATE(B738," ",C738,"(",D738,")",",")</f>
        <v>BACKLOG_NAME VARCHAR(45),</v>
      </c>
      <c r="O738" s="1" t="s">
        <v>354</v>
      </c>
      <c r="P738" t="s">
        <v>0</v>
      </c>
      <c r="W738" s="17" t="str">
        <f>CONCATENATE(,LOWER(O738),UPPER(LEFT(P738,1)),LOWER(RIGHT(P738,LEN(P738)-IF(LEN(P738)&gt;0,1,LEN(P738)))),UPPER(LEFT(Q738,1)),LOWER(RIGHT(Q738,LEN(Q738)-IF(LEN(Q738)&gt;0,1,LEN(Q738)))),UPPER(LEFT(R738,1)),LOWER(RIGHT(R738,LEN(R738)-IF(LEN(R738)&gt;0,1,LEN(R738)))),UPPER(LEFT(S738,1)),LOWER(RIGHT(S738,LEN(S738)-IF(LEN(S738)&gt;0,1,LEN(S738)))),UPPER(LEFT(T738,1)),LOWER(RIGHT(T738,LEN(T738)-IF(LEN(T738)&gt;0,1,LEN(T738)))),UPPER(LEFT(U738,1)),LOWER(RIGHT(U738,LEN(U738)-IF(LEN(U738)&gt;0,1,LEN(U738)))),UPPER(LEFT(V738,1)),LOWER(RIGHT(V738,LEN(V738)-IF(LEN(V738)&gt;0,1,LEN(V738)))))</f>
        <v>backlogName</v>
      </c>
      <c r="X738" s="3" t="str">
        <f>CONCATENATE("""",W738,"""",":","""","""",",")</f>
        <v>"backlogName":"",</v>
      </c>
      <c r="Y738" s="22" t="str">
        <f>CONCATENATE("public static String ",,B738,,"=","""",W738,""";")</f>
        <v>public static String BACKLOG_NAME="backlogName";</v>
      </c>
      <c r="Z738" s="7" t="str">
        <f>CONCATENATE("private String ",W738,"=","""""",";")</f>
        <v>private String backlogName="";</v>
      </c>
    </row>
    <row r="739" spans="2:26" ht="19.2" x14ac:dyDescent="0.45">
      <c r="B739" s="1" t="s">
        <v>274</v>
      </c>
      <c r="C739" s="1" t="s">
        <v>1</v>
      </c>
      <c r="D739" s="4">
        <v>45</v>
      </c>
      <c r="I739" t="str">
        <f>I716</f>
        <v>ALTER TABLE TM_BACKLOG_TASK</v>
      </c>
      <c r="K739" s="25" t="s">
        <v>511</v>
      </c>
      <c r="L739" s="12"/>
      <c r="M739" s="18" t="str">
        <f t="shared" si="327"/>
        <v>FK_PROJECT_ID,</v>
      </c>
      <c r="N739" s="5" t="str">
        <f t="shared" si="332"/>
        <v>FK_PROJECT_ID VARCHAR(45),</v>
      </c>
      <c r="O739" s="1" t="s">
        <v>10</v>
      </c>
      <c r="P739" t="s">
        <v>288</v>
      </c>
      <c r="Q739" t="s">
        <v>2</v>
      </c>
      <c r="W739" s="17" t="str">
        <f t="shared" si="328"/>
        <v>fkProjectId</v>
      </c>
      <c r="X739" s="3" t="str">
        <f t="shared" si="329"/>
        <v>"fkProjectId":"",</v>
      </c>
      <c r="Y739" s="22" t="str">
        <f t="shared" si="330"/>
        <v>public static String FK_PROJECT_ID="fkProjectId";</v>
      </c>
      <c r="Z739" s="7" t="str">
        <f t="shared" si="331"/>
        <v>private String fkProjectId="";</v>
      </c>
    </row>
    <row r="740" spans="2:26" ht="19.2" x14ac:dyDescent="0.45">
      <c r="B740" s="1" t="s">
        <v>455</v>
      </c>
      <c r="C740" s="1" t="s">
        <v>1</v>
      </c>
      <c r="D740" s="4">
        <v>44</v>
      </c>
      <c r="I740">
        <f>I545</f>
        <v>0</v>
      </c>
      <c r="K740" s="25" t="str">
        <f>CONCATENATE("T.",B740,",")</f>
        <v>T.FK_TASK_SPRINT_ID,</v>
      </c>
      <c r="L740" s="12"/>
      <c r="M740" s="18" t="str">
        <f t="shared" si="327"/>
        <v>FK_TASK_SPRINT_ID,</v>
      </c>
      <c r="N740" s="5" t="str">
        <f t="shared" si="332"/>
        <v>FK_TASK_SPRINT_ID VARCHAR(44),</v>
      </c>
      <c r="O740" s="1" t="s">
        <v>10</v>
      </c>
      <c r="P740" t="s">
        <v>311</v>
      </c>
      <c r="Q740" t="s">
        <v>61</v>
      </c>
      <c r="R740" t="s">
        <v>2</v>
      </c>
      <c r="W740" s="17" t="str">
        <f t="shared" si="328"/>
        <v>fkTaskLabelId</v>
      </c>
      <c r="X740" s="3" t="str">
        <f t="shared" si="329"/>
        <v>"fkTaskLabelId":"",</v>
      </c>
      <c r="Y740" s="22" t="str">
        <f t="shared" si="330"/>
        <v>public static String FK_TASK_SPRINT_ID="fkTaskLabelId";</v>
      </c>
      <c r="Z740" s="7" t="str">
        <f t="shared" si="331"/>
        <v>private String fkTaskLabelId="";</v>
      </c>
    </row>
    <row r="741" spans="2:26" ht="19.2" x14ac:dyDescent="0.45">
      <c r="B741" s="1" t="s">
        <v>360</v>
      </c>
      <c r="C741" s="1" t="s">
        <v>1</v>
      </c>
      <c r="D741" s="4">
        <v>44</v>
      </c>
      <c r="I741" t="s">
        <v>460</v>
      </c>
      <c r="K741" s="25" t="s">
        <v>464</v>
      </c>
      <c r="L741" s="12"/>
      <c r="M741" s="18" t="str">
        <f t="shared" si="327"/>
        <v>SPRINT_NAME,</v>
      </c>
      <c r="N741" s="5" t="str">
        <f t="shared" si="332"/>
        <v>SPRINT_NAME VARCHAR(44),</v>
      </c>
      <c r="O741" s="1" t="s">
        <v>366</v>
      </c>
      <c r="P741" t="s">
        <v>0</v>
      </c>
      <c r="W741" s="17" t="str">
        <f t="shared" si="328"/>
        <v>sprintName</v>
      </c>
      <c r="X741" s="3" t="str">
        <f t="shared" si="329"/>
        <v>"sprintName":"",</v>
      </c>
      <c r="Y741" s="22" t="str">
        <f t="shared" si="330"/>
        <v>public static String SPRINT_NAME="sprintName";</v>
      </c>
      <c r="Z741" s="7" t="str">
        <f t="shared" si="331"/>
        <v>private String sprintName="";</v>
      </c>
    </row>
    <row r="742" spans="2:26" ht="19.2" x14ac:dyDescent="0.45">
      <c r="B742" s="1" t="s">
        <v>365</v>
      </c>
      <c r="C742" s="1" t="s">
        <v>1</v>
      </c>
      <c r="D742" s="4">
        <v>44</v>
      </c>
      <c r="I742">
        <f>I546</f>
        <v>0</v>
      </c>
      <c r="K742" s="25" t="s">
        <v>465</v>
      </c>
      <c r="L742" s="12"/>
      <c r="M742" s="18" t="str">
        <f t="shared" si="327"/>
        <v>SPRINT_COLOR,</v>
      </c>
      <c r="N742" s="5" t="str">
        <f t="shared" si="332"/>
        <v>SPRINT_COLOR VARCHAR(44),</v>
      </c>
      <c r="O742" s="1" t="s">
        <v>366</v>
      </c>
      <c r="P742" t="s">
        <v>358</v>
      </c>
      <c r="W742" s="17" t="str">
        <f t="shared" si="328"/>
        <v>sprintColor</v>
      </c>
      <c r="X742" s="3" t="str">
        <f t="shared" si="329"/>
        <v>"sprintColor":"",</v>
      </c>
      <c r="Y742" s="22" t="str">
        <f t="shared" si="330"/>
        <v>public static String SPRINT_COLOR="sprintColor";</v>
      </c>
      <c r="Z742" s="7" t="str">
        <f t="shared" si="331"/>
        <v>private String sprintColor="";</v>
      </c>
    </row>
    <row r="743" spans="2:26" ht="19.2" x14ac:dyDescent="0.45">
      <c r="B743" s="1"/>
      <c r="C743" s="1"/>
      <c r="D743" s="4"/>
      <c r="K743" s="29" t="s">
        <v>512</v>
      </c>
      <c r="L743" s="12"/>
      <c r="M743" s="18"/>
      <c r="N743" s="33" t="s">
        <v>130</v>
      </c>
      <c r="O743" s="1"/>
      <c r="W743" s="17"/>
    </row>
    <row r="744" spans="2:26" ht="19.2" x14ac:dyDescent="0.45">
      <c r="B744" s="14"/>
      <c r="C744" s="14"/>
      <c r="D744" s="14"/>
      <c r="K744" s="29" t="s">
        <v>513</v>
      </c>
      <c r="L744" s="14"/>
      <c r="M744" s="20"/>
      <c r="N744" s="33"/>
      <c r="O744" s="14"/>
      <c r="W744" s="17"/>
    </row>
    <row r="745" spans="2:26" ht="19.2" x14ac:dyDescent="0.45">
      <c r="B745" s="14"/>
      <c r="C745" s="14"/>
      <c r="D745" s="14"/>
      <c r="K745" s="29" t="s">
        <v>514</v>
      </c>
      <c r="L745" s="14"/>
      <c r="M745" s="20"/>
      <c r="N745" s="33"/>
      <c r="O745" s="14"/>
      <c r="W745" s="17"/>
    </row>
    <row r="746" spans="2:26" ht="19.2" x14ac:dyDescent="0.45">
      <c r="B746" s="14"/>
      <c r="C746" s="14"/>
      <c r="D746" s="14"/>
      <c r="K746" s="29" t="s">
        <v>515</v>
      </c>
      <c r="L746" s="14"/>
      <c r="M746" s="20"/>
      <c r="N746" s="33"/>
      <c r="O746" s="14"/>
      <c r="W746" s="17"/>
    </row>
    <row r="747" spans="2:26" ht="19.2" x14ac:dyDescent="0.45">
      <c r="B747" s="14"/>
      <c r="C747" s="14"/>
      <c r="D747" s="14"/>
      <c r="K747" s="29" t="s">
        <v>516</v>
      </c>
      <c r="L747" s="14"/>
      <c r="M747" s="20"/>
      <c r="N747" s="33"/>
      <c r="O747" s="14"/>
      <c r="W747" s="17"/>
    </row>
    <row r="750" spans="2:26" x14ac:dyDescent="0.3">
      <c r="B750" s="2" t="s">
        <v>491</v>
      </c>
      <c r="I750" t="str">
        <f>CONCATENATE("ALTER TABLE"," ",B750)</f>
        <v>ALTER TABLE TM_PROJECT_COUNT_LIST</v>
      </c>
      <c r="J750" t="s">
        <v>293</v>
      </c>
      <c r="K750" s="26" t="str">
        <f>CONCATENATE(J750," VIEW ",B750," AS SELECT")</f>
        <v>create OR REPLACE VIEW TM_PROJECT_COUNT_LIST AS SELECT</v>
      </c>
      <c r="N750" s="5" t="str">
        <f>CONCATENATE("CREATE TABLE ",B750," ","(")</f>
        <v>CREATE TABLE TM_PROJECT_COUNT_LIST (</v>
      </c>
    </row>
    <row r="751" spans="2:26" ht="19.2" x14ac:dyDescent="0.45">
      <c r="B751" s="1" t="s">
        <v>2</v>
      </c>
      <c r="C751" s="1" t="s">
        <v>1</v>
      </c>
      <c r="D751" s="4">
        <v>30</v>
      </c>
      <c r="E751" s="24" t="s">
        <v>113</v>
      </c>
      <c r="I751" t="str">
        <f>I750</f>
        <v>ALTER TABLE TM_PROJECT_COUNT_LIST</v>
      </c>
      <c r="K751" s="26" t="str">
        <f>CONCATENATE(J751," VIEW ",B751," AS SELECT")</f>
        <v xml:space="preserve"> VIEW ID AS SELECT</v>
      </c>
      <c r="L751" s="12"/>
      <c r="M751" s="18" t="str">
        <f t="shared" ref="M751:M759" si="333">CONCATENATE(B751,",")</f>
        <v>ID,</v>
      </c>
      <c r="N751" s="5" t="str">
        <f>CONCATENATE(B751," ",C751,"(",D751,") ",E751," ,")</f>
        <v>ID VARCHAR(30) NOT NULL ,</v>
      </c>
      <c r="O751" s="1" t="s">
        <v>2</v>
      </c>
      <c r="P751" s="6"/>
      <c r="Q751" s="6"/>
      <c r="R751" s="6"/>
      <c r="S751" s="6"/>
      <c r="T751" s="6"/>
      <c r="U751" s="6"/>
      <c r="V751" s="6"/>
      <c r="W751" s="17" t="str">
        <f t="shared" ref="W751:W759" si="334">CONCATENATE(,LOWER(O751),UPPER(LEFT(P751,1)),LOWER(RIGHT(P751,LEN(P751)-IF(LEN(P751)&gt;0,1,LEN(P751)))),UPPER(LEFT(Q751,1)),LOWER(RIGHT(Q751,LEN(Q751)-IF(LEN(Q751)&gt;0,1,LEN(Q751)))),UPPER(LEFT(R751,1)),LOWER(RIGHT(R751,LEN(R751)-IF(LEN(R751)&gt;0,1,LEN(R751)))),UPPER(LEFT(S751,1)),LOWER(RIGHT(S751,LEN(S751)-IF(LEN(S751)&gt;0,1,LEN(S751)))),UPPER(LEFT(T751,1)),LOWER(RIGHT(T751,LEN(T751)-IF(LEN(T751)&gt;0,1,LEN(T751)))),UPPER(LEFT(U751,1)),LOWER(RIGHT(U751,LEN(U751)-IF(LEN(U751)&gt;0,1,LEN(U751)))),UPPER(LEFT(V751,1)),LOWER(RIGHT(V751,LEN(V751)-IF(LEN(V751)&gt;0,1,LEN(V751)))))</f>
        <v>id</v>
      </c>
      <c r="X751" s="3" t="str">
        <f t="shared" ref="X751:X759" si="335">CONCATENATE("""",W751,"""",":","""","""",",")</f>
        <v>"id":"",</v>
      </c>
      <c r="Y751" s="22" t="str">
        <f t="shared" ref="Y751:Y759" si="336">CONCATENATE("public static String ",,B751,,"=","""",W751,""";")</f>
        <v>public static String ID="id";</v>
      </c>
      <c r="Z751" s="7" t="str">
        <f t="shared" ref="Z751:Z759" si="337">CONCATENATE("private String ",W751,"=","""""",";")</f>
        <v>private String id="";</v>
      </c>
    </row>
    <row r="752" spans="2:26" ht="19.2" x14ac:dyDescent="0.45">
      <c r="B752" s="1" t="s">
        <v>3</v>
      </c>
      <c r="C752" s="1" t="s">
        <v>1</v>
      </c>
      <c r="D752" s="4">
        <v>10</v>
      </c>
      <c r="I752" t="str">
        <f>I751</f>
        <v>ALTER TABLE TM_PROJECT_COUNT_LIST</v>
      </c>
      <c r="K752" s="26" t="str">
        <f t="shared" ref="K752:K764" si="338">CONCATENATE(J752," VIEW ",B752," AS SELECT")</f>
        <v xml:space="preserve"> VIEW STATUS AS SELECT</v>
      </c>
      <c r="L752" s="12"/>
      <c r="M752" s="18" t="str">
        <f t="shared" si="333"/>
        <v>STATUS,</v>
      </c>
      <c r="N752" s="5" t="str">
        <f t="shared" ref="N752:N759" si="339">CONCATENATE(B752," ",C752,"(",D752,")",",")</f>
        <v>STATUS VARCHAR(10),</v>
      </c>
      <c r="O752" s="1" t="s">
        <v>3</v>
      </c>
      <c r="W752" s="17" t="str">
        <f t="shared" si="334"/>
        <v>status</v>
      </c>
      <c r="X752" s="3" t="str">
        <f t="shared" si="335"/>
        <v>"status":"",</v>
      </c>
      <c r="Y752" s="22" t="str">
        <f t="shared" si="336"/>
        <v>public static String STATUS="status";</v>
      </c>
      <c r="Z752" s="7" t="str">
        <f t="shared" si="337"/>
        <v>private String status="";</v>
      </c>
    </row>
    <row r="753" spans="2:26" ht="19.2" x14ac:dyDescent="0.45">
      <c r="B753" s="1" t="s">
        <v>4</v>
      </c>
      <c r="C753" s="1" t="s">
        <v>1</v>
      </c>
      <c r="D753" s="4">
        <v>30</v>
      </c>
      <c r="I753" t="str">
        <f>I752</f>
        <v>ALTER TABLE TM_PROJECT_COUNT_LIST</v>
      </c>
      <c r="K753" s="26" t="str">
        <f t="shared" si="338"/>
        <v xml:space="preserve"> VIEW INSERT_DATE AS SELECT</v>
      </c>
      <c r="L753" s="12"/>
      <c r="M753" s="18" t="str">
        <f t="shared" si="333"/>
        <v>INSERT_DATE,</v>
      </c>
      <c r="N753" s="5" t="str">
        <f t="shared" si="339"/>
        <v>INSERT_DATE VARCHAR(30),</v>
      </c>
      <c r="O753" s="1" t="s">
        <v>7</v>
      </c>
      <c r="P753" t="s">
        <v>8</v>
      </c>
      <c r="W753" s="17" t="str">
        <f t="shared" si="334"/>
        <v>insertDate</v>
      </c>
      <c r="X753" s="3" t="str">
        <f t="shared" si="335"/>
        <v>"insertDate":"",</v>
      </c>
      <c r="Y753" s="22" t="str">
        <f t="shared" si="336"/>
        <v>public static String INSERT_DATE="insertDate";</v>
      </c>
      <c r="Z753" s="7" t="str">
        <f t="shared" si="337"/>
        <v>private String insertDate="";</v>
      </c>
    </row>
    <row r="754" spans="2:26" ht="19.2" x14ac:dyDescent="0.45">
      <c r="B754" s="1" t="s">
        <v>5</v>
      </c>
      <c r="C754" s="1" t="s">
        <v>1</v>
      </c>
      <c r="D754" s="4">
        <v>30</v>
      </c>
      <c r="I754" t="str">
        <f>I753</f>
        <v>ALTER TABLE TM_PROJECT_COUNT_LIST</v>
      </c>
      <c r="K754" s="26" t="str">
        <f t="shared" si="338"/>
        <v xml:space="preserve"> VIEW MODIFICATION_DATE AS SELECT</v>
      </c>
      <c r="L754" s="12"/>
      <c r="M754" s="18" t="str">
        <f t="shared" si="333"/>
        <v>MODIFICATION_DATE,</v>
      </c>
      <c r="N754" s="5" t="str">
        <f t="shared" si="339"/>
        <v>MODIFICATION_DATE VARCHAR(30),</v>
      </c>
      <c r="O754" s="1" t="s">
        <v>9</v>
      </c>
      <c r="P754" t="s">
        <v>8</v>
      </c>
      <c r="W754" s="17" t="str">
        <f t="shared" si="334"/>
        <v>modificationDate</v>
      </c>
      <c r="X754" s="3" t="str">
        <f t="shared" si="335"/>
        <v>"modificationDate":"",</v>
      </c>
      <c r="Y754" s="22" t="str">
        <f t="shared" si="336"/>
        <v>public static String MODIFICATION_DATE="modificationDate";</v>
      </c>
      <c r="Z754" s="7" t="str">
        <f t="shared" si="337"/>
        <v>private String modificationDate="";</v>
      </c>
    </row>
    <row r="755" spans="2:26" ht="19.2" x14ac:dyDescent="0.45">
      <c r="B755" s="1" t="s">
        <v>287</v>
      </c>
      <c r="C755" s="1" t="s">
        <v>1</v>
      </c>
      <c r="D755" s="4">
        <v>45</v>
      </c>
      <c r="I755">
        <f>I729</f>
        <v>0</v>
      </c>
      <c r="K755" s="26" t="str">
        <f t="shared" si="338"/>
        <v xml:space="preserve"> VIEW PROJECT_NAME AS SELECT</v>
      </c>
      <c r="L755" s="12"/>
      <c r="M755" s="18" t="str">
        <f t="shared" si="333"/>
        <v>PROJECT_NAME,</v>
      </c>
      <c r="N755" s="5" t="str">
        <f t="shared" si="339"/>
        <v>PROJECT_NAME VARCHAR(45),</v>
      </c>
      <c r="O755" s="1" t="s">
        <v>288</v>
      </c>
      <c r="P755" t="s">
        <v>0</v>
      </c>
      <c r="W755" s="17" t="str">
        <f t="shared" si="334"/>
        <v>projectName</v>
      </c>
      <c r="X755" s="3" t="str">
        <f t="shared" si="335"/>
        <v>"projectName":"",</v>
      </c>
      <c r="Y755" s="22" t="str">
        <f t="shared" si="336"/>
        <v>public static String PROJECT_NAME="projectName";</v>
      </c>
      <c r="Z755" s="7" t="str">
        <f t="shared" si="337"/>
        <v>private String projectName="";</v>
      </c>
    </row>
    <row r="756" spans="2:26" ht="19.2" x14ac:dyDescent="0.45">
      <c r="B756" s="1" t="s">
        <v>492</v>
      </c>
      <c r="C756" s="1" t="s">
        <v>1</v>
      </c>
      <c r="D756" s="4">
        <v>45</v>
      </c>
      <c r="I756">
        <f>I730</f>
        <v>0</v>
      </c>
      <c r="K756" s="26" t="str">
        <f t="shared" si="338"/>
        <v xml:space="preserve"> VIEW OVERAL_COUNT AS SELECT</v>
      </c>
      <c r="L756" s="12"/>
      <c r="M756" s="18" t="str">
        <f t="shared" si="333"/>
        <v>OVERAL_COUNT,</v>
      </c>
      <c r="N756" s="5" t="str">
        <f t="shared" si="339"/>
        <v>OVERAL_COUNT VARCHAR(45),</v>
      </c>
      <c r="O756" s="1" t="s">
        <v>500</v>
      </c>
      <c r="P756" t="s">
        <v>214</v>
      </c>
      <c r="W756" s="17" t="str">
        <f t="shared" si="334"/>
        <v>overalCount</v>
      </c>
      <c r="X756" s="3" t="str">
        <f t="shared" si="335"/>
        <v>"overalCount":"",</v>
      </c>
      <c r="Y756" s="22" t="str">
        <f t="shared" si="336"/>
        <v>public static String OVERAL_COUNT="overalCount";</v>
      </c>
      <c r="Z756" s="7" t="str">
        <f t="shared" si="337"/>
        <v>private String overalCount="";</v>
      </c>
    </row>
    <row r="757" spans="2:26" ht="19.2" x14ac:dyDescent="0.45">
      <c r="B757" s="1" t="s">
        <v>493</v>
      </c>
      <c r="C757" s="1" t="s">
        <v>1</v>
      </c>
      <c r="D757" s="4">
        <v>44</v>
      </c>
      <c r="I757">
        <f>I559</f>
        <v>0</v>
      </c>
      <c r="K757" s="26" t="str">
        <f t="shared" si="338"/>
        <v xml:space="preserve"> VIEW NEW_COUNT AS SELECT</v>
      </c>
      <c r="L757" s="12"/>
      <c r="M757" s="18" t="str">
        <f t="shared" si="333"/>
        <v>NEW_COUNT,</v>
      </c>
      <c r="N757" s="5" t="str">
        <f t="shared" si="339"/>
        <v>NEW_COUNT VARCHAR(44),</v>
      </c>
      <c r="O757" s="1" t="s">
        <v>501</v>
      </c>
      <c r="P757" t="s">
        <v>214</v>
      </c>
      <c r="W757" s="17" t="str">
        <f t="shared" si="334"/>
        <v>newCount</v>
      </c>
      <c r="X757" s="3" t="str">
        <f t="shared" si="335"/>
        <v>"newCount":"",</v>
      </c>
      <c r="Y757" s="22" t="str">
        <f t="shared" si="336"/>
        <v>public static String NEW_COUNT="newCount";</v>
      </c>
      <c r="Z757" s="7" t="str">
        <f t="shared" si="337"/>
        <v>private String newCount="";</v>
      </c>
    </row>
    <row r="758" spans="2:26" ht="19.2" x14ac:dyDescent="0.45">
      <c r="B758" s="1" t="s">
        <v>494</v>
      </c>
      <c r="C758" s="1" t="s">
        <v>1</v>
      </c>
      <c r="D758" s="4">
        <v>44</v>
      </c>
      <c r="I758" t="s">
        <v>460</v>
      </c>
      <c r="K758" s="26" t="str">
        <f t="shared" si="338"/>
        <v xml:space="preserve"> VIEW ONGOING_COUNT AS SELECT</v>
      </c>
      <c r="L758" s="12"/>
      <c r="M758" s="18" t="str">
        <f t="shared" si="333"/>
        <v>ONGOING_COUNT,</v>
      </c>
      <c r="N758" s="5" t="str">
        <f t="shared" si="339"/>
        <v>ONGOING_COUNT VARCHAR(44),</v>
      </c>
      <c r="O758" s="1" t="s">
        <v>502</v>
      </c>
      <c r="P758" t="s">
        <v>214</v>
      </c>
      <c r="W758" s="17" t="str">
        <f t="shared" si="334"/>
        <v>ongoingCount</v>
      </c>
      <c r="X758" s="3" t="str">
        <f t="shared" si="335"/>
        <v>"ongoingCount":"",</v>
      </c>
      <c r="Y758" s="22" t="str">
        <f t="shared" si="336"/>
        <v>public static String ONGOING_COUNT="ongoingCount";</v>
      </c>
      <c r="Z758" s="7" t="str">
        <f t="shared" si="337"/>
        <v>private String ongoingCount="";</v>
      </c>
    </row>
    <row r="759" spans="2:26" ht="19.2" x14ac:dyDescent="0.45">
      <c r="B759" s="1" t="s">
        <v>495</v>
      </c>
      <c r="C759" s="1" t="s">
        <v>1</v>
      </c>
      <c r="D759" s="4">
        <v>44</v>
      </c>
      <c r="I759">
        <f>I560</f>
        <v>0</v>
      </c>
      <c r="K759" s="26" t="str">
        <f t="shared" si="338"/>
        <v xml:space="preserve"> VIEW CLOSED_COUNT AS SELECT</v>
      </c>
      <c r="L759" s="12"/>
      <c r="M759" s="18" t="str">
        <f t="shared" si="333"/>
        <v>CLOSED_COUNT,</v>
      </c>
      <c r="N759" s="5" t="str">
        <f t="shared" si="339"/>
        <v>CLOSED_COUNT VARCHAR(44),</v>
      </c>
      <c r="O759" s="1" t="s">
        <v>503</v>
      </c>
      <c r="P759" t="s">
        <v>214</v>
      </c>
      <c r="W759" s="17" t="str">
        <f t="shared" si="334"/>
        <v>closedCount</v>
      </c>
      <c r="X759" s="3" t="str">
        <f t="shared" si="335"/>
        <v>"closedCount":"",</v>
      </c>
      <c r="Y759" s="22" t="str">
        <f t="shared" si="336"/>
        <v>public static String CLOSED_COUNT="closedCount";</v>
      </c>
      <c r="Z759" s="7" t="str">
        <f t="shared" si="337"/>
        <v>private String closedCount="";</v>
      </c>
    </row>
    <row r="760" spans="2:26" ht="19.2" x14ac:dyDescent="0.45">
      <c r="B760" s="1" t="s">
        <v>496</v>
      </c>
      <c r="C760" s="1" t="s">
        <v>1</v>
      </c>
      <c r="D760" s="4">
        <v>45</v>
      </c>
      <c r="I760" t="str">
        <f>I734</f>
        <v>ALTER TABLE TM_REL_BACKLOG_AND_SPRINT_LIST</v>
      </c>
      <c r="K760" s="26" t="str">
        <f t="shared" si="338"/>
        <v xml:space="preserve"> VIEW TICKET_COUNT AS SELECT</v>
      </c>
      <c r="L760" s="12"/>
      <c r="M760" s="18" t="str">
        <f>CONCATENATE(B760,",")</f>
        <v>TICKET_COUNT,</v>
      </c>
      <c r="N760" s="5" t="str">
        <f>CONCATENATE(B760," ",C760,"(",D760,")",",")</f>
        <v>TICKET_COUNT VARCHAR(45),</v>
      </c>
      <c r="O760" s="1" t="s">
        <v>504</v>
      </c>
      <c r="P760" t="s">
        <v>214</v>
      </c>
      <c r="W760" s="17" t="str">
        <f>CONCATENATE(,LOWER(O760),UPPER(LEFT(P760,1)),LOWER(RIGHT(P760,LEN(P760)-IF(LEN(P760)&gt;0,1,LEN(P760)))),UPPER(LEFT(Q760,1)),LOWER(RIGHT(Q760,LEN(Q760)-IF(LEN(Q760)&gt;0,1,LEN(Q760)))),UPPER(LEFT(R760,1)),LOWER(RIGHT(R760,LEN(R760)-IF(LEN(R760)&gt;0,1,LEN(R760)))),UPPER(LEFT(S760,1)),LOWER(RIGHT(S760,LEN(S760)-IF(LEN(S760)&gt;0,1,LEN(S760)))),UPPER(LEFT(T760,1)),LOWER(RIGHT(T760,LEN(T760)-IF(LEN(T760)&gt;0,1,LEN(T760)))),UPPER(LEFT(U760,1)),LOWER(RIGHT(U760,LEN(U760)-IF(LEN(U760)&gt;0,1,LEN(U760)))),UPPER(LEFT(V760,1)),LOWER(RIGHT(V760,LEN(V760)-IF(LEN(V760)&gt;0,1,LEN(V760)))))</f>
        <v>ticketCount</v>
      </c>
      <c r="X760" s="3" t="str">
        <f>CONCATENATE("""",W760,"""",":","""","""",",")</f>
        <v>"ticketCount":"",</v>
      </c>
      <c r="Y760" s="22" t="str">
        <f>CONCATENATE("public static String ",,B760,,"=","""",W760,""";")</f>
        <v>public static String TICKET_COUNT="ticketCount";</v>
      </c>
      <c r="Z760" s="7" t="str">
        <f>CONCATENATE("private String ",W760,"=","""""",";")</f>
        <v>private String ticketCount="";</v>
      </c>
    </row>
    <row r="761" spans="2:26" ht="19.2" x14ac:dyDescent="0.45">
      <c r="B761" s="1" t="s">
        <v>497</v>
      </c>
      <c r="C761" s="1" t="s">
        <v>1</v>
      </c>
      <c r="D761" s="4">
        <v>44</v>
      </c>
      <c r="I761">
        <f>I563</f>
        <v>0</v>
      </c>
      <c r="K761" s="26" t="str">
        <f t="shared" si="338"/>
        <v xml:space="preserve"> VIEW SOURCED_COUNT AS SELECT</v>
      </c>
      <c r="L761" s="12"/>
      <c r="M761" s="18" t="str">
        <f>CONCATENATE(B761,",")</f>
        <v>SOURCED_COUNT,</v>
      </c>
      <c r="N761" s="5" t="str">
        <f>CONCATENATE(B761," ",C761,"(",D761,")",",")</f>
        <v>SOURCED_COUNT VARCHAR(44),</v>
      </c>
      <c r="O761" s="1" t="s">
        <v>394</v>
      </c>
      <c r="P761" t="s">
        <v>214</v>
      </c>
      <c r="W761" s="17" t="str">
        <f>CONCATENATE(,LOWER(O761),UPPER(LEFT(P761,1)),LOWER(RIGHT(P761,LEN(P761)-IF(LEN(P761)&gt;0,1,LEN(P761)))),UPPER(LEFT(Q761,1)),LOWER(RIGHT(Q761,LEN(Q761)-IF(LEN(Q761)&gt;0,1,LEN(Q761)))),UPPER(LEFT(R761,1)),LOWER(RIGHT(R761,LEN(R761)-IF(LEN(R761)&gt;0,1,LEN(R761)))),UPPER(LEFT(S761,1)),LOWER(RIGHT(S761,LEN(S761)-IF(LEN(S761)&gt;0,1,LEN(S761)))),UPPER(LEFT(T761,1)),LOWER(RIGHT(T761,LEN(T761)-IF(LEN(T761)&gt;0,1,LEN(T761)))),UPPER(LEFT(U761,1)),LOWER(RIGHT(U761,LEN(U761)-IF(LEN(U761)&gt;0,1,LEN(U761)))),UPPER(LEFT(V761,1)),LOWER(RIGHT(V761,LEN(V761)-IF(LEN(V761)&gt;0,1,LEN(V761)))))</f>
        <v>sourcedCount</v>
      </c>
      <c r="X761" s="3" t="str">
        <f>CONCATENATE("""",W761,"""",":","""","""",",")</f>
        <v>"sourcedCount":"",</v>
      </c>
      <c r="Y761" s="22" t="str">
        <f>CONCATENATE("public static String ",,B761,,"=","""",W761,""";")</f>
        <v>public static String SOURCED_COUNT="sourcedCount";</v>
      </c>
      <c r="Z761" s="7" t="str">
        <f>CONCATENATE("private String ",W761,"=","""""",";")</f>
        <v>private String sourcedCount="";</v>
      </c>
    </row>
    <row r="762" spans="2:26" ht="19.2" x14ac:dyDescent="0.45">
      <c r="B762" s="1" t="s">
        <v>498</v>
      </c>
      <c r="C762" s="1" t="s">
        <v>1</v>
      </c>
      <c r="D762" s="4">
        <v>44</v>
      </c>
      <c r="I762" t="s">
        <v>460</v>
      </c>
      <c r="K762" s="26" t="str">
        <f t="shared" si="338"/>
        <v xml:space="preserve"> VIEW BOUND_COUNT AS SELECT</v>
      </c>
      <c r="L762" s="12"/>
      <c r="M762" s="18" t="str">
        <f>CONCATENATE(B762,",")</f>
        <v>BOUND_COUNT,</v>
      </c>
      <c r="N762" s="5" t="str">
        <f>CONCATENATE(B762," ",C762,"(",D762,")",",")</f>
        <v>BOUND_COUNT VARCHAR(44),</v>
      </c>
      <c r="O762" s="1" t="s">
        <v>505</v>
      </c>
      <c r="P762" t="s">
        <v>214</v>
      </c>
      <c r="W762" s="17" t="str">
        <f>CONCATENATE(,LOWER(O762),UPPER(LEFT(P762,1)),LOWER(RIGHT(P762,LEN(P762)-IF(LEN(P762)&gt;0,1,LEN(P762)))),UPPER(LEFT(Q762,1)),LOWER(RIGHT(Q762,LEN(Q762)-IF(LEN(Q762)&gt;0,1,LEN(Q762)))),UPPER(LEFT(R762,1)),LOWER(RIGHT(R762,LEN(R762)-IF(LEN(R762)&gt;0,1,LEN(R762)))),UPPER(LEFT(S762,1)),LOWER(RIGHT(S762,LEN(S762)-IF(LEN(S762)&gt;0,1,LEN(S762)))),UPPER(LEFT(T762,1)),LOWER(RIGHT(T762,LEN(T762)-IF(LEN(T762)&gt;0,1,LEN(T762)))),UPPER(LEFT(U762,1)),LOWER(RIGHT(U762,LEN(U762)-IF(LEN(U762)&gt;0,1,LEN(U762)))),UPPER(LEFT(V762,1)),LOWER(RIGHT(V762,LEN(V762)-IF(LEN(V762)&gt;0,1,LEN(V762)))))</f>
        <v>boundCount</v>
      </c>
      <c r="X762" s="3" t="str">
        <f>CONCATENATE("""",W762,"""",":","""","""",",")</f>
        <v>"boundCount":"",</v>
      </c>
      <c r="Y762" s="22" t="str">
        <f>CONCATENATE("public static String ",,B762,,"=","""",W762,""";")</f>
        <v>public static String BOUND_COUNT="boundCount";</v>
      </c>
      <c r="Z762" s="7" t="str">
        <f>CONCATENATE("private String ",W762,"=","""""",";")</f>
        <v>private String boundCount="";</v>
      </c>
    </row>
    <row r="763" spans="2:26" ht="19.2" x14ac:dyDescent="0.45">
      <c r="B763" s="1" t="s">
        <v>499</v>
      </c>
      <c r="C763" s="1" t="s">
        <v>1</v>
      </c>
      <c r="D763" s="4">
        <v>44</v>
      </c>
      <c r="I763">
        <f>I564</f>
        <v>0</v>
      </c>
      <c r="K763" s="26" t="str">
        <f t="shared" si="338"/>
        <v xml:space="preserve"> VIEW INITIAL_COUNT AS SELECT</v>
      </c>
      <c r="L763" s="12"/>
      <c r="M763" s="18" t="str">
        <f>CONCATENATE(B763,",")</f>
        <v>INITIAL_COUNT,</v>
      </c>
      <c r="N763" s="5" t="str">
        <f>CONCATENATE(B763," ",C763,"(",D763,")",",")</f>
        <v>INITIAL_COUNT VARCHAR(44),</v>
      </c>
      <c r="O763" s="1" t="s">
        <v>506</v>
      </c>
      <c r="P763" t="s">
        <v>214</v>
      </c>
      <c r="W763" s="17" t="str">
        <f>CONCATENATE(,LOWER(O763),UPPER(LEFT(P763,1)),LOWER(RIGHT(P763,LEN(P763)-IF(LEN(P763)&gt;0,1,LEN(P763)))),UPPER(LEFT(Q763,1)),LOWER(RIGHT(Q763,LEN(Q763)-IF(LEN(Q763)&gt;0,1,LEN(Q763)))),UPPER(LEFT(R763,1)),LOWER(RIGHT(R763,LEN(R763)-IF(LEN(R763)&gt;0,1,LEN(R763)))),UPPER(LEFT(S763,1)),LOWER(RIGHT(S763,LEN(S763)-IF(LEN(S763)&gt;0,1,LEN(S763)))),UPPER(LEFT(T763,1)),LOWER(RIGHT(T763,LEN(T763)-IF(LEN(T763)&gt;0,1,LEN(T763)))),UPPER(LEFT(U763,1)),LOWER(RIGHT(U763,LEN(U763)-IF(LEN(U763)&gt;0,1,LEN(U763)))),UPPER(LEFT(V763,1)),LOWER(RIGHT(V763,LEN(V763)-IF(LEN(V763)&gt;0,1,LEN(V763)))))</f>
        <v>initialCount</v>
      </c>
      <c r="X763" s="3" t="str">
        <f>CONCATENATE("""",W763,"""",":","""","""",",")</f>
        <v>"initialCount":"",</v>
      </c>
      <c r="Y763" s="22" t="str">
        <f>CONCATENATE("public static String ",,B763,,"=","""",W763,""";")</f>
        <v>public static String INITIAL_COUNT="initialCount";</v>
      </c>
      <c r="Z763" s="7" t="str">
        <f>CONCATENATE("private String ",W763,"=","""""",";")</f>
        <v>private String initialCount="";</v>
      </c>
    </row>
    <row r="764" spans="2:26" ht="19.2" x14ac:dyDescent="0.45">
      <c r="B764" s="1"/>
      <c r="C764" s="1"/>
      <c r="D764" s="4"/>
      <c r="K764" s="26" t="str">
        <f t="shared" si="338"/>
        <v xml:space="preserve"> VIEW  AS SELECT</v>
      </c>
      <c r="L764" s="12"/>
      <c r="M764" s="18"/>
      <c r="N764" s="33" t="s">
        <v>130</v>
      </c>
      <c r="O764" s="1"/>
      <c r="W764" s="17"/>
    </row>
    <row r="768" spans="2:26" x14ac:dyDescent="0.3">
      <c r="B768" s="2" t="s">
        <v>524</v>
      </c>
      <c r="I768" t="str">
        <f>CONCATENATE("ALTER TABLE"," ",B768)</f>
        <v>ALTER TABLE TM_NOTIFICATION</v>
      </c>
      <c r="K768" s="25"/>
      <c r="N768" s="5" t="str">
        <f>CONCATENATE("CREATE TABLE ",B768," ","(")</f>
        <v>CREATE TABLE TM_NOTIFICATION (</v>
      </c>
    </row>
    <row r="769" spans="2:26" ht="19.2" x14ac:dyDescent="0.45">
      <c r="B769" s="1" t="s">
        <v>2</v>
      </c>
      <c r="C769" s="1" t="s">
        <v>1</v>
      </c>
      <c r="D769" s="4">
        <v>30</v>
      </c>
      <c r="E769" s="24" t="s">
        <v>113</v>
      </c>
      <c r="I769" t="str">
        <f>I768</f>
        <v>ALTER TABLE TM_NOTIFICATION</v>
      </c>
      <c r="L769" s="12"/>
      <c r="M769" s="18" t="str">
        <f t="shared" ref="M769:M775" si="340">CONCATENATE(B769,",")</f>
        <v>ID,</v>
      </c>
      <c r="N769" s="5" t="str">
        <f>CONCATENATE(B769," ",C769,"(",D769,") ",E769," ,")</f>
        <v>ID VARCHAR(30) NOT NULL ,</v>
      </c>
      <c r="O769" s="1" t="s">
        <v>2</v>
      </c>
      <c r="P769" s="6"/>
      <c r="Q769" s="6"/>
      <c r="R769" s="6"/>
      <c r="S769" s="6"/>
      <c r="T769" s="6"/>
      <c r="U769" s="6"/>
      <c r="V769" s="6"/>
      <c r="W769" s="17" t="str">
        <f t="shared" ref="W769:W775" si="341">CONCATENATE(,LOWER(O769),UPPER(LEFT(P769,1)),LOWER(RIGHT(P769,LEN(P769)-IF(LEN(P769)&gt;0,1,LEN(P769)))),UPPER(LEFT(Q769,1)),LOWER(RIGHT(Q769,LEN(Q769)-IF(LEN(Q769)&gt;0,1,LEN(Q769)))),UPPER(LEFT(R769,1)),LOWER(RIGHT(R769,LEN(R769)-IF(LEN(R769)&gt;0,1,LEN(R769)))),UPPER(LEFT(S769,1)),LOWER(RIGHT(S769,LEN(S769)-IF(LEN(S769)&gt;0,1,LEN(S769)))),UPPER(LEFT(T769,1)),LOWER(RIGHT(T769,LEN(T769)-IF(LEN(T769)&gt;0,1,LEN(T769)))),UPPER(LEFT(U769,1)),LOWER(RIGHT(U769,LEN(U769)-IF(LEN(U769)&gt;0,1,LEN(U769)))),UPPER(LEFT(V769,1)),LOWER(RIGHT(V769,LEN(V769)-IF(LEN(V769)&gt;0,1,LEN(V769)))))</f>
        <v>id</v>
      </c>
      <c r="X769" s="3" t="str">
        <f t="shared" ref="X769:X775" si="342">CONCATENATE("""",W769,"""",":","""","""",",")</f>
        <v>"id":"",</v>
      </c>
      <c r="Y769" s="22" t="str">
        <f t="shared" ref="Y769:Y775" si="343">CONCATENATE("public static String ",,B769,,"=","""",W769,""";")</f>
        <v>public static String ID="id";</v>
      </c>
      <c r="Z769" s="7" t="str">
        <f t="shared" ref="Z769:Z775" si="344">CONCATENATE("private String ",W769,"=","""""",";")</f>
        <v>private String id="";</v>
      </c>
    </row>
    <row r="770" spans="2:26" ht="19.2" x14ac:dyDescent="0.45">
      <c r="B770" s="1" t="s">
        <v>3</v>
      </c>
      <c r="C770" s="1" t="s">
        <v>1</v>
      </c>
      <c r="D770" s="4">
        <v>10</v>
      </c>
      <c r="I770" t="str">
        <f>I769</f>
        <v>ALTER TABLE TM_NOTIFICATION</v>
      </c>
      <c r="K770" s="21" t="s">
        <v>436</v>
      </c>
      <c r="L770" s="12"/>
      <c r="M770" s="18" t="str">
        <f t="shared" si="340"/>
        <v>STATUS,</v>
      </c>
      <c r="N770" s="5" t="str">
        <f t="shared" ref="N770:N775" si="345">CONCATENATE(B770," ",C770,"(",D770,")",",")</f>
        <v>STATUS VARCHAR(10),</v>
      </c>
      <c r="O770" s="1" t="s">
        <v>3</v>
      </c>
      <c r="W770" s="17" t="str">
        <f t="shared" si="341"/>
        <v>status</v>
      </c>
      <c r="X770" s="3" t="str">
        <f t="shared" si="342"/>
        <v>"status":"",</v>
      </c>
      <c r="Y770" s="22" t="str">
        <f t="shared" si="343"/>
        <v>public static String STATUS="status";</v>
      </c>
      <c r="Z770" s="7" t="str">
        <f t="shared" si="344"/>
        <v>private String status="";</v>
      </c>
    </row>
    <row r="771" spans="2:26" ht="19.2" x14ac:dyDescent="0.45">
      <c r="B771" s="1" t="s">
        <v>4</v>
      </c>
      <c r="C771" s="1" t="s">
        <v>1</v>
      </c>
      <c r="D771" s="4">
        <v>30</v>
      </c>
      <c r="I771" t="str">
        <f>I770</f>
        <v>ALTER TABLE TM_NOTIFICATION</v>
      </c>
      <c r="J771" t="str">
        <f t="shared" ref="J771:J781" si="346">CONCATENATE(LEFT(CONCATENATE(" ADD "," ",N771,";"),LEN(CONCATENATE(" ADD "," ",N771,";"))-2),";")</f>
        <v xml:space="preserve"> ADD  INSERT_DATE VARCHAR(30);</v>
      </c>
      <c r="K771" s="21" t="str">
        <f t="shared" ref="K771:K781" si="347">CONCATENATE(LEFT(CONCATENATE("  ALTER COLUMN  "," ",N771,";"),LEN(CONCATENATE("  ALTER COLUMN  "," ",N771,";"))-2),";")</f>
        <v xml:space="preserve">  ALTER COLUMN   INSERT_DATE VARCHAR(30);</v>
      </c>
      <c r="L771" s="12"/>
      <c r="M771" s="18" t="str">
        <f t="shared" si="340"/>
        <v>INSERT_DATE,</v>
      </c>
      <c r="N771" s="5" t="str">
        <f t="shared" si="345"/>
        <v>INSERT_DATE VARCHAR(30),</v>
      </c>
      <c r="O771" s="1" t="s">
        <v>7</v>
      </c>
      <c r="P771" t="s">
        <v>8</v>
      </c>
      <c r="W771" s="17" t="str">
        <f t="shared" si="341"/>
        <v>insertDate</v>
      </c>
      <c r="X771" s="3" t="str">
        <f t="shared" si="342"/>
        <v>"insertDate":"",</v>
      </c>
      <c r="Y771" s="22" t="str">
        <f t="shared" si="343"/>
        <v>public static String INSERT_DATE="insertDate";</v>
      </c>
      <c r="Z771" s="7" t="str">
        <f t="shared" si="344"/>
        <v>private String insertDate="";</v>
      </c>
    </row>
    <row r="772" spans="2:26" ht="19.2" x14ac:dyDescent="0.45">
      <c r="B772" s="1" t="s">
        <v>5</v>
      </c>
      <c r="C772" s="1" t="s">
        <v>1</v>
      </c>
      <c r="D772" s="4">
        <v>30</v>
      </c>
      <c r="I772" t="str">
        <f>I771</f>
        <v>ALTER TABLE TM_NOTIFICATION</v>
      </c>
      <c r="J772" t="str">
        <f t="shared" si="346"/>
        <v xml:space="preserve"> ADD  MODIFICATION_DATE VARCHAR(30);</v>
      </c>
      <c r="K772" s="21" t="str">
        <f t="shared" si="347"/>
        <v xml:space="preserve">  ALTER COLUMN   MODIFICATION_DATE VARCHAR(30);</v>
      </c>
      <c r="L772" s="12"/>
      <c r="M772" s="18" t="str">
        <f t="shared" si="340"/>
        <v>MODIFICATION_DATE,</v>
      </c>
      <c r="N772" s="5" t="str">
        <f t="shared" si="345"/>
        <v>MODIFICATION_DATE VARCHAR(30),</v>
      </c>
      <c r="O772" s="1" t="s">
        <v>9</v>
      </c>
      <c r="P772" t="s">
        <v>8</v>
      </c>
      <c r="W772" s="17" t="str">
        <f t="shared" si="341"/>
        <v>modificationDate</v>
      </c>
      <c r="X772" s="3" t="str">
        <f t="shared" si="342"/>
        <v>"modificationDate":"",</v>
      </c>
      <c r="Y772" s="22" t="str">
        <f t="shared" si="343"/>
        <v>public static String MODIFICATION_DATE="modificationDate";</v>
      </c>
      <c r="Z772" s="7" t="str">
        <f t="shared" si="344"/>
        <v>private String modificationDate="";</v>
      </c>
    </row>
    <row r="773" spans="2:26" ht="19.2" x14ac:dyDescent="0.45">
      <c r="B773" s="1" t="s">
        <v>274</v>
      </c>
      <c r="C773" s="1" t="s">
        <v>1</v>
      </c>
      <c r="D773" s="4">
        <v>45</v>
      </c>
      <c r="I773" t="str">
        <f>I772</f>
        <v>ALTER TABLE TM_NOTIFICATION</v>
      </c>
      <c r="J773" t="str">
        <f t="shared" si="346"/>
        <v xml:space="preserve"> ADD  FK_PROJECT_ID VARCHAR(45);</v>
      </c>
      <c r="K773" s="21" t="str">
        <f t="shared" si="347"/>
        <v xml:space="preserve">  ALTER COLUMN   FK_PROJECT_ID VARCHAR(45);</v>
      </c>
      <c r="L773" s="12"/>
      <c r="M773" s="18" t="str">
        <f>CONCATENATE(B773,",")</f>
        <v>FK_PROJECT_ID,</v>
      </c>
      <c r="N773" s="5" t="str">
        <f>CONCATENATE(B773," ",C773,"(",D773,")",",")</f>
        <v>FK_PROJECT_ID VARCHAR(45),</v>
      </c>
      <c r="O773" s="1" t="s">
        <v>10</v>
      </c>
      <c r="P773" t="s">
        <v>288</v>
      </c>
      <c r="Q773" t="s">
        <v>2</v>
      </c>
      <c r="W773" s="17" t="str">
        <f>CONCATENATE(,LOWER(O773),UPPER(LEFT(P773,1)),LOWER(RIGHT(P773,LEN(P773)-IF(LEN(P773)&gt;0,1,LEN(P773)))),UPPER(LEFT(Q773,1)),LOWER(RIGHT(Q773,LEN(Q773)-IF(LEN(Q773)&gt;0,1,LEN(Q773)))),UPPER(LEFT(R773,1)),LOWER(RIGHT(R773,LEN(R773)-IF(LEN(R773)&gt;0,1,LEN(R773)))),UPPER(LEFT(S773,1)),LOWER(RIGHT(S773,LEN(S773)-IF(LEN(S773)&gt;0,1,LEN(S773)))),UPPER(LEFT(T773,1)),LOWER(RIGHT(T773,LEN(T773)-IF(LEN(T773)&gt;0,1,LEN(T773)))),UPPER(LEFT(U773,1)),LOWER(RIGHT(U773,LEN(U773)-IF(LEN(U773)&gt;0,1,LEN(U773)))),UPPER(LEFT(V773,1)),LOWER(RIGHT(V773,LEN(V773)-IF(LEN(V773)&gt;0,1,LEN(V773)))))</f>
        <v>fkProjectId</v>
      </c>
      <c r="X773" s="3" t="str">
        <f>CONCATENATE("""",W773,"""",":","""","""",",")</f>
        <v>"fkProjectId":"",</v>
      </c>
      <c r="Y773" s="22" t="str">
        <f>CONCATENATE("public static String ",,B773,,"=","""",W773,""";")</f>
        <v>public static String FK_PROJECT_ID="fkProjectId";</v>
      </c>
      <c r="Z773" s="7" t="str">
        <f>CONCATENATE("private String ",W773,"=","""""",";")</f>
        <v>private String fkProjectId="";</v>
      </c>
    </row>
    <row r="774" spans="2:26" ht="19.2" x14ac:dyDescent="0.45">
      <c r="B774" s="1" t="s">
        <v>367</v>
      </c>
      <c r="C774" s="1" t="s">
        <v>1</v>
      </c>
      <c r="D774" s="4">
        <v>45</v>
      </c>
      <c r="I774">
        <f>I764</f>
        <v>0</v>
      </c>
      <c r="J774" t="str">
        <f t="shared" si="346"/>
        <v xml:space="preserve"> ADD  FK_BACKLOG_ID VARCHAR(45);</v>
      </c>
      <c r="K774" s="21" t="str">
        <f t="shared" si="347"/>
        <v xml:space="preserve">  ALTER COLUMN   FK_BACKLOG_ID VARCHAR(45);</v>
      </c>
      <c r="L774" s="12"/>
      <c r="M774" s="18" t="str">
        <f t="shared" si="340"/>
        <v>FK_BACKLOG_ID,</v>
      </c>
      <c r="N774" s="5" t="str">
        <f t="shared" si="345"/>
        <v>FK_BACKLOG_ID VARCHAR(45),</v>
      </c>
      <c r="O774" s="1" t="s">
        <v>10</v>
      </c>
      <c r="P774" t="s">
        <v>354</v>
      </c>
      <c r="Q774" t="s">
        <v>2</v>
      </c>
      <c r="W774" s="17" t="str">
        <f t="shared" si="341"/>
        <v>fkBacklogId</v>
      </c>
      <c r="X774" s="3" t="str">
        <f t="shared" si="342"/>
        <v>"fkBacklogId":"",</v>
      </c>
      <c r="Y774" s="22" t="str">
        <f t="shared" si="343"/>
        <v>public static String FK_BACKLOG_ID="fkBacklogId";</v>
      </c>
      <c r="Z774" s="7" t="str">
        <f t="shared" si="344"/>
        <v>private String fkBacklogId="";</v>
      </c>
    </row>
    <row r="775" spans="2:26" ht="19.2" x14ac:dyDescent="0.45">
      <c r="B775" s="1" t="s">
        <v>525</v>
      </c>
      <c r="C775" s="1" t="s">
        <v>1</v>
      </c>
      <c r="D775" s="4">
        <v>44</v>
      </c>
      <c r="I775">
        <f>I585</f>
        <v>0</v>
      </c>
      <c r="J775" t="str">
        <f t="shared" si="346"/>
        <v xml:space="preserve"> ADD  FK_BACKLOG_HISTORY_ID VARCHAR(44);</v>
      </c>
      <c r="K775" s="21" t="str">
        <f t="shared" si="347"/>
        <v xml:space="preserve">  ALTER COLUMN   FK_BACKLOG_HISTORY_ID VARCHAR(44);</v>
      </c>
      <c r="L775" s="12"/>
      <c r="M775" s="18" t="str">
        <f t="shared" si="340"/>
        <v>FK_BACKLOG_HISTORY_ID,</v>
      </c>
      <c r="N775" s="5" t="str">
        <f t="shared" si="345"/>
        <v>FK_BACKLOG_HISTORY_ID VARCHAR(44),</v>
      </c>
      <c r="O775" s="1" t="s">
        <v>10</v>
      </c>
      <c r="P775" t="s">
        <v>354</v>
      </c>
      <c r="Q775" t="s">
        <v>430</v>
      </c>
      <c r="R775" t="s">
        <v>2</v>
      </c>
      <c r="W775" s="17" t="str">
        <f t="shared" si="341"/>
        <v>fkBacklogHistoryId</v>
      </c>
      <c r="X775" s="3" t="str">
        <f t="shared" si="342"/>
        <v>"fkBacklogHistoryId":"",</v>
      </c>
      <c r="Y775" s="22" t="str">
        <f t="shared" si="343"/>
        <v>public static String FK_BACKLOG_HISTORY_ID="fkBacklogHistoryId";</v>
      </c>
      <c r="Z775" s="7" t="str">
        <f t="shared" si="344"/>
        <v>private String fkBacklogHistoryId="";</v>
      </c>
    </row>
    <row r="776" spans="2:26" ht="19.2" x14ac:dyDescent="0.45">
      <c r="B776" s="1" t="s">
        <v>11</v>
      </c>
      <c r="C776" s="1" t="s">
        <v>1</v>
      </c>
      <c r="D776" s="4">
        <v>45</v>
      </c>
      <c r="I776">
        <f>I766</f>
        <v>0</v>
      </c>
      <c r="J776" t="str">
        <f t="shared" si="346"/>
        <v xml:space="preserve"> ADD  FK_USER_ID VARCHAR(45);</v>
      </c>
      <c r="K776" s="21" t="str">
        <f t="shared" si="347"/>
        <v xml:space="preserve">  ALTER COLUMN   FK_USER_ID VARCHAR(45);</v>
      </c>
      <c r="L776" s="12"/>
      <c r="M776" s="18" t="str">
        <f t="shared" ref="M776:M781" si="348">CONCATENATE(B776,",")</f>
        <v>FK_USER_ID,</v>
      </c>
      <c r="N776" s="5" t="str">
        <f t="shared" ref="N776:N781" si="349">CONCATENATE(B776," ",C776,"(",D776,")",",")</f>
        <v>FK_USER_ID VARCHAR(45),</v>
      </c>
      <c r="O776" s="1" t="s">
        <v>10</v>
      </c>
      <c r="P776" t="s">
        <v>12</v>
      </c>
      <c r="Q776" t="s">
        <v>2</v>
      </c>
      <c r="W776" s="17" t="str">
        <f t="shared" ref="W776:W781" si="350">CONCATENATE(,LOWER(O776),UPPER(LEFT(P776,1)),LOWER(RIGHT(P776,LEN(P776)-IF(LEN(P776)&gt;0,1,LEN(P776)))),UPPER(LEFT(Q776,1)),LOWER(RIGHT(Q776,LEN(Q776)-IF(LEN(Q776)&gt;0,1,LEN(Q776)))),UPPER(LEFT(R776,1)),LOWER(RIGHT(R776,LEN(R776)-IF(LEN(R776)&gt;0,1,LEN(R776)))),UPPER(LEFT(S776,1)),LOWER(RIGHT(S776,LEN(S776)-IF(LEN(S776)&gt;0,1,LEN(S776)))),UPPER(LEFT(T776,1)),LOWER(RIGHT(T776,LEN(T776)-IF(LEN(T776)&gt;0,1,LEN(T776)))),UPPER(LEFT(U776,1)),LOWER(RIGHT(U776,LEN(U776)-IF(LEN(U776)&gt;0,1,LEN(U776)))),UPPER(LEFT(V776,1)),LOWER(RIGHT(V776,LEN(V776)-IF(LEN(V776)&gt;0,1,LEN(V776)))))</f>
        <v>fkUserId</v>
      </c>
      <c r="X776" s="3" t="str">
        <f t="shared" ref="X776:X781" si="351">CONCATENATE("""",W776,"""",":","""","""",",")</f>
        <v>"fkUserId":"",</v>
      </c>
      <c r="Y776" s="22" t="str">
        <f t="shared" ref="Y776:Y781" si="352">CONCATENATE("public static String ",,B776,,"=","""",W776,""";")</f>
        <v>public static String FK_USER_ID="fkUserId";</v>
      </c>
      <c r="Z776" s="7" t="str">
        <f t="shared" ref="Z776:Z781" si="353">CONCATENATE("private String ",W776,"=","""""",";")</f>
        <v>private String fkUserId="";</v>
      </c>
    </row>
    <row r="777" spans="2:26" ht="19.2" x14ac:dyDescent="0.45">
      <c r="B777" s="1" t="s">
        <v>526</v>
      </c>
      <c r="C777" s="1" t="s">
        <v>1</v>
      </c>
      <c r="D777" s="4">
        <v>44</v>
      </c>
      <c r="I777">
        <f>I587</f>
        <v>0</v>
      </c>
      <c r="J777" t="str">
        <f t="shared" si="346"/>
        <v xml:space="preserve"> ADD  NOTIFICATION_DATE VARCHAR(44);</v>
      </c>
      <c r="K777" s="21" t="str">
        <f t="shared" si="347"/>
        <v xml:space="preserve">  ALTER COLUMN   NOTIFICATION_DATE VARCHAR(44);</v>
      </c>
      <c r="L777" s="12"/>
      <c r="M777" s="18" t="str">
        <f t="shared" si="348"/>
        <v>NOTIFICATION_DATE,</v>
      </c>
      <c r="N777" s="5" t="str">
        <f t="shared" si="349"/>
        <v>NOTIFICATION_DATE VARCHAR(44),</v>
      </c>
      <c r="O777" s="1" t="s">
        <v>531</v>
      </c>
      <c r="P777" t="s">
        <v>8</v>
      </c>
      <c r="W777" s="17" t="str">
        <f t="shared" si="350"/>
        <v>notificationDate</v>
      </c>
      <c r="X777" s="3" t="str">
        <f t="shared" si="351"/>
        <v>"notificationDate":"",</v>
      </c>
      <c r="Y777" s="22" t="str">
        <f t="shared" si="352"/>
        <v>public static String NOTIFICATION_DATE="notificationDate";</v>
      </c>
      <c r="Z777" s="7" t="str">
        <f t="shared" si="353"/>
        <v>private String notificationDate="";</v>
      </c>
    </row>
    <row r="778" spans="2:26" ht="19.2" x14ac:dyDescent="0.45">
      <c r="B778" s="1" t="s">
        <v>527</v>
      </c>
      <c r="C778" s="1" t="s">
        <v>1</v>
      </c>
      <c r="D778" s="4">
        <v>45</v>
      </c>
      <c r="I778" t="str">
        <f>I768</f>
        <v>ALTER TABLE TM_NOTIFICATION</v>
      </c>
      <c r="J778" t="str">
        <f t="shared" si="346"/>
        <v xml:space="preserve"> ADD  NOTIFICATION_TIME VARCHAR(45);</v>
      </c>
      <c r="K778" s="21" t="str">
        <f t="shared" si="347"/>
        <v xml:space="preserve">  ALTER COLUMN   NOTIFICATION_TIME VARCHAR(45);</v>
      </c>
      <c r="L778" s="12"/>
      <c r="M778" s="18" t="str">
        <f t="shared" si="348"/>
        <v>NOTIFICATION_TIME,</v>
      </c>
      <c r="N778" s="5" t="str">
        <f t="shared" si="349"/>
        <v>NOTIFICATION_TIME VARCHAR(45),</v>
      </c>
      <c r="O778" s="1" t="s">
        <v>531</v>
      </c>
      <c r="P778" t="s">
        <v>133</v>
      </c>
      <c r="W778" s="17" t="str">
        <f t="shared" si="350"/>
        <v>notificationTime</v>
      </c>
      <c r="X778" s="3" t="str">
        <f t="shared" si="351"/>
        <v>"notificationTime":"",</v>
      </c>
      <c r="Y778" s="22" t="str">
        <f t="shared" si="352"/>
        <v>public static String NOTIFICATION_TIME="notificationTime";</v>
      </c>
      <c r="Z778" s="7" t="str">
        <f t="shared" si="353"/>
        <v>private String notificationTime="";</v>
      </c>
    </row>
    <row r="779" spans="2:26" ht="19.2" x14ac:dyDescent="0.45">
      <c r="B779" s="1" t="s">
        <v>528</v>
      </c>
      <c r="C779" s="1" t="s">
        <v>1</v>
      </c>
      <c r="D779" s="4">
        <v>44</v>
      </c>
      <c r="I779" t="str">
        <f>I589</f>
        <v>ALTER TABLE TM_BACKLOG_TASK_NOTIFIER</v>
      </c>
      <c r="J779" t="str">
        <f t="shared" si="346"/>
        <v xml:space="preserve"> ADD  REVIEW_DATE VARCHAR(44);</v>
      </c>
      <c r="K779" s="21" t="str">
        <f t="shared" si="347"/>
        <v xml:space="preserve">  ALTER COLUMN   REVIEW_DATE VARCHAR(44);</v>
      </c>
      <c r="L779" s="12"/>
      <c r="M779" s="18" t="str">
        <f t="shared" si="348"/>
        <v>REVIEW_DATE,</v>
      </c>
      <c r="N779" s="5" t="str">
        <f t="shared" si="349"/>
        <v>REVIEW_DATE VARCHAR(44),</v>
      </c>
      <c r="O779" s="1" t="s">
        <v>532</v>
      </c>
      <c r="P779" t="s">
        <v>8</v>
      </c>
      <c r="W779" s="17" t="str">
        <f t="shared" si="350"/>
        <v>reviewDate</v>
      </c>
      <c r="X779" s="3" t="str">
        <f t="shared" si="351"/>
        <v>"reviewDate":"",</v>
      </c>
      <c r="Y779" s="22" t="str">
        <f t="shared" si="352"/>
        <v>public static String REVIEW_DATE="reviewDate";</v>
      </c>
      <c r="Z779" s="7" t="str">
        <f t="shared" si="353"/>
        <v>private String reviewDate="";</v>
      </c>
    </row>
    <row r="780" spans="2:26" ht="19.2" x14ac:dyDescent="0.45">
      <c r="B780" s="1" t="s">
        <v>529</v>
      </c>
      <c r="C780" s="1" t="s">
        <v>1</v>
      </c>
      <c r="D780" s="4">
        <v>45</v>
      </c>
      <c r="I780" t="str">
        <f>I770</f>
        <v>ALTER TABLE TM_NOTIFICATION</v>
      </c>
      <c r="J780" t="str">
        <f t="shared" si="346"/>
        <v xml:space="preserve"> ADD  REVIEW_TIME VARCHAR(45);</v>
      </c>
      <c r="K780" s="21" t="str">
        <f t="shared" si="347"/>
        <v xml:space="preserve">  ALTER COLUMN   REVIEW_TIME VARCHAR(45);</v>
      </c>
      <c r="L780" s="12"/>
      <c r="M780" s="18" t="str">
        <f t="shared" si="348"/>
        <v>REVIEW_TIME,</v>
      </c>
      <c r="N780" s="5" t="str">
        <f t="shared" si="349"/>
        <v>REVIEW_TIME VARCHAR(45),</v>
      </c>
      <c r="O780" s="1" t="s">
        <v>532</v>
      </c>
      <c r="P780" t="s">
        <v>133</v>
      </c>
      <c r="W780" s="17" t="str">
        <f t="shared" si="350"/>
        <v>reviewTime</v>
      </c>
      <c r="X780" s="3" t="str">
        <f t="shared" si="351"/>
        <v>"reviewTime":"",</v>
      </c>
      <c r="Y780" s="22" t="str">
        <f t="shared" si="352"/>
        <v>public static String REVIEW_TIME="reviewTime";</v>
      </c>
      <c r="Z780" s="7" t="str">
        <f t="shared" si="353"/>
        <v>private String reviewTime="";</v>
      </c>
    </row>
    <row r="781" spans="2:26" ht="19.2" x14ac:dyDescent="0.45">
      <c r="B781" s="1" t="s">
        <v>530</v>
      </c>
      <c r="C781" s="1" t="s">
        <v>1</v>
      </c>
      <c r="D781" s="4">
        <v>44</v>
      </c>
      <c r="I781" t="str">
        <f>I591</f>
        <v>ALTER TABLE TM_BACKLOG_TASK_NOTIFIER</v>
      </c>
      <c r="J781" t="str">
        <f t="shared" si="346"/>
        <v xml:space="preserve"> ADD  IS_REVIEWED VARCHAR(44);</v>
      </c>
      <c r="K781" s="21" t="str">
        <f t="shared" si="347"/>
        <v xml:space="preserve">  ALTER COLUMN   IS_REVIEWED VARCHAR(44);</v>
      </c>
      <c r="L781" s="12"/>
      <c r="M781" s="18" t="str">
        <f t="shared" si="348"/>
        <v>IS_REVIEWED,</v>
      </c>
      <c r="N781" s="5" t="str">
        <f t="shared" si="349"/>
        <v>IS_REVIEWED VARCHAR(44),</v>
      </c>
      <c r="O781" s="1" t="s">
        <v>112</v>
      </c>
      <c r="P781" t="s">
        <v>533</v>
      </c>
      <c r="W781" s="17" t="str">
        <f t="shared" si="350"/>
        <v>isReviewed</v>
      </c>
      <c r="X781" s="3" t="str">
        <f t="shared" si="351"/>
        <v>"isReviewed":"",</v>
      </c>
      <c r="Y781" s="22" t="str">
        <f t="shared" si="352"/>
        <v>public static String IS_REVIEWED="isReviewed";</v>
      </c>
      <c r="Z781" s="7" t="str">
        <f t="shared" si="353"/>
        <v>private String isReviewed="";</v>
      </c>
    </row>
    <row r="782" spans="2:26" ht="19.2" x14ac:dyDescent="0.45">
      <c r="B782" s="1"/>
      <c r="C782" s="1"/>
      <c r="D782" s="4"/>
      <c r="L782" s="12"/>
      <c r="M782" s="18"/>
      <c r="N782" s="33" t="s">
        <v>130</v>
      </c>
      <c r="O782" s="1"/>
      <c r="W782" s="17"/>
    </row>
    <row r="783" spans="2:26" x14ac:dyDescent="0.3">
      <c r="N783" s="31" t="s">
        <v>126</v>
      </c>
    </row>
    <row r="785" spans="2:26" x14ac:dyDescent="0.3">
      <c r="B785" s="2" t="s">
        <v>536</v>
      </c>
      <c r="I785" t="str">
        <f>CONCATENATE("ALTER TABLE"," ",B785)</f>
        <v>ALTER TABLE TM_BACKLOG_DEPENDENCY</v>
      </c>
      <c r="K785" s="25"/>
      <c r="N785" s="5" t="str">
        <f>CONCATENATE("CREATE TABLE ",B785," ","(")</f>
        <v>CREATE TABLE TM_BACKLOG_DEPENDENCY (</v>
      </c>
    </row>
    <row r="786" spans="2:26" ht="19.2" x14ac:dyDescent="0.45">
      <c r="B786" s="1" t="s">
        <v>2</v>
      </c>
      <c r="C786" s="1" t="s">
        <v>1</v>
      </c>
      <c r="D786" s="4">
        <v>30</v>
      </c>
      <c r="E786" s="24" t="s">
        <v>113</v>
      </c>
      <c r="I786" t="str">
        <f>I785</f>
        <v>ALTER TABLE TM_BACKLOG_DEPENDENCY</v>
      </c>
      <c r="L786" s="12"/>
      <c r="M786" s="18" t="str">
        <f t="shared" ref="M786:M792" si="354">CONCATENATE(B786,",")</f>
        <v>ID,</v>
      </c>
      <c r="N786" s="5" t="str">
        <f>CONCATENATE(B786," ",C786,"(",D786,") ",E786," ,")</f>
        <v>ID VARCHAR(30) NOT NULL ,</v>
      </c>
      <c r="O786" s="1" t="s">
        <v>2</v>
      </c>
      <c r="P786" s="6"/>
      <c r="Q786" s="6"/>
      <c r="R786" s="6"/>
      <c r="S786" s="6"/>
      <c r="T786" s="6"/>
      <c r="U786" s="6"/>
      <c r="V786" s="6"/>
      <c r="W786" s="17" t="str">
        <f t="shared" ref="W786:W792" si="355">CONCATENATE(,LOWER(O786),UPPER(LEFT(P786,1)),LOWER(RIGHT(P786,LEN(P786)-IF(LEN(P786)&gt;0,1,LEN(P786)))),UPPER(LEFT(Q786,1)),LOWER(RIGHT(Q786,LEN(Q786)-IF(LEN(Q786)&gt;0,1,LEN(Q786)))),UPPER(LEFT(R786,1)),LOWER(RIGHT(R786,LEN(R786)-IF(LEN(R786)&gt;0,1,LEN(R786)))),UPPER(LEFT(S786,1)),LOWER(RIGHT(S786,LEN(S786)-IF(LEN(S786)&gt;0,1,LEN(S786)))),UPPER(LEFT(T786,1)),LOWER(RIGHT(T786,LEN(T786)-IF(LEN(T786)&gt;0,1,LEN(T786)))),UPPER(LEFT(U786,1)),LOWER(RIGHT(U786,LEN(U786)-IF(LEN(U786)&gt;0,1,LEN(U786)))),UPPER(LEFT(V786,1)),LOWER(RIGHT(V786,LEN(V786)-IF(LEN(V786)&gt;0,1,LEN(V786)))))</f>
        <v>id</v>
      </c>
      <c r="X786" s="3" t="str">
        <f t="shared" ref="X786:X792" si="356">CONCATENATE("""",W786,"""",":","""","""",",")</f>
        <v>"id":"",</v>
      </c>
      <c r="Y786" s="22" t="str">
        <f t="shared" ref="Y786:Y792" si="357">CONCATENATE("public static String ",,B786,,"=","""",W786,""";")</f>
        <v>public static String ID="id";</v>
      </c>
      <c r="Z786" s="7" t="str">
        <f t="shared" ref="Z786:Z792" si="358">CONCATENATE("private String ",W786,"=","""""",";")</f>
        <v>private String id="";</v>
      </c>
    </row>
    <row r="787" spans="2:26" ht="19.2" x14ac:dyDescent="0.45">
      <c r="B787" s="1" t="s">
        <v>3</v>
      </c>
      <c r="C787" s="1" t="s">
        <v>1</v>
      </c>
      <c r="D787" s="4">
        <v>10</v>
      </c>
      <c r="I787" t="str">
        <f>I786</f>
        <v>ALTER TABLE TM_BACKLOG_DEPENDENCY</v>
      </c>
      <c r="K787" s="21" t="s">
        <v>436</v>
      </c>
      <c r="L787" s="12"/>
      <c r="M787" s="18" t="str">
        <f t="shared" si="354"/>
        <v>STATUS,</v>
      </c>
      <c r="N787" s="5" t="str">
        <f t="shared" ref="N787:N792" si="359">CONCATENATE(B787," ",C787,"(",D787,")",",")</f>
        <v>STATUS VARCHAR(10),</v>
      </c>
      <c r="O787" s="1" t="s">
        <v>3</v>
      </c>
      <c r="W787" s="17" t="str">
        <f t="shared" si="355"/>
        <v>status</v>
      </c>
      <c r="X787" s="3" t="str">
        <f t="shared" si="356"/>
        <v>"status":"",</v>
      </c>
      <c r="Y787" s="22" t="str">
        <f t="shared" si="357"/>
        <v>public static String STATUS="status";</v>
      </c>
      <c r="Z787" s="7" t="str">
        <f t="shared" si="358"/>
        <v>private String status="";</v>
      </c>
    </row>
    <row r="788" spans="2:26" ht="19.2" x14ac:dyDescent="0.45">
      <c r="B788" s="1" t="s">
        <v>4</v>
      </c>
      <c r="C788" s="1" t="s">
        <v>1</v>
      </c>
      <c r="D788" s="4">
        <v>30</v>
      </c>
      <c r="I788" t="str">
        <f>I787</f>
        <v>ALTER TABLE TM_BACKLOG_DEPENDENCY</v>
      </c>
      <c r="J788" t="str">
        <f>CONCATENATE(LEFT(CONCATENATE(" ADD "," ",N788,";"),LEN(CONCATENATE(" ADD "," ",N788,";"))-2),";")</f>
        <v xml:space="preserve"> ADD  INSERT_DATE VARCHAR(30);</v>
      </c>
      <c r="K788" s="21" t="str">
        <f>CONCATENATE(LEFT(CONCATENATE("  ALTER COLUMN  "," ",N788,";"),LEN(CONCATENATE("  ALTER COLUMN  "," ",N788,";"))-2),";")</f>
        <v xml:space="preserve">  ALTER COLUMN   INSERT_DATE VARCHAR(30);</v>
      </c>
      <c r="L788" s="12"/>
      <c r="M788" s="18" t="str">
        <f t="shared" si="354"/>
        <v>INSERT_DATE,</v>
      </c>
      <c r="N788" s="5" t="str">
        <f t="shared" si="359"/>
        <v>INSERT_DATE VARCHAR(30),</v>
      </c>
      <c r="O788" s="1" t="s">
        <v>7</v>
      </c>
      <c r="P788" t="s">
        <v>8</v>
      </c>
      <c r="W788" s="17" t="str">
        <f t="shared" si="355"/>
        <v>insertDate</v>
      </c>
      <c r="X788" s="3" t="str">
        <f t="shared" si="356"/>
        <v>"insertDate":"",</v>
      </c>
      <c r="Y788" s="22" t="str">
        <f t="shared" si="357"/>
        <v>public static String INSERT_DATE="insertDate";</v>
      </c>
      <c r="Z788" s="7" t="str">
        <f t="shared" si="358"/>
        <v>private String insertDate="";</v>
      </c>
    </row>
    <row r="789" spans="2:26" ht="19.2" x14ac:dyDescent="0.45">
      <c r="B789" s="1" t="s">
        <v>5</v>
      </c>
      <c r="C789" s="1" t="s">
        <v>1</v>
      </c>
      <c r="D789" s="4">
        <v>30</v>
      </c>
      <c r="I789" t="str">
        <f>I788</f>
        <v>ALTER TABLE TM_BACKLOG_DEPENDENCY</v>
      </c>
      <c r="J789" t="str">
        <f>CONCATENATE(LEFT(CONCATENATE(" ADD "," ",N789,";"),LEN(CONCATENATE(" ADD "," ",N789,";"))-2),";")</f>
        <v xml:space="preserve"> ADD  MODIFICATION_DATE VARCHAR(30);</v>
      </c>
      <c r="K789" s="21" t="str">
        <f>CONCATENATE(LEFT(CONCATENATE("  ALTER COLUMN  "," ",N789,";"),LEN(CONCATENATE("  ALTER COLUMN  "," ",N789,";"))-2),";")</f>
        <v xml:space="preserve">  ALTER COLUMN   MODIFICATION_DATE VARCHAR(30);</v>
      </c>
      <c r="L789" s="12"/>
      <c r="M789" s="18" t="str">
        <f t="shared" si="354"/>
        <v>MODIFICATION_DATE,</v>
      </c>
      <c r="N789" s="5" t="str">
        <f t="shared" si="359"/>
        <v>MODIFICATION_DATE VARCHAR(30),</v>
      </c>
      <c r="O789" s="1" t="s">
        <v>9</v>
      </c>
      <c r="P789" t="s">
        <v>8</v>
      </c>
      <c r="W789" s="17" t="str">
        <f t="shared" si="355"/>
        <v>modificationDate</v>
      </c>
      <c r="X789" s="3" t="str">
        <f t="shared" si="356"/>
        <v>"modificationDate":"",</v>
      </c>
      <c r="Y789" s="22" t="str">
        <f t="shared" si="357"/>
        <v>public static String MODIFICATION_DATE="modificationDate";</v>
      </c>
      <c r="Z789" s="7" t="str">
        <f t="shared" si="358"/>
        <v>private String modificationDate="";</v>
      </c>
    </row>
    <row r="790" spans="2:26" ht="19.2" x14ac:dyDescent="0.45">
      <c r="B790" s="1" t="s">
        <v>274</v>
      </c>
      <c r="C790" s="1" t="s">
        <v>1</v>
      </c>
      <c r="D790" s="4">
        <v>45</v>
      </c>
      <c r="I790" t="str">
        <f>I789</f>
        <v>ALTER TABLE TM_BACKLOG_DEPENDENCY</v>
      </c>
      <c r="J790" t="str">
        <f>CONCATENATE(LEFT(CONCATENATE(" ADD "," ",N790,";"),LEN(CONCATENATE(" ADD "," ",N790,";"))-2),";")</f>
        <v xml:space="preserve"> ADD  FK_PROJECT_ID VARCHAR(45);</v>
      </c>
      <c r="K790" s="21" t="str">
        <f>CONCATENATE(LEFT(CONCATENATE("  ALTER COLUMN  "," ",N790,";"),LEN(CONCATENATE("  ALTER COLUMN  "," ",N790,";"))-2),";")</f>
        <v xml:space="preserve">  ALTER COLUMN   FK_PROJECT_ID VARCHAR(45);</v>
      </c>
      <c r="L790" s="12"/>
      <c r="M790" s="18" t="str">
        <f t="shared" si="354"/>
        <v>FK_PROJECT_ID,</v>
      </c>
      <c r="N790" s="5" t="str">
        <f t="shared" si="359"/>
        <v>FK_PROJECT_ID VARCHAR(45),</v>
      </c>
      <c r="O790" s="1" t="s">
        <v>10</v>
      </c>
      <c r="P790" t="s">
        <v>288</v>
      </c>
      <c r="Q790" t="s">
        <v>2</v>
      </c>
      <c r="W790" s="17" t="str">
        <f t="shared" si="355"/>
        <v>fkProjectId</v>
      </c>
      <c r="X790" s="3" t="str">
        <f t="shared" si="356"/>
        <v>"fkProjectId":"",</v>
      </c>
      <c r="Y790" s="22" t="str">
        <f t="shared" si="357"/>
        <v>public static String FK_PROJECT_ID="fkProjectId";</v>
      </c>
      <c r="Z790" s="7" t="str">
        <f t="shared" si="358"/>
        <v>private String fkProjectId="";</v>
      </c>
    </row>
    <row r="791" spans="2:26" ht="19.2" x14ac:dyDescent="0.45">
      <c r="B791" s="1" t="s">
        <v>367</v>
      </c>
      <c r="C791" s="1" t="s">
        <v>1</v>
      </c>
      <c r="D791" s="4">
        <v>45</v>
      </c>
      <c r="I791" t="str">
        <f>I781</f>
        <v>ALTER TABLE TM_BACKLOG_TASK_NOTIFIER</v>
      </c>
      <c r="J791" t="str">
        <f>CONCATENATE(LEFT(CONCATENATE(" ADD "," ",N791,";"),LEN(CONCATENATE(" ADD "," ",N791,";"))-2),";")</f>
        <v xml:space="preserve"> ADD  FK_BACKLOG_ID VARCHAR(45);</v>
      </c>
      <c r="K791" s="21" t="str">
        <f>CONCATENATE(LEFT(CONCATENATE("  ALTER COLUMN  "," ",N791,";"),LEN(CONCATENATE("  ALTER COLUMN  "," ",N791,";"))-2),";")</f>
        <v xml:space="preserve">  ALTER COLUMN   FK_BACKLOG_ID VARCHAR(45);</v>
      </c>
      <c r="L791" s="12"/>
      <c r="M791" s="18" t="str">
        <f t="shared" si="354"/>
        <v>FK_BACKLOG_ID,</v>
      </c>
      <c r="N791" s="5" t="str">
        <f t="shared" si="359"/>
        <v>FK_BACKLOG_ID VARCHAR(45),</v>
      </c>
      <c r="O791" s="1" t="s">
        <v>10</v>
      </c>
      <c r="P791" t="s">
        <v>354</v>
      </c>
      <c r="Q791" t="s">
        <v>2</v>
      </c>
      <c r="W791" s="17" t="str">
        <f t="shared" si="355"/>
        <v>fkBacklogId</v>
      </c>
      <c r="X791" s="3" t="str">
        <f t="shared" si="356"/>
        <v>"fkBacklogId":"",</v>
      </c>
      <c r="Y791" s="22" t="str">
        <f t="shared" si="357"/>
        <v>public static String FK_BACKLOG_ID="fkBacklogId";</v>
      </c>
      <c r="Z791" s="7" t="str">
        <f t="shared" si="358"/>
        <v>private String fkBacklogId="";</v>
      </c>
    </row>
    <row r="792" spans="2:26" ht="19.2" x14ac:dyDescent="0.45">
      <c r="B792" s="1" t="s">
        <v>537</v>
      </c>
      <c r="C792" s="1" t="s">
        <v>1</v>
      </c>
      <c r="D792" s="4">
        <v>44</v>
      </c>
      <c r="I792" t="str">
        <f>I602</f>
        <v>ALTER TABLE TM_COMMENT_FILE</v>
      </c>
      <c r="J792" t="str">
        <f>CONCATENATE(LEFT(CONCATENATE(" ADD "," ",N792,";"),LEN(CONCATENATE(" ADD "," ",N792,";"))-2),";")</f>
        <v xml:space="preserve"> ADD  FK_PARENT_BACKLOG_ID VARCHAR(44);</v>
      </c>
      <c r="K792" s="21" t="str">
        <f>CONCATENATE(LEFT(CONCATENATE("  ALTER COLUMN  "," ",N792,";"),LEN(CONCATENATE("  ALTER COLUMN  "," ",N792,";"))-2),";")</f>
        <v xml:space="preserve">  ALTER COLUMN   FK_PARENT_BACKLOG_ID VARCHAR(44);</v>
      </c>
      <c r="L792" s="12"/>
      <c r="M792" s="18" t="str">
        <f t="shared" si="354"/>
        <v>FK_PARENT_BACKLOG_ID,</v>
      </c>
      <c r="N792" s="5" t="str">
        <f t="shared" si="359"/>
        <v>FK_PARENT_BACKLOG_ID VARCHAR(44),</v>
      </c>
      <c r="O792" s="1" t="s">
        <v>10</v>
      </c>
      <c r="P792" t="s">
        <v>538</v>
      </c>
      <c r="Q792" t="s">
        <v>354</v>
      </c>
      <c r="R792" t="s">
        <v>2</v>
      </c>
      <c r="W792" s="17" t="str">
        <f t="shared" si="355"/>
        <v>fkParentBacklogId</v>
      </c>
      <c r="X792" s="3" t="str">
        <f t="shared" si="356"/>
        <v>"fkParentBacklogId":"",</v>
      </c>
      <c r="Y792" s="22" t="str">
        <f t="shared" si="357"/>
        <v>public static String FK_PARENT_BACKLOG_ID="fkParentBacklogId";</v>
      </c>
      <c r="Z792" s="7" t="str">
        <f t="shared" si="358"/>
        <v>private String fkParentBacklogId="";</v>
      </c>
    </row>
    <row r="793" spans="2:26" ht="19.2" x14ac:dyDescent="0.45">
      <c r="B793" s="1"/>
      <c r="C793" s="1"/>
      <c r="D793" s="4"/>
      <c r="L793" s="12"/>
      <c r="M793" s="18"/>
      <c r="N793" s="33" t="s">
        <v>130</v>
      </c>
      <c r="O793" s="1"/>
      <c r="W793" s="17"/>
    </row>
    <row r="794" spans="2:26" x14ac:dyDescent="0.3">
      <c r="N794" s="31" t="s">
        <v>126</v>
      </c>
    </row>
    <row r="798" spans="2:26" x14ac:dyDescent="0.3">
      <c r="B798" s="2" t="s">
        <v>539</v>
      </c>
      <c r="I798" t="str">
        <f>CONCATENATE("ALTER TABLE"," ",B798)</f>
        <v>ALTER TABLE TM_BACKLOG_DEPENDENCY_LIST</v>
      </c>
      <c r="J798" t="s">
        <v>293</v>
      </c>
      <c r="K798" s="26" t="str">
        <f>CONCATENATE(J798," VIEW ",B798," AS SELECT")</f>
        <v>create OR REPLACE VIEW TM_BACKLOG_DEPENDENCY_LIST AS SELECT</v>
      </c>
      <c r="N798" s="5" t="str">
        <f>CONCATENATE("CREATE TABLE ",B798," ","(")</f>
        <v>CREATE TABLE TM_BACKLOG_DEPENDENCY_LIST (</v>
      </c>
    </row>
    <row r="799" spans="2:26" ht="19.2" x14ac:dyDescent="0.45">
      <c r="B799" s="1" t="s">
        <v>2</v>
      </c>
      <c r="C799" s="1" t="s">
        <v>1</v>
      </c>
      <c r="D799" s="4">
        <v>30</v>
      </c>
      <c r="E799" s="24" t="s">
        <v>113</v>
      </c>
      <c r="I799" t="str">
        <f>I798</f>
        <v>ALTER TABLE TM_BACKLOG_DEPENDENCY_LIST</v>
      </c>
      <c r="K799" s="25" t="str">
        <f>CONCATENATE("T.",B799,",")</f>
        <v>T.ID,</v>
      </c>
      <c r="L799" s="12"/>
      <c r="M799" s="18" t="str">
        <f t="shared" ref="M799:M807" si="360">CONCATENATE(B799,",")</f>
        <v>ID,</v>
      </c>
      <c r="N799" s="5" t="str">
        <f>CONCATENATE(B799," ",C799,"(",D799,") ",E799," ,")</f>
        <v>ID VARCHAR(30) NOT NULL ,</v>
      </c>
      <c r="O799" s="1" t="s">
        <v>2</v>
      </c>
      <c r="P799" s="6"/>
      <c r="Q799" s="6"/>
      <c r="R799" s="6"/>
      <c r="S799" s="6"/>
      <c r="T799" s="6"/>
      <c r="U799" s="6"/>
      <c r="V799" s="6"/>
      <c r="W799" s="17" t="str">
        <f t="shared" ref="W799:W807" si="361">CONCATENATE(,LOWER(O799),UPPER(LEFT(P799,1)),LOWER(RIGHT(P799,LEN(P799)-IF(LEN(P799)&gt;0,1,LEN(P799)))),UPPER(LEFT(Q799,1)),LOWER(RIGHT(Q799,LEN(Q799)-IF(LEN(Q799)&gt;0,1,LEN(Q799)))),UPPER(LEFT(R799,1)),LOWER(RIGHT(R799,LEN(R799)-IF(LEN(R799)&gt;0,1,LEN(R799)))),UPPER(LEFT(S799,1)),LOWER(RIGHT(S799,LEN(S799)-IF(LEN(S799)&gt;0,1,LEN(S799)))),UPPER(LEFT(T799,1)),LOWER(RIGHT(T799,LEN(T799)-IF(LEN(T799)&gt;0,1,LEN(T799)))),UPPER(LEFT(U799,1)),LOWER(RIGHT(U799,LEN(U799)-IF(LEN(U799)&gt;0,1,LEN(U799)))),UPPER(LEFT(V799,1)),LOWER(RIGHT(V799,LEN(V799)-IF(LEN(V799)&gt;0,1,LEN(V799)))))</f>
        <v>id</v>
      </c>
      <c r="X799" s="3" t="str">
        <f t="shared" ref="X799:X807" si="362">CONCATENATE("""",W799,"""",":","""","""",",")</f>
        <v>"id":"",</v>
      </c>
      <c r="Y799" s="22" t="str">
        <f t="shared" ref="Y799:Y807" si="363">CONCATENATE("public static String ",,B799,,"=","""",W799,""";")</f>
        <v>public static String ID="id";</v>
      </c>
      <c r="Z799" s="7" t="str">
        <f t="shared" ref="Z799:Z807" si="364">CONCATENATE("private String ",W799,"=","""""",";")</f>
        <v>private String id="";</v>
      </c>
    </row>
    <row r="800" spans="2:26" ht="19.2" x14ac:dyDescent="0.45">
      <c r="B800" s="1" t="s">
        <v>3</v>
      </c>
      <c r="C800" s="1" t="s">
        <v>1</v>
      </c>
      <c r="D800" s="4">
        <v>10</v>
      </c>
      <c r="I800" t="str">
        <f>I799</f>
        <v>ALTER TABLE TM_BACKLOG_DEPENDENCY_LIST</v>
      </c>
      <c r="K800" s="25" t="str">
        <f t="shared" ref="K800:K806" si="365">CONCATENATE("T.",B800,",")</f>
        <v>T.STATUS,</v>
      </c>
      <c r="L800" s="12"/>
      <c r="M800" s="18" t="str">
        <f t="shared" si="360"/>
        <v>STATUS,</v>
      </c>
      <c r="N800" s="5" t="str">
        <f t="shared" ref="N800:N807" si="366">CONCATENATE(B800," ",C800,"(",D800,")",",")</f>
        <v>STATUS VARCHAR(10),</v>
      </c>
      <c r="O800" s="1" t="s">
        <v>3</v>
      </c>
      <c r="W800" s="17" t="str">
        <f t="shared" si="361"/>
        <v>status</v>
      </c>
      <c r="X800" s="3" t="str">
        <f t="shared" si="362"/>
        <v>"status":"",</v>
      </c>
      <c r="Y800" s="22" t="str">
        <f t="shared" si="363"/>
        <v>public static String STATUS="status";</v>
      </c>
      <c r="Z800" s="7" t="str">
        <f t="shared" si="364"/>
        <v>private String status="";</v>
      </c>
    </row>
    <row r="801" spans="2:26" ht="19.2" x14ac:dyDescent="0.45">
      <c r="B801" s="1" t="s">
        <v>4</v>
      </c>
      <c r="C801" s="1" t="s">
        <v>1</v>
      </c>
      <c r="D801" s="4">
        <v>30</v>
      </c>
      <c r="I801" t="str">
        <f>I800</f>
        <v>ALTER TABLE TM_BACKLOG_DEPENDENCY_LIST</v>
      </c>
      <c r="K801" s="25" t="str">
        <f t="shared" si="365"/>
        <v>T.INSERT_DATE,</v>
      </c>
      <c r="L801" s="12"/>
      <c r="M801" s="18" t="str">
        <f t="shared" si="360"/>
        <v>INSERT_DATE,</v>
      </c>
      <c r="N801" s="5" t="str">
        <f t="shared" si="366"/>
        <v>INSERT_DATE VARCHAR(30),</v>
      </c>
      <c r="O801" s="1" t="s">
        <v>7</v>
      </c>
      <c r="P801" t="s">
        <v>8</v>
      </c>
      <c r="W801" s="17" t="str">
        <f t="shared" si="361"/>
        <v>insertDate</v>
      </c>
      <c r="X801" s="3" t="str">
        <f t="shared" si="362"/>
        <v>"insertDate":"",</v>
      </c>
      <c r="Y801" s="22" t="str">
        <f t="shared" si="363"/>
        <v>public static String INSERT_DATE="insertDate";</v>
      </c>
      <c r="Z801" s="7" t="str">
        <f t="shared" si="364"/>
        <v>private String insertDate="";</v>
      </c>
    </row>
    <row r="802" spans="2:26" ht="19.2" x14ac:dyDescent="0.45">
      <c r="B802" s="1" t="s">
        <v>5</v>
      </c>
      <c r="C802" s="1" t="s">
        <v>1</v>
      </c>
      <c r="D802" s="4">
        <v>30</v>
      </c>
      <c r="I802" t="str">
        <f>I801</f>
        <v>ALTER TABLE TM_BACKLOG_DEPENDENCY_LIST</v>
      </c>
      <c r="K802" s="25" t="str">
        <f t="shared" si="365"/>
        <v>T.MODIFICATION_DATE,</v>
      </c>
      <c r="L802" s="12"/>
      <c r="M802" s="18" t="str">
        <f t="shared" si="360"/>
        <v>MODIFICATION_DATE,</v>
      </c>
      <c r="N802" s="5" t="str">
        <f t="shared" si="366"/>
        <v>MODIFICATION_DATE VARCHAR(30),</v>
      </c>
      <c r="O802" s="1" t="s">
        <v>9</v>
      </c>
      <c r="P802" t="s">
        <v>8</v>
      </c>
      <c r="W802" s="17" t="str">
        <f t="shared" si="361"/>
        <v>modificationDate</v>
      </c>
      <c r="X802" s="3" t="str">
        <f t="shared" si="362"/>
        <v>"modificationDate":"",</v>
      </c>
      <c r="Y802" s="22" t="str">
        <f t="shared" si="363"/>
        <v>public static String MODIFICATION_DATE="modificationDate";</v>
      </c>
      <c r="Z802" s="7" t="str">
        <f t="shared" si="364"/>
        <v>private String modificationDate="";</v>
      </c>
    </row>
    <row r="803" spans="2:26" ht="19.2" x14ac:dyDescent="0.45">
      <c r="B803" s="1" t="s">
        <v>274</v>
      </c>
      <c r="C803" s="1" t="s">
        <v>1</v>
      </c>
      <c r="D803" s="4">
        <v>45</v>
      </c>
      <c r="I803" t="str">
        <f>I802</f>
        <v>ALTER TABLE TM_BACKLOG_DEPENDENCY_LIST</v>
      </c>
      <c r="K803" s="25" t="str">
        <f t="shared" si="365"/>
        <v>T.FK_PROJECT_ID,</v>
      </c>
      <c r="L803" s="12"/>
      <c r="M803" s="18" t="str">
        <f t="shared" si="360"/>
        <v>FK_PROJECT_ID,</v>
      </c>
      <c r="N803" s="5" t="str">
        <f t="shared" si="366"/>
        <v>FK_PROJECT_ID VARCHAR(45),</v>
      </c>
      <c r="O803" s="1" t="s">
        <v>10</v>
      </c>
      <c r="P803" t="s">
        <v>288</v>
      </c>
      <c r="Q803" t="s">
        <v>2</v>
      </c>
      <c r="W803" s="17" t="str">
        <f t="shared" si="361"/>
        <v>fkProjectId</v>
      </c>
      <c r="X803" s="3" t="str">
        <f t="shared" si="362"/>
        <v>"fkProjectId":"",</v>
      </c>
      <c r="Y803" s="22" t="str">
        <f t="shared" si="363"/>
        <v>public static String FK_PROJECT_ID="fkProjectId";</v>
      </c>
      <c r="Z803" s="7" t="str">
        <f t="shared" si="364"/>
        <v>private String fkProjectId="";</v>
      </c>
    </row>
    <row r="804" spans="2:26" ht="19.2" x14ac:dyDescent="0.45">
      <c r="B804" s="1" t="s">
        <v>367</v>
      </c>
      <c r="C804" s="1" t="s">
        <v>1</v>
      </c>
      <c r="D804" s="4">
        <v>45</v>
      </c>
      <c r="I804">
        <f>I793</f>
        <v>0</v>
      </c>
      <c r="K804" s="25" t="str">
        <f t="shared" si="365"/>
        <v>T.FK_BACKLOG_ID,</v>
      </c>
      <c r="L804" s="12"/>
      <c r="M804" s="18" t="str">
        <f t="shared" si="360"/>
        <v>FK_BACKLOG_ID,</v>
      </c>
      <c r="N804" s="5" t="str">
        <f t="shared" si="366"/>
        <v>FK_BACKLOG_ID VARCHAR(45),</v>
      </c>
      <c r="O804" s="1" t="s">
        <v>10</v>
      </c>
      <c r="P804" t="s">
        <v>354</v>
      </c>
      <c r="Q804" t="s">
        <v>2</v>
      </c>
      <c r="W804" s="17" t="str">
        <f t="shared" si="361"/>
        <v>fkBacklogId</v>
      </c>
      <c r="X804" s="3" t="str">
        <f t="shared" si="362"/>
        <v>"fkBacklogId":"",</v>
      </c>
      <c r="Y804" s="22" t="str">
        <f t="shared" si="363"/>
        <v>public static String FK_BACKLOG_ID="fkBacklogId";</v>
      </c>
      <c r="Z804" s="7" t="str">
        <f t="shared" si="364"/>
        <v>private String fkBacklogId="";</v>
      </c>
    </row>
    <row r="805" spans="2:26" ht="19.2" x14ac:dyDescent="0.45">
      <c r="B805" s="1" t="s">
        <v>351</v>
      </c>
      <c r="C805" s="1" t="s">
        <v>1</v>
      </c>
      <c r="D805" s="4">
        <v>45</v>
      </c>
      <c r="I805">
        <f>I794</f>
        <v>0</v>
      </c>
      <c r="K805" s="25" t="s">
        <v>541</v>
      </c>
      <c r="L805" s="12"/>
      <c r="M805" s="18" t="str">
        <f t="shared" si="360"/>
        <v>BACKLOG_NAME,</v>
      </c>
      <c r="N805" s="5" t="str">
        <f t="shared" si="366"/>
        <v>BACKLOG_NAME VARCHAR(45),</v>
      </c>
      <c r="O805" s="1" t="s">
        <v>354</v>
      </c>
      <c r="P805" t="s">
        <v>0</v>
      </c>
      <c r="W805" s="17" t="str">
        <f t="shared" si="361"/>
        <v>backlogName</v>
      </c>
      <c r="X805" s="3" t="str">
        <f t="shared" si="362"/>
        <v>"backlogName":"",</v>
      </c>
      <c r="Y805" s="22" t="str">
        <f t="shared" si="363"/>
        <v>public static String BACKLOG_NAME="backlogName";</v>
      </c>
      <c r="Z805" s="7" t="str">
        <f t="shared" si="364"/>
        <v>private String backlogName="";</v>
      </c>
    </row>
    <row r="806" spans="2:26" ht="19.2" x14ac:dyDescent="0.45">
      <c r="B806" s="1" t="s">
        <v>537</v>
      </c>
      <c r="C806" s="1" t="s">
        <v>1</v>
      </c>
      <c r="D806" s="4">
        <v>44</v>
      </c>
      <c r="I806" t="str">
        <f>I614</f>
        <v>ALTER TABLE TM_INPUT</v>
      </c>
      <c r="K806" s="25" t="str">
        <f t="shared" si="365"/>
        <v>T.FK_PARENT_BACKLOG_ID,</v>
      </c>
      <c r="L806" s="12"/>
      <c r="M806" s="18" t="str">
        <f t="shared" si="360"/>
        <v>FK_PARENT_BACKLOG_ID,</v>
      </c>
      <c r="N806" s="5" t="str">
        <f t="shared" si="366"/>
        <v>FK_PARENT_BACKLOG_ID VARCHAR(44),</v>
      </c>
      <c r="O806" s="1" t="s">
        <v>10</v>
      </c>
      <c r="P806" t="s">
        <v>538</v>
      </c>
      <c r="Q806" t="s">
        <v>354</v>
      </c>
      <c r="R806" t="s">
        <v>2</v>
      </c>
      <c r="W806" s="17" t="str">
        <f t="shared" si="361"/>
        <v>fkParentBacklogId</v>
      </c>
      <c r="X806" s="3" t="str">
        <f t="shared" si="362"/>
        <v>"fkParentBacklogId":"",</v>
      </c>
      <c r="Y806" s="22" t="str">
        <f t="shared" si="363"/>
        <v>public static String FK_PARENT_BACKLOG_ID="fkParentBacklogId";</v>
      </c>
      <c r="Z806" s="7" t="str">
        <f t="shared" si="364"/>
        <v>private String fkParentBacklogId="";</v>
      </c>
    </row>
    <row r="807" spans="2:26" ht="19.2" x14ac:dyDescent="0.45">
      <c r="B807" s="1" t="s">
        <v>540</v>
      </c>
      <c r="C807" s="1" t="s">
        <v>1</v>
      </c>
      <c r="D807" s="4">
        <v>44</v>
      </c>
      <c r="I807" t="str">
        <f>I615</f>
        <v>ALTER TABLE TM_INPUT</v>
      </c>
      <c r="K807" s="25" t="s">
        <v>543</v>
      </c>
      <c r="L807" s="12"/>
      <c r="M807" s="18" t="str">
        <f t="shared" si="360"/>
        <v>PARENT_BACKLOG_NAME,</v>
      </c>
      <c r="N807" s="5" t="str">
        <f t="shared" si="366"/>
        <v>PARENT_BACKLOG_NAME VARCHAR(44),</v>
      </c>
      <c r="O807" s="1" t="s">
        <v>131</v>
      </c>
      <c r="P807" t="s">
        <v>354</v>
      </c>
      <c r="Q807" t="s">
        <v>0</v>
      </c>
      <c r="W807" s="17" t="str">
        <f t="shared" si="361"/>
        <v>parentBacklogName</v>
      </c>
      <c r="X807" s="3" t="str">
        <f t="shared" si="362"/>
        <v>"parentBacklogName":"",</v>
      </c>
      <c r="Y807" s="22" t="str">
        <f t="shared" si="363"/>
        <v>public static String PARENT_BACKLOG_NAME="parentBacklogName";</v>
      </c>
      <c r="Z807" s="7" t="str">
        <f t="shared" si="364"/>
        <v>private String parentBacklogName="";</v>
      </c>
    </row>
    <row r="808" spans="2:26" ht="19.2" x14ac:dyDescent="0.45">
      <c r="B808" s="1"/>
      <c r="C808" s="1"/>
      <c r="D808" s="4"/>
      <c r="K808" s="29" t="s">
        <v>542</v>
      </c>
      <c r="L808" s="12"/>
      <c r="M808" s="18"/>
      <c r="N808" s="33" t="s">
        <v>130</v>
      </c>
      <c r="O808" s="1"/>
      <c r="W808" s="17"/>
    </row>
    <row r="809" spans="2:26" x14ac:dyDescent="0.3">
      <c r="N809" s="31" t="s">
        <v>126</v>
      </c>
    </row>
    <row r="810" spans="2:26" x14ac:dyDescent="0.3">
      <c r="N810" s="31"/>
    </row>
    <row r="811" spans="2:26" x14ac:dyDescent="0.3">
      <c r="B811" s="2" t="s">
        <v>557</v>
      </c>
      <c r="I811" t="str">
        <f>CONCATENATE("ALTER TABLE"," ",B811)</f>
        <v>ALTER TABLE TM_TEST_SCENARIO</v>
      </c>
      <c r="K811" s="25"/>
      <c r="N811" s="5" t="str">
        <f>CONCATENATE("CREATE TABLE ",B811," ","(")</f>
        <v>CREATE TABLE TM_TEST_SCENARIO (</v>
      </c>
    </row>
    <row r="812" spans="2:26" ht="19.2" x14ac:dyDescent="0.45">
      <c r="B812" s="1" t="s">
        <v>2</v>
      </c>
      <c r="C812" s="1" t="s">
        <v>1</v>
      </c>
      <c r="D812" s="4">
        <v>30</v>
      </c>
      <c r="E812" s="24" t="s">
        <v>113</v>
      </c>
      <c r="I812" t="str">
        <f t="shared" ref="I812:I817" si="367">I811</f>
        <v>ALTER TABLE TM_TEST_SCENARIO</v>
      </c>
      <c r="L812" s="12"/>
      <c r="M812" s="18" t="str">
        <f t="shared" ref="M812:M828" si="368">CONCATENATE(B812,",")</f>
        <v>ID,</v>
      </c>
      <c r="N812" s="5" t="str">
        <f>CONCATENATE(B812," ",C812,"(",D812,") ",E812," ,")</f>
        <v>ID VARCHAR(30) NOT NULL ,</v>
      </c>
      <c r="O812" s="1" t="s">
        <v>2</v>
      </c>
      <c r="P812" s="6"/>
      <c r="Q812" s="6"/>
      <c r="R812" s="6"/>
      <c r="S812" s="6"/>
      <c r="T812" s="6"/>
      <c r="U812" s="6"/>
      <c r="V812" s="6"/>
      <c r="W812" s="17" t="str">
        <f t="shared" ref="W812:W828" si="369">CONCATENATE(,LOWER(O812),UPPER(LEFT(P812,1)),LOWER(RIGHT(P812,LEN(P812)-IF(LEN(P812)&gt;0,1,LEN(P812)))),UPPER(LEFT(Q812,1)),LOWER(RIGHT(Q812,LEN(Q812)-IF(LEN(Q812)&gt;0,1,LEN(Q812)))),UPPER(LEFT(R812,1)),LOWER(RIGHT(R812,LEN(R812)-IF(LEN(R812)&gt;0,1,LEN(R812)))),UPPER(LEFT(S812,1)),LOWER(RIGHT(S812,LEN(S812)-IF(LEN(S812)&gt;0,1,LEN(S812)))),UPPER(LEFT(T812,1)),LOWER(RIGHT(T812,LEN(T812)-IF(LEN(T812)&gt;0,1,LEN(T812)))),UPPER(LEFT(U812,1)),LOWER(RIGHT(U812,LEN(U812)-IF(LEN(U812)&gt;0,1,LEN(U812)))),UPPER(LEFT(V812,1)),LOWER(RIGHT(V812,LEN(V812)-IF(LEN(V812)&gt;0,1,LEN(V812)))))</f>
        <v>id</v>
      </c>
      <c r="X812" s="3" t="str">
        <f t="shared" ref="X812:X828" si="370">CONCATENATE("""",W812,"""",":","""","""",",")</f>
        <v>"id":"",</v>
      </c>
      <c r="Y812" s="22" t="str">
        <f t="shared" ref="Y812:Y828" si="371">CONCATENATE("public static String ",,B812,,"=","""",W812,""";")</f>
        <v>public static String ID="id";</v>
      </c>
      <c r="Z812" s="7" t="str">
        <f t="shared" ref="Z812:Z828" si="372">CONCATENATE("private String ",W812,"=","""""",";")</f>
        <v>private String id="";</v>
      </c>
    </row>
    <row r="813" spans="2:26" ht="19.2" x14ac:dyDescent="0.45">
      <c r="B813" s="1" t="s">
        <v>3</v>
      </c>
      <c r="C813" s="1" t="s">
        <v>1</v>
      </c>
      <c r="D813" s="4">
        <v>10</v>
      </c>
      <c r="I813" t="str">
        <f t="shared" si="367"/>
        <v>ALTER TABLE TM_TEST_SCENARIO</v>
      </c>
      <c r="K813" s="21" t="s">
        <v>436</v>
      </c>
      <c r="L813" s="12"/>
      <c r="M813" s="18" t="str">
        <f t="shared" si="368"/>
        <v>STATUS,</v>
      </c>
      <c r="N813" s="5" t="str">
        <f t="shared" ref="N813:N828" si="373">CONCATENATE(B813," ",C813,"(",D813,")",",")</f>
        <v>STATUS VARCHAR(10),</v>
      </c>
      <c r="O813" s="1" t="s">
        <v>3</v>
      </c>
      <c r="W813" s="17" t="str">
        <f t="shared" si="369"/>
        <v>status</v>
      </c>
      <c r="X813" s="3" t="str">
        <f t="shared" si="370"/>
        <v>"status":"",</v>
      </c>
      <c r="Y813" s="22" t="str">
        <f t="shared" si="371"/>
        <v>public static String STATUS="status";</v>
      </c>
      <c r="Z813" s="7" t="str">
        <f t="shared" si="372"/>
        <v>private String status="";</v>
      </c>
    </row>
    <row r="814" spans="2:26" ht="19.2" x14ac:dyDescent="0.45">
      <c r="B814" s="1" t="s">
        <v>4</v>
      </c>
      <c r="C814" s="1" t="s">
        <v>1</v>
      </c>
      <c r="D814" s="4">
        <v>30</v>
      </c>
      <c r="I814" t="str">
        <f t="shared" si="367"/>
        <v>ALTER TABLE TM_TEST_SCENARIO</v>
      </c>
      <c r="J814" t="str">
        <f t="shared" ref="J814:J828" si="374">CONCATENATE(LEFT(CONCATENATE(" ADD "," ",N814,";"),LEN(CONCATENATE(" ADD "," ",N814,";"))-2),";")</f>
        <v xml:space="preserve"> ADD  INSERT_DATE VARCHAR(30);</v>
      </c>
      <c r="K814" s="21" t="str">
        <f t="shared" ref="K814:K828" si="375">CONCATENATE(LEFT(CONCATENATE("  ALTER COLUMN  "," ",N814,";"),LEN(CONCATENATE("  ALTER COLUMN  "," ",N814,";"))-2),";")</f>
        <v xml:space="preserve">  ALTER COLUMN   INSERT_DATE VARCHAR(30);</v>
      </c>
      <c r="L814" s="12"/>
      <c r="M814" s="18" t="str">
        <f t="shared" si="368"/>
        <v>INSERT_DATE,</v>
      </c>
      <c r="N814" s="5" t="str">
        <f t="shared" si="373"/>
        <v>INSERT_DATE VARCHAR(30),</v>
      </c>
      <c r="O814" s="1" t="s">
        <v>7</v>
      </c>
      <c r="P814" t="s">
        <v>8</v>
      </c>
      <c r="W814" s="17" t="str">
        <f t="shared" si="369"/>
        <v>insertDate</v>
      </c>
      <c r="X814" s="3" t="str">
        <f t="shared" si="370"/>
        <v>"insertDate":"",</v>
      </c>
      <c r="Y814" s="22" t="str">
        <f t="shared" si="371"/>
        <v>public static String INSERT_DATE="insertDate";</v>
      </c>
      <c r="Z814" s="7" t="str">
        <f t="shared" si="372"/>
        <v>private String insertDate="";</v>
      </c>
    </row>
    <row r="815" spans="2:26" ht="19.2" x14ac:dyDescent="0.45">
      <c r="B815" s="1" t="s">
        <v>5</v>
      </c>
      <c r="C815" s="1" t="s">
        <v>1</v>
      </c>
      <c r="D815" s="4">
        <v>30</v>
      </c>
      <c r="I815" t="str">
        <f t="shared" si="367"/>
        <v>ALTER TABLE TM_TEST_SCENARIO</v>
      </c>
      <c r="J815" t="str">
        <f t="shared" si="374"/>
        <v xml:space="preserve"> ADD  MODIFICATION_DATE VARCHAR(30);</v>
      </c>
      <c r="K815" s="21" t="str">
        <f t="shared" si="375"/>
        <v xml:space="preserve">  ALTER COLUMN   MODIFICATION_DATE VARCHAR(30);</v>
      </c>
      <c r="L815" s="12"/>
      <c r="M815" s="18" t="str">
        <f t="shared" si="368"/>
        <v>MODIFICATION_DATE,</v>
      </c>
      <c r="N815" s="5" t="str">
        <f t="shared" si="373"/>
        <v>MODIFICATION_DATE VARCHAR(30),</v>
      </c>
      <c r="O815" s="1" t="s">
        <v>9</v>
      </c>
      <c r="P815" t="s">
        <v>8</v>
      </c>
      <c r="W815" s="17" t="str">
        <f t="shared" si="369"/>
        <v>modificationDate</v>
      </c>
      <c r="X815" s="3" t="str">
        <f t="shared" si="370"/>
        <v>"modificationDate":"",</v>
      </c>
      <c r="Y815" s="22" t="str">
        <f t="shared" si="371"/>
        <v>public static String MODIFICATION_DATE="modificationDate";</v>
      </c>
      <c r="Z815" s="7" t="str">
        <f t="shared" si="372"/>
        <v>private String modificationDate="";</v>
      </c>
    </row>
    <row r="816" spans="2:26" ht="19.2" x14ac:dyDescent="0.45">
      <c r="B816" s="1" t="s">
        <v>274</v>
      </c>
      <c r="C816" s="1" t="s">
        <v>1</v>
      </c>
      <c r="D816" s="4">
        <v>45</v>
      </c>
      <c r="I816" t="str">
        <f t="shared" si="367"/>
        <v>ALTER TABLE TM_TEST_SCENARIO</v>
      </c>
      <c r="J816" t="str">
        <f t="shared" si="374"/>
        <v xml:space="preserve"> ADD  FK_PROJECT_ID VARCHAR(45);</v>
      </c>
      <c r="K816" s="21" t="str">
        <f t="shared" si="375"/>
        <v xml:space="preserve">  ALTER COLUMN   FK_PROJECT_ID VARCHAR(45);</v>
      </c>
      <c r="L816" s="12"/>
      <c r="M816" s="18" t="str">
        <f t="shared" si="368"/>
        <v>FK_PROJECT_ID,</v>
      </c>
      <c r="N816" s="5" t="str">
        <f t="shared" si="373"/>
        <v>FK_PROJECT_ID VARCHAR(45),</v>
      </c>
      <c r="O816" s="1" t="s">
        <v>10</v>
      </c>
      <c r="P816" t="s">
        <v>288</v>
      </c>
      <c r="Q816" t="s">
        <v>2</v>
      </c>
      <c r="W816" s="17" t="str">
        <f t="shared" si="369"/>
        <v>fkProjectId</v>
      </c>
      <c r="X816" s="3" t="str">
        <f t="shared" si="370"/>
        <v>"fkProjectId":"",</v>
      </c>
      <c r="Y816" s="22" t="str">
        <f t="shared" si="371"/>
        <v>public static String FK_PROJECT_ID="fkProjectId";</v>
      </c>
      <c r="Z816" s="7" t="str">
        <f t="shared" si="372"/>
        <v>private String fkProjectId="";</v>
      </c>
    </row>
    <row r="817" spans="2:26" ht="19.2" x14ac:dyDescent="0.45">
      <c r="B817" s="1" t="s">
        <v>367</v>
      </c>
      <c r="C817" s="1" t="s">
        <v>1</v>
      </c>
      <c r="D817" s="4">
        <v>45</v>
      </c>
      <c r="I817" t="str">
        <f t="shared" si="367"/>
        <v>ALTER TABLE TM_TEST_SCENARIO</v>
      </c>
      <c r="J817" t="str">
        <f t="shared" si="374"/>
        <v xml:space="preserve"> ADD  FK_BACKLOG_ID VARCHAR(45);</v>
      </c>
      <c r="K817" s="21" t="str">
        <f t="shared" si="375"/>
        <v xml:space="preserve">  ALTER COLUMN   FK_BACKLOG_ID VARCHAR(45);</v>
      </c>
      <c r="L817" s="12"/>
      <c r="M817" s="18" t="str">
        <f>CONCATENATE(B817,",")</f>
        <v>FK_BACKLOG_ID,</v>
      </c>
      <c r="N817" s="5" t="str">
        <f t="shared" si="373"/>
        <v>FK_BACKLOG_ID VARCHAR(45),</v>
      </c>
      <c r="O817" s="1" t="s">
        <v>10</v>
      </c>
      <c r="P817" t="s">
        <v>354</v>
      </c>
      <c r="Q817" t="s">
        <v>2</v>
      </c>
      <c r="W817" s="17" t="str">
        <f>CONCATENATE(,LOWER(O817),UPPER(LEFT(P817,1)),LOWER(RIGHT(P817,LEN(P817)-IF(LEN(P817)&gt;0,1,LEN(P817)))),UPPER(LEFT(Q817,1)),LOWER(RIGHT(Q817,LEN(Q817)-IF(LEN(Q817)&gt;0,1,LEN(Q817)))),UPPER(LEFT(R817,1)),LOWER(RIGHT(R817,LEN(R817)-IF(LEN(R817)&gt;0,1,LEN(R817)))),UPPER(LEFT(S817,1)),LOWER(RIGHT(S817,LEN(S817)-IF(LEN(S817)&gt;0,1,LEN(S817)))),UPPER(LEFT(T817,1)),LOWER(RIGHT(T817,LEN(T817)-IF(LEN(T817)&gt;0,1,LEN(T817)))),UPPER(LEFT(U817,1)),LOWER(RIGHT(U817,LEN(U817)-IF(LEN(U817)&gt;0,1,LEN(U817)))),UPPER(LEFT(V817,1)),LOWER(RIGHT(V817,LEN(V817)-IF(LEN(V817)&gt;0,1,LEN(V817)))))</f>
        <v>fkBacklogId</v>
      </c>
      <c r="X817" s="3" t="str">
        <f>CONCATENATE("""",W817,"""",":","""","""",",")</f>
        <v>"fkBacklogId":"",</v>
      </c>
      <c r="Y817" s="22" t="str">
        <f>CONCATENATE("public static String ",,B817,,"=","""",W817,""";")</f>
        <v>public static String FK_BACKLOG_ID="fkBacklogId";</v>
      </c>
      <c r="Z817" s="7" t="str">
        <f>CONCATENATE("private String ",W817,"=","""""",";")</f>
        <v>private String fkBacklogId="";</v>
      </c>
    </row>
    <row r="818" spans="2:26" ht="19.2" x14ac:dyDescent="0.45">
      <c r="B818" s="1" t="s">
        <v>586</v>
      </c>
      <c r="C818" s="1" t="s">
        <v>1</v>
      </c>
      <c r="D818" s="4">
        <v>45</v>
      </c>
      <c r="I818" t="str">
        <f>I816</f>
        <v>ALTER TABLE TM_TEST_SCENARIO</v>
      </c>
      <c r="J818" t="str">
        <f>CONCATENATE(LEFT(CONCATENATE(" ADD "," ",N818,";"),LEN(CONCATENATE(" ADD "," ",N818,";"))-2),";")</f>
        <v xml:space="preserve"> ADD  FK_CREATED_BY VARCHAR(45);</v>
      </c>
      <c r="K818" s="21" t="str">
        <f>CONCATENATE(LEFT(CONCATENATE("  ALTER COLUMN  "," ",N818,";"),LEN(CONCATENATE("  ALTER COLUMN  "," ",N818,";"))-2),";")</f>
        <v xml:space="preserve">  ALTER COLUMN   FK_CREATED_BY VARCHAR(45);</v>
      </c>
      <c r="L818" s="12"/>
      <c r="M818" s="18" t="str">
        <f>CONCATENATE(B818,",")</f>
        <v>FK_CREATED_BY,</v>
      </c>
      <c r="N818" s="5" t="str">
        <f t="shared" si="373"/>
        <v>FK_CREATED_BY VARCHAR(45),</v>
      </c>
      <c r="O818" s="1" t="s">
        <v>10</v>
      </c>
      <c r="P818" t="s">
        <v>282</v>
      </c>
      <c r="Q818" t="s">
        <v>128</v>
      </c>
      <c r="W818" s="17" t="str">
        <f>CONCATENATE(,LOWER(O818),UPPER(LEFT(P818,1)),LOWER(RIGHT(P818,LEN(P818)-IF(LEN(P818)&gt;0,1,LEN(P818)))),UPPER(LEFT(Q818,1)),LOWER(RIGHT(Q818,LEN(Q818)-IF(LEN(Q818)&gt;0,1,LEN(Q818)))),UPPER(LEFT(R818,1)),LOWER(RIGHT(R818,LEN(R818)-IF(LEN(R818)&gt;0,1,LEN(R818)))),UPPER(LEFT(S818,1)),LOWER(RIGHT(S818,LEN(S818)-IF(LEN(S818)&gt;0,1,LEN(S818)))),UPPER(LEFT(T818,1)),LOWER(RIGHT(T818,LEN(T818)-IF(LEN(T818)&gt;0,1,LEN(T818)))),UPPER(LEFT(U818,1)),LOWER(RIGHT(U818,LEN(U818)-IF(LEN(U818)&gt;0,1,LEN(U818)))),UPPER(LEFT(V818,1)),LOWER(RIGHT(V818,LEN(V818)-IF(LEN(V818)&gt;0,1,LEN(V818)))))</f>
        <v>fkCreatedBy</v>
      </c>
      <c r="X818" s="3" t="str">
        <f>CONCATENATE("""",W818,"""",":","""","""",",")</f>
        <v>"fkCreatedBy":"",</v>
      </c>
      <c r="Y818" s="22" t="str">
        <f>CONCATENATE("public static String ",,B818,,"=","""",W818,""";")</f>
        <v>public static String FK_CREATED_BY="fkCreatedBy";</v>
      </c>
      <c r="Z818" s="7" t="str">
        <f>CONCATENATE("private String ",W818,"=","""""",";")</f>
        <v>private String fkCreatedBy="";</v>
      </c>
    </row>
    <row r="819" spans="2:26" ht="19.2" x14ac:dyDescent="0.45">
      <c r="B819" s="1" t="s">
        <v>559</v>
      </c>
      <c r="C819" s="1" t="s">
        <v>1</v>
      </c>
      <c r="D819" s="4">
        <v>3000</v>
      </c>
      <c r="I819" t="str">
        <f>I817</f>
        <v>ALTER TABLE TM_TEST_SCENARIO</v>
      </c>
      <c r="J819" t="str">
        <f t="shared" si="374"/>
        <v xml:space="preserve"> ADD  SCENARIO_NAME VARCHAR(3000);</v>
      </c>
      <c r="K819" s="21" t="str">
        <f t="shared" si="375"/>
        <v xml:space="preserve">  ALTER COLUMN   SCENARIO_NAME VARCHAR(3000);</v>
      </c>
      <c r="L819" s="12"/>
      <c r="M819" s="18" t="str">
        <f>CONCATENATE(B819,",")</f>
        <v>SCENARIO_NAME,</v>
      </c>
      <c r="N819" s="5" t="str">
        <f t="shared" si="373"/>
        <v>SCENARIO_NAME VARCHAR(3000),</v>
      </c>
      <c r="O819" s="1" t="s">
        <v>558</v>
      </c>
      <c r="P819" t="s">
        <v>0</v>
      </c>
      <c r="W819" s="17" t="str">
        <f>CONCATENATE(,LOWER(O819),UPPER(LEFT(P819,1)),LOWER(RIGHT(P819,LEN(P819)-IF(LEN(P819)&gt;0,1,LEN(P819)))),UPPER(LEFT(Q819,1)),LOWER(RIGHT(Q819,LEN(Q819)-IF(LEN(Q819)&gt;0,1,LEN(Q819)))),UPPER(LEFT(R819,1)),LOWER(RIGHT(R819,LEN(R819)-IF(LEN(R819)&gt;0,1,LEN(R819)))),UPPER(LEFT(S819,1)),LOWER(RIGHT(S819,LEN(S819)-IF(LEN(S819)&gt;0,1,LEN(S819)))),UPPER(LEFT(T819,1)),LOWER(RIGHT(T819,LEN(T819)-IF(LEN(T819)&gt;0,1,LEN(T819)))),UPPER(LEFT(U819,1)),LOWER(RIGHT(U819,LEN(U819)-IF(LEN(U819)&gt;0,1,LEN(U819)))),UPPER(LEFT(V819,1)),LOWER(RIGHT(V819,LEN(V819)-IF(LEN(V819)&gt;0,1,LEN(V819)))))</f>
        <v>scenarioName</v>
      </c>
      <c r="X819" s="3" t="str">
        <f>CONCATENATE("""",W819,"""",":","""","""",",")</f>
        <v>"scenarioName":"",</v>
      </c>
      <c r="Y819" s="22" t="str">
        <f>CONCATENATE("public static String ",,B819,,"=","""",W819,""";")</f>
        <v>public static String SCENARIO_NAME="scenarioName";</v>
      </c>
      <c r="Z819" s="7" t="str">
        <f>CONCATENATE("private String ",W819,"=","""""",";")</f>
        <v>private String scenarioName="";</v>
      </c>
    </row>
    <row r="820" spans="2:26" ht="19.2" x14ac:dyDescent="0.45">
      <c r="B820" s="1" t="s">
        <v>560</v>
      </c>
      <c r="C820" s="1" t="s">
        <v>1</v>
      </c>
      <c r="D820" s="4">
        <v>3000</v>
      </c>
      <c r="I820" t="str">
        <f>I819</f>
        <v>ALTER TABLE TM_TEST_SCENARIO</v>
      </c>
      <c r="J820" t="str">
        <f t="shared" si="374"/>
        <v xml:space="preserve"> ADD  EXPECTED_RESULT VARCHAR(3000);</v>
      </c>
      <c r="K820" s="21" t="str">
        <f t="shared" si="375"/>
        <v xml:space="preserve">  ALTER COLUMN   EXPECTED_RESULT VARCHAR(3000);</v>
      </c>
      <c r="L820" s="12"/>
      <c r="M820" s="18" t="str">
        <f t="shared" si="368"/>
        <v>EXPECTED_RESULT,</v>
      </c>
      <c r="N820" s="5" t="str">
        <f t="shared" si="373"/>
        <v>EXPECTED_RESULT VARCHAR(3000),</v>
      </c>
      <c r="O820" s="1" t="s">
        <v>562</v>
      </c>
      <c r="P820" t="s">
        <v>563</v>
      </c>
      <c r="W820" s="17" t="str">
        <f t="shared" si="369"/>
        <v>expectedResult</v>
      </c>
      <c r="X820" s="3" t="str">
        <f t="shared" si="370"/>
        <v>"expectedResult":"",</v>
      </c>
      <c r="Y820" s="22" t="str">
        <f t="shared" si="371"/>
        <v>public static String EXPECTED_RESULT="expectedResult";</v>
      </c>
      <c r="Z820" s="7" t="str">
        <f t="shared" si="372"/>
        <v>private String expectedResult="";</v>
      </c>
    </row>
    <row r="821" spans="2:26" ht="19.2" x14ac:dyDescent="0.45">
      <c r="B821" s="1" t="s">
        <v>561</v>
      </c>
      <c r="C821" s="1" t="s">
        <v>1</v>
      </c>
      <c r="D821" s="4">
        <v>44</v>
      </c>
      <c r="I821" t="str">
        <f>I820</f>
        <v>ALTER TABLE TM_TEST_SCENARIO</v>
      </c>
      <c r="J821" t="str">
        <f t="shared" si="374"/>
        <v xml:space="preserve"> ADD  SCENARIO_STATUS VARCHAR(44);</v>
      </c>
      <c r="K821" s="21" t="str">
        <f t="shared" si="375"/>
        <v xml:space="preserve">  ALTER COLUMN   SCENARIO_STATUS VARCHAR(44);</v>
      </c>
      <c r="L821" s="12"/>
      <c r="M821" s="18" t="str">
        <f>CONCATENATE(B821,",")</f>
        <v>SCENARIO_STATUS,</v>
      </c>
      <c r="N821" s="5" t="str">
        <f t="shared" si="373"/>
        <v>SCENARIO_STATUS VARCHAR(44),</v>
      </c>
      <c r="O821" s="1" t="s">
        <v>558</v>
      </c>
      <c r="P821" t="s">
        <v>3</v>
      </c>
      <c r="W821" s="17" t="str">
        <f>CONCATENATE(,LOWER(O821),UPPER(LEFT(P821,1)),LOWER(RIGHT(P821,LEN(P821)-IF(LEN(P821)&gt;0,1,LEN(P821)))),UPPER(LEFT(Q821,1)),LOWER(RIGHT(Q821,LEN(Q821)-IF(LEN(Q821)&gt;0,1,LEN(Q821)))),UPPER(LEFT(R821,1)),LOWER(RIGHT(R821,LEN(R821)-IF(LEN(R821)&gt;0,1,LEN(R821)))),UPPER(LEFT(S821,1)),LOWER(RIGHT(S821,LEN(S821)-IF(LEN(S821)&gt;0,1,LEN(S821)))),UPPER(LEFT(T821,1)),LOWER(RIGHT(T821,LEN(T821)-IF(LEN(T821)&gt;0,1,LEN(T821)))),UPPER(LEFT(U821,1)),LOWER(RIGHT(U821,LEN(U821)-IF(LEN(U821)&gt;0,1,LEN(U821)))),UPPER(LEFT(V821,1)),LOWER(RIGHT(V821,LEN(V821)-IF(LEN(V821)&gt;0,1,LEN(V821)))))</f>
        <v>scenarioStatus</v>
      </c>
      <c r="X821" s="3" t="str">
        <f>CONCATENATE("""",W821,"""",":","""","""",",")</f>
        <v>"scenarioStatus":"",</v>
      </c>
      <c r="Y821" s="22" t="str">
        <f>CONCATENATE("public static String ",,B821,,"=","""",W821,""";")</f>
        <v>public static String SCENARIO_STATUS="scenarioStatus";</v>
      </c>
      <c r="Z821" s="7" t="str">
        <f>CONCATENATE("private String ",W821,"=","""""",";")</f>
        <v>private String scenarioStatus="";</v>
      </c>
    </row>
    <row r="822" spans="2:26" ht="19.2" x14ac:dyDescent="0.45">
      <c r="B822" s="1" t="s">
        <v>565</v>
      </c>
      <c r="C822" s="1" t="s">
        <v>1</v>
      </c>
      <c r="D822" s="4">
        <v>44</v>
      </c>
      <c r="I822" t="str">
        <f>I821</f>
        <v>ALTER TABLE TM_TEST_SCENARIO</v>
      </c>
      <c r="J822" t="str">
        <f>CONCATENATE(LEFT(CONCATENATE(" ADD "," ",N822,";"),LEN(CONCATENATE(" ADD "," ",N822,";"))-2),";")</f>
        <v xml:space="preserve"> ADD  SCENARIO_TIME VARCHAR(44);</v>
      </c>
      <c r="K822" s="21" t="str">
        <f>CONCATENATE(LEFT(CONCATENATE("  ALTER COLUMN  "," ",N822,";"),LEN(CONCATENATE("  ALTER COLUMN  "," ",N822,";"))-2),";")</f>
        <v xml:space="preserve">  ALTER COLUMN   SCENARIO_TIME VARCHAR(44);</v>
      </c>
      <c r="L822" s="12"/>
      <c r="M822" s="18" t="str">
        <f>CONCATENATE(B822,",")</f>
        <v>SCENARIO_TIME,</v>
      </c>
      <c r="N822" s="5" t="str">
        <f t="shared" si="373"/>
        <v>SCENARIO_TIME VARCHAR(44),</v>
      </c>
      <c r="O822" s="1" t="s">
        <v>558</v>
      </c>
      <c r="P822" t="s">
        <v>133</v>
      </c>
      <c r="W822" s="17" t="str">
        <f>CONCATENATE(,LOWER(O822),UPPER(LEFT(P822,1)),LOWER(RIGHT(P822,LEN(P822)-IF(LEN(P822)&gt;0,1,LEN(P822)))),UPPER(LEFT(Q822,1)),LOWER(RIGHT(Q822,LEN(Q822)-IF(LEN(Q822)&gt;0,1,LEN(Q822)))),UPPER(LEFT(R822,1)),LOWER(RIGHT(R822,LEN(R822)-IF(LEN(R822)&gt;0,1,LEN(R822)))),UPPER(LEFT(S822,1)),LOWER(RIGHT(S822,LEN(S822)-IF(LEN(S822)&gt;0,1,LEN(S822)))),UPPER(LEFT(T822,1)),LOWER(RIGHT(T822,LEN(T822)-IF(LEN(T822)&gt;0,1,LEN(T822)))),UPPER(LEFT(U822,1)),LOWER(RIGHT(U822,LEN(U822)-IF(LEN(U822)&gt;0,1,LEN(U822)))),UPPER(LEFT(V822,1)),LOWER(RIGHT(V822,LEN(V822)-IF(LEN(V822)&gt;0,1,LEN(V822)))))</f>
        <v>scenarioTime</v>
      </c>
      <c r="X822" s="3" t="str">
        <f>CONCATENATE("""",W822,"""",":","""","""",",")</f>
        <v>"scenarioTime":"",</v>
      </c>
      <c r="Y822" s="22" t="str">
        <f>CONCATENATE("public static String ",,B822,,"=","""",W822,""";")</f>
        <v>public static String SCENARIO_TIME="scenarioTime";</v>
      </c>
      <c r="Z822" s="7" t="str">
        <f>CONCATENATE("private String ",W822,"=","""""",";")</f>
        <v>private String scenarioTime="";</v>
      </c>
    </row>
    <row r="823" spans="2:26" ht="19.2" x14ac:dyDescent="0.45">
      <c r="B823" s="1" t="s">
        <v>564</v>
      </c>
      <c r="C823" s="1" t="s">
        <v>1</v>
      </c>
      <c r="D823" s="4">
        <v>44</v>
      </c>
      <c r="I823" t="str">
        <f>I821</f>
        <v>ALTER TABLE TM_TEST_SCENARIO</v>
      </c>
      <c r="J823" t="str">
        <f>CONCATENATE(LEFT(CONCATENATE(" ADD "," ",N823,";"),LEN(CONCATENATE(" ADD "," ",N823,";"))-2),";")</f>
        <v xml:space="preserve"> ADD  SCENARIO_DATE VARCHAR(44);</v>
      </c>
      <c r="K823" s="21" t="str">
        <f>CONCATENATE(LEFT(CONCATENATE("  ALTER COLUMN  "," ",N823,";"),LEN(CONCATENATE("  ALTER COLUMN  "," ",N823,";"))-2),";")</f>
        <v xml:space="preserve">  ALTER COLUMN   SCENARIO_DATE VARCHAR(44);</v>
      </c>
      <c r="L823" s="12"/>
      <c r="M823" s="18" t="str">
        <f t="shared" si="368"/>
        <v>SCENARIO_DATE,</v>
      </c>
      <c r="N823" s="5" t="str">
        <f t="shared" si="373"/>
        <v>SCENARIO_DATE VARCHAR(44),</v>
      </c>
      <c r="O823" s="1" t="s">
        <v>558</v>
      </c>
      <c r="P823" t="s">
        <v>8</v>
      </c>
      <c r="W823" s="17" t="str">
        <f t="shared" si="369"/>
        <v>scenarioDate</v>
      </c>
      <c r="X823" s="3" t="str">
        <f t="shared" si="370"/>
        <v>"scenarioDate":"",</v>
      </c>
      <c r="Y823" s="22" t="str">
        <f t="shared" si="371"/>
        <v>public static String SCENARIO_DATE="scenarioDate";</v>
      </c>
      <c r="Z823" s="7" t="str">
        <f t="shared" si="372"/>
        <v>private String scenarioDate="";</v>
      </c>
    </row>
    <row r="824" spans="2:26" ht="19.2" x14ac:dyDescent="0.45">
      <c r="B824" s="1" t="s">
        <v>674</v>
      </c>
      <c r="C824" s="1" t="s">
        <v>1</v>
      </c>
      <c r="D824" s="4">
        <v>500</v>
      </c>
      <c r="I824" t="str">
        <f>I821</f>
        <v>ALTER TABLE TM_TEST_SCENARIO</v>
      </c>
      <c r="J824" t="str">
        <f>CONCATENATE(LEFT(CONCATENATE(" ADD "," ",N824,";"),LEN(CONCATENATE(" ADD "," ",N824,";"))-2),";")</f>
        <v xml:space="preserve"> ADD  TEST_CASE VARCHAR(500);</v>
      </c>
      <c r="K824" s="21" t="str">
        <f>CONCATENATE(LEFT(CONCATENATE("  ALTER COLUMN  "," ",N824,";"),LEN(CONCATENATE("  ALTER COLUMN  "," ",N824,";"))-2),";")</f>
        <v xml:space="preserve">  ALTER COLUMN   TEST_CASE VARCHAR(500);</v>
      </c>
      <c r="L824" s="12"/>
      <c r="M824" s="18" t="str">
        <f>CONCATENATE(B824,",")</f>
        <v>TEST_CASE,</v>
      </c>
      <c r="N824" s="5" t="str">
        <f t="shared" si="373"/>
        <v>TEST_CASE VARCHAR(500),</v>
      </c>
      <c r="O824" s="1" t="s">
        <v>676</v>
      </c>
      <c r="P824" t="s">
        <v>677</v>
      </c>
      <c r="W824" s="17" t="str">
        <f>CONCATENATE(,LOWER(O824),UPPER(LEFT(P824,1)),LOWER(RIGHT(P824,LEN(P824)-IF(LEN(P824)&gt;0,1,LEN(P824)))),UPPER(LEFT(Q824,1)),LOWER(RIGHT(Q824,LEN(Q824)-IF(LEN(Q824)&gt;0,1,LEN(Q824)))),UPPER(LEFT(R824,1)),LOWER(RIGHT(R824,LEN(R824)-IF(LEN(R824)&gt;0,1,LEN(R824)))),UPPER(LEFT(S824,1)),LOWER(RIGHT(S824,LEN(S824)-IF(LEN(S824)&gt;0,1,LEN(S824)))),UPPER(LEFT(T824,1)),LOWER(RIGHT(T824,LEN(T824)-IF(LEN(T824)&gt;0,1,LEN(T824)))),UPPER(LEFT(U824,1)),LOWER(RIGHT(U824,LEN(U824)-IF(LEN(U824)&gt;0,1,LEN(U824)))),UPPER(LEFT(V824,1)),LOWER(RIGHT(V824,LEN(V824)-IF(LEN(V824)&gt;0,1,LEN(V824)))))</f>
        <v>testCase</v>
      </c>
      <c r="X824" s="3" t="str">
        <f>CONCATENATE("""",W824,"""",":","""","""",",")</f>
        <v>"testCase":"",</v>
      </c>
      <c r="Y824" s="22" t="str">
        <f>CONCATENATE("public static String ",,B824,,"=","""",W824,""";")</f>
        <v>public static String TEST_CASE="testCase";</v>
      </c>
      <c r="Z824" s="7" t="str">
        <f>CONCATENATE("private String ",W824,"=","""""",";")</f>
        <v>private String testCase="";</v>
      </c>
    </row>
    <row r="825" spans="2:26" ht="19.2" x14ac:dyDescent="0.45">
      <c r="B825" s="1" t="s">
        <v>679</v>
      </c>
      <c r="C825" s="1" t="s">
        <v>1</v>
      </c>
      <c r="D825" s="4">
        <v>3000</v>
      </c>
      <c r="I825" t="str">
        <f>I822</f>
        <v>ALTER TABLE TM_TEST_SCENARIO</v>
      </c>
      <c r="J825" t="str">
        <f>CONCATENATE(LEFT(CONCATENATE(" ADD "," ",N825,";"),LEN(CONCATENATE(" ADD "," ",N825,";"))-2),";")</f>
        <v xml:space="preserve"> ADD  DATA_COMBINATION VARCHAR(3000);</v>
      </c>
      <c r="K825" s="21" t="str">
        <f>CONCATENATE(LEFT(CONCATENATE("  ALTER COLUMN  "," ",N825,";"),LEN(CONCATENATE("  ALTER COLUMN  "," ",N825,";"))-2),";")</f>
        <v xml:space="preserve">  ALTER COLUMN   DATA_COMBINATION VARCHAR(3000);</v>
      </c>
      <c r="L825" s="12"/>
      <c r="M825" s="18" t="str">
        <f>CONCATENATE(B825,",")</f>
        <v>DATA_COMBINATION,</v>
      </c>
      <c r="N825" s="5" t="str">
        <f t="shared" si="373"/>
        <v>DATA_COMBINATION VARCHAR(3000),</v>
      </c>
      <c r="O825" s="1" t="s">
        <v>680</v>
      </c>
      <c r="P825" t="s">
        <v>681</v>
      </c>
      <c r="W825" s="17" t="str">
        <f>CONCATENATE(,LOWER(O825),UPPER(LEFT(P825,1)),LOWER(RIGHT(P825,LEN(P825)-IF(LEN(P825)&gt;0,1,LEN(P825)))),UPPER(LEFT(Q825,1)),LOWER(RIGHT(Q825,LEN(Q825)-IF(LEN(Q825)&gt;0,1,LEN(Q825)))),UPPER(LEFT(R825,1)),LOWER(RIGHT(R825,LEN(R825)-IF(LEN(R825)&gt;0,1,LEN(R825)))),UPPER(LEFT(S825,1)),LOWER(RIGHT(S825,LEN(S825)-IF(LEN(S825)&gt;0,1,LEN(S825)))),UPPER(LEFT(T825,1)),LOWER(RIGHT(T825,LEN(T825)-IF(LEN(T825)&gt;0,1,LEN(T825)))),UPPER(LEFT(U825,1)),LOWER(RIGHT(U825,LEN(U825)-IF(LEN(U825)&gt;0,1,LEN(U825)))),UPPER(LEFT(V825,1)),LOWER(RIGHT(V825,LEN(V825)-IF(LEN(V825)&gt;0,1,LEN(V825)))))</f>
        <v>dataCombination</v>
      </c>
      <c r="X825" s="3" t="str">
        <f>CONCATENATE("""",W825,"""",":","""","""",",")</f>
        <v>"dataCombination":"",</v>
      </c>
      <c r="Y825" s="22" t="str">
        <f>CONCATENATE("public static String ",,B825,,"=","""",W825,""";")</f>
        <v>public static String DATA_COMBINATION="dataCombination";</v>
      </c>
      <c r="Z825" s="7" t="str">
        <f>CONCATENATE("private String ",W825,"=","""""",";")</f>
        <v>private String dataCombination="";</v>
      </c>
    </row>
    <row r="826" spans="2:26" ht="19.2" x14ac:dyDescent="0.45">
      <c r="B826" s="1" t="s">
        <v>675</v>
      </c>
      <c r="C826" s="1" t="s">
        <v>1</v>
      </c>
      <c r="D826" s="4">
        <v>500</v>
      </c>
      <c r="I826" t="str">
        <f>I822</f>
        <v>ALTER TABLE TM_TEST_SCENARIO</v>
      </c>
      <c r="J826" t="str">
        <f>CONCATENATE(LEFT(CONCATENATE(" ADD "," ",N826,";"),LEN(CONCATENATE(" ADD "," ",N826,";"))-2),";")</f>
        <v xml:space="preserve"> ADD  LINK_ID VARCHAR(500);</v>
      </c>
      <c r="K826" s="21" t="str">
        <f>CONCATENATE(LEFT(CONCATENATE("  ALTER COLUMN  "," ",N826,";"),LEN(CONCATENATE("  ALTER COLUMN  "," ",N826,";"))-2),";")</f>
        <v xml:space="preserve">  ALTER COLUMN   LINK_ID VARCHAR(500);</v>
      </c>
      <c r="L826" s="12"/>
      <c r="M826" s="18" t="str">
        <f>CONCATENATE(B826,",")</f>
        <v>LINK_ID,</v>
      </c>
      <c r="N826" s="5" t="str">
        <f t="shared" si="373"/>
        <v>LINK_ID VARCHAR(500),</v>
      </c>
      <c r="O826" s="1" t="s">
        <v>678</v>
      </c>
      <c r="P826" t="s">
        <v>2</v>
      </c>
      <c r="W826" s="17" t="str">
        <f>CONCATENATE(,LOWER(O826),UPPER(LEFT(P826,1)),LOWER(RIGHT(P826,LEN(P826)-IF(LEN(P826)&gt;0,1,LEN(P826)))),UPPER(LEFT(Q826,1)),LOWER(RIGHT(Q826,LEN(Q826)-IF(LEN(Q826)&gt;0,1,LEN(Q826)))),UPPER(LEFT(R826,1)),LOWER(RIGHT(R826,LEN(R826)-IF(LEN(R826)&gt;0,1,LEN(R826)))),UPPER(LEFT(S826,1)),LOWER(RIGHT(S826,LEN(S826)-IF(LEN(S826)&gt;0,1,LEN(S826)))),UPPER(LEFT(T826,1)),LOWER(RIGHT(T826,LEN(T826)-IF(LEN(T826)&gt;0,1,LEN(T826)))),UPPER(LEFT(U826,1)),LOWER(RIGHT(U826,LEN(U826)-IF(LEN(U826)&gt;0,1,LEN(U826)))),UPPER(LEFT(V826,1)),LOWER(RIGHT(V826,LEN(V826)-IF(LEN(V826)&gt;0,1,LEN(V826)))))</f>
        <v>linkId</v>
      </c>
      <c r="X826" s="3" t="str">
        <f>CONCATENATE("""",W826,"""",":","""","""",",")</f>
        <v>"linkId":"",</v>
      </c>
      <c r="Y826" s="22" t="str">
        <f>CONCATENATE("public static String ",,B826,,"=","""",W826,""";")</f>
        <v>public static String LINK_ID="linkId";</v>
      </c>
      <c r="Z826" s="7" t="str">
        <f>CONCATENATE("private String ",W826,"=","""""",";")</f>
        <v>private String linkId="";</v>
      </c>
    </row>
    <row r="827" spans="2:26" ht="19.2" x14ac:dyDescent="0.45">
      <c r="B827" s="1" t="s">
        <v>321</v>
      </c>
      <c r="C827" s="1" t="s">
        <v>1</v>
      </c>
      <c r="D827" s="4">
        <v>1000</v>
      </c>
      <c r="I827" t="str">
        <f>I823</f>
        <v>ALTER TABLE TM_TEST_SCENARIO</v>
      </c>
      <c r="J827" t="str">
        <f t="shared" si="374"/>
        <v xml:space="preserve"> ADD  FILE_URL VARCHAR(1000);</v>
      </c>
      <c r="K827" s="21" t="str">
        <f t="shared" si="375"/>
        <v xml:space="preserve">  ALTER COLUMN   FILE_URL VARCHAR(1000);</v>
      </c>
      <c r="L827" s="12"/>
      <c r="M827" s="18" t="str">
        <f>CONCATENATE(B827,",")</f>
        <v>FILE_URL,</v>
      </c>
      <c r="N827" s="5" t="str">
        <f t="shared" si="373"/>
        <v>FILE_URL VARCHAR(1000),</v>
      </c>
      <c r="O827" s="1" t="s">
        <v>324</v>
      </c>
      <c r="P827" t="s">
        <v>325</v>
      </c>
      <c r="W827" s="17" t="str">
        <f>CONCATENATE(,LOWER(O827),UPPER(LEFT(P827,1)),LOWER(RIGHT(P827,LEN(P827)-IF(LEN(P827)&gt;0,1,LEN(P827)))),UPPER(LEFT(Q827,1)),LOWER(RIGHT(Q827,LEN(Q827)-IF(LEN(Q827)&gt;0,1,LEN(Q827)))),UPPER(LEFT(R827,1)),LOWER(RIGHT(R827,LEN(R827)-IF(LEN(R827)&gt;0,1,LEN(R827)))),UPPER(LEFT(S827,1)),LOWER(RIGHT(S827,LEN(S827)-IF(LEN(S827)&gt;0,1,LEN(S827)))),UPPER(LEFT(T827,1)),LOWER(RIGHT(T827,LEN(T827)-IF(LEN(T827)&gt;0,1,LEN(T827)))),UPPER(LEFT(U827,1)),LOWER(RIGHT(U827,LEN(U827)-IF(LEN(U827)&gt;0,1,LEN(U827)))),UPPER(LEFT(V827,1)),LOWER(RIGHT(V827,LEN(V827)-IF(LEN(V827)&gt;0,1,LEN(V827)))))</f>
        <v>fileUrl</v>
      </c>
      <c r="X827" s="3" t="str">
        <f>CONCATENATE("""",W827,"""",":","""","""",",")</f>
        <v>"fileUrl":"",</v>
      </c>
      <c r="Y827" s="22" t="str">
        <f>CONCATENATE("public static String ",,B827,,"=","""",W827,""";")</f>
        <v>public static String FILE_URL="fileUrl";</v>
      </c>
      <c r="Z827" s="7" t="str">
        <f>CONCATENATE("private String ",W827,"=","""""",";")</f>
        <v>private String fileUrl="";</v>
      </c>
    </row>
    <row r="828" spans="2:26" ht="19.2" x14ac:dyDescent="0.45">
      <c r="B828" s="1" t="s">
        <v>14</v>
      </c>
      <c r="C828" s="1" t="s">
        <v>1</v>
      </c>
      <c r="D828" s="4">
        <v>555</v>
      </c>
      <c r="I828" t="str">
        <f>I827</f>
        <v>ALTER TABLE TM_TEST_SCENARIO</v>
      </c>
      <c r="J828" t="str">
        <f t="shared" si="374"/>
        <v xml:space="preserve"> ADD  DESCRIPTION VARCHAR(555);</v>
      </c>
      <c r="K828" s="21" t="str">
        <f t="shared" si="375"/>
        <v xml:space="preserve">  ALTER COLUMN   DESCRIPTION VARCHAR(555);</v>
      </c>
      <c r="L828" s="12"/>
      <c r="M828" s="18" t="str">
        <f t="shared" si="368"/>
        <v>DESCRIPTION,</v>
      </c>
      <c r="N828" s="5" t="str">
        <f t="shared" si="373"/>
        <v>DESCRIPTION VARCHAR(555),</v>
      </c>
      <c r="O828" s="1" t="s">
        <v>14</v>
      </c>
      <c r="W828" s="17" t="str">
        <f t="shared" si="369"/>
        <v>description</v>
      </c>
      <c r="X828" s="3" t="str">
        <f t="shared" si="370"/>
        <v>"description":"",</v>
      </c>
      <c r="Y828" s="22" t="str">
        <f t="shared" si="371"/>
        <v>public static String DESCRIPTION="description";</v>
      </c>
      <c r="Z828" s="7" t="str">
        <f t="shared" si="372"/>
        <v>private String description="";</v>
      </c>
    </row>
    <row r="829" spans="2:26" ht="19.2" x14ac:dyDescent="0.45">
      <c r="B829" s="1"/>
      <c r="C829" s="1"/>
      <c r="D829" s="4"/>
      <c r="L829" s="12"/>
      <c r="M829" s="18"/>
      <c r="N829" s="33" t="s">
        <v>130</v>
      </c>
      <c r="O829" s="1"/>
      <c r="W829" s="17"/>
    </row>
    <row r="830" spans="2:26" x14ac:dyDescent="0.3">
      <c r="N830" s="31" t="s">
        <v>126</v>
      </c>
    </row>
    <row r="831" spans="2:26" x14ac:dyDescent="0.3">
      <c r="N831" s="31"/>
    </row>
    <row r="832" spans="2:26" x14ac:dyDescent="0.3">
      <c r="B832" s="2" t="s">
        <v>566</v>
      </c>
      <c r="I832" t="str">
        <f>CONCATENATE("ALTER TABLE"," ",B832)</f>
        <v>ALTER TABLE TM_TEST_TRIAL</v>
      </c>
      <c r="K832" s="25"/>
      <c r="N832" s="5" t="str">
        <f>CONCATENATE("CREATE TABLE ",B832," ","(")</f>
        <v>CREATE TABLE TM_TEST_TRIAL (</v>
      </c>
    </row>
    <row r="833" spans="2:26" ht="19.2" x14ac:dyDescent="0.45">
      <c r="B833" s="1" t="s">
        <v>2</v>
      </c>
      <c r="C833" s="1" t="s">
        <v>1</v>
      </c>
      <c r="D833" s="4">
        <v>30</v>
      </c>
      <c r="E833" s="24" t="s">
        <v>113</v>
      </c>
      <c r="I833" t="str">
        <f>I832</f>
        <v>ALTER TABLE TM_TEST_TRIAL</v>
      </c>
      <c r="L833" s="12"/>
      <c r="M833" s="18" t="str">
        <f t="shared" ref="M833:M847" si="376">CONCATENATE(B833,",")</f>
        <v>ID,</v>
      </c>
      <c r="N833" s="5" t="str">
        <f>CONCATENATE(B833," ",C833,"(",D833,") ",E833," ,")</f>
        <v>ID VARCHAR(30) NOT NULL ,</v>
      </c>
      <c r="O833" s="1" t="s">
        <v>2</v>
      </c>
      <c r="P833" s="6"/>
      <c r="Q833" s="6"/>
      <c r="R833" s="6"/>
      <c r="S833" s="6"/>
      <c r="T833" s="6"/>
      <c r="U833" s="6"/>
      <c r="V833" s="6"/>
      <c r="W833" s="17" t="str">
        <f t="shared" ref="W833:W847" si="377">CONCATENATE(,LOWER(O833),UPPER(LEFT(P833,1)),LOWER(RIGHT(P833,LEN(P833)-IF(LEN(P833)&gt;0,1,LEN(P833)))),UPPER(LEFT(Q833,1)),LOWER(RIGHT(Q833,LEN(Q833)-IF(LEN(Q833)&gt;0,1,LEN(Q833)))),UPPER(LEFT(R833,1)),LOWER(RIGHT(R833,LEN(R833)-IF(LEN(R833)&gt;0,1,LEN(R833)))),UPPER(LEFT(S833,1)),LOWER(RIGHT(S833,LEN(S833)-IF(LEN(S833)&gt;0,1,LEN(S833)))),UPPER(LEFT(T833,1)),LOWER(RIGHT(T833,LEN(T833)-IF(LEN(T833)&gt;0,1,LEN(T833)))),UPPER(LEFT(U833,1)),LOWER(RIGHT(U833,LEN(U833)-IF(LEN(U833)&gt;0,1,LEN(U833)))),UPPER(LEFT(V833,1)),LOWER(RIGHT(V833,LEN(V833)-IF(LEN(V833)&gt;0,1,LEN(V833)))))</f>
        <v>id</v>
      </c>
      <c r="X833" s="3" t="str">
        <f t="shared" ref="X833:X847" si="378">CONCATENATE("""",W833,"""",":","""","""",",")</f>
        <v>"id":"",</v>
      </c>
      <c r="Y833" s="22" t="str">
        <f t="shared" ref="Y833:Y847" si="379">CONCATENATE("public static String ",,B833,,"=","""",W833,""";")</f>
        <v>public static String ID="id";</v>
      </c>
      <c r="Z833" s="7" t="str">
        <f t="shared" ref="Z833:Z847" si="380">CONCATENATE("private String ",W833,"=","""""",";")</f>
        <v>private String id="";</v>
      </c>
    </row>
    <row r="834" spans="2:26" ht="19.2" x14ac:dyDescent="0.45">
      <c r="B834" s="1" t="s">
        <v>3</v>
      </c>
      <c r="C834" s="1" t="s">
        <v>1</v>
      </c>
      <c r="D834" s="4">
        <v>10</v>
      </c>
      <c r="I834" t="str">
        <f>I833</f>
        <v>ALTER TABLE TM_TEST_TRIAL</v>
      </c>
      <c r="K834" s="21" t="s">
        <v>436</v>
      </c>
      <c r="L834" s="12"/>
      <c r="M834" s="18" t="str">
        <f t="shared" si="376"/>
        <v>STATUS,</v>
      </c>
      <c r="N834" s="5" t="str">
        <f t="shared" ref="N834:N847" si="381">CONCATENATE(B834," ",C834,"(",D834,")",",")</f>
        <v>STATUS VARCHAR(10),</v>
      </c>
      <c r="O834" s="1" t="s">
        <v>3</v>
      </c>
      <c r="W834" s="17" t="str">
        <f t="shared" si="377"/>
        <v>status</v>
      </c>
      <c r="X834" s="3" t="str">
        <f t="shared" si="378"/>
        <v>"status":"",</v>
      </c>
      <c r="Y834" s="22" t="str">
        <f t="shared" si="379"/>
        <v>public static String STATUS="status";</v>
      </c>
      <c r="Z834" s="7" t="str">
        <f t="shared" si="380"/>
        <v>private String status="";</v>
      </c>
    </row>
    <row r="835" spans="2:26" ht="19.2" x14ac:dyDescent="0.45">
      <c r="B835" s="1" t="s">
        <v>4</v>
      </c>
      <c r="C835" s="1" t="s">
        <v>1</v>
      </c>
      <c r="D835" s="4">
        <v>30</v>
      </c>
      <c r="I835" t="str">
        <f>I834</f>
        <v>ALTER TABLE TM_TEST_TRIAL</v>
      </c>
      <c r="J835" t="str">
        <f t="shared" ref="J835:J847" si="382">CONCATENATE(LEFT(CONCATENATE(" ADD "," ",N835,";"),LEN(CONCATENATE(" ADD "," ",N835,";"))-2),";")</f>
        <v xml:space="preserve"> ADD  INSERT_DATE VARCHAR(30);</v>
      </c>
      <c r="K835" s="21" t="str">
        <f t="shared" ref="K835:K847" si="383">CONCATENATE(LEFT(CONCATENATE("  ALTER COLUMN  "," ",N835,";"),LEN(CONCATENATE("  ALTER COLUMN  "," ",N835,";"))-2),";")</f>
        <v xml:space="preserve">  ALTER COLUMN   INSERT_DATE VARCHAR(30);</v>
      </c>
      <c r="L835" s="12"/>
      <c r="M835" s="18" t="str">
        <f t="shared" si="376"/>
        <v>INSERT_DATE,</v>
      </c>
      <c r="N835" s="5" t="str">
        <f t="shared" si="381"/>
        <v>INSERT_DATE VARCHAR(30),</v>
      </c>
      <c r="O835" s="1" t="s">
        <v>7</v>
      </c>
      <c r="P835" t="s">
        <v>8</v>
      </c>
      <c r="W835" s="17" t="str">
        <f t="shared" si="377"/>
        <v>insertDate</v>
      </c>
      <c r="X835" s="3" t="str">
        <f t="shared" si="378"/>
        <v>"insertDate":"",</v>
      </c>
      <c r="Y835" s="22" t="str">
        <f t="shared" si="379"/>
        <v>public static String INSERT_DATE="insertDate";</v>
      </c>
      <c r="Z835" s="7" t="str">
        <f t="shared" si="380"/>
        <v>private String insertDate="";</v>
      </c>
    </row>
    <row r="836" spans="2:26" ht="19.2" x14ac:dyDescent="0.45">
      <c r="B836" s="1" t="s">
        <v>5</v>
      </c>
      <c r="C836" s="1" t="s">
        <v>1</v>
      </c>
      <c r="D836" s="4">
        <v>30</v>
      </c>
      <c r="I836" t="str">
        <f>I835</f>
        <v>ALTER TABLE TM_TEST_TRIAL</v>
      </c>
      <c r="J836" t="str">
        <f t="shared" si="382"/>
        <v xml:space="preserve"> ADD  MODIFICATION_DATE VARCHAR(30);</v>
      </c>
      <c r="K836" s="21" t="str">
        <f t="shared" si="383"/>
        <v xml:space="preserve">  ALTER COLUMN   MODIFICATION_DATE VARCHAR(30);</v>
      </c>
      <c r="L836" s="12"/>
      <c r="M836" s="18" t="str">
        <f t="shared" si="376"/>
        <v>MODIFICATION_DATE,</v>
      </c>
      <c r="N836" s="5" t="str">
        <f t="shared" si="381"/>
        <v>MODIFICATION_DATE VARCHAR(30),</v>
      </c>
      <c r="O836" s="1" t="s">
        <v>9</v>
      </c>
      <c r="P836" t="s">
        <v>8</v>
      </c>
      <c r="W836" s="17" t="str">
        <f t="shared" si="377"/>
        <v>modificationDate</v>
      </c>
      <c r="X836" s="3" t="str">
        <f t="shared" si="378"/>
        <v>"modificationDate":"",</v>
      </c>
      <c r="Y836" s="22" t="str">
        <f t="shared" si="379"/>
        <v>public static String MODIFICATION_DATE="modificationDate";</v>
      </c>
      <c r="Z836" s="7" t="str">
        <f t="shared" si="380"/>
        <v>private String modificationDate="";</v>
      </c>
    </row>
    <row r="837" spans="2:26" ht="19.2" x14ac:dyDescent="0.45">
      <c r="B837" s="1" t="s">
        <v>567</v>
      </c>
      <c r="C837" s="1" t="s">
        <v>1</v>
      </c>
      <c r="D837" s="4">
        <v>45</v>
      </c>
      <c r="I837" t="str">
        <f>I836</f>
        <v>ALTER TABLE TM_TEST_TRIAL</v>
      </c>
      <c r="J837" t="str">
        <f t="shared" si="382"/>
        <v xml:space="preserve"> ADD  FK_SCENARIO_ID VARCHAR(45);</v>
      </c>
      <c r="K837" s="21" t="str">
        <f t="shared" si="383"/>
        <v xml:space="preserve">  ALTER COLUMN   FK_SCENARIO_ID VARCHAR(45);</v>
      </c>
      <c r="L837" s="12"/>
      <c r="M837" s="18" t="str">
        <f t="shared" si="376"/>
        <v>FK_SCENARIO_ID,</v>
      </c>
      <c r="N837" s="5" t="str">
        <f t="shared" si="381"/>
        <v>FK_SCENARIO_ID VARCHAR(45),</v>
      </c>
      <c r="O837" s="1" t="s">
        <v>10</v>
      </c>
      <c r="P837" t="s">
        <v>558</v>
      </c>
      <c r="Q837" t="s">
        <v>2</v>
      </c>
      <c r="W837" s="17" t="str">
        <f t="shared" si="377"/>
        <v>fkScenarioId</v>
      </c>
      <c r="X837" s="3" t="str">
        <f t="shared" si="378"/>
        <v>"fkScenarioId":"",</v>
      </c>
      <c r="Y837" s="22" t="str">
        <f t="shared" si="379"/>
        <v>public static String FK_SCENARIO_ID="fkScenarioId";</v>
      </c>
      <c r="Z837" s="7" t="str">
        <f t="shared" si="380"/>
        <v>private String fkScenarioId="";</v>
      </c>
    </row>
    <row r="838" spans="2:26" ht="19.2" x14ac:dyDescent="0.45">
      <c r="B838" s="1" t="s">
        <v>586</v>
      </c>
      <c r="C838" s="1" t="s">
        <v>1</v>
      </c>
      <c r="D838" s="4">
        <v>45</v>
      </c>
      <c r="I838" t="str">
        <f>I836</f>
        <v>ALTER TABLE TM_TEST_TRIAL</v>
      </c>
      <c r="J838" t="str">
        <f t="shared" si="382"/>
        <v xml:space="preserve"> ADD  FK_CREATED_BY VARCHAR(45);</v>
      </c>
      <c r="K838" s="21" t="str">
        <f t="shared" si="383"/>
        <v xml:space="preserve">  ALTER COLUMN   FK_CREATED_BY VARCHAR(45);</v>
      </c>
      <c r="L838" s="12"/>
      <c r="M838" s="18" t="str">
        <f t="shared" si="376"/>
        <v>FK_CREATED_BY,</v>
      </c>
      <c r="N838" s="5" t="str">
        <f t="shared" si="381"/>
        <v>FK_CREATED_BY VARCHAR(45),</v>
      </c>
      <c r="O838" s="1" t="s">
        <v>10</v>
      </c>
      <c r="P838" t="s">
        <v>282</v>
      </c>
      <c r="Q838" t="s">
        <v>128</v>
      </c>
      <c r="W838" s="17" t="str">
        <f t="shared" si="377"/>
        <v>fkCreatedBy</v>
      </c>
      <c r="X838" s="3" t="str">
        <f t="shared" si="378"/>
        <v>"fkCreatedBy":"",</v>
      </c>
      <c r="Y838" s="22" t="str">
        <f t="shared" si="379"/>
        <v>public static String FK_CREATED_BY="fkCreatedBy";</v>
      </c>
      <c r="Z838" s="7" t="str">
        <f t="shared" si="380"/>
        <v>private String fkCreatedBy="";</v>
      </c>
    </row>
    <row r="839" spans="2:26" ht="19.2" x14ac:dyDescent="0.45">
      <c r="B839" s="1" t="s">
        <v>568</v>
      </c>
      <c r="C839" s="1" t="s">
        <v>1</v>
      </c>
      <c r="D839" s="4">
        <v>45</v>
      </c>
      <c r="I839" t="str">
        <f t="shared" ref="I839:I846" si="384">I837</f>
        <v>ALTER TABLE TM_TEST_TRIAL</v>
      </c>
      <c r="J839" t="str">
        <f t="shared" si="382"/>
        <v xml:space="preserve"> ADD  TRIAL_DATE VARCHAR(45);</v>
      </c>
      <c r="K839" s="21" t="str">
        <f t="shared" si="383"/>
        <v xml:space="preserve">  ALTER COLUMN   TRIAL_DATE VARCHAR(45);</v>
      </c>
      <c r="L839" s="12"/>
      <c r="M839" s="18" t="str">
        <f t="shared" si="376"/>
        <v>TRIAL_DATE,</v>
      </c>
      <c r="N839" s="5" t="str">
        <f t="shared" si="381"/>
        <v>TRIAL_DATE VARCHAR(45),</v>
      </c>
      <c r="O839" s="1" t="s">
        <v>572</v>
      </c>
      <c r="P839" t="s">
        <v>8</v>
      </c>
      <c r="W839" s="17" t="str">
        <f t="shared" si="377"/>
        <v>trialDate</v>
      </c>
      <c r="X839" s="3" t="str">
        <f t="shared" si="378"/>
        <v>"trialDate":"",</v>
      </c>
      <c r="Y839" s="22" t="str">
        <f t="shared" si="379"/>
        <v>public static String TRIAL_DATE="trialDate";</v>
      </c>
      <c r="Z839" s="7" t="str">
        <f t="shared" si="380"/>
        <v>private String trialDate="";</v>
      </c>
    </row>
    <row r="840" spans="2:26" ht="19.2" x14ac:dyDescent="0.45">
      <c r="B840" s="1" t="s">
        <v>569</v>
      </c>
      <c r="C840" s="1" t="s">
        <v>1</v>
      </c>
      <c r="D840" s="4">
        <v>45</v>
      </c>
      <c r="I840" t="str">
        <f t="shared" si="384"/>
        <v>ALTER TABLE TM_TEST_TRIAL</v>
      </c>
      <c r="J840" t="str">
        <f t="shared" si="382"/>
        <v xml:space="preserve"> ADD  TRIAL_TIME VARCHAR(45);</v>
      </c>
      <c r="K840" s="21" t="str">
        <f t="shared" si="383"/>
        <v xml:space="preserve">  ALTER COLUMN   TRIAL_TIME VARCHAR(45);</v>
      </c>
      <c r="L840" s="12"/>
      <c r="M840" s="18" t="str">
        <f t="shared" si="376"/>
        <v>TRIAL_TIME,</v>
      </c>
      <c r="N840" s="5" t="str">
        <f t="shared" si="381"/>
        <v>TRIAL_TIME VARCHAR(45),</v>
      </c>
      <c r="O840" s="1" t="s">
        <v>572</v>
      </c>
      <c r="P840" t="s">
        <v>133</v>
      </c>
      <c r="W840" s="17" t="str">
        <f t="shared" si="377"/>
        <v>trialTime</v>
      </c>
      <c r="X840" s="3" t="str">
        <f t="shared" si="378"/>
        <v>"trialTime":"",</v>
      </c>
      <c r="Y840" s="22" t="str">
        <f t="shared" si="379"/>
        <v>public static String TRIAL_TIME="trialTime";</v>
      </c>
      <c r="Z840" s="7" t="str">
        <f t="shared" si="380"/>
        <v>private String trialTime="";</v>
      </c>
    </row>
    <row r="841" spans="2:26" ht="19.2" x14ac:dyDescent="0.45">
      <c r="B841" s="1" t="s">
        <v>570</v>
      </c>
      <c r="C841" s="1" t="s">
        <v>1</v>
      </c>
      <c r="D841" s="4">
        <v>555</v>
      </c>
      <c r="I841" t="str">
        <f t="shared" si="384"/>
        <v>ALTER TABLE TM_TEST_TRIAL</v>
      </c>
      <c r="J841" t="str">
        <f t="shared" si="382"/>
        <v xml:space="preserve"> ADD  ACTUAL_RESULT VARCHAR(555);</v>
      </c>
      <c r="K841" s="21" t="str">
        <f t="shared" si="383"/>
        <v xml:space="preserve">  ALTER COLUMN   ACTUAL_RESULT VARCHAR(555);</v>
      </c>
      <c r="L841" s="12"/>
      <c r="M841" s="18" t="str">
        <f t="shared" si="376"/>
        <v>ACTUAL_RESULT,</v>
      </c>
      <c r="N841" s="5" t="str">
        <f t="shared" si="381"/>
        <v>ACTUAL_RESULT VARCHAR(555),</v>
      </c>
      <c r="O841" s="1" t="s">
        <v>573</v>
      </c>
      <c r="P841" t="s">
        <v>563</v>
      </c>
      <c r="W841" s="17" t="str">
        <f t="shared" si="377"/>
        <v>actualResult</v>
      </c>
      <c r="X841" s="3" t="str">
        <f t="shared" si="378"/>
        <v>"actualResult":"",</v>
      </c>
      <c r="Y841" s="22" t="str">
        <f t="shared" si="379"/>
        <v>public static String ACTUAL_RESULT="actualResult";</v>
      </c>
      <c r="Z841" s="7" t="str">
        <f t="shared" si="380"/>
        <v>private String actualResult="";</v>
      </c>
    </row>
    <row r="842" spans="2:26" ht="19.2" x14ac:dyDescent="0.45">
      <c r="B842" s="1" t="s">
        <v>571</v>
      </c>
      <c r="C842" s="1" t="s">
        <v>1</v>
      </c>
      <c r="D842" s="4">
        <v>44</v>
      </c>
      <c r="I842" t="str">
        <f t="shared" si="384"/>
        <v>ALTER TABLE TM_TEST_TRIAL</v>
      </c>
      <c r="J842" t="str">
        <f t="shared" si="382"/>
        <v xml:space="preserve"> ADD  TRIAL_STATUS VARCHAR(44);</v>
      </c>
      <c r="K842" s="21" t="str">
        <f t="shared" si="383"/>
        <v xml:space="preserve">  ALTER COLUMN   TRIAL_STATUS VARCHAR(44);</v>
      </c>
      <c r="L842" s="12"/>
      <c r="M842" s="18" t="str">
        <f t="shared" si="376"/>
        <v>TRIAL_STATUS,</v>
      </c>
      <c r="N842" s="5" t="str">
        <f t="shared" si="381"/>
        <v>TRIAL_STATUS VARCHAR(44),</v>
      </c>
      <c r="O842" s="1" t="s">
        <v>572</v>
      </c>
      <c r="P842" t="s">
        <v>3</v>
      </c>
      <c r="W842" s="17" t="str">
        <f t="shared" si="377"/>
        <v>trialStatus</v>
      </c>
      <c r="X842" s="3" t="str">
        <f t="shared" si="378"/>
        <v>"trialStatus":"",</v>
      </c>
      <c r="Y842" s="22" t="str">
        <f t="shared" si="379"/>
        <v>public static String TRIAL_STATUS="trialStatus";</v>
      </c>
      <c r="Z842" s="7" t="str">
        <f t="shared" si="380"/>
        <v>private String trialStatus="";</v>
      </c>
    </row>
    <row r="843" spans="2:26" ht="19.2" x14ac:dyDescent="0.45">
      <c r="B843" s="1" t="s">
        <v>374</v>
      </c>
      <c r="C843" s="1" t="s">
        <v>1</v>
      </c>
      <c r="D843" s="4">
        <v>555</v>
      </c>
      <c r="I843" t="str">
        <f t="shared" si="384"/>
        <v>ALTER TABLE TM_TEST_TRIAL</v>
      </c>
      <c r="J843" t="str">
        <f t="shared" si="382"/>
        <v xml:space="preserve"> ADD  FILE_NAME VARCHAR(555);</v>
      </c>
      <c r="K843" s="21" t="str">
        <f t="shared" si="383"/>
        <v xml:space="preserve">  ALTER COLUMN   FILE_NAME VARCHAR(555);</v>
      </c>
      <c r="L843" s="12"/>
      <c r="M843" s="18" t="str">
        <f t="shared" si="376"/>
        <v>FILE_NAME,</v>
      </c>
      <c r="N843" s="5" t="str">
        <f t="shared" si="381"/>
        <v>FILE_NAME VARCHAR(555),</v>
      </c>
      <c r="O843" s="1" t="s">
        <v>324</v>
      </c>
      <c r="P843" t="s">
        <v>0</v>
      </c>
      <c r="W843" s="17" t="str">
        <f t="shared" si="377"/>
        <v>fileName</v>
      </c>
      <c r="X843" s="3" t="str">
        <f t="shared" si="378"/>
        <v>"fileName":"",</v>
      </c>
      <c r="Y843" s="22" t="str">
        <f t="shared" si="379"/>
        <v>public static String FILE_NAME="fileName";</v>
      </c>
      <c r="Z843" s="7" t="str">
        <f t="shared" si="380"/>
        <v>private String fileName="";</v>
      </c>
    </row>
    <row r="844" spans="2:26" ht="19.2" x14ac:dyDescent="0.45">
      <c r="B844" s="1" t="s">
        <v>367</v>
      </c>
      <c r="C844" s="1" t="s">
        <v>1</v>
      </c>
      <c r="D844" s="4">
        <v>44</v>
      </c>
      <c r="I844" t="str">
        <f t="shared" si="384"/>
        <v>ALTER TABLE TM_TEST_TRIAL</v>
      </c>
      <c r="J844" t="str">
        <f t="shared" si="382"/>
        <v xml:space="preserve"> ADD  FK_BACKLOG_ID VARCHAR(44);</v>
      </c>
      <c r="K844" s="21" t="str">
        <f t="shared" si="383"/>
        <v xml:space="preserve">  ALTER COLUMN   FK_BACKLOG_ID VARCHAR(44);</v>
      </c>
      <c r="L844" s="12"/>
      <c r="M844" s="18" t="str">
        <f t="shared" si="376"/>
        <v>FK_BACKLOG_ID,</v>
      </c>
      <c r="N844" s="5" t="str">
        <f t="shared" si="381"/>
        <v>FK_BACKLOG_ID VARCHAR(44),</v>
      </c>
      <c r="O844" s="1" t="s">
        <v>10</v>
      </c>
      <c r="P844" t="s">
        <v>354</v>
      </c>
      <c r="Q844" t="s">
        <v>2</v>
      </c>
      <c r="W844" s="17" t="str">
        <f t="shared" si="377"/>
        <v>fkBacklogId</v>
      </c>
      <c r="X844" s="3" t="str">
        <f t="shared" si="378"/>
        <v>"fkBacklogId":"",</v>
      </c>
      <c r="Y844" s="22" t="str">
        <f t="shared" si="379"/>
        <v>public static String FK_BACKLOG_ID="fkBacklogId";</v>
      </c>
      <c r="Z844" s="7" t="str">
        <f t="shared" si="380"/>
        <v>private String fkBacklogId="";</v>
      </c>
    </row>
    <row r="845" spans="2:26" ht="19.2" x14ac:dyDescent="0.45">
      <c r="B845" s="1" t="s">
        <v>318</v>
      </c>
      <c r="C845" s="1" t="s">
        <v>1</v>
      </c>
      <c r="D845" s="4">
        <v>4444</v>
      </c>
      <c r="I845" t="str">
        <f t="shared" si="384"/>
        <v>ALTER TABLE TM_TEST_TRIAL</v>
      </c>
      <c r="J845" t="str">
        <f>CONCATENATE(LEFT(CONCATENATE(" ADD "," ",N845,";"),LEN(CONCATENATE(" ADD "," ",N845,";"))-2),";")</f>
        <v xml:space="preserve"> ADD  FK_TASK_ID VARCHAR(4444);</v>
      </c>
      <c r="K845" s="21" t="str">
        <f>CONCATENATE(LEFT(CONCATENATE("  ALTER COLUMN  "," ",N845,";"),LEN(CONCATENATE("  ALTER COLUMN  "," ",N845,";"))-2),";")</f>
        <v xml:space="preserve">  ALTER COLUMN   FK_TASK_ID VARCHAR(4444);</v>
      </c>
      <c r="L845" s="12"/>
      <c r="M845" s="18" t="str">
        <f>CONCATENATE(B845,",")</f>
        <v>FK_TASK_ID,</v>
      </c>
      <c r="N845" s="5" t="str">
        <f>CONCATENATE(B845," ",C845,"(",D845,")",",")</f>
        <v>FK_TASK_ID VARCHAR(4444),</v>
      </c>
      <c r="O845" s="1" t="s">
        <v>10</v>
      </c>
      <c r="P845" t="s">
        <v>311</v>
      </c>
      <c r="Q845" t="s">
        <v>2</v>
      </c>
      <c r="W845" s="17" t="str">
        <f>CONCATENATE(,LOWER(O845),UPPER(LEFT(P845,1)),LOWER(RIGHT(P845,LEN(P845)-IF(LEN(P845)&gt;0,1,LEN(P845)))),UPPER(LEFT(Q845,1)),LOWER(RIGHT(Q845,LEN(Q845)-IF(LEN(Q845)&gt;0,1,LEN(Q845)))),UPPER(LEFT(R845,1)),LOWER(RIGHT(R845,LEN(R845)-IF(LEN(R845)&gt;0,1,LEN(R845)))),UPPER(LEFT(S845,1)),LOWER(RIGHT(S845,LEN(S845)-IF(LEN(S845)&gt;0,1,LEN(S845)))),UPPER(LEFT(T845,1)),LOWER(RIGHT(T845,LEN(T845)-IF(LEN(T845)&gt;0,1,LEN(T845)))),UPPER(LEFT(U845,1)),LOWER(RIGHT(U845,LEN(U845)-IF(LEN(U845)&gt;0,1,LEN(U845)))),UPPER(LEFT(V845,1)),LOWER(RIGHT(V845,LEN(V845)-IF(LEN(V845)&gt;0,1,LEN(V845)))))</f>
        <v>fkTaskId</v>
      </c>
      <c r="X845" s="3" t="str">
        <f>CONCATENATE("""",W845,"""",":","""","""",",")</f>
        <v>"fkTaskId":"",</v>
      </c>
      <c r="Y845" s="22" t="str">
        <f>CONCATENATE("public static String ",,B845,,"=","""",W845,""";")</f>
        <v>public static String FK_TASK_ID="fkTaskId";</v>
      </c>
      <c r="Z845" s="7" t="str">
        <f>CONCATENATE("private String ",W845,"=","""""",";")</f>
        <v>private String fkTaskId="";</v>
      </c>
    </row>
    <row r="846" spans="2:26" ht="19.2" x14ac:dyDescent="0.45">
      <c r="B846" s="1" t="s">
        <v>576</v>
      </c>
      <c r="C846" s="1" t="s">
        <v>1</v>
      </c>
      <c r="D846" s="4">
        <v>44</v>
      </c>
      <c r="I846" t="str">
        <f t="shared" si="384"/>
        <v>ALTER TABLE TM_TEST_TRIAL</v>
      </c>
      <c r="J846" t="str">
        <f t="shared" si="382"/>
        <v xml:space="preserve"> ADD  IS_NOTIFIED_AS_BUG VARCHAR(44);</v>
      </c>
      <c r="K846" s="21" t="str">
        <f t="shared" si="383"/>
        <v xml:space="preserve">  ALTER COLUMN   IS_NOTIFIED_AS_BUG VARCHAR(44);</v>
      </c>
      <c r="L846" s="12"/>
      <c r="M846" s="18" t="str">
        <f t="shared" si="376"/>
        <v>IS_NOTIFIED_AS_BUG,</v>
      </c>
      <c r="N846" s="5" t="str">
        <f t="shared" si="381"/>
        <v>IS_NOTIFIED_AS_BUG VARCHAR(44),</v>
      </c>
      <c r="O846" s="1" t="s">
        <v>112</v>
      </c>
      <c r="P846" t="s">
        <v>574</v>
      </c>
      <c r="Q846" t="s">
        <v>575</v>
      </c>
      <c r="R846" t="s">
        <v>409</v>
      </c>
      <c r="W846" s="17" t="str">
        <f t="shared" si="377"/>
        <v>isNotifiedAsBug</v>
      </c>
      <c r="X846" s="3" t="str">
        <f t="shared" si="378"/>
        <v>"isNotifiedAsBug":"",</v>
      </c>
      <c r="Y846" s="22" t="str">
        <f t="shared" si="379"/>
        <v>public static String IS_NOTIFIED_AS_BUG="isNotifiedAsBug";</v>
      </c>
      <c r="Z846" s="7" t="str">
        <f t="shared" si="380"/>
        <v>private String isNotifiedAsBug="";</v>
      </c>
    </row>
    <row r="847" spans="2:26" ht="19.2" x14ac:dyDescent="0.45">
      <c r="B847" s="1" t="s">
        <v>14</v>
      </c>
      <c r="C847" s="1" t="s">
        <v>1</v>
      </c>
      <c r="D847" s="4">
        <v>555</v>
      </c>
      <c r="I847" t="str">
        <f>I646</f>
        <v>ALTER TABLE TM_INPUT_DESCRIPTION</v>
      </c>
      <c r="J847" t="str">
        <f t="shared" si="382"/>
        <v xml:space="preserve"> ADD  DESCRIPTION VARCHAR(555);</v>
      </c>
      <c r="K847" s="21" t="str">
        <f t="shared" si="383"/>
        <v xml:space="preserve">  ALTER COLUMN   DESCRIPTION VARCHAR(555);</v>
      </c>
      <c r="L847" s="12"/>
      <c r="M847" s="18" t="str">
        <f t="shared" si="376"/>
        <v>DESCRIPTION,</v>
      </c>
      <c r="N847" s="5" t="str">
        <f t="shared" si="381"/>
        <v>DESCRIPTION VARCHAR(555),</v>
      </c>
      <c r="O847" s="1" t="s">
        <v>14</v>
      </c>
      <c r="W847" s="17" t="str">
        <f t="shared" si="377"/>
        <v>description</v>
      </c>
      <c r="X847" s="3" t="str">
        <f t="shared" si="378"/>
        <v>"description":"",</v>
      </c>
      <c r="Y847" s="22" t="str">
        <f t="shared" si="379"/>
        <v>public static String DESCRIPTION="description";</v>
      </c>
      <c r="Z847" s="7" t="str">
        <f t="shared" si="380"/>
        <v>private String description="";</v>
      </c>
    </row>
    <row r="848" spans="2:26" ht="19.2" x14ac:dyDescent="0.45">
      <c r="B848" s="1"/>
      <c r="C848" s="1"/>
      <c r="D848" s="4"/>
      <c r="L848" s="12"/>
      <c r="M848" s="18"/>
      <c r="N848" s="33" t="s">
        <v>130</v>
      </c>
      <c r="O848" s="1"/>
      <c r="W848" s="17"/>
    </row>
    <row r="849" spans="2:26" x14ac:dyDescent="0.3">
      <c r="N849" s="31" t="s">
        <v>126</v>
      </c>
    </row>
    <row r="851" spans="2:26" x14ac:dyDescent="0.3">
      <c r="B851" t="s">
        <v>577</v>
      </c>
    </row>
    <row r="852" spans="2:26" x14ac:dyDescent="0.3">
      <c r="B852" t="s">
        <v>578</v>
      </c>
    </row>
    <row r="853" spans="2:26" x14ac:dyDescent="0.3">
      <c r="B853" t="s">
        <v>184</v>
      </c>
    </row>
    <row r="854" spans="2:26" x14ac:dyDescent="0.3">
      <c r="B854" t="s">
        <v>185</v>
      </c>
    </row>
    <row r="855" spans="2:26" x14ac:dyDescent="0.3">
      <c r="B855" t="s">
        <v>186</v>
      </c>
      <c r="E855"/>
      <c r="F855"/>
      <c r="G855"/>
      <c r="K855"/>
      <c r="M855"/>
      <c r="N855"/>
      <c r="W855"/>
      <c r="X855"/>
      <c r="Y855"/>
      <c r="Z855"/>
    </row>
    <row r="856" spans="2:26" x14ac:dyDescent="0.3">
      <c r="B856" t="s">
        <v>187</v>
      </c>
      <c r="E856"/>
      <c r="F856"/>
      <c r="G856"/>
      <c r="K856"/>
      <c r="M856"/>
      <c r="N856"/>
      <c r="W856"/>
      <c r="X856"/>
      <c r="Y856"/>
      <c r="Z856"/>
    </row>
    <row r="857" spans="2:26" x14ac:dyDescent="0.3">
      <c r="B857" t="s">
        <v>579</v>
      </c>
      <c r="E857"/>
      <c r="F857"/>
      <c r="G857"/>
      <c r="K857"/>
      <c r="M857"/>
      <c r="N857"/>
      <c r="W857"/>
      <c r="X857"/>
      <c r="Y857"/>
      <c r="Z857"/>
    </row>
    <row r="858" spans="2:26" x14ac:dyDescent="0.3">
      <c r="B858" t="s">
        <v>580</v>
      </c>
      <c r="E858"/>
      <c r="F858"/>
      <c r="G858"/>
      <c r="K858"/>
      <c r="M858"/>
      <c r="N858"/>
      <c r="W858"/>
      <c r="X858"/>
      <c r="Y858"/>
      <c r="Z858"/>
    </row>
    <row r="859" spans="2:26" x14ac:dyDescent="0.3">
      <c r="B859" t="s">
        <v>581</v>
      </c>
      <c r="E859"/>
      <c r="F859"/>
      <c r="G859"/>
      <c r="K859"/>
      <c r="M859"/>
      <c r="N859"/>
      <c r="W859"/>
      <c r="X859"/>
      <c r="Y859"/>
      <c r="Z859"/>
    </row>
    <row r="860" spans="2:26" x14ac:dyDescent="0.3">
      <c r="B860" t="s">
        <v>582</v>
      </c>
      <c r="E860"/>
      <c r="F860"/>
      <c r="G860"/>
      <c r="K860"/>
      <c r="M860"/>
      <c r="N860"/>
      <c r="W860"/>
      <c r="X860"/>
      <c r="Y860"/>
      <c r="Z860"/>
    </row>
    <row r="861" spans="2:26" x14ac:dyDescent="0.3">
      <c r="B861" t="s">
        <v>583</v>
      </c>
      <c r="E861"/>
      <c r="F861"/>
      <c r="G861"/>
      <c r="K861"/>
      <c r="M861"/>
      <c r="N861"/>
      <c r="W861"/>
      <c r="X861"/>
      <c r="Y861"/>
      <c r="Z861"/>
    </row>
    <row r="862" spans="2:26" x14ac:dyDescent="0.3">
      <c r="B862" t="s">
        <v>472</v>
      </c>
      <c r="E862"/>
      <c r="F862"/>
      <c r="G862"/>
      <c r="K862"/>
      <c r="M862"/>
      <c r="N862"/>
      <c r="W862"/>
      <c r="X862"/>
      <c r="Y862"/>
      <c r="Z862"/>
    </row>
    <row r="863" spans="2:26" x14ac:dyDescent="0.3">
      <c r="B863" t="s">
        <v>473</v>
      </c>
      <c r="E863"/>
      <c r="F863"/>
      <c r="G863"/>
      <c r="K863"/>
      <c r="M863"/>
      <c r="N863"/>
      <c r="W863"/>
      <c r="X863"/>
      <c r="Y863"/>
      <c r="Z863"/>
    </row>
    <row r="864" spans="2:26" x14ac:dyDescent="0.3">
      <c r="B864" t="s">
        <v>474</v>
      </c>
      <c r="E864"/>
      <c r="F864"/>
      <c r="G864"/>
      <c r="K864"/>
      <c r="M864"/>
      <c r="N864"/>
      <c r="W864"/>
      <c r="X864"/>
      <c r="Y864"/>
      <c r="Z864"/>
    </row>
    <row r="865" spans="2:26" x14ac:dyDescent="0.3">
      <c r="B865" t="s">
        <v>475</v>
      </c>
      <c r="E865"/>
      <c r="F865"/>
      <c r="G865"/>
      <c r="K865"/>
      <c r="M865"/>
      <c r="N865"/>
      <c r="W865"/>
      <c r="X865"/>
      <c r="Y865"/>
      <c r="Z865"/>
    </row>
    <row r="866" spans="2:26" x14ac:dyDescent="0.3">
      <c r="B866" t="s">
        <v>476</v>
      </c>
      <c r="E866"/>
      <c r="F866"/>
      <c r="G866"/>
      <c r="K866"/>
      <c r="M866"/>
      <c r="N866"/>
      <c r="W866"/>
      <c r="X866"/>
      <c r="Y866"/>
      <c r="Z866"/>
    </row>
    <row r="867" spans="2:26" x14ac:dyDescent="0.3">
      <c r="B867" t="s">
        <v>625</v>
      </c>
      <c r="E867"/>
      <c r="F867"/>
      <c r="G867"/>
      <c r="K867"/>
      <c r="M867"/>
      <c r="N867"/>
      <c r="W867"/>
      <c r="X867"/>
      <c r="Y867"/>
      <c r="Z867"/>
    </row>
    <row r="868" spans="2:26" x14ac:dyDescent="0.3">
      <c r="B868" t="s">
        <v>626</v>
      </c>
      <c r="E868"/>
      <c r="F868"/>
      <c r="G868"/>
      <c r="K868"/>
      <c r="M868"/>
      <c r="N868"/>
      <c r="W868"/>
      <c r="X868"/>
      <c r="Y868"/>
      <c r="Z868"/>
    </row>
    <row r="869" spans="2:26" x14ac:dyDescent="0.3">
      <c r="B869" t="s">
        <v>477</v>
      </c>
      <c r="E869"/>
      <c r="F869"/>
      <c r="G869"/>
      <c r="K869"/>
      <c r="M869"/>
      <c r="N869"/>
      <c r="W869"/>
      <c r="X869"/>
      <c r="Y869"/>
      <c r="Z869"/>
    </row>
    <row r="870" spans="2:26" x14ac:dyDescent="0.3">
      <c r="B870" t="s">
        <v>478</v>
      </c>
      <c r="E870"/>
      <c r="F870"/>
      <c r="G870"/>
      <c r="K870"/>
      <c r="M870"/>
      <c r="N870"/>
      <c r="W870"/>
      <c r="X870"/>
      <c r="Y870"/>
      <c r="Z870"/>
    </row>
    <row r="871" spans="2:26" x14ac:dyDescent="0.3">
      <c r="B871" t="s">
        <v>479</v>
      </c>
      <c r="E871"/>
      <c r="F871"/>
      <c r="G871"/>
      <c r="K871"/>
      <c r="M871"/>
      <c r="N871"/>
      <c r="W871"/>
      <c r="X871"/>
      <c r="Y871"/>
      <c r="Z871"/>
    </row>
    <row r="872" spans="2:26" x14ac:dyDescent="0.3">
      <c r="B872" t="s">
        <v>480</v>
      </c>
      <c r="E872"/>
      <c r="F872"/>
      <c r="G872"/>
      <c r="K872"/>
      <c r="M872"/>
      <c r="N872"/>
      <c r="W872"/>
      <c r="X872"/>
      <c r="Y872"/>
      <c r="Z872"/>
    </row>
    <row r="873" spans="2:26" x14ac:dyDescent="0.3">
      <c r="B873" t="s">
        <v>481</v>
      </c>
      <c r="E873"/>
      <c r="F873"/>
      <c r="G873"/>
      <c r="K873"/>
      <c r="M873"/>
      <c r="N873"/>
      <c r="W873"/>
      <c r="X873"/>
      <c r="Y873"/>
      <c r="Z873"/>
    </row>
    <row r="874" spans="2:26" x14ac:dyDescent="0.3">
      <c r="B874" t="s">
        <v>482</v>
      </c>
      <c r="E874"/>
      <c r="F874"/>
      <c r="G874"/>
      <c r="K874"/>
      <c r="M874"/>
      <c r="N874"/>
      <c r="W874"/>
      <c r="X874"/>
      <c r="Y874"/>
      <c r="Z874"/>
    </row>
    <row r="875" spans="2:26" x14ac:dyDescent="0.3">
      <c r="B875" t="s">
        <v>584</v>
      </c>
      <c r="E875"/>
      <c r="F875"/>
      <c r="G875"/>
      <c r="K875"/>
      <c r="M875"/>
      <c r="N875"/>
      <c r="W875"/>
      <c r="X875"/>
      <c r="Y875"/>
      <c r="Z875"/>
    </row>
    <row r="876" spans="2:26" x14ac:dyDescent="0.3">
      <c r="B876" t="s">
        <v>585</v>
      </c>
      <c r="E876"/>
      <c r="F876"/>
      <c r="G876"/>
      <c r="K876"/>
      <c r="M876"/>
      <c r="N876"/>
      <c r="W876"/>
      <c r="X876"/>
      <c r="Y876"/>
      <c r="Z876"/>
    </row>
    <row r="877" spans="2:26" x14ac:dyDescent="0.3">
      <c r="B877" s="36" t="s">
        <v>591</v>
      </c>
      <c r="E877"/>
      <c r="F877"/>
      <c r="G877"/>
      <c r="K877"/>
      <c r="M877"/>
      <c r="N877"/>
      <c r="W877"/>
      <c r="X877"/>
      <c r="Y877"/>
      <c r="Z877"/>
    </row>
    <row r="878" spans="2:26" x14ac:dyDescent="0.3">
      <c r="B878" t="s">
        <v>592</v>
      </c>
      <c r="E878"/>
      <c r="F878"/>
      <c r="G878"/>
      <c r="K878"/>
      <c r="M878"/>
      <c r="N878"/>
      <c r="W878"/>
      <c r="X878"/>
      <c r="Y878"/>
      <c r="Z878"/>
    </row>
    <row r="879" spans="2:26" x14ac:dyDescent="0.3">
      <c r="B879" t="s">
        <v>593</v>
      </c>
      <c r="E879"/>
      <c r="F879"/>
      <c r="G879"/>
      <c r="K879"/>
      <c r="M879"/>
      <c r="N879"/>
      <c r="W879"/>
      <c r="X879"/>
      <c r="Y879"/>
      <c r="Z879"/>
    </row>
    <row r="880" spans="2:26" x14ac:dyDescent="0.3">
      <c r="B880" t="s">
        <v>483</v>
      </c>
      <c r="E880"/>
      <c r="F880"/>
      <c r="G880"/>
      <c r="K880"/>
      <c r="M880"/>
      <c r="N880"/>
      <c r="W880"/>
      <c r="X880"/>
      <c r="Y880"/>
      <c r="Z880"/>
    </row>
    <row r="881" spans="2:26" x14ac:dyDescent="0.3">
      <c r="B881" t="s">
        <v>484</v>
      </c>
      <c r="E881"/>
      <c r="F881"/>
      <c r="G881"/>
      <c r="K881"/>
      <c r="M881"/>
      <c r="N881"/>
      <c r="W881"/>
      <c r="X881"/>
      <c r="Y881"/>
      <c r="Z881"/>
    </row>
    <row r="882" spans="2:26" x14ac:dyDescent="0.3">
      <c r="B882" t="s">
        <v>508</v>
      </c>
      <c r="E882"/>
      <c r="F882"/>
      <c r="G882"/>
      <c r="K882"/>
      <c r="M882"/>
      <c r="N882"/>
      <c r="W882"/>
      <c r="X882"/>
      <c r="Y882"/>
      <c r="Z882"/>
    </row>
    <row r="883" spans="2:26" x14ac:dyDescent="0.3">
      <c r="B883" t="s">
        <v>509</v>
      </c>
      <c r="E883"/>
      <c r="F883"/>
      <c r="G883"/>
      <c r="K883"/>
      <c r="M883"/>
      <c r="N883"/>
      <c r="W883"/>
      <c r="X883"/>
      <c r="Y883"/>
      <c r="Z883"/>
    </row>
    <row r="884" spans="2:26" x14ac:dyDescent="0.3">
      <c r="B884" t="s">
        <v>485</v>
      </c>
      <c r="E884"/>
      <c r="F884"/>
      <c r="G884"/>
      <c r="K884"/>
      <c r="M884"/>
      <c r="N884"/>
      <c r="W884"/>
      <c r="X884"/>
      <c r="Y884"/>
      <c r="Z884"/>
    </row>
    <row r="885" spans="2:26" x14ac:dyDescent="0.3">
      <c r="B885" t="s">
        <v>14</v>
      </c>
      <c r="E885"/>
      <c r="F885"/>
      <c r="G885"/>
      <c r="K885"/>
      <c r="M885"/>
      <c r="N885"/>
      <c r="W885"/>
      <c r="X885"/>
      <c r="Y885"/>
      <c r="Z885"/>
    </row>
    <row r="886" spans="2:26" x14ac:dyDescent="0.3">
      <c r="B886" t="s">
        <v>486</v>
      </c>
      <c r="E886"/>
      <c r="F886"/>
      <c r="G886"/>
      <c r="K886"/>
      <c r="M886"/>
      <c r="N886"/>
      <c r="W886"/>
      <c r="X886"/>
      <c r="Y886"/>
      <c r="Z886"/>
    </row>
    <row r="890" spans="2:26" x14ac:dyDescent="0.3">
      <c r="B890" s="2" t="s">
        <v>588</v>
      </c>
      <c r="I890" t="str">
        <f>CONCATENATE("ALTER TABLE"," ",B890)</f>
        <v>ALTER TABLE TM_TEST_TRIAL_LIST</v>
      </c>
      <c r="J890" t="s">
        <v>293</v>
      </c>
      <c r="K890" s="26" t="str">
        <f>CONCATENATE(J890," VIEW ",B890," AS SELECT")</f>
        <v>create OR REPLACE VIEW TM_TEST_TRIAL_LIST AS SELECT</v>
      </c>
      <c r="N890" s="5" t="str">
        <f>CONCATENATE("CREATE TABLE ",B890," ","(")</f>
        <v>CREATE TABLE TM_TEST_TRIAL_LIST (</v>
      </c>
    </row>
    <row r="891" spans="2:26" ht="19.2" x14ac:dyDescent="0.45">
      <c r="B891" s="1" t="s">
        <v>2</v>
      </c>
      <c r="C891" s="1" t="s">
        <v>1</v>
      </c>
      <c r="D891" s="4">
        <v>30</v>
      </c>
      <c r="E891" s="24" t="s">
        <v>113</v>
      </c>
      <c r="I891" t="str">
        <f>I890</f>
        <v>ALTER TABLE TM_TEST_TRIAL_LIST</v>
      </c>
      <c r="K891" s="25" t="str">
        <f t="shared" ref="K891:K906" si="385">CONCATENATE(B891,",")</f>
        <v>ID,</v>
      </c>
      <c r="L891" s="12"/>
      <c r="M891" s="18" t="str">
        <f t="shared" ref="M891:M907" si="386">CONCATENATE(B891,",")</f>
        <v>ID,</v>
      </c>
      <c r="N891" s="5" t="str">
        <f>CONCATENATE(B891," ",C891,"(",D891,") ",E891," ,")</f>
        <v>ID VARCHAR(30) NOT NULL ,</v>
      </c>
      <c r="O891" s="1" t="s">
        <v>2</v>
      </c>
      <c r="P891" s="6"/>
      <c r="Q891" s="6"/>
      <c r="R891" s="6"/>
      <c r="S891" s="6"/>
      <c r="T891" s="6"/>
      <c r="U891" s="6"/>
      <c r="V891" s="6"/>
      <c r="W891" s="17" t="str">
        <f t="shared" ref="W891:W907" si="387">CONCATENATE(,LOWER(O891),UPPER(LEFT(P891,1)),LOWER(RIGHT(P891,LEN(P891)-IF(LEN(P891)&gt;0,1,LEN(P891)))),UPPER(LEFT(Q891,1)),LOWER(RIGHT(Q891,LEN(Q891)-IF(LEN(Q891)&gt;0,1,LEN(Q891)))),UPPER(LEFT(R891,1)),LOWER(RIGHT(R891,LEN(R891)-IF(LEN(R891)&gt;0,1,LEN(R891)))),UPPER(LEFT(S891,1)),LOWER(RIGHT(S891,LEN(S891)-IF(LEN(S891)&gt;0,1,LEN(S891)))),UPPER(LEFT(T891,1)),LOWER(RIGHT(T891,LEN(T891)-IF(LEN(T891)&gt;0,1,LEN(T891)))),UPPER(LEFT(U891,1)),LOWER(RIGHT(U891,LEN(U891)-IF(LEN(U891)&gt;0,1,LEN(U891)))),UPPER(LEFT(V891,1)),LOWER(RIGHT(V891,LEN(V891)-IF(LEN(V891)&gt;0,1,LEN(V891)))))</f>
        <v>id</v>
      </c>
      <c r="X891" s="3" t="str">
        <f t="shared" ref="X891:X907" si="388">CONCATENATE("""",W891,"""",":","""","""",",")</f>
        <v>"id":"",</v>
      </c>
      <c r="Y891" s="22" t="str">
        <f t="shared" ref="Y891:Y907" si="389">CONCATENATE("public static String ",,B891,,"=","""",W891,""";")</f>
        <v>public static String ID="id";</v>
      </c>
      <c r="Z891" s="7" t="str">
        <f t="shared" ref="Z891:Z907" si="390">CONCATENATE("private String ",W891,"=","""""",";")</f>
        <v>private String id="";</v>
      </c>
    </row>
    <row r="892" spans="2:26" ht="19.2" x14ac:dyDescent="0.45">
      <c r="B892" s="1" t="s">
        <v>3</v>
      </c>
      <c r="C892" s="1" t="s">
        <v>1</v>
      </c>
      <c r="D892" s="4">
        <v>10</v>
      </c>
      <c r="I892" t="str">
        <f>I891</f>
        <v>ALTER TABLE TM_TEST_TRIAL_LIST</v>
      </c>
      <c r="K892" s="25" t="str">
        <f t="shared" si="385"/>
        <v>STATUS,</v>
      </c>
      <c r="L892" s="12"/>
      <c r="M892" s="18" t="str">
        <f t="shared" si="386"/>
        <v>STATUS,</v>
      </c>
      <c r="N892" s="5" t="str">
        <f t="shared" ref="N892:N907" si="391">CONCATENATE(B892," ",C892,"(",D892,")",",")</f>
        <v>STATUS VARCHAR(10),</v>
      </c>
      <c r="O892" s="1" t="s">
        <v>3</v>
      </c>
      <c r="W892" s="17" t="str">
        <f t="shared" si="387"/>
        <v>status</v>
      </c>
      <c r="X892" s="3" t="str">
        <f t="shared" si="388"/>
        <v>"status":"",</v>
      </c>
      <c r="Y892" s="22" t="str">
        <f t="shared" si="389"/>
        <v>public static String STATUS="status";</v>
      </c>
      <c r="Z892" s="7" t="str">
        <f t="shared" si="390"/>
        <v>private String status="";</v>
      </c>
    </row>
    <row r="893" spans="2:26" ht="19.2" x14ac:dyDescent="0.45">
      <c r="B893" s="1" t="s">
        <v>4</v>
      </c>
      <c r="C893" s="1" t="s">
        <v>1</v>
      </c>
      <c r="D893" s="4">
        <v>30</v>
      </c>
      <c r="I893" t="str">
        <f>I892</f>
        <v>ALTER TABLE TM_TEST_TRIAL_LIST</v>
      </c>
      <c r="J893" t="str">
        <f t="shared" ref="J893:J907" si="392">CONCATENATE(LEFT(CONCATENATE(" ADD "," ",N893,";"),LEN(CONCATENATE(" ADD "," ",N893,";"))-2),";")</f>
        <v xml:space="preserve"> ADD  INSERT_DATE VARCHAR(30);</v>
      </c>
      <c r="K893" s="25" t="str">
        <f t="shared" si="385"/>
        <v>INSERT_DATE,</v>
      </c>
      <c r="L893" s="12"/>
      <c r="M893" s="18" t="str">
        <f t="shared" si="386"/>
        <v>INSERT_DATE,</v>
      </c>
      <c r="N893" s="5" t="str">
        <f t="shared" si="391"/>
        <v>INSERT_DATE VARCHAR(30),</v>
      </c>
      <c r="O893" s="1" t="s">
        <v>7</v>
      </c>
      <c r="P893" t="s">
        <v>8</v>
      </c>
      <c r="W893" s="17" t="str">
        <f t="shared" si="387"/>
        <v>insertDate</v>
      </c>
      <c r="X893" s="3" t="str">
        <f t="shared" si="388"/>
        <v>"insertDate":"",</v>
      </c>
      <c r="Y893" s="22" t="str">
        <f t="shared" si="389"/>
        <v>public static String INSERT_DATE="insertDate";</v>
      </c>
      <c r="Z893" s="7" t="str">
        <f t="shared" si="390"/>
        <v>private String insertDate="";</v>
      </c>
    </row>
    <row r="894" spans="2:26" ht="19.2" x14ac:dyDescent="0.45">
      <c r="B894" s="1" t="s">
        <v>5</v>
      </c>
      <c r="C894" s="1" t="s">
        <v>1</v>
      </c>
      <c r="D894" s="4">
        <v>30</v>
      </c>
      <c r="I894" t="str">
        <f>I893</f>
        <v>ALTER TABLE TM_TEST_TRIAL_LIST</v>
      </c>
      <c r="J894" t="str">
        <f t="shared" si="392"/>
        <v xml:space="preserve"> ADD  MODIFICATION_DATE VARCHAR(30);</v>
      </c>
      <c r="K894" s="25" t="str">
        <f t="shared" si="385"/>
        <v>MODIFICATION_DATE,</v>
      </c>
      <c r="L894" s="12"/>
      <c r="M894" s="18" t="str">
        <f t="shared" si="386"/>
        <v>MODIFICATION_DATE,</v>
      </c>
      <c r="N894" s="5" t="str">
        <f t="shared" si="391"/>
        <v>MODIFICATION_DATE VARCHAR(30),</v>
      </c>
      <c r="O894" s="1" t="s">
        <v>9</v>
      </c>
      <c r="P894" t="s">
        <v>8</v>
      </c>
      <c r="W894" s="17" t="str">
        <f t="shared" si="387"/>
        <v>modificationDate</v>
      </c>
      <c r="X894" s="3" t="str">
        <f t="shared" si="388"/>
        <v>"modificationDate":"",</v>
      </c>
      <c r="Y894" s="22" t="str">
        <f t="shared" si="389"/>
        <v>public static String MODIFICATION_DATE="modificationDate";</v>
      </c>
      <c r="Z894" s="7" t="str">
        <f t="shared" si="390"/>
        <v>private String modificationDate="";</v>
      </c>
    </row>
    <row r="895" spans="2:26" ht="19.2" x14ac:dyDescent="0.45">
      <c r="B895" s="1" t="s">
        <v>567</v>
      </c>
      <c r="C895" s="1" t="s">
        <v>1</v>
      </c>
      <c r="D895" s="4">
        <v>45</v>
      </c>
      <c r="I895" t="str">
        <f>I894</f>
        <v>ALTER TABLE TM_TEST_TRIAL_LIST</v>
      </c>
      <c r="J895" t="str">
        <f t="shared" si="392"/>
        <v xml:space="preserve"> ADD  FK_SCENARIO_ID VARCHAR(45);</v>
      </c>
      <c r="K895" s="25" t="str">
        <f t="shared" si="385"/>
        <v>FK_SCENARIO_ID,</v>
      </c>
      <c r="L895" s="12"/>
      <c r="M895" s="18" t="str">
        <f t="shared" si="386"/>
        <v>FK_SCENARIO_ID,</v>
      </c>
      <c r="N895" s="5" t="str">
        <f t="shared" si="391"/>
        <v>FK_SCENARIO_ID VARCHAR(45),</v>
      </c>
      <c r="O895" s="1" t="s">
        <v>10</v>
      </c>
      <c r="P895" t="s">
        <v>558</v>
      </c>
      <c r="Q895" t="s">
        <v>2</v>
      </c>
      <c r="W895" s="17" t="str">
        <f t="shared" si="387"/>
        <v>fkScenarioId</v>
      </c>
      <c r="X895" s="3" t="str">
        <f t="shared" si="388"/>
        <v>"fkScenarioId":"",</v>
      </c>
      <c r="Y895" s="22" t="str">
        <f t="shared" si="389"/>
        <v>public static String FK_SCENARIO_ID="fkScenarioId";</v>
      </c>
      <c r="Z895" s="7" t="str">
        <f t="shared" si="390"/>
        <v>private String fkScenarioId="";</v>
      </c>
    </row>
    <row r="896" spans="2:26" ht="19.2" x14ac:dyDescent="0.45">
      <c r="B896" s="1" t="s">
        <v>586</v>
      </c>
      <c r="C896" s="1" t="s">
        <v>1</v>
      </c>
      <c r="D896" s="4">
        <v>45</v>
      </c>
      <c r="I896" t="str">
        <f>I893</f>
        <v>ALTER TABLE TM_TEST_TRIAL_LIST</v>
      </c>
      <c r="J896" t="str">
        <f>CONCATENATE(LEFT(CONCATENATE(" ADD "," ",N896,";"),LEN(CONCATENATE(" ADD "," ",N896,";"))-2),";")</f>
        <v xml:space="preserve"> ADD  FK_CREATED_BY VARCHAR(45);</v>
      </c>
      <c r="K896" s="25" t="str">
        <f t="shared" si="385"/>
        <v>FK_CREATED_BY,</v>
      </c>
      <c r="L896" s="12"/>
      <c r="M896" s="18" t="str">
        <f>CONCATENATE(B896,",")</f>
        <v>FK_CREATED_BY,</v>
      </c>
      <c r="N896" s="5" t="str">
        <f>CONCATENATE(B896," ",C896,"(",D896,")",",")</f>
        <v>FK_CREATED_BY VARCHAR(45),</v>
      </c>
      <c r="O896" s="1" t="s">
        <v>10</v>
      </c>
      <c r="P896" t="s">
        <v>282</v>
      </c>
      <c r="Q896" t="s">
        <v>128</v>
      </c>
      <c r="W896" s="17" t="str">
        <f>CONCATENATE(,LOWER(O896),UPPER(LEFT(P896,1)),LOWER(RIGHT(P896,LEN(P896)-IF(LEN(P896)&gt;0,1,LEN(P896)))),UPPER(LEFT(Q896,1)),LOWER(RIGHT(Q896,LEN(Q896)-IF(LEN(Q896)&gt;0,1,LEN(Q896)))),UPPER(LEFT(R896,1)),LOWER(RIGHT(R896,LEN(R896)-IF(LEN(R896)&gt;0,1,LEN(R896)))),UPPER(LEFT(S896,1)),LOWER(RIGHT(S896,LEN(S896)-IF(LEN(S896)&gt;0,1,LEN(S896)))),UPPER(LEFT(T896,1)),LOWER(RIGHT(T896,LEN(T896)-IF(LEN(T896)&gt;0,1,LEN(T896)))),UPPER(LEFT(U896,1)),LOWER(RIGHT(U896,LEN(U896)-IF(LEN(U896)&gt;0,1,LEN(U896)))),UPPER(LEFT(V896,1)),LOWER(RIGHT(V896,LEN(V896)-IF(LEN(V896)&gt;0,1,LEN(V896)))))</f>
        <v>fkCreatedBy</v>
      </c>
      <c r="X896" s="3" t="str">
        <f>CONCATENATE("""",W896,"""",":","""","""",",")</f>
        <v>"fkCreatedBy":"",</v>
      </c>
      <c r="Y896" s="22" t="str">
        <f>CONCATENATE("public static String ",,B896,,"=","""",W896,""";")</f>
        <v>public static String FK_CREATED_BY="fkCreatedBy";</v>
      </c>
      <c r="Z896" s="7" t="str">
        <f>CONCATENATE("private String ",W896,"=","""""",";")</f>
        <v>private String fkCreatedBy="";</v>
      </c>
    </row>
    <row r="897" spans="2:26" ht="26.4" x14ac:dyDescent="0.45">
      <c r="B897" s="1" t="s">
        <v>339</v>
      </c>
      <c r="C897" s="1" t="s">
        <v>1</v>
      </c>
      <c r="D897" s="4">
        <v>45</v>
      </c>
      <c r="I897" t="str">
        <f>I893</f>
        <v>ALTER TABLE TM_TEST_TRIAL_LIST</v>
      </c>
      <c r="J897" t="str">
        <f>CONCATENATE(LEFT(CONCATENATE(" ADD "," ",N897,";"),LEN(CONCATENATE(" ADD "," ",N897,";"))-2),";")</f>
        <v xml:space="preserve"> ADD  CREATED_BY_NAME VARCHAR(45);</v>
      </c>
      <c r="K897" s="25" t="s">
        <v>587</v>
      </c>
      <c r="L897" s="12"/>
      <c r="M897" s="18" t="str">
        <f>CONCATENATE(B897,",")</f>
        <v>CREATED_BY_NAME,</v>
      </c>
      <c r="N897" s="5" t="str">
        <f>CONCATENATE(B897," ",C897,"(",D897,")",",")</f>
        <v>CREATED_BY_NAME VARCHAR(45),</v>
      </c>
      <c r="O897" s="1" t="s">
        <v>282</v>
      </c>
      <c r="P897" t="s">
        <v>128</v>
      </c>
      <c r="Q897" t="s">
        <v>0</v>
      </c>
      <c r="W897" s="17" t="str">
        <f>CONCATENATE(,LOWER(O897),UPPER(LEFT(P897,1)),LOWER(RIGHT(P897,LEN(P897)-IF(LEN(P897)&gt;0,1,LEN(P897)))),UPPER(LEFT(Q897,1)),LOWER(RIGHT(Q897,LEN(Q897)-IF(LEN(Q897)&gt;0,1,LEN(Q897)))),UPPER(LEFT(R897,1)),LOWER(RIGHT(R897,LEN(R897)-IF(LEN(R897)&gt;0,1,LEN(R897)))),UPPER(LEFT(S897,1)),LOWER(RIGHT(S897,LEN(S897)-IF(LEN(S897)&gt;0,1,LEN(S897)))),UPPER(LEFT(T897,1)),LOWER(RIGHT(T897,LEN(T897)-IF(LEN(T897)&gt;0,1,LEN(T897)))),UPPER(LEFT(U897,1)),LOWER(RIGHT(U897,LEN(U897)-IF(LEN(U897)&gt;0,1,LEN(U897)))),UPPER(LEFT(V897,1)),LOWER(RIGHT(V897,LEN(V897)-IF(LEN(V897)&gt;0,1,LEN(V897)))))</f>
        <v>createdByName</v>
      </c>
      <c r="X897" s="3" t="str">
        <f>CONCATENATE("""",W897,"""",":","""","""",",")</f>
        <v>"createdByName":"",</v>
      </c>
      <c r="Y897" s="22" t="str">
        <f>CONCATENATE("public static String ",,B897,,"=","""",W897,""";")</f>
        <v>public static String CREATED_BY_NAME="createdByName";</v>
      </c>
      <c r="Z897" s="7" t="str">
        <f>CONCATENATE("private String ",W897,"=","""""",";")</f>
        <v>private String createdByName="";</v>
      </c>
    </row>
    <row r="898" spans="2:26" ht="19.2" x14ac:dyDescent="0.45">
      <c r="B898" s="1" t="s">
        <v>589</v>
      </c>
      <c r="C898" s="1" t="s">
        <v>1</v>
      </c>
      <c r="D898" s="4">
        <v>45</v>
      </c>
      <c r="I898" t="str">
        <f>I894</f>
        <v>ALTER TABLE TM_TEST_TRIAL_LIST</v>
      </c>
      <c r="J898" t="str">
        <f t="shared" si="392"/>
        <v xml:space="preserve"> ADD  CREATED_BY_AVATAR VARCHAR(45);</v>
      </c>
      <c r="K898" s="25" t="s">
        <v>590</v>
      </c>
      <c r="L898" s="12"/>
      <c r="M898" s="18" t="str">
        <f t="shared" si="386"/>
        <v>CREATED_BY_AVATAR,</v>
      </c>
      <c r="N898" s="5" t="str">
        <f t="shared" si="391"/>
        <v>CREATED_BY_AVATAR VARCHAR(45),</v>
      </c>
      <c r="O898" s="1" t="s">
        <v>282</v>
      </c>
      <c r="P898" t="s">
        <v>128</v>
      </c>
      <c r="Q898" t="s">
        <v>372</v>
      </c>
      <c r="W898" s="17" t="str">
        <f t="shared" si="387"/>
        <v>createdByAvatar</v>
      </c>
      <c r="X898" s="3" t="str">
        <f t="shared" si="388"/>
        <v>"createdByAvatar":"",</v>
      </c>
      <c r="Y898" s="22" t="str">
        <f t="shared" si="389"/>
        <v>public static String CREATED_BY_AVATAR="createdByAvatar";</v>
      </c>
      <c r="Z898" s="7" t="str">
        <f t="shared" si="390"/>
        <v>private String createdByAvatar="";</v>
      </c>
    </row>
    <row r="899" spans="2:26" ht="19.2" x14ac:dyDescent="0.45">
      <c r="B899" s="1" t="s">
        <v>568</v>
      </c>
      <c r="C899" s="1" t="s">
        <v>1</v>
      </c>
      <c r="D899" s="4">
        <v>45</v>
      </c>
      <c r="I899">
        <f>I882</f>
        <v>0</v>
      </c>
      <c r="J899" t="str">
        <f t="shared" si="392"/>
        <v xml:space="preserve"> ADD  TRIAL_DATE VARCHAR(45);</v>
      </c>
      <c r="K899" s="25" t="str">
        <f t="shared" si="385"/>
        <v>TRIAL_DATE,</v>
      </c>
      <c r="L899" s="12"/>
      <c r="M899" s="18" t="str">
        <f t="shared" si="386"/>
        <v>TRIAL_DATE,</v>
      </c>
      <c r="N899" s="5" t="str">
        <f t="shared" si="391"/>
        <v>TRIAL_DATE VARCHAR(45),</v>
      </c>
      <c r="O899" s="1" t="s">
        <v>572</v>
      </c>
      <c r="P899" t="s">
        <v>8</v>
      </c>
      <c r="W899" s="17" t="str">
        <f t="shared" si="387"/>
        <v>trialDate</v>
      </c>
      <c r="X899" s="3" t="str">
        <f t="shared" si="388"/>
        <v>"trialDate":"",</v>
      </c>
      <c r="Y899" s="22" t="str">
        <f t="shared" si="389"/>
        <v>public static String TRIAL_DATE="trialDate";</v>
      </c>
      <c r="Z899" s="7" t="str">
        <f t="shared" si="390"/>
        <v>private String trialDate="";</v>
      </c>
    </row>
    <row r="900" spans="2:26" ht="19.2" x14ac:dyDescent="0.45">
      <c r="B900" s="1" t="s">
        <v>569</v>
      </c>
      <c r="C900" s="1" t="s">
        <v>1</v>
      </c>
      <c r="D900" s="4">
        <v>45</v>
      </c>
      <c r="I900" t="str">
        <f>I701</f>
        <v>ALTER TABLE TM_REL_BACKLOG_AND_LABEL</v>
      </c>
      <c r="J900" t="str">
        <f t="shared" si="392"/>
        <v xml:space="preserve"> ADD  TRIAL_TIME VARCHAR(45);</v>
      </c>
      <c r="K900" s="25" t="str">
        <f t="shared" si="385"/>
        <v>TRIAL_TIME,</v>
      </c>
      <c r="L900" s="12"/>
      <c r="M900" s="18" t="str">
        <f t="shared" si="386"/>
        <v>TRIAL_TIME,</v>
      </c>
      <c r="N900" s="5" t="str">
        <f t="shared" si="391"/>
        <v>TRIAL_TIME VARCHAR(45),</v>
      </c>
      <c r="O900" s="1" t="s">
        <v>572</v>
      </c>
      <c r="P900" t="s">
        <v>133</v>
      </c>
      <c r="W900" s="17" t="str">
        <f t="shared" si="387"/>
        <v>trialTime</v>
      </c>
      <c r="X900" s="3" t="str">
        <f t="shared" si="388"/>
        <v>"trialTime":"",</v>
      </c>
      <c r="Y900" s="22" t="str">
        <f t="shared" si="389"/>
        <v>public static String TRIAL_TIME="trialTime";</v>
      </c>
      <c r="Z900" s="7" t="str">
        <f t="shared" si="390"/>
        <v>private String trialTime="";</v>
      </c>
    </row>
    <row r="901" spans="2:26" ht="19.2" x14ac:dyDescent="0.45">
      <c r="B901" s="1" t="s">
        <v>570</v>
      </c>
      <c r="C901" s="1" t="s">
        <v>1</v>
      </c>
      <c r="D901" s="4">
        <v>555</v>
      </c>
      <c r="I901">
        <f>I884</f>
        <v>0</v>
      </c>
      <c r="J901" t="str">
        <f t="shared" si="392"/>
        <v xml:space="preserve"> ADD  ACTUAL_RESULT VARCHAR(555);</v>
      </c>
      <c r="K901" s="25" t="str">
        <f t="shared" si="385"/>
        <v>ACTUAL_RESULT,</v>
      </c>
      <c r="L901" s="12"/>
      <c r="M901" s="18" t="str">
        <f t="shared" si="386"/>
        <v>ACTUAL_RESULT,</v>
      </c>
      <c r="N901" s="5" t="str">
        <f t="shared" si="391"/>
        <v>ACTUAL_RESULT VARCHAR(555),</v>
      </c>
      <c r="O901" s="1" t="s">
        <v>573</v>
      </c>
      <c r="P901" t="s">
        <v>563</v>
      </c>
      <c r="W901" s="17" t="str">
        <f t="shared" si="387"/>
        <v>actualResult</v>
      </c>
      <c r="X901" s="3" t="str">
        <f t="shared" si="388"/>
        <v>"actualResult":"",</v>
      </c>
      <c r="Y901" s="22" t="str">
        <f t="shared" si="389"/>
        <v>public static String ACTUAL_RESULT="actualResult";</v>
      </c>
      <c r="Z901" s="7" t="str">
        <f t="shared" si="390"/>
        <v>private String actualResult="";</v>
      </c>
    </row>
    <row r="902" spans="2:26" ht="19.2" x14ac:dyDescent="0.45">
      <c r="B902" s="1" t="s">
        <v>571</v>
      </c>
      <c r="C902" s="1" t="s">
        <v>1</v>
      </c>
      <c r="D902" s="4">
        <v>44</v>
      </c>
      <c r="I902" t="str">
        <f>I699</f>
        <v>ALTER TABLE TM_REL_BACKLOG_AND_LABEL</v>
      </c>
      <c r="J902" t="str">
        <f t="shared" si="392"/>
        <v xml:space="preserve"> ADD  TRIAL_STATUS VARCHAR(44);</v>
      </c>
      <c r="K902" s="25" t="str">
        <f t="shared" si="385"/>
        <v>TRIAL_STATUS,</v>
      </c>
      <c r="L902" s="12"/>
      <c r="M902" s="18" t="str">
        <f t="shared" si="386"/>
        <v>TRIAL_STATUS,</v>
      </c>
      <c r="N902" s="5" t="str">
        <f t="shared" si="391"/>
        <v>TRIAL_STATUS VARCHAR(44),</v>
      </c>
      <c r="O902" s="1" t="s">
        <v>572</v>
      </c>
      <c r="P902" t="s">
        <v>3</v>
      </c>
      <c r="W902" s="17" t="str">
        <f t="shared" si="387"/>
        <v>trialStatus</v>
      </c>
      <c r="X902" s="3" t="str">
        <f t="shared" si="388"/>
        <v>"trialStatus":"",</v>
      </c>
      <c r="Y902" s="22" t="str">
        <f t="shared" si="389"/>
        <v>public static String TRIAL_STATUS="trialStatus";</v>
      </c>
      <c r="Z902" s="7" t="str">
        <f t="shared" si="390"/>
        <v>private String trialStatus="";</v>
      </c>
    </row>
    <row r="903" spans="2:26" ht="19.2" x14ac:dyDescent="0.45">
      <c r="B903" s="1" t="s">
        <v>374</v>
      </c>
      <c r="C903" s="1" t="s">
        <v>1</v>
      </c>
      <c r="D903" s="4">
        <v>555</v>
      </c>
      <c r="I903" t="str">
        <f>I701</f>
        <v>ALTER TABLE TM_REL_BACKLOG_AND_LABEL</v>
      </c>
      <c r="J903" t="str">
        <f t="shared" si="392"/>
        <v xml:space="preserve"> ADD  FILE_NAME VARCHAR(555);</v>
      </c>
      <c r="K903" s="25" t="str">
        <f t="shared" si="385"/>
        <v>FILE_NAME,</v>
      </c>
      <c r="L903" s="12"/>
      <c r="M903" s="18" t="str">
        <f t="shared" si="386"/>
        <v>FILE_NAME,</v>
      </c>
      <c r="N903" s="5" t="str">
        <f t="shared" si="391"/>
        <v>FILE_NAME VARCHAR(555),</v>
      </c>
      <c r="O903" s="1" t="s">
        <v>324</v>
      </c>
      <c r="P903" t="s">
        <v>0</v>
      </c>
      <c r="W903" s="17" t="str">
        <f t="shared" si="387"/>
        <v>fileName</v>
      </c>
      <c r="X903" s="3" t="str">
        <f t="shared" si="388"/>
        <v>"fileName":"",</v>
      </c>
      <c r="Y903" s="22" t="str">
        <f t="shared" si="389"/>
        <v>public static String FILE_NAME="fileName";</v>
      </c>
      <c r="Z903" s="7" t="str">
        <f t="shared" si="390"/>
        <v>private String fileName="";</v>
      </c>
    </row>
    <row r="904" spans="2:26" ht="19.2" x14ac:dyDescent="0.45">
      <c r="B904" s="1" t="s">
        <v>367</v>
      </c>
      <c r="C904" s="1" t="s">
        <v>1</v>
      </c>
      <c r="D904" s="4">
        <v>44</v>
      </c>
      <c r="I904">
        <f>I705</f>
        <v>0</v>
      </c>
      <c r="J904" t="str">
        <f t="shared" si="392"/>
        <v xml:space="preserve"> ADD  FK_BACKLOG_ID VARCHAR(44);</v>
      </c>
      <c r="K904" s="25" t="str">
        <f t="shared" si="385"/>
        <v>FK_BACKLOG_ID,</v>
      </c>
      <c r="L904" s="12"/>
      <c r="M904" s="18" t="str">
        <f t="shared" si="386"/>
        <v>FK_BACKLOG_ID,</v>
      </c>
      <c r="N904" s="5" t="str">
        <f t="shared" si="391"/>
        <v>FK_BACKLOG_ID VARCHAR(44),</v>
      </c>
      <c r="O904" s="1" t="s">
        <v>10</v>
      </c>
      <c r="P904" t="s">
        <v>354</v>
      </c>
      <c r="Q904" t="s">
        <v>2</v>
      </c>
      <c r="W904" s="17" t="str">
        <f t="shared" si="387"/>
        <v>fkBacklogId</v>
      </c>
      <c r="X904" s="3" t="str">
        <f t="shared" si="388"/>
        <v>"fkBacklogId":"",</v>
      </c>
      <c r="Y904" s="22" t="str">
        <f t="shared" si="389"/>
        <v>public static String FK_BACKLOG_ID="fkBacklogId";</v>
      </c>
      <c r="Z904" s="7" t="str">
        <f t="shared" si="390"/>
        <v>private String fkBacklogId="";</v>
      </c>
    </row>
    <row r="905" spans="2:26" ht="19.2" x14ac:dyDescent="0.45">
      <c r="B905" s="1" t="s">
        <v>318</v>
      </c>
      <c r="C905" s="1" t="s">
        <v>1</v>
      </c>
      <c r="D905" s="4">
        <v>44</v>
      </c>
      <c r="I905">
        <f>I706</f>
        <v>0</v>
      </c>
      <c r="J905" t="str">
        <f t="shared" si="392"/>
        <v xml:space="preserve"> ADD  FK_TASK_ID VARCHAR(44);</v>
      </c>
      <c r="K905" s="25" t="str">
        <f t="shared" si="385"/>
        <v>FK_TASK_ID,</v>
      </c>
      <c r="L905" s="12"/>
      <c r="M905" s="18" t="str">
        <f t="shared" si="386"/>
        <v>FK_TASK_ID,</v>
      </c>
      <c r="N905" s="5" t="str">
        <f t="shared" si="391"/>
        <v>FK_TASK_ID VARCHAR(44),</v>
      </c>
      <c r="O905" s="1" t="s">
        <v>10</v>
      </c>
      <c r="P905" t="s">
        <v>311</v>
      </c>
      <c r="Q905" t="s">
        <v>2</v>
      </c>
      <c r="W905" s="17" t="str">
        <f t="shared" si="387"/>
        <v>fkTaskId</v>
      </c>
      <c r="X905" s="3" t="str">
        <f t="shared" si="388"/>
        <v>"fkTaskId":"",</v>
      </c>
      <c r="Y905" s="22" t="str">
        <f t="shared" si="389"/>
        <v>public static String FK_TASK_ID="fkTaskId";</v>
      </c>
      <c r="Z905" s="7" t="str">
        <f t="shared" si="390"/>
        <v>private String fkTaskId="";</v>
      </c>
    </row>
    <row r="906" spans="2:26" ht="19.2" x14ac:dyDescent="0.45">
      <c r="B906" s="1" t="s">
        <v>576</v>
      </c>
      <c r="C906" s="1" t="s">
        <v>1</v>
      </c>
      <c r="D906" s="4">
        <v>44</v>
      </c>
      <c r="I906" t="str">
        <f>I702</f>
        <v>ALTER TABLE TM_REL_BACKLOG_AND_LABEL</v>
      </c>
      <c r="J906" t="str">
        <f t="shared" si="392"/>
        <v xml:space="preserve"> ADD  IS_NOTIFIED_AS_BUG VARCHAR(44);</v>
      </c>
      <c r="K906" s="25" t="str">
        <f t="shared" si="385"/>
        <v>IS_NOTIFIED_AS_BUG,</v>
      </c>
      <c r="L906" s="12"/>
      <c r="M906" s="18" t="str">
        <f t="shared" si="386"/>
        <v>IS_NOTIFIED_AS_BUG,</v>
      </c>
      <c r="N906" s="5" t="str">
        <f t="shared" si="391"/>
        <v>IS_NOTIFIED_AS_BUG VARCHAR(44),</v>
      </c>
      <c r="O906" s="1" t="s">
        <v>112</v>
      </c>
      <c r="P906" t="s">
        <v>574</v>
      </c>
      <c r="Q906" t="s">
        <v>575</v>
      </c>
      <c r="R906" t="s">
        <v>409</v>
      </c>
      <c r="W906" s="17" t="str">
        <f t="shared" si="387"/>
        <v>isNotifiedAsBug</v>
      </c>
      <c r="X906" s="3" t="str">
        <f t="shared" si="388"/>
        <v>"isNotifiedAsBug":"",</v>
      </c>
      <c r="Y906" s="22" t="str">
        <f t="shared" si="389"/>
        <v>public static String IS_NOTIFIED_AS_BUG="isNotifiedAsBug";</v>
      </c>
      <c r="Z906" s="7" t="str">
        <f t="shared" si="390"/>
        <v>private String isNotifiedAsBug="";</v>
      </c>
    </row>
    <row r="907" spans="2:26" ht="19.2" x14ac:dyDescent="0.45">
      <c r="B907" s="1" t="s">
        <v>14</v>
      </c>
      <c r="C907" s="1" t="s">
        <v>1</v>
      </c>
      <c r="D907" s="4">
        <v>555</v>
      </c>
      <c r="I907">
        <f>I703</f>
        <v>0</v>
      </c>
      <c r="J907" t="str">
        <f t="shared" si="392"/>
        <v xml:space="preserve"> ADD  DESCRIPTION VARCHAR(555);</v>
      </c>
      <c r="K907" s="25" t="str">
        <f>CONCATENATE(B907,"")</f>
        <v>DESCRIPTION</v>
      </c>
      <c r="L907" s="12"/>
      <c r="M907" s="18" t="str">
        <f t="shared" si="386"/>
        <v>DESCRIPTION,</v>
      </c>
      <c r="N907" s="5" t="str">
        <f t="shared" si="391"/>
        <v>DESCRIPTION VARCHAR(555),</v>
      </c>
      <c r="O907" s="1" t="s">
        <v>14</v>
      </c>
      <c r="W907" s="17" t="str">
        <f t="shared" si="387"/>
        <v>description</v>
      </c>
      <c r="X907" s="3" t="str">
        <f t="shared" si="388"/>
        <v>"description":"",</v>
      </c>
      <c r="Y907" s="22" t="str">
        <f t="shared" si="389"/>
        <v>public static String DESCRIPTION="description";</v>
      </c>
      <c r="Z907" s="7" t="str">
        <f t="shared" si="390"/>
        <v>private String description="";</v>
      </c>
    </row>
    <row r="908" spans="2:26" ht="19.2" x14ac:dyDescent="0.45">
      <c r="C908" s="1"/>
      <c r="D908" s="8"/>
      <c r="K908" s="29" t="str">
        <f>CONCATENATE(" FROM ",LEFT(B890,LEN(B890)-5)," T")</f>
        <v xml:space="preserve"> FROM TM_TEST_TRIAL T</v>
      </c>
      <c r="M908" s="18"/>
      <c r="N908" s="33" t="s">
        <v>130</v>
      </c>
      <c r="O908" s="1"/>
      <c r="W908" s="17"/>
    </row>
    <row r="909" spans="2:26" ht="19.2" x14ac:dyDescent="0.45">
      <c r="C909" s="14"/>
      <c r="D909" s="9"/>
      <c r="K909" s="29"/>
      <c r="M909" s="20"/>
      <c r="N909" s="33"/>
      <c r="O909" s="14"/>
      <c r="W909" s="17"/>
    </row>
    <row r="910" spans="2:26" x14ac:dyDescent="0.3">
      <c r="B910" s="2" t="s">
        <v>687</v>
      </c>
      <c r="I910" t="str">
        <f>CONCATENATE("ALTER TABLE"," ",B910)</f>
        <v>ALTER TABLE TM_CHANGE_REQ_LABEL</v>
      </c>
      <c r="K910" s="25"/>
      <c r="N910" s="5" t="str">
        <f>CONCATENATE("CREATE TABLE ",B910," ","(")</f>
        <v>CREATE TABLE TM_CHANGE_REQ_LABEL (</v>
      </c>
    </row>
    <row r="911" spans="2:26" ht="19.2" x14ac:dyDescent="0.45">
      <c r="B911" s="1" t="s">
        <v>2</v>
      </c>
      <c r="C911" s="1" t="s">
        <v>1</v>
      </c>
      <c r="D911" s="4">
        <v>30</v>
      </c>
      <c r="E911" s="24" t="s">
        <v>113</v>
      </c>
      <c r="I911" t="str">
        <f>I910</f>
        <v>ALTER TABLE TM_CHANGE_REQ_LABEL</v>
      </c>
      <c r="L911" s="12"/>
      <c r="M911" s="18" t="str">
        <f t="shared" ref="M911:M922" si="393">CONCATENATE(B911,",")</f>
        <v>ID,</v>
      </c>
      <c r="N911" s="5" t="str">
        <f>CONCATENATE(B911," ",C911,"(",D911,") ",E911," ,")</f>
        <v>ID VARCHAR(30) NOT NULL ,</v>
      </c>
      <c r="O911" s="1" t="s">
        <v>2</v>
      </c>
      <c r="P911" s="6"/>
      <c r="Q911" s="6"/>
      <c r="R911" s="6"/>
      <c r="S911" s="6"/>
      <c r="T911" s="6"/>
      <c r="U911" s="6"/>
      <c r="V911" s="6"/>
      <c r="W911" s="17" t="str">
        <f t="shared" ref="W911:W922" si="394">CONCATENATE(,LOWER(O911),UPPER(LEFT(P911,1)),LOWER(RIGHT(P911,LEN(P911)-IF(LEN(P911)&gt;0,1,LEN(P911)))),UPPER(LEFT(Q911,1)),LOWER(RIGHT(Q911,LEN(Q911)-IF(LEN(Q911)&gt;0,1,LEN(Q911)))),UPPER(LEFT(R911,1)),LOWER(RIGHT(R911,LEN(R911)-IF(LEN(R911)&gt;0,1,LEN(R911)))),UPPER(LEFT(S911,1)),LOWER(RIGHT(S911,LEN(S911)-IF(LEN(S911)&gt;0,1,LEN(S911)))),UPPER(LEFT(T911,1)),LOWER(RIGHT(T911,LEN(T911)-IF(LEN(T911)&gt;0,1,LEN(T911)))),UPPER(LEFT(U911,1)),LOWER(RIGHT(U911,LEN(U911)-IF(LEN(U911)&gt;0,1,LEN(U911)))),UPPER(LEFT(V911,1)),LOWER(RIGHT(V911,LEN(V911)-IF(LEN(V911)&gt;0,1,LEN(V911)))))</f>
        <v>id</v>
      </c>
      <c r="X911" s="3" t="str">
        <f t="shared" ref="X911:X922" si="395">CONCATENATE("""",W911,"""",":","""","""",",")</f>
        <v>"id":"",</v>
      </c>
      <c r="Y911" s="22" t="str">
        <f t="shared" ref="Y911:Y922" si="396">CONCATENATE("public static String ",,B911,,"=","""",W911,""";")</f>
        <v>public static String ID="id";</v>
      </c>
      <c r="Z911" s="7" t="str">
        <f t="shared" ref="Z911:Z922" si="397">CONCATENATE("private String ",W911,"=","""""",";")</f>
        <v>private String id="";</v>
      </c>
    </row>
    <row r="912" spans="2:26" ht="19.2" x14ac:dyDescent="0.45">
      <c r="B912" s="1" t="s">
        <v>3</v>
      </c>
      <c r="C912" s="1" t="s">
        <v>1</v>
      </c>
      <c r="D912" s="4">
        <v>10</v>
      </c>
      <c r="I912" t="str">
        <f>I911</f>
        <v>ALTER TABLE TM_CHANGE_REQ_LABEL</v>
      </c>
      <c r="K912" s="21" t="s">
        <v>436</v>
      </c>
      <c r="L912" s="12"/>
      <c r="M912" s="18" t="str">
        <f t="shared" si="393"/>
        <v>STATUS,</v>
      </c>
      <c r="N912" s="5" t="str">
        <f t="shared" ref="N912:N922" si="398">CONCATENATE(B912," ",C912,"(",D912,")",",")</f>
        <v>STATUS VARCHAR(10),</v>
      </c>
      <c r="O912" s="1" t="s">
        <v>3</v>
      </c>
      <c r="W912" s="17" t="str">
        <f t="shared" si="394"/>
        <v>status</v>
      </c>
      <c r="X912" s="3" t="str">
        <f t="shared" si="395"/>
        <v>"status":"",</v>
      </c>
      <c r="Y912" s="22" t="str">
        <f t="shared" si="396"/>
        <v>public static String STATUS="status";</v>
      </c>
      <c r="Z912" s="7" t="str">
        <f t="shared" si="397"/>
        <v>private String status="";</v>
      </c>
    </row>
    <row r="913" spans="2:26" ht="19.2" x14ac:dyDescent="0.45">
      <c r="B913" s="1" t="s">
        <v>4</v>
      </c>
      <c r="C913" s="1" t="s">
        <v>1</v>
      </c>
      <c r="D913" s="4">
        <v>30</v>
      </c>
      <c r="I913" t="str">
        <f>I912</f>
        <v>ALTER TABLE TM_CHANGE_REQ_LABEL</v>
      </c>
      <c r="J913" t="str">
        <f t="shared" ref="J913:J922" si="399">CONCATENATE(LEFT(CONCATENATE(" ADD "," ",N913,";"),LEN(CONCATENATE(" ADD "," ",N913,";"))-2),";")</f>
        <v xml:space="preserve"> ADD  INSERT_DATE VARCHAR(30);</v>
      </c>
      <c r="K913" s="21" t="str">
        <f t="shared" ref="K913:K922" si="400">CONCATENATE(LEFT(CONCATENATE("  ALTER COLUMN  "," ",N913,";"),LEN(CONCATENATE("  ALTER COLUMN  "," ",N913,";"))-2),";")</f>
        <v xml:space="preserve">  ALTER COLUMN   INSERT_DATE VARCHAR(30);</v>
      </c>
      <c r="L913" s="12"/>
      <c r="M913" s="18" t="str">
        <f t="shared" si="393"/>
        <v>INSERT_DATE,</v>
      </c>
      <c r="N913" s="5" t="str">
        <f t="shared" si="398"/>
        <v>INSERT_DATE VARCHAR(30),</v>
      </c>
      <c r="O913" s="1" t="s">
        <v>7</v>
      </c>
      <c r="P913" t="s">
        <v>8</v>
      </c>
      <c r="W913" s="17" t="str">
        <f t="shared" si="394"/>
        <v>insertDate</v>
      </c>
      <c r="X913" s="3" t="str">
        <f t="shared" si="395"/>
        <v>"insertDate":"",</v>
      </c>
      <c r="Y913" s="22" t="str">
        <f t="shared" si="396"/>
        <v>public static String INSERT_DATE="insertDate";</v>
      </c>
      <c r="Z913" s="7" t="str">
        <f t="shared" si="397"/>
        <v>private String insertDate="";</v>
      </c>
    </row>
    <row r="914" spans="2:26" ht="19.2" x14ac:dyDescent="0.45">
      <c r="B914" s="1" t="s">
        <v>5</v>
      </c>
      <c r="C914" s="1" t="s">
        <v>1</v>
      </c>
      <c r="D914" s="4">
        <v>30</v>
      </c>
      <c r="I914" t="str">
        <f>I913</f>
        <v>ALTER TABLE TM_CHANGE_REQ_LABEL</v>
      </c>
      <c r="J914" t="str">
        <f t="shared" si="399"/>
        <v xml:space="preserve"> ADD  MODIFICATION_DATE VARCHAR(30);</v>
      </c>
      <c r="K914" s="21" t="str">
        <f t="shared" si="400"/>
        <v xml:space="preserve">  ALTER COLUMN   MODIFICATION_DATE VARCHAR(30);</v>
      </c>
      <c r="L914" s="12"/>
      <c r="M914" s="18" t="str">
        <f t="shared" si="393"/>
        <v>MODIFICATION_DATE,</v>
      </c>
      <c r="N914" s="5" t="str">
        <f t="shared" si="398"/>
        <v>MODIFICATION_DATE VARCHAR(30),</v>
      </c>
      <c r="O914" s="1" t="s">
        <v>9</v>
      </c>
      <c r="P914" t="s">
        <v>8</v>
      </c>
      <c r="W914" s="17" t="str">
        <f t="shared" si="394"/>
        <v>modificationDate</v>
      </c>
      <c r="X914" s="3" t="str">
        <f t="shared" si="395"/>
        <v>"modificationDate":"",</v>
      </c>
      <c r="Y914" s="22" t="str">
        <f t="shared" si="396"/>
        <v>public static String MODIFICATION_DATE="modificationDate";</v>
      </c>
      <c r="Z914" s="7" t="str">
        <f t="shared" si="397"/>
        <v>private String modificationDate="";</v>
      </c>
    </row>
    <row r="915" spans="2:26" ht="19.2" x14ac:dyDescent="0.45">
      <c r="B915" s="1" t="s">
        <v>274</v>
      </c>
      <c r="C915" s="1" t="s">
        <v>1</v>
      </c>
      <c r="D915" s="4">
        <v>45</v>
      </c>
      <c r="I915" t="str">
        <f>I914</f>
        <v>ALTER TABLE TM_CHANGE_REQ_LABEL</v>
      </c>
      <c r="J915" t="str">
        <f t="shared" si="399"/>
        <v xml:space="preserve"> ADD  FK_PROJECT_ID VARCHAR(45);</v>
      </c>
      <c r="K915" s="21" t="str">
        <f t="shared" si="400"/>
        <v xml:space="preserve">  ALTER COLUMN   FK_PROJECT_ID VARCHAR(45);</v>
      </c>
      <c r="L915" s="12"/>
      <c r="M915" s="18" t="str">
        <f t="shared" si="393"/>
        <v>FK_PROJECT_ID,</v>
      </c>
      <c r="N915" s="5" t="str">
        <f t="shared" si="398"/>
        <v>FK_PROJECT_ID VARCHAR(45),</v>
      </c>
      <c r="O915" s="1" t="s">
        <v>10</v>
      </c>
      <c r="P915" t="s">
        <v>288</v>
      </c>
      <c r="Q915" t="s">
        <v>2</v>
      </c>
      <c r="W915" s="17" t="str">
        <f t="shared" si="394"/>
        <v>fkProjectId</v>
      </c>
      <c r="X915" s="3" t="str">
        <f t="shared" si="395"/>
        <v>"fkProjectId":"",</v>
      </c>
      <c r="Y915" s="22" t="str">
        <f t="shared" si="396"/>
        <v>public static String FK_PROJECT_ID="fkProjectId";</v>
      </c>
      <c r="Z915" s="7" t="str">
        <f t="shared" si="397"/>
        <v>private String fkProjectId="";</v>
      </c>
    </row>
    <row r="916" spans="2:26" ht="19.2" x14ac:dyDescent="0.45">
      <c r="B916" s="1" t="s">
        <v>367</v>
      </c>
      <c r="C916" s="1" t="s">
        <v>1</v>
      </c>
      <c r="D916" s="4">
        <v>45</v>
      </c>
      <c r="I916" t="str">
        <f>I914</f>
        <v>ALTER TABLE TM_CHANGE_REQ_LABEL</v>
      </c>
      <c r="J916" t="str">
        <f t="shared" si="399"/>
        <v xml:space="preserve"> ADD  FK_BACKLOG_ID VARCHAR(45);</v>
      </c>
      <c r="K916" s="21" t="str">
        <f t="shared" si="400"/>
        <v xml:space="preserve">  ALTER COLUMN   FK_BACKLOG_ID VARCHAR(45);</v>
      </c>
      <c r="L916" s="12"/>
      <c r="M916" s="18" t="str">
        <f t="shared" si="393"/>
        <v>FK_BACKLOG_ID,</v>
      </c>
      <c r="N916" s="5" t="str">
        <f t="shared" si="398"/>
        <v>FK_BACKLOG_ID VARCHAR(45),</v>
      </c>
      <c r="O916" s="1" t="s">
        <v>10</v>
      </c>
      <c r="P916" t="s">
        <v>354</v>
      </c>
      <c r="Q916" t="s">
        <v>2</v>
      </c>
      <c r="W916" s="17" t="str">
        <f t="shared" si="394"/>
        <v>fkBacklogId</v>
      </c>
      <c r="X916" s="3" t="str">
        <f t="shared" si="395"/>
        <v>"fkBacklogId":"",</v>
      </c>
      <c r="Y916" s="22" t="str">
        <f t="shared" si="396"/>
        <v>public static String FK_BACKLOG_ID="fkBacklogId";</v>
      </c>
      <c r="Z916" s="7" t="str">
        <f t="shared" si="397"/>
        <v>private String fkBacklogId="";</v>
      </c>
    </row>
    <row r="917" spans="2:26" ht="19.2" x14ac:dyDescent="0.45">
      <c r="B917" s="1" t="s">
        <v>688</v>
      </c>
      <c r="C917" s="1" t="s">
        <v>1</v>
      </c>
      <c r="D917" s="4">
        <v>45</v>
      </c>
      <c r="I917" t="str">
        <f t="shared" ref="I917:I922" si="401">I915</f>
        <v>ALTER TABLE TM_CHANGE_REQ_LABEL</v>
      </c>
      <c r="J917" t="str">
        <f t="shared" si="399"/>
        <v xml:space="preserve"> ADD  FK_LABEL_ID VARCHAR(45);</v>
      </c>
      <c r="K917" s="21" t="str">
        <f t="shared" si="400"/>
        <v xml:space="preserve">  ALTER COLUMN   FK_LABEL_ID VARCHAR(45);</v>
      </c>
      <c r="L917" s="12"/>
      <c r="M917" s="18" t="str">
        <f t="shared" si="393"/>
        <v>FK_LABEL_ID,</v>
      </c>
      <c r="N917" s="5" t="str">
        <f t="shared" si="398"/>
        <v>FK_LABEL_ID VARCHAR(45),</v>
      </c>
      <c r="O917" s="1" t="s">
        <v>10</v>
      </c>
      <c r="P917" t="s">
        <v>61</v>
      </c>
      <c r="Q917" t="s">
        <v>2</v>
      </c>
      <c r="W917" s="17" t="str">
        <f t="shared" si="394"/>
        <v>fkLabelId</v>
      </c>
      <c r="X917" s="3" t="str">
        <f t="shared" si="395"/>
        <v>"fkLabelId":"",</v>
      </c>
      <c r="Y917" s="22" t="str">
        <f t="shared" si="396"/>
        <v>public static String FK_LABEL_ID="fkLabelId";</v>
      </c>
      <c r="Z917" s="7" t="str">
        <f t="shared" si="397"/>
        <v>private String fkLabelId="";</v>
      </c>
    </row>
    <row r="918" spans="2:26" ht="19.2" x14ac:dyDescent="0.45">
      <c r="B918" s="1" t="s">
        <v>265</v>
      </c>
      <c r="C918" s="1" t="s">
        <v>1</v>
      </c>
      <c r="D918" s="4">
        <v>45</v>
      </c>
      <c r="I918" t="str">
        <f t="shared" si="401"/>
        <v>ALTER TABLE TM_CHANGE_REQ_LABEL</v>
      </c>
      <c r="J918" t="str">
        <f t="shared" si="399"/>
        <v xml:space="preserve"> ADD  START_DATE VARCHAR(45);</v>
      </c>
      <c r="K918" s="21" t="str">
        <f t="shared" si="400"/>
        <v xml:space="preserve">  ALTER COLUMN   START_DATE VARCHAR(45);</v>
      </c>
      <c r="L918" s="12"/>
      <c r="M918" s="18" t="str">
        <f t="shared" si="393"/>
        <v>START_DATE,</v>
      </c>
      <c r="N918" s="5" t="str">
        <f t="shared" si="398"/>
        <v>START_DATE VARCHAR(45),</v>
      </c>
      <c r="O918" s="1" t="s">
        <v>289</v>
      </c>
      <c r="P918" t="s">
        <v>8</v>
      </c>
      <c r="W918" s="17" t="str">
        <f t="shared" si="394"/>
        <v>startDate</v>
      </c>
      <c r="X918" s="3" t="str">
        <f t="shared" si="395"/>
        <v>"startDate":"",</v>
      </c>
      <c r="Y918" s="22" t="str">
        <f t="shared" si="396"/>
        <v>public static String START_DATE="startDate";</v>
      </c>
      <c r="Z918" s="7" t="str">
        <f t="shared" si="397"/>
        <v>private String startDate="";</v>
      </c>
    </row>
    <row r="919" spans="2:26" ht="19.2" x14ac:dyDescent="0.45">
      <c r="B919" s="1" t="s">
        <v>266</v>
      </c>
      <c r="C919" s="1" t="s">
        <v>1</v>
      </c>
      <c r="D919" s="4">
        <v>555</v>
      </c>
      <c r="I919" t="str">
        <f t="shared" si="401"/>
        <v>ALTER TABLE TM_CHANGE_REQ_LABEL</v>
      </c>
      <c r="J919" t="str">
        <f t="shared" si="399"/>
        <v xml:space="preserve"> ADD  START_TIME VARCHAR(555);</v>
      </c>
      <c r="K919" s="21" t="str">
        <f t="shared" si="400"/>
        <v xml:space="preserve">  ALTER COLUMN   START_TIME VARCHAR(555);</v>
      </c>
      <c r="L919" s="12"/>
      <c r="M919" s="18" t="str">
        <f t="shared" si="393"/>
        <v>START_TIME,</v>
      </c>
      <c r="N919" s="5" t="str">
        <f t="shared" si="398"/>
        <v>START_TIME VARCHAR(555),</v>
      </c>
      <c r="O919" s="1" t="s">
        <v>289</v>
      </c>
      <c r="P919" t="s">
        <v>133</v>
      </c>
      <c r="W919" s="17" t="str">
        <f t="shared" si="394"/>
        <v>startTime</v>
      </c>
      <c r="X919" s="3" t="str">
        <f t="shared" si="395"/>
        <v>"startTime":"",</v>
      </c>
      <c r="Y919" s="22" t="str">
        <f t="shared" si="396"/>
        <v>public static String START_TIME="startTime";</v>
      </c>
      <c r="Z919" s="7" t="str">
        <f t="shared" si="397"/>
        <v>private String startTime="";</v>
      </c>
    </row>
    <row r="920" spans="2:26" ht="19.2" x14ac:dyDescent="0.45">
      <c r="B920" s="1" t="s">
        <v>267</v>
      </c>
      <c r="C920" s="1" t="s">
        <v>1</v>
      </c>
      <c r="D920" s="4">
        <v>44</v>
      </c>
      <c r="I920" t="str">
        <f t="shared" si="401"/>
        <v>ALTER TABLE TM_CHANGE_REQ_LABEL</v>
      </c>
      <c r="J920" t="str">
        <f t="shared" si="399"/>
        <v xml:space="preserve"> ADD  END_DATE VARCHAR(44);</v>
      </c>
      <c r="K920" s="21" t="str">
        <f t="shared" si="400"/>
        <v xml:space="preserve">  ALTER COLUMN   END_DATE VARCHAR(44);</v>
      </c>
      <c r="L920" s="12"/>
      <c r="M920" s="18" t="str">
        <f t="shared" si="393"/>
        <v>END_DATE,</v>
      </c>
      <c r="N920" s="5" t="str">
        <f t="shared" si="398"/>
        <v>END_DATE VARCHAR(44),</v>
      </c>
      <c r="O920" s="1" t="s">
        <v>290</v>
      </c>
      <c r="P920" t="s">
        <v>8</v>
      </c>
      <c r="W920" s="17" t="str">
        <f t="shared" si="394"/>
        <v>endDate</v>
      </c>
      <c r="X920" s="3" t="str">
        <f t="shared" si="395"/>
        <v>"endDate":"",</v>
      </c>
      <c r="Y920" s="22" t="str">
        <f t="shared" si="396"/>
        <v>public static String END_DATE="endDate";</v>
      </c>
      <c r="Z920" s="7" t="str">
        <f t="shared" si="397"/>
        <v>private String endDate="";</v>
      </c>
    </row>
    <row r="921" spans="2:26" ht="19.2" x14ac:dyDescent="0.45">
      <c r="B921" s="1" t="s">
        <v>268</v>
      </c>
      <c r="C921" s="1" t="s">
        <v>1</v>
      </c>
      <c r="D921" s="4">
        <v>555</v>
      </c>
      <c r="I921" t="str">
        <f t="shared" si="401"/>
        <v>ALTER TABLE TM_CHANGE_REQ_LABEL</v>
      </c>
      <c r="J921" t="str">
        <f t="shared" si="399"/>
        <v xml:space="preserve"> ADD  END_TIME VARCHAR(555);</v>
      </c>
      <c r="K921" s="21" t="str">
        <f t="shared" si="400"/>
        <v xml:space="preserve">  ALTER COLUMN   END_TIME VARCHAR(555);</v>
      </c>
      <c r="L921" s="12"/>
      <c r="M921" s="18" t="str">
        <f t="shared" si="393"/>
        <v>END_TIME,</v>
      </c>
      <c r="N921" s="5" t="str">
        <f t="shared" si="398"/>
        <v>END_TIME VARCHAR(555),</v>
      </c>
      <c r="O921" s="1" t="s">
        <v>290</v>
      </c>
      <c r="P921" t="s">
        <v>133</v>
      </c>
      <c r="W921" s="17" t="str">
        <f t="shared" si="394"/>
        <v>endTime</v>
      </c>
      <c r="X921" s="3" t="str">
        <f t="shared" si="395"/>
        <v>"endTime":"",</v>
      </c>
      <c r="Y921" s="22" t="str">
        <f t="shared" si="396"/>
        <v>public static String END_TIME="endTime";</v>
      </c>
      <c r="Z921" s="7" t="str">
        <f t="shared" si="397"/>
        <v>private String endTime="";</v>
      </c>
    </row>
    <row r="922" spans="2:26" ht="19.2" x14ac:dyDescent="0.45">
      <c r="B922" s="1" t="s">
        <v>14</v>
      </c>
      <c r="C922" s="1" t="s">
        <v>1</v>
      </c>
      <c r="D922" s="4">
        <v>44</v>
      </c>
      <c r="I922" t="str">
        <f t="shared" si="401"/>
        <v>ALTER TABLE TM_CHANGE_REQ_LABEL</v>
      </c>
      <c r="J922" t="str">
        <f t="shared" si="399"/>
        <v xml:space="preserve"> ADD  DESCRIPTION VARCHAR(44);</v>
      </c>
      <c r="K922" s="21" t="str">
        <f t="shared" si="400"/>
        <v xml:space="preserve">  ALTER COLUMN   DESCRIPTION VARCHAR(44);</v>
      </c>
      <c r="L922" s="12"/>
      <c r="M922" s="18" t="str">
        <f t="shared" si="393"/>
        <v>DESCRIPTION,</v>
      </c>
      <c r="N922" s="5" t="str">
        <f t="shared" si="398"/>
        <v>DESCRIPTION VARCHAR(44),</v>
      </c>
      <c r="O922" s="1" t="s">
        <v>14</v>
      </c>
      <c r="P922" t="s">
        <v>395</v>
      </c>
      <c r="Q922" t="s">
        <v>395</v>
      </c>
      <c r="W922" s="17" t="str">
        <f t="shared" si="394"/>
        <v xml:space="preserve">description  </v>
      </c>
      <c r="X922" s="3" t="str">
        <f t="shared" si="395"/>
        <v>"description  ":"",</v>
      </c>
      <c r="Y922" s="22" t="str">
        <f t="shared" si="396"/>
        <v>public static String DESCRIPTION="description  ";</v>
      </c>
      <c r="Z922" s="7" t="str">
        <f t="shared" si="397"/>
        <v>private String description  ="";</v>
      </c>
    </row>
    <row r="923" spans="2:26" ht="19.2" x14ac:dyDescent="0.45">
      <c r="B923" s="1"/>
      <c r="C923" s="1"/>
      <c r="D923" s="4"/>
      <c r="L923" s="12"/>
      <c r="M923" s="18"/>
      <c r="N923" s="33" t="s">
        <v>130</v>
      </c>
      <c r="O923" s="1"/>
      <c r="W923" s="17"/>
    </row>
    <row r="924" spans="2:26" ht="19.2" x14ac:dyDescent="0.45">
      <c r="C924" s="14"/>
      <c r="D924" s="9"/>
      <c r="K924" s="29"/>
      <c r="M924" s="20"/>
      <c r="N924" s="31" t="s">
        <v>126</v>
      </c>
      <c r="O924" s="14"/>
      <c r="W924" s="17"/>
    </row>
    <row r="926" spans="2:26" x14ac:dyDescent="0.3">
      <c r="B926" s="2" t="s">
        <v>692</v>
      </c>
      <c r="I926" t="str">
        <f>CONCATENATE("ALTER TABLE"," ",B926)</f>
        <v>ALTER TABLE TM_JIRA_INTEGRATION</v>
      </c>
      <c r="K926" s="25"/>
      <c r="N926" s="5" t="str">
        <f>CONCATENATE("CREATE TABLE ",B926," ","(")</f>
        <v>CREATE TABLE TM_JIRA_INTEGRATION (</v>
      </c>
    </row>
    <row r="927" spans="2:26" ht="19.2" x14ac:dyDescent="0.45">
      <c r="B927" s="1" t="s">
        <v>2</v>
      </c>
      <c r="C927" s="1" t="s">
        <v>1</v>
      </c>
      <c r="D927" s="4">
        <v>30</v>
      </c>
      <c r="E927" s="24" t="s">
        <v>113</v>
      </c>
      <c r="I927" t="str">
        <f>I926</f>
        <v>ALTER TABLE TM_JIRA_INTEGRATION</v>
      </c>
      <c r="L927" s="12"/>
      <c r="M927" s="18" t="str">
        <f t="shared" ref="M927:M939" si="402">CONCATENATE(B927,",")</f>
        <v>ID,</v>
      </c>
      <c r="N927" s="5" t="str">
        <f>CONCATENATE(B927," ",C927,"(",D927,") ",E927," ,")</f>
        <v>ID VARCHAR(30) NOT NULL ,</v>
      </c>
      <c r="O927" s="1" t="s">
        <v>2</v>
      </c>
      <c r="P927" s="6"/>
      <c r="Q927" s="6"/>
      <c r="R927" s="6"/>
      <c r="S927" s="6"/>
      <c r="T927" s="6"/>
      <c r="U927" s="6"/>
      <c r="V927" s="6"/>
      <c r="W927" s="17" t="str">
        <f t="shared" ref="W927:W939" si="403">CONCATENATE(,LOWER(O927),UPPER(LEFT(P927,1)),LOWER(RIGHT(P927,LEN(P927)-IF(LEN(P927)&gt;0,1,LEN(P927)))),UPPER(LEFT(Q927,1)),LOWER(RIGHT(Q927,LEN(Q927)-IF(LEN(Q927)&gt;0,1,LEN(Q927)))),UPPER(LEFT(R927,1)),LOWER(RIGHT(R927,LEN(R927)-IF(LEN(R927)&gt;0,1,LEN(R927)))),UPPER(LEFT(S927,1)),LOWER(RIGHT(S927,LEN(S927)-IF(LEN(S927)&gt;0,1,LEN(S927)))),UPPER(LEFT(T927,1)),LOWER(RIGHT(T927,LEN(T927)-IF(LEN(T927)&gt;0,1,LEN(T927)))),UPPER(LEFT(U927,1)),LOWER(RIGHT(U927,LEN(U927)-IF(LEN(U927)&gt;0,1,LEN(U927)))),UPPER(LEFT(V927,1)),LOWER(RIGHT(V927,LEN(V927)-IF(LEN(V927)&gt;0,1,LEN(V927)))))</f>
        <v>id</v>
      </c>
      <c r="X927" s="3" t="str">
        <f t="shared" ref="X927:X939" si="404">CONCATENATE("""",W927,"""",":","""","""",",")</f>
        <v>"id":"",</v>
      </c>
      <c r="Y927" s="22" t="str">
        <f t="shared" ref="Y927:Y939" si="405">CONCATENATE("public static String ",,B927,,"=","""",W927,""";")</f>
        <v>public static String ID="id";</v>
      </c>
      <c r="Z927" s="7" t="str">
        <f t="shared" ref="Z927:Z939" si="406">CONCATENATE("private String ",W927,"=","""""",";")</f>
        <v>private String id="";</v>
      </c>
    </row>
    <row r="928" spans="2:26" ht="19.2" x14ac:dyDescent="0.45">
      <c r="B928" s="1" t="s">
        <v>3</v>
      </c>
      <c r="C928" s="1" t="s">
        <v>1</v>
      </c>
      <c r="D928" s="4">
        <v>10</v>
      </c>
      <c r="I928" t="str">
        <f>I927</f>
        <v>ALTER TABLE TM_JIRA_INTEGRATION</v>
      </c>
      <c r="K928" s="21" t="s">
        <v>436</v>
      </c>
      <c r="L928" s="12"/>
      <c r="M928" s="18" t="str">
        <f t="shared" si="402"/>
        <v>STATUS,</v>
      </c>
      <c r="N928" s="5" t="str">
        <f t="shared" ref="N928:N939" si="407">CONCATENATE(B928," ",C928,"(",D928,")",",")</f>
        <v>STATUS VARCHAR(10),</v>
      </c>
      <c r="O928" s="1" t="s">
        <v>3</v>
      </c>
      <c r="W928" s="17" t="str">
        <f t="shared" si="403"/>
        <v>status</v>
      </c>
      <c r="X928" s="3" t="str">
        <f t="shared" si="404"/>
        <v>"status":"",</v>
      </c>
      <c r="Y928" s="22" t="str">
        <f t="shared" si="405"/>
        <v>public static String STATUS="status";</v>
      </c>
      <c r="Z928" s="7" t="str">
        <f t="shared" si="406"/>
        <v>private String status="";</v>
      </c>
    </row>
    <row r="929" spans="2:26" ht="19.2" x14ac:dyDescent="0.45">
      <c r="B929" s="1" t="s">
        <v>4</v>
      </c>
      <c r="C929" s="1" t="s">
        <v>1</v>
      </c>
      <c r="D929" s="4">
        <v>30</v>
      </c>
      <c r="I929" t="str">
        <f>I928</f>
        <v>ALTER TABLE TM_JIRA_INTEGRATION</v>
      </c>
      <c r="J929" t="str">
        <f t="shared" ref="J929:J939" si="408">CONCATENATE(LEFT(CONCATENATE(" ADD "," ",N929,";"),LEN(CONCATENATE(" ADD "," ",N929,";"))-2),";")</f>
        <v xml:space="preserve"> ADD  INSERT_DATE VARCHAR(30);</v>
      </c>
      <c r="K929" s="21" t="str">
        <f t="shared" ref="K929:K939" si="409">CONCATENATE(LEFT(CONCATENATE("  ALTER COLUMN  "," ",N929,";"),LEN(CONCATENATE("  ALTER COLUMN  "," ",N929,";"))-2),";")</f>
        <v xml:space="preserve">  ALTER COLUMN   INSERT_DATE VARCHAR(30);</v>
      </c>
      <c r="L929" s="12"/>
      <c r="M929" s="18" t="str">
        <f t="shared" si="402"/>
        <v>INSERT_DATE,</v>
      </c>
      <c r="N929" s="5" t="str">
        <f t="shared" si="407"/>
        <v>INSERT_DATE VARCHAR(30),</v>
      </c>
      <c r="O929" s="1" t="s">
        <v>7</v>
      </c>
      <c r="P929" t="s">
        <v>8</v>
      </c>
      <c r="W929" s="17" t="str">
        <f t="shared" si="403"/>
        <v>insertDate</v>
      </c>
      <c r="X929" s="3" t="str">
        <f t="shared" si="404"/>
        <v>"insertDate":"",</v>
      </c>
      <c r="Y929" s="22" t="str">
        <f t="shared" si="405"/>
        <v>public static String INSERT_DATE="insertDate";</v>
      </c>
      <c r="Z929" s="7" t="str">
        <f t="shared" si="406"/>
        <v>private String insertDate="";</v>
      </c>
    </row>
    <row r="930" spans="2:26" ht="19.2" x14ac:dyDescent="0.45">
      <c r="B930" s="1" t="s">
        <v>5</v>
      </c>
      <c r="C930" s="1" t="s">
        <v>1</v>
      </c>
      <c r="D930" s="4">
        <v>30</v>
      </c>
      <c r="I930" t="str">
        <f>I929</f>
        <v>ALTER TABLE TM_JIRA_INTEGRATION</v>
      </c>
      <c r="J930" t="str">
        <f t="shared" si="408"/>
        <v xml:space="preserve"> ADD  MODIFICATION_DATE VARCHAR(30);</v>
      </c>
      <c r="K930" s="21" t="str">
        <f t="shared" si="409"/>
        <v xml:space="preserve">  ALTER COLUMN   MODIFICATION_DATE VARCHAR(30);</v>
      </c>
      <c r="L930" s="12"/>
      <c r="M930" s="18" t="str">
        <f t="shared" si="402"/>
        <v>MODIFICATION_DATE,</v>
      </c>
      <c r="N930" s="5" t="str">
        <f t="shared" si="407"/>
        <v>MODIFICATION_DATE VARCHAR(30),</v>
      </c>
      <c r="O930" s="1" t="s">
        <v>9</v>
      </c>
      <c r="P930" t="s">
        <v>8</v>
      </c>
      <c r="W930" s="17" t="str">
        <f t="shared" si="403"/>
        <v>modificationDate</v>
      </c>
      <c r="X930" s="3" t="str">
        <f t="shared" si="404"/>
        <v>"modificationDate":"",</v>
      </c>
      <c r="Y930" s="22" t="str">
        <f t="shared" si="405"/>
        <v>public static String MODIFICATION_DATE="modificationDate";</v>
      </c>
      <c r="Z930" s="7" t="str">
        <f t="shared" si="406"/>
        <v>private String modificationDate="";</v>
      </c>
    </row>
    <row r="931" spans="2:26" ht="19.2" x14ac:dyDescent="0.45">
      <c r="B931" s="1" t="s">
        <v>693</v>
      </c>
      <c r="C931" s="1" t="s">
        <v>1</v>
      </c>
      <c r="D931" s="4">
        <v>500</v>
      </c>
      <c r="I931" t="str">
        <f>I930</f>
        <v>ALTER TABLE TM_JIRA_INTEGRATION</v>
      </c>
      <c r="J931" t="str">
        <f t="shared" si="408"/>
        <v xml:space="preserve"> ADD  ATLASSSION_ID VARCHAR(500);</v>
      </c>
      <c r="K931" s="21" t="str">
        <f t="shared" si="409"/>
        <v xml:space="preserve">  ALTER COLUMN   ATLASSSION_ID VARCHAR(500);</v>
      </c>
      <c r="L931" s="12"/>
      <c r="M931" s="18" t="str">
        <f t="shared" si="402"/>
        <v>ATLASSSION_ID,</v>
      </c>
      <c r="N931" s="5" t="str">
        <f t="shared" si="407"/>
        <v>ATLASSSION_ID VARCHAR(500),</v>
      </c>
      <c r="O931" s="1" t="s">
        <v>695</v>
      </c>
      <c r="P931" t="s">
        <v>2</v>
      </c>
      <c r="W931" s="17" t="str">
        <f t="shared" si="403"/>
        <v>atlassionId</v>
      </c>
      <c r="X931" s="3" t="str">
        <f t="shared" si="404"/>
        <v>"atlassionId":"",</v>
      </c>
      <c r="Y931" s="22" t="str">
        <f t="shared" si="405"/>
        <v>public static String ATLASSSION_ID="atlassionId";</v>
      </c>
      <c r="Z931" s="7" t="str">
        <f t="shared" si="406"/>
        <v>private String atlassionId="";</v>
      </c>
    </row>
    <row r="932" spans="2:26" ht="19.2" x14ac:dyDescent="0.45">
      <c r="B932" s="1" t="s">
        <v>21</v>
      </c>
      <c r="C932" s="1" t="s">
        <v>1</v>
      </c>
      <c r="D932" s="4">
        <v>500</v>
      </c>
      <c r="I932" t="str">
        <f t="shared" ref="I932:I937" si="410">I930</f>
        <v>ALTER TABLE TM_JIRA_INTEGRATION</v>
      </c>
      <c r="J932" t="str">
        <f t="shared" si="408"/>
        <v xml:space="preserve"> ADD  USERNAME VARCHAR(500);</v>
      </c>
      <c r="K932" s="21" t="str">
        <f t="shared" si="409"/>
        <v xml:space="preserve">  ALTER COLUMN   USERNAME VARCHAR(500);</v>
      </c>
      <c r="L932" s="12"/>
      <c r="M932" s="18" t="str">
        <f t="shared" si="402"/>
        <v>USERNAME,</v>
      </c>
      <c r="N932" s="5" t="str">
        <f t="shared" si="407"/>
        <v>USERNAME VARCHAR(500),</v>
      </c>
      <c r="O932" s="1" t="s">
        <v>21</v>
      </c>
      <c r="W932" s="17" t="str">
        <f t="shared" si="403"/>
        <v>username</v>
      </c>
      <c r="X932" s="3" t="str">
        <f t="shared" si="404"/>
        <v>"username":"",</v>
      </c>
      <c r="Y932" s="22" t="str">
        <f t="shared" si="405"/>
        <v>public static String USERNAME="username";</v>
      </c>
      <c r="Z932" s="7" t="str">
        <f t="shared" si="406"/>
        <v>private String username="";</v>
      </c>
    </row>
    <row r="933" spans="2:26" ht="19.2" x14ac:dyDescent="0.45">
      <c r="B933" s="1" t="s">
        <v>22</v>
      </c>
      <c r="C933" s="1" t="s">
        <v>1</v>
      </c>
      <c r="D933" s="4">
        <v>500</v>
      </c>
      <c r="I933" t="str">
        <f t="shared" si="410"/>
        <v>ALTER TABLE TM_JIRA_INTEGRATION</v>
      </c>
      <c r="J933" t="str">
        <f t="shared" si="408"/>
        <v xml:space="preserve"> ADD  PASSWORD VARCHAR(500);</v>
      </c>
      <c r="K933" s="21" t="str">
        <f t="shared" si="409"/>
        <v xml:space="preserve">  ALTER COLUMN   PASSWORD VARCHAR(500);</v>
      </c>
      <c r="L933" s="12"/>
      <c r="M933" s="18" t="str">
        <f t="shared" si="402"/>
        <v>PASSWORD,</v>
      </c>
      <c r="N933" s="5" t="str">
        <f t="shared" si="407"/>
        <v>PASSWORD VARCHAR(500),</v>
      </c>
      <c r="O933" s="1" t="s">
        <v>22</v>
      </c>
      <c r="W933" s="17" t="str">
        <f t="shared" si="403"/>
        <v>password</v>
      </c>
      <c r="X933" s="3" t="str">
        <f t="shared" si="404"/>
        <v>"password":"",</v>
      </c>
      <c r="Y933" s="22" t="str">
        <f t="shared" si="405"/>
        <v>public static String PASSWORD="password";</v>
      </c>
      <c r="Z933" s="7" t="str">
        <f t="shared" si="406"/>
        <v>private String password="";</v>
      </c>
    </row>
    <row r="934" spans="2:26" ht="19.2" x14ac:dyDescent="0.45">
      <c r="B934" s="1" t="s">
        <v>694</v>
      </c>
      <c r="C934" s="1" t="s">
        <v>1</v>
      </c>
      <c r="D934" s="4">
        <v>500</v>
      </c>
      <c r="I934" t="str">
        <f t="shared" si="410"/>
        <v>ALTER TABLE TM_JIRA_INTEGRATION</v>
      </c>
      <c r="J934" t="str">
        <f t="shared" si="408"/>
        <v xml:space="preserve"> ADD  VERSION VARCHAR(500);</v>
      </c>
      <c r="K934" s="21" t="str">
        <f t="shared" si="409"/>
        <v xml:space="preserve">  ALTER COLUMN   VERSION VARCHAR(500);</v>
      </c>
      <c r="L934" s="12"/>
      <c r="M934" s="18" t="str">
        <f t="shared" si="402"/>
        <v>VERSION,</v>
      </c>
      <c r="N934" s="5" t="str">
        <f t="shared" si="407"/>
        <v>VERSION VARCHAR(500),</v>
      </c>
      <c r="O934" s="1" t="s">
        <v>694</v>
      </c>
      <c r="W934" s="17" t="str">
        <f t="shared" si="403"/>
        <v>version</v>
      </c>
      <c r="X934" s="3" t="str">
        <f t="shared" si="404"/>
        <v>"version":"",</v>
      </c>
      <c r="Y934" s="22" t="str">
        <f t="shared" si="405"/>
        <v>public static String VERSION="version";</v>
      </c>
      <c r="Z934" s="7" t="str">
        <f t="shared" si="406"/>
        <v>private String version="";</v>
      </c>
    </row>
    <row r="935" spans="2:26" ht="19.2" x14ac:dyDescent="0.45">
      <c r="B935" s="1" t="s">
        <v>97</v>
      </c>
      <c r="C935" s="1" t="s">
        <v>1</v>
      </c>
      <c r="D935" s="4">
        <v>3500</v>
      </c>
      <c r="I935" t="str">
        <f t="shared" si="410"/>
        <v>ALTER TABLE TM_JIRA_INTEGRATION</v>
      </c>
      <c r="J935" t="str">
        <f t="shared" si="408"/>
        <v xml:space="preserve"> ADD  PARAM_1 VARCHAR(3500);</v>
      </c>
      <c r="K935" s="21" t="str">
        <f t="shared" si="409"/>
        <v xml:space="preserve">  ALTER COLUMN   PARAM_1 VARCHAR(3500);</v>
      </c>
      <c r="L935" s="12"/>
      <c r="M935" s="18" t="str">
        <f t="shared" si="402"/>
        <v>PARAM_1,</v>
      </c>
      <c r="N935" s="5" t="str">
        <f t="shared" si="407"/>
        <v>PARAM_1 VARCHAR(3500),</v>
      </c>
      <c r="O935" s="1" t="s">
        <v>102</v>
      </c>
      <c r="P935">
        <v>1</v>
      </c>
      <c r="W935" s="17" t="str">
        <f t="shared" si="403"/>
        <v>param1</v>
      </c>
      <c r="X935" s="3" t="str">
        <f t="shared" si="404"/>
        <v>"param1":"",</v>
      </c>
      <c r="Y935" s="22" t="str">
        <f t="shared" si="405"/>
        <v>public static String PARAM_1="param1";</v>
      </c>
      <c r="Z935" s="7" t="str">
        <f t="shared" si="406"/>
        <v>private String param1="";</v>
      </c>
    </row>
    <row r="936" spans="2:26" ht="19.2" x14ac:dyDescent="0.45">
      <c r="B936" s="1" t="s">
        <v>98</v>
      </c>
      <c r="C936" s="1" t="s">
        <v>1</v>
      </c>
      <c r="D936" s="4">
        <v>3500</v>
      </c>
      <c r="I936" t="str">
        <f t="shared" si="410"/>
        <v>ALTER TABLE TM_JIRA_INTEGRATION</v>
      </c>
      <c r="J936" t="str">
        <f t="shared" si="408"/>
        <v xml:space="preserve"> ADD  PARAM_2 VARCHAR(3500);</v>
      </c>
      <c r="K936" s="21" t="str">
        <f t="shared" si="409"/>
        <v xml:space="preserve">  ALTER COLUMN   PARAM_2 VARCHAR(3500);</v>
      </c>
      <c r="L936" s="12"/>
      <c r="M936" s="18" t="str">
        <f t="shared" si="402"/>
        <v>PARAM_2,</v>
      </c>
      <c r="N936" s="5" t="str">
        <f t="shared" si="407"/>
        <v>PARAM_2 VARCHAR(3500),</v>
      </c>
      <c r="O936" s="1" t="s">
        <v>102</v>
      </c>
      <c r="P936">
        <v>2</v>
      </c>
      <c r="W936" s="17" t="str">
        <f t="shared" si="403"/>
        <v>param2</v>
      </c>
      <c r="X936" s="3" t="str">
        <f t="shared" si="404"/>
        <v>"param2":"",</v>
      </c>
      <c r="Y936" s="22" t="str">
        <f t="shared" si="405"/>
        <v>public static String PARAM_2="param2";</v>
      </c>
      <c r="Z936" s="7" t="str">
        <f t="shared" si="406"/>
        <v>private String param2="";</v>
      </c>
    </row>
    <row r="937" spans="2:26" ht="19.2" x14ac:dyDescent="0.45">
      <c r="B937" s="1" t="s">
        <v>99</v>
      </c>
      <c r="C937" s="1" t="s">
        <v>1</v>
      </c>
      <c r="D937" s="4">
        <v>3500</v>
      </c>
      <c r="I937" t="str">
        <f t="shared" si="410"/>
        <v>ALTER TABLE TM_JIRA_INTEGRATION</v>
      </c>
      <c r="J937" t="str">
        <f t="shared" si="408"/>
        <v xml:space="preserve"> ADD  PARAM_3 VARCHAR(3500);</v>
      </c>
      <c r="K937" s="21" t="str">
        <f t="shared" si="409"/>
        <v xml:space="preserve">  ALTER COLUMN   PARAM_3 VARCHAR(3500);</v>
      </c>
      <c r="L937" s="12"/>
      <c r="M937" s="18" t="str">
        <f t="shared" si="402"/>
        <v>PARAM_3,</v>
      </c>
      <c r="N937" s="5" t="str">
        <f t="shared" si="407"/>
        <v>PARAM_3 VARCHAR(3500),</v>
      </c>
      <c r="O937" s="1" t="s">
        <v>102</v>
      </c>
      <c r="P937">
        <v>3</v>
      </c>
      <c r="W937" s="17" t="str">
        <f t="shared" si="403"/>
        <v>param3</v>
      </c>
      <c r="X937" s="3" t="str">
        <f t="shared" si="404"/>
        <v>"param3":"",</v>
      </c>
      <c r="Y937" s="22" t="str">
        <f t="shared" si="405"/>
        <v>public static String PARAM_3="param3";</v>
      </c>
      <c r="Z937" s="7" t="str">
        <f t="shared" si="406"/>
        <v>private String param3="";</v>
      </c>
    </row>
    <row r="938" spans="2:26" ht="19.2" x14ac:dyDescent="0.45">
      <c r="B938" s="1" t="s">
        <v>101</v>
      </c>
      <c r="C938" s="1" t="s">
        <v>1</v>
      </c>
      <c r="D938" s="4">
        <v>3500</v>
      </c>
      <c r="I938" t="str">
        <f>I935</f>
        <v>ALTER TABLE TM_JIRA_INTEGRATION</v>
      </c>
      <c r="J938" t="str">
        <f>CONCATENATE(LEFT(CONCATENATE(" ADD "," ",N938,";"),LEN(CONCATENATE(" ADD "," ",N938,";"))-2),";")</f>
        <v xml:space="preserve"> ADD  PARAM_4 VARCHAR(3500);</v>
      </c>
      <c r="K938" s="21" t="str">
        <f>CONCATENATE(LEFT(CONCATENATE("  ALTER COLUMN  "," ",N938,";"),LEN(CONCATENATE("  ALTER COLUMN  "," ",N938,";"))-2),";")</f>
        <v xml:space="preserve">  ALTER COLUMN   PARAM_4 VARCHAR(3500);</v>
      </c>
      <c r="L938" s="12"/>
      <c r="M938" s="18" t="str">
        <f>CONCATENATE(B938,",")</f>
        <v>PARAM_4,</v>
      </c>
      <c r="N938" s="5" t="str">
        <f>CONCATENATE(B938," ",C938,"(",D938,")",",")</f>
        <v>PARAM_4 VARCHAR(3500),</v>
      </c>
      <c r="O938" s="1" t="s">
        <v>102</v>
      </c>
      <c r="P938">
        <v>4</v>
      </c>
      <c r="Q938" t="s">
        <v>395</v>
      </c>
      <c r="W938" s="17" t="str">
        <f>CONCATENATE(,LOWER(O938),UPPER(LEFT(P938,1)),LOWER(RIGHT(P938,LEN(P938)-IF(LEN(P938)&gt;0,1,LEN(P938)))),UPPER(LEFT(Q938,1)),LOWER(RIGHT(Q938,LEN(Q938)-IF(LEN(Q938)&gt;0,1,LEN(Q938)))),UPPER(LEFT(R938,1)),LOWER(RIGHT(R938,LEN(R938)-IF(LEN(R938)&gt;0,1,LEN(R938)))),UPPER(LEFT(S938,1)),LOWER(RIGHT(S938,LEN(S938)-IF(LEN(S938)&gt;0,1,LEN(S938)))),UPPER(LEFT(T938,1)),LOWER(RIGHT(T938,LEN(T938)-IF(LEN(T938)&gt;0,1,LEN(T938)))),UPPER(LEFT(U938,1)),LOWER(RIGHT(U938,LEN(U938)-IF(LEN(U938)&gt;0,1,LEN(U938)))),UPPER(LEFT(V938,1)),LOWER(RIGHT(V938,LEN(V938)-IF(LEN(V938)&gt;0,1,LEN(V938)))))</f>
        <v xml:space="preserve">param4 </v>
      </c>
      <c r="X938" s="3" t="str">
        <f>CONCATENATE("""",W938,"""",":","""","""",",")</f>
        <v>"param4 ":"",</v>
      </c>
      <c r="Y938" s="22" t="str">
        <f>CONCATENATE("public static String ",,B938,,"=","""",W938,""";")</f>
        <v>public static String PARAM_4="param4 ";</v>
      </c>
      <c r="Z938" s="7" t="str">
        <f>CONCATENATE("private String ",W938,"=","""""",";")</f>
        <v>private String param4 ="";</v>
      </c>
    </row>
    <row r="939" spans="2:26" ht="19.2" x14ac:dyDescent="0.45">
      <c r="B939" s="1" t="s">
        <v>14</v>
      </c>
      <c r="C939" s="1" t="s">
        <v>1</v>
      </c>
      <c r="D939" s="4">
        <v>3500</v>
      </c>
      <c r="I939" t="str">
        <f>I936</f>
        <v>ALTER TABLE TM_JIRA_INTEGRATION</v>
      </c>
      <c r="J939" t="str">
        <f t="shared" si="408"/>
        <v xml:space="preserve"> ADD  DESCRIPTION VARCHAR(3500);</v>
      </c>
      <c r="K939" s="21" t="str">
        <f t="shared" si="409"/>
        <v xml:space="preserve">  ALTER COLUMN   DESCRIPTION VARCHAR(3500);</v>
      </c>
      <c r="L939" s="12"/>
      <c r="M939" s="18" t="str">
        <f t="shared" si="402"/>
        <v>DESCRIPTION,</v>
      </c>
      <c r="N939" s="5" t="str">
        <f t="shared" si="407"/>
        <v>DESCRIPTION VARCHAR(3500),</v>
      </c>
      <c r="O939" s="1" t="s">
        <v>14</v>
      </c>
      <c r="P939" t="s">
        <v>395</v>
      </c>
      <c r="Q939" t="s">
        <v>395</v>
      </c>
      <c r="W939" s="17" t="str">
        <f t="shared" si="403"/>
        <v xml:space="preserve">description  </v>
      </c>
      <c r="X939" s="3" t="str">
        <f t="shared" si="404"/>
        <v>"description  ":"",</v>
      </c>
      <c r="Y939" s="22" t="str">
        <f t="shared" si="405"/>
        <v>public static String DESCRIPTION="description  ";</v>
      </c>
      <c r="Z939" s="7" t="str">
        <f t="shared" si="406"/>
        <v>private String description  ="";</v>
      </c>
    </row>
    <row r="940" spans="2:26" ht="19.2" x14ac:dyDescent="0.45">
      <c r="B940" s="1"/>
      <c r="C940" s="1"/>
      <c r="D940" s="4"/>
      <c r="L940" s="12"/>
      <c r="M940" s="18"/>
      <c r="N940" s="33" t="s">
        <v>130</v>
      </c>
      <c r="O940" s="1"/>
      <c r="W940" s="17"/>
    </row>
    <row r="941" spans="2:26" ht="19.2" x14ac:dyDescent="0.45">
      <c r="C941" s="14"/>
      <c r="D941" s="9"/>
      <c r="K941" s="29"/>
      <c r="M941" s="20"/>
      <c r="N941" s="31" t="s">
        <v>126</v>
      </c>
      <c r="O941" s="14"/>
      <c r="W941" s="17"/>
    </row>
    <row r="943" spans="2:26" x14ac:dyDescent="0.3">
      <c r="B943" t="s">
        <v>617</v>
      </c>
    </row>
    <row r="944" spans="2:26" x14ac:dyDescent="0.3">
      <c r="B944" t="s">
        <v>578</v>
      </c>
    </row>
    <row r="945" spans="2:2" x14ac:dyDescent="0.3">
      <c r="B945" t="s">
        <v>594</v>
      </c>
    </row>
    <row r="946" spans="2:2" x14ac:dyDescent="0.3">
      <c r="B946" t="s">
        <v>595</v>
      </c>
    </row>
    <row r="947" spans="2:2" x14ac:dyDescent="0.3">
      <c r="B947" t="s">
        <v>596</v>
      </c>
    </row>
    <row r="948" spans="2:2" x14ac:dyDescent="0.3">
      <c r="B948" t="s">
        <v>597</v>
      </c>
    </row>
    <row r="949" spans="2:2" x14ac:dyDescent="0.3">
      <c r="B949" t="s">
        <v>598</v>
      </c>
    </row>
    <row r="950" spans="2:2" x14ac:dyDescent="0.3">
      <c r="B950" t="s">
        <v>599</v>
      </c>
    </row>
    <row r="951" spans="2:2" x14ac:dyDescent="0.3">
      <c r="B951" t="s">
        <v>600</v>
      </c>
    </row>
    <row r="952" spans="2:2" x14ac:dyDescent="0.3">
      <c r="B952" t="s">
        <v>471</v>
      </c>
    </row>
    <row r="953" spans="2:2" x14ac:dyDescent="0.3">
      <c r="B953" t="s">
        <v>601</v>
      </c>
    </row>
    <row r="954" spans="2:2" x14ac:dyDescent="0.3">
      <c r="B954" t="s">
        <v>446</v>
      </c>
    </row>
    <row r="955" spans="2:2" x14ac:dyDescent="0.3">
      <c r="B955" t="s">
        <v>618</v>
      </c>
    </row>
    <row r="956" spans="2:2" x14ac:dyDescent="0.3">
      <c r="B956" t="s">
        <v>619</v>
      </c>
    </row>
    <row r="957" spans="2:2" x14ac:dyDescent="0.3">
      <c r="B957" t="s">
        <v>602</v>
      </c>
    </row>
    <row r="958" spans="2:2" x14ac:dyDescent="0.3">
      <c r="B958" t="s">
        <v>447</v>
      </c>
    </row>
    <row r="959" spans="2:2" x14ac:dyDescent="0.3">
      <c r="B959" t="s">
        <v>603</v>
      </c>
    </row>
    <row r="960" spans="2:2" x14ac:dyDescent="0.3">
      <c r="B960" t="s">
        <v>604</v>
      </c>
    </row>
    <row r="961" spans="2:26" x14ac:dyDescent="0.3">
      <c r="B961" t="s">
        <v>605</v>
      </c>
    </row>
    <row r="962" spans="2:26" x14ac:dyDescent="0.3">
      <c r="B962" t="s">
        <v>606</v>
      </c>
    </row>
    <row r="963" spans="2:26" x14ac:dyDescent="0.3">
      <c r="B963" t="s">
        <v>607</v>
      </c>
    </row>
    <row r="964" spans="2:26" ht="19.2" x14ac:dyDescent="0.45">
      <c r="B964" s="1" t="s">
        <v>624</v>
      </c>
      <c r="C964" s="1" t="s">
        <v>1</v>
      </c>
      <c r="D964" s="4">
        <v>43</v>
      </c>
      <c r="K964" s="25" t="s">
        <v>624</v>
      </c>
      <c r="L964" s="12"/>
      <c r="M964" s="18"/>
      <c r="N964" s="5" t="str">
        <f>CONCATENATE(B964," ",C964,"(",D964,")",",")</f>
        <v>( SELECT  (USER_IMAGE) FROM CR_USER WHERE ID=T.FK_ASSIGNEE_ID) AS ASSIGNEE_IMAGE_URL, VARCHAR(43),</v>
      </c>
      <c r="O964" s="1" t="s">
        <v>344</v>
      </c>
      <c r="P964" t="s">
        <v>0</v>
      </c>
      <c r="W964" s="17" t="str">
        <f>CONCATENATE(,LOWER(O964),UPPER(LEFT(P964,1)),LOWER(RIGHT(P964,LEN(P964)-IF(LEN(P964)&gt;0,1,LEN(P964)))),UPPER(LEFT(Q964,1)),LOWER(RIGHT(Q964,LEN(Q964)-IF(LEN(Q964)&gt;0,1,LEN(Q964)))),UPPER(LEFT(R964,1)),LOWER(RIGHT(R964,LEN(R964)-IF(LEN(R964)&gt;0,1,LEN(R964)))),UPPER(LEFT(S964,1)),LOWER(RIGHT(S964,LEN(S964)-IF(LEN(S964)&gt;0,1,LEN(S964)))),UPPER(LEFT(T964,1)),LOWER(RIGHT(T964,LEN(T964)-IF(LEN(T964)&gt;0,1,LEN(T964)))),UPPER(LEFT(U964,1)),LOWER(RIGHT(U964,LEN(U964)-IF(LEN(U964)&gt;0,1,LEN(U964)))),UPPER(LEFT(V964,1)),LOWER(RIGHT(V964,LEN(V964)-IF(LEN(V964)&gt;0,1,LEN(V964)))))</f>
        <v>assigneeName</v>
      </c>
      <c r="X964" s="3" t="str">
        <f>CONCATENATE("""",W964,"""",":","""","""",",")</f>
        <v>"assigneeName":"",</v>
      </c>
      <c r="Y964" s="22" t="str">
        <f>CONCATENATE("public static String ",,B964,,"=","""",W964,""";")</f>
        <v>public static String ( SELECT  (USER_IMAGE) FROM CR_USER WHERE ID=T.FK_ASSIGNEE_ID) AS ASSIGNEE_IMAGE_URL,="assigneeName";</v>
      </c>
      <c r="Z964" s="7" t="str">
        <f>CONCATENATE("private String ",W964,"=","""""",";")</f>
        <v>private String assigneeName="";</v>
      </c>
    </row>
    <row r="965" spans="2:26" x14ac:dyDescent="0.3">
      <c r="B965" t="s">
        <v>608</v>
      </c>
    </row>
    <row r="966" spans="2:26" x14ac:dyDescent="0.3">
      <c r="B966" t="s">
        <v>450</v>
      </c>
    </row>
    <row r="967" spans="2:26" x14ac:dyDescent="0.3">
      <c r="B967" t="s">
        <v>451</v>
      </c>
      <c r="E967"/>
      <c r="F967"/>
      <c r="G967"/>
      <c r="K967"/>
      <c r="M967"/>
      <c r="N967"/>
      <c r="W967"/>
      <c r="X967"/>
      <c r="Y967"/>
      <c r="Z967"/>
    </row>
    <row r="968" spans="2:26" x14ac:dyDescent="0.3">
      <c r="B968" t="s">
        <v>609</v>
      </c>
      <c r="E968"/>
      <c r="F968"/>
      <c r="G968"/>
      <c r="K968"/>
      <c r="M968"/>
      <c r="N968"/>
      <c r="W968"/>
      <c r="X968"/>
      <c r="Y968"/>
      <c r="Z968"/>
    </row>
    <row r="969" spans="2:26" x14ac:dyDescent="0.3">
      <c r="B969" t="s">
        <v>610</v>
      </c>
      <c r="E969"/>
      <c r="F969"/>
      <c r="G969"/>
      <c r="K969"/>
      <c r="M969"/>
      <c r="N969"/>
      <c r="W969"/>
      <c r="X969"/>
      <c r="Y969"/>
      <c r="Z969"/>
    </row>
    <row r="970" spans="2:26" x14ac:dyDescent="0.3">
      <c r="B970" t="s">
        <v>448</v>
      </c>
      <c r="E970"/>
      <c r="F970"/>
      <c r="G970"/>
      <c r="K970"/>
      <c r="M970"/>
      <c r="N970"/>
      <c r="W970"/>
      <c r="X970"/>
      <c r="Y970"/>
      <c r="Z970"/>
    </row>
    <row r="971" spans="2:26" x14ac:dyDescent="0.3">
      <c r="B971" t="s">
        <v>611</v>
      </c>
      <c r="E971"/>
      <c r="F971"/>
      <c r="G971"/>
      <c r="K971"/>
      <c r="M971"/>
      <c r="N971"/>
      <c r="W971"/>
      <c r="X971"/>
      <c r="Y971"/>
      <c r="Z971"/>
    </row>
    <row r="972" spans="2:26" x14ac:dyDescent="0.3">
      <c r="B972" t="s">
        <v>612</v>
      </c>
      <c r="E972"/>
      <c r="F972"/>
      <c r="G972"/>
      <c r="K972"/>
      <c r="M972"/>
      <c r="N972"/>
      <c r="W972"/>
      <c r="X972"/>
      <c r="Y972"/>
      <c r="Z972"/>
    </row>
    <row r="973" spans="2:26" x14ac:dyDescent="0.3">
      <c r="B973" t="s">
        <v>613</v>
      </c>
      <c r="E973"/>
      <c r="F973"/>
      <c r="G973"/>
      <c r="K973"/>
      <c r="M973"/>
      <c r="N973"/>
      <c r="W973"/>
      <c r="X973"/>
      <c r="Y973"/>
      <c r="Z973"/>
    </row>
    <row r="974" spans="2:26" x14ac:dyDescent="0.3">
      <c r="B974" t="s">
        <v>630</v>
      </c>
      <c r="E974"/>
      <c r="F974"/>
      <c r="G974"/>
      <c r="K974"/>
      <c r="M974"/>
      <c r="N974"/>
      <c r="W974"/>
      <c r="X974"/>
      <c r="Y974"/>
      <c r="Z974"/>
    </row>
    <row r="975" spans="2:26" x14ac:dyDescent="0.3">
      <c r="B975" t="s">
        <v>631</v>
      </c>
      <c r="E975"/>
      <c r="F975"/>
      <c r="G975"/>
      <c r="K975"/>
      <c r="M975"/>
      <c r="N975"/>
      <c r="W975"/>
      <c r="X975"/>
      <c r="Y975"/>
      <c r="Z975"/>
    </row>
    <row r="976" spans="2:26" x14ac:dyDescent="0.3">
      <c r="B976" t="s">
        <v>632</v>
      </c>
      <c r="E976"/>
      <c r="F976"/>
      <c r="G976"/>
      <c r="K976"/>
      <c r="M976"/>
      <c r="N976"/>
      <c r="W976"/>
      <c r="X976"/>
      <c r="Y976"/>
      <c r="Z976"/>
    </row>
    <row r="977" spans="2:26" x14ac:dyDescent="0.3">
      <c r="B977" t="s">
        <v>621</v>
      </c>
      <c r="E977"/>
      <c r="F977"/>
      <c r="G977"/>
      <c r="K977"/>
      <c r="M977"/>
      <c r="N977"/>
      <c r="W977"/>
      <c r="X977"/>
      <c r="Y977"/>
      <c r="Z977"/>
    </row>
    <row r="978" spans="2:26" x14ac:dyDescent="0.3">
      <c r="B978" t="s">
        <v>614</v>
      </c>
      <c r="E978"/>
      <c r="F978"/>
      <c r="G978"/>
      <c r="K978"/>
      <c r="M978"/>
      <c r="N978"/>
      <c r="W978"/>
      <c r="X978"/>
      <c r="Y978"/>
      <c r="Z978"/>
    </row>
    <row r="979" spans="2:26" x14ac:dyDescent="0.3">
      <c r="B979" t="s">
        <v>615</v>
      </c>
      <c r="E979"/>
      <c r="F979"/>
      <c r="G979"/>
      <c r="K979"/>
      <c r="M979"/>
      <c r="N979"/>
      <c r="W979"/>
      <c r="X979"/>
      <c r="Y979"/>
      <c r="Z979"/>
    </row>
    <row r="980" spans="2:26" x14ac:dyDescent="0.3">
      <c r="B980" t="s">
        <v>616</v>
      </c>
      <c r="E980"/>
      <c r="F980"/>
      <c r="G980"/>
      <c r="K980"/>
      <c r="M980"/>
      <c r="N980"/>
      <c r="W980"/>
      <c r="X980"/>
      <c r="Y980"/>
      <c r="Z980"/>
    </row>
    <row r="981" spans="2:26" x14ac:dyDescent="0.3">
      <c r="B981" t="s">
        <v>466</v>
      </c>
      <c r="E981"/>
      <c r="F981"/>
      <c r="G981"/>
      <c r="K981"/>
      <c r="M981"/>
      <c r="N981"/>
      <c r="W981"/>
      <c r="X981"/>
      <c r="Y981"/>
      <c r="Z981"/>
    </row>
    <row r="982" spans="2:26" x14ac:dyDescent="0.3">
      <c r="B982" t="s">
        <v>467</v>
      </c>
      <c r="E982"/>
      <c r="F982"/>
      <c r="G982"/>
      <c r="K982"/>
      <c r="M982"/>
      <c r="N982"/>
      <c r="W982"/>
      <c r="X982"/>
      <c r="Y982"/>
      <c r="Z982"/>
    </row>
    <row r="983" spans="2:26" x14ac:dyDescent="0.3">
      <c r="B983" t="s">
        <v>633</v>
      </c>
      <c r="E983"/>
      <c r="F983"/>
      <c r="G983"/>
      <c r="K983"/>
      <c r="M983"/>
      <c r="N983"/>
      <c r="W983"/>
      <c r="X983"/>
      <c r="Y983"/>
      <c r="Z983"/>
    </row>
    <row r="988" spans="2:26" x14ac:dyDescent="0.3">
      <c r="B988" t="s">
        <v>713</v>
      </c>
    </row>
    <row r="989" spans="2:26" x14ac:dyDescent="0.3">
      <c r="B989" t="s">
        <v>714</v>
      </c>
    </row>
    <row r="990" spans="2:26" x14ac:dyDescent="0.3">
      <c r="B990" t="s">
        <v>715</v>
      </c>
    </row>
    <row r="991" spans="2:26" x14ac:dyDescent="0.3">
      <c r="B991" t="s">
        <v>716</v>
      </c>
    </row>
    <row r="992" spans="2:26" x14ac:dyDescent="0.3">
      <c r="B992" t="s">
        <v>717</v>
      </c>
    </row>
    <row r="993" spans="2:2" x14ac:dyDescent="0.3">
      <c r="B993" t="s">
        <v>718</v>
      </c>
    </row>
    <row r="994" spans="2:2" x14ac:dyDescent="0.3">
      <c r="B994" t="s">
        <v>719</v>
      </c>
    </row>
    <row r="995" spans="2:2" x14ac:dyDescent="0.3">
      <c r="B995" t="s">
        <v>720</v>
      </c>
    </row>
    <row r="996" spans="2:2" x14ac:dyDescent="0.3">
      <c r="B996" t="s">
        <v>721</v>
      </c>
    </row>
    <row r="997" spans="2:2" x14ac:dyDescent="0.3">
      <c r="B997" t="s">
        <v>722</v>
      </c>
    </row>
    <row r="998" spans="2:2" x14ac:dyDescent="0.3">
      <c r="B998" t="s">
        <v>130</v>
      </c>
    </row>
    <row r="999" spans="2:2" x14ac:dyDescent="0.3">
      <c r="B999" t="s">
        <v>126</v>
      </c>
    </row>
    <row r="1003" spans="2:2" x14ac:dyDescent="0.3">
      <c r="B1003" t="s">
        <v>723</v>
      </c>
    </row>
    <row r="1004" spans="2:2" x14ac:dyDescent="0.3">
      <c r="B1004" t="s">
        <v>714</v>
      </c>
    </row>
    <row r="1005" spans="2:2" x14ac:dyDescent="0.3">
      <c r="B1005" t="s">
        <v>715</v>
      </c>
    </row>
    <row r="1006" spans="2:2" x14ac:dyDescent="0.3">
      <c r="B1006" t="s">
        <v>716</v>
      </c>
    </row>
    <row r="1007" spans="2:2" x14ac:dyDescent="0.3">
      <c r="B1007" t="s">
        <v>717</v>
      </c>
    </row>
    <row r="1008" spans="2:2" x14ac:dyDescent="0.3">
      <c r="B1008" t="s">
        <v>724</v>
      </c>
    </row>
    <row r="1009" spans="2:26" x14ac:dyDescent="0.3">
      <c r="B1009" t="s">
        <v>725</v>
      </c>
    </row>
    <row r="1010" spans="2:26" x14ac:dyDescent="0.3">
      <c r="B1010" t="s">
        <v>726</v>
      </c>
    </row>
    <row r="1011" spans="2:26" x14ac:dyDescent="0.3">
      <c r="B1011" t="s">
        <v>727</v>
      </c>
    </row>
    <row r="1012" spans="2:26" x14ac:dyDescent="0.3">
      <c r="B1012" t="s">
        <v>721</v>
      </c>
    </row>
    <row r="1013" spans="2:26" x14ac:dyDescent="0.3">
      <c r="B1013" t="s">
        <v>728</v>
      </c>
    </row>
    <row r="1014" spans="2:26" x14ac:dyDescent="0.3">
      <c r="B1014" t="s">
        <v>130</v>
      </c>
    </row>
    <row r="1015" spans="2:26" x14ac:dyDescent="0.3">
      <c r="B1015" t="s">
        <v>126</v>
      </c>
    </row>
    <row r="1019" spans="2:26" x14ac:dyDescent="0.3">
      <c r="B1019" s="2" t="s">
        <v>729</v>
      </c>
      <c r="I1019" t="str">
        <f>CONCATENATE("ALTER TABLE"," ",B1019)</f>
        <v>ALTER TABLE TM_BACKLOG_DESCRIPTION</v>
      </c>
      <c r="K1019" s="25"/>
      <c r="N1019" s="5" t="str">
        <f>CONCATENATE("CREATE TABLE ",B1019," ","(")</f>
        <v>CREATE TABLE TM_BACKLOG_DESCRIPTION (</v>
      </c>
    </row>
    <row r="1020" spans="2:26" ht="19.2" x14ac:dyDescent="0.45">
      <c r="B1020" s="1" t="s">
        <v>2</v>
      </c>
      <c r="C1020" s="1" t="s">
        <v>1</v>
      </c>
      <c r="D1020" s="4">
        <v>30</v>
      </c>
      <c r="E1020" s="24" t="s">
        <v>113</v>
      </c>
      <c r="I1020" t="str">
        <f>I1019</f>
        <v>ALTER TABLE TM_BACKLOG_DESCRIPTION</v>
      </c>
      <c r="L1020" s="12"/>
      <c r="M1020" s="18" t="str">
        <f t="shared" ref="M1020:M1029" si="411">CONCATENATE(B1020,",")</f>
        <v>ID,</v>
      </c>
      <c r="N1020" s="5" t="str">
        <f>CONCATENATE(B1020," ",C1020,"(",D1020,") ",E1020," ,")</f>
        <v>ID VARCHAR(30) NOT NULL ,</v>
      </c>
      <c r="O1020" s="1" t="s">
        <v>2</v>
      </c>
      <c r="P1020" s="6"/>
      <c r="Q1020" s="6"/>
      <c r="R1020" s="6"/>
      <c r="S1020" s="6"/>
      <c r="T1020" s="6"/>
      <c r="U1020" s="6"/>
      <c r="V1020" s="6"/>
      <c r="W1020" s="17" t="str">
        <f t="shared" ref="W1020:W1029" si="412">CONCATENATE(,LOWER(O1020),UPPER(LEFT(P1020,1)),LOWER(RIGHT(P1020,LEN(P1020)-IF(LEN(P1020)&gt;0,1,LEN(P1020)))),UPPER(LEFT(Q1020,1)),LOWER(RIGHT(Q1020,LEN(Q1020)-IF(LEN(Q1020)&gt;0,1,LEN(Q1020)))),UPPER(LEFT(R1020,1)),LOWER(RIGHT(R1020,LEN(R1020)-IF(LEN(R1020)&gt;0,1,LEN(R1020)))),UPPER(LEFT(S1020,1)),LOWER(RIGHT(S1020,LEN(S1020)-IF(LEN(S1020)&gt;0,1,LEN(S1020)))),UPPER(LEFT(T1020,1)),LOWER(RIGHT(T1020,LEN(T1020)-IF(LEN(T1020)&gt;0,1,LEN(T1020)))),UPPER(LEFT(U1020,1)),LOWER(RIGHT(U1020,LEN(U1020)-IF(LEN(U1020)&gt;0,1,LEN(U1020)))),UPPER(LEFT(V1020,1)),LOWER(RIGHT(V1020,LEN(V1020)-IF(LEN(V1020)&gt;0,1,LEN(V1020)))))</f>
        <v>id</v>
      </c>
      <c r="X1020" s="3" t="str">
        <f t="shared" ref="X1020:X1029" si="413">CONCATENATE("""",W1020,"""",":","""","""",",")</f>
        <v>"id":"",</v>
      </c>
      <c r="Y1020" s="22" t="str">
        <f t="shared" ref="Y1020:Y1029" si="414">CONCATENATE("public static String ",,B1020,,"=","""",W1020,""";")</f>
        <v>public static String ID="id";</v>
      </c>
      <c r="Z1020" s="7" t="str">
        <f t="shared" ref="Z1020:Z1029" si="415">CONCATENATE("private String ",W1020,"=","""""",";")</f>
        <v>private String id="";</v>
      </c>
    </row>
    <row r="1021" spans="2:26" ht="19.2" x14ac:dyDescent="0.45">
      <c r="B1021" s="1" t="s">
        <v>3</v>
      </c>
      <c r="C1021" s="1" t="s">
        <v>1</v>
      </c>
      <c r="D1021" s="4">
        <v>10</v>
      </c>
      <c r="I1021" t="str">
        <f>I1020</f>
        <v>ALTER TABLE TM_BACKLOG_DESCRIPTION</v>
      </c>
      <c r="K1021" s="21" t="s">
        <v>436</v>
      </c>
      <c r="L1021" s="12"/>
      <c r="M1021" s="18" t="str">
        <f t="shared" si="411"/>
        <v>STATUS,</v>
      </c>
      <c r="N1021" s="5" t="str">
        <f t="shared" ref="N1021:N1029" si="416">CONCATENATE(B1021," ",C1021,"(",D1021,")",",")</f>
        <v>STATUS VARCHAR(10),</v>
      </c>
      <c r="O1021" s="1" t="s">
        <v>3</v>
      </c>
      <c r="W1021" s="17" t="str">
        <f t="shared" si="412"/>
        <v>status</v>
      </c>
      <c r="X1021" s="3" t="str">
        <f t="shared" si="413"/>
        <v>"status":"",</v>
      </c>
      <c r="Y1021" s="22" t="str">
        <f t="shared" si="414"/>
        <v>public static String STATUS="status";</v>
      </c>
      <c r="Z1021" s="7" t="str">
        <f t="shared" si="415"/>
        <v>private String status="";</v>
      </c>
    </row>
    <row r="1022" spans="2:26" ht="19.2" x14ac:dyDescent="0.45">
      <c r="B1022" s="1" t="s">
        <v>4</v>
      </c>
      <c r="C1022" s="1" t="s">
        <v>1</v>
      </c>
      <c r="D1022" s="4">
        <v>30</v>
      </c>
      <c r="I1022" t="str">
        <f>I1021</f>
        <v>ALTER TABLE TM_BACKLOG_DESCRIPTION</v>
      </c>
      <c r="J1022" t="str">
        <f t="shared" ref="J1022:J1029" si="417">CONCATENATE(LEFT(CONCATENATE(" ADD "," ",N1022,";"),LEN(CONCATENATE(" ADD "," ",N1022,";"))-2),";")</f>
        <v xml:space="preserve"> ADD  INSERT_DATE VARCHAR(30);</v>
      </c>
      <c r="K1022" s="21" t="str">
        <f t="shared" ref="K1022:K1029" si="418">CONCATENATE(LEFT(CONCATENATE("  ALTER COLUMN  "," ",N1022,";"),LEN(CONCATENATE("  ALTER COLUMN  "," ",N1022,";"))-2),";")</f>
        <v xml:space="preserve">  ALTER COLUMN   INSERT_DATE VARCHAR(30);</v>
      </c>
      <c r="L1022" s="12"/>
      <c r="M1022" s="18" t="str">
        <f t="shared" si="411"/>
        <v>INSERT_DATE,</v>
      </c>
      <c r="N1022" s="5" t="str">
        <f t="shared" si="416"/>
        <v>INSERT_DATE VARCHAR(30),</v>
      </c>
      <c r="O1022" s="1" t="s">
        <v>7</v>
      </c>
      <c r="P1022" t="s">
        <v>8</v>
      </c>
      <c r="W1022" s="17" t="str">
        <f t="shared" si="412"/>
        <v>insertDate</v>
      </c>
      <c r="X1022" s="3" t="str">
        <f t="shared" si="413"/>
        <v>"insertDate":"",</v>
      </c>
      <c r="Y1022" s="22" t="str">
        <f t="shared" si="414"/>
        <v>public static String INSERT_DATE="insertDate";</v>
      </c>
      <c r="Z1022" s="7" t="str">
        <f t="shared" si="415"/>
        <v>private String insertDate="";</v>
      </c>
    </row>
    <row r="1023" spans="2:26" ht="19.2" x14ac:dyDescent="0.45">
      <c r="B1023" s="1" t="s">
        <v>5</v>
      </c>
      <c r="C1023" s="1" t="s">
        <v>1</v>
      </c>
      <c r="D1023" s="4">
        <v>30</v>
      </c>
      <c r="I1023" t="str">
        <f>I1022</f>
        <v>ALTER TABLE TM_BACKLOG_DESCRIPTION</v>
      </c>
      <c r="J1023" t="str">
        <f t="shared" si="417"/>
        <v xml:space="preserve"> ADD  MODIFICATION_DATE VARCHAR(30);</v>
      </c>
      <c r="K1023" s="21" t="str">
        <f t="shared" si="418"/>
        <v xml:space="preserve">  ALTER COLUMN   MODIFICATION_DATE VARCHAR(30);</v>
      </c>
      <c r="L1023" s="12"/>
      <c r="M1023" s="18" t="str">
        <f t="shared" si="411"/>
        <v>MODIFICATION_DATE,</v>
      </c>
      <c r="N1023" s="5" t="str">
        <f t="shared" si="416"/>
        <v>MODIFICATION_DATE VARCHAR(30),</v>
      </c>
      <c r="O1023" s="1" t="s">
        <v>9</v>
      </c>
      <c r="P1023" t="s">
        <v>8</v>
      </c>
      <c r="W1023" s="17" t="str">
        <f t="shared" si="412"/>
        <v>modificationDate</v>
      </c>
      <c r="X1023" s="3" t="str">
        <f t="shared" si="413"/>
        <v>"modificationDate":"",</v>
      </c>
      <c r="Y1023" s="22" t="str">
        <f t="shared" si="414"/>
        <v>public static String MODIFICATION_DATE="modificationDate";</v>
      </c>
      <c r="Z1023" s="7" t="str">
        <f t="shared" si="415"/>
        <v>private String modificationDate="";</v>
      </c>
    </row>
    <row r="1024" spans="2:26" ht="19.2" x14ac:dyDescent="0.45">
      <c r="B1024" s="1" t="s">
        <v>274</v>
      </c>
      <c r="C1024" s="1" t="s">
        <v>1</v>
      </c>
      <c r="D1024" s="4">
        <v>500</v>
      </c>
      <c r="I1024" t="str">
        <f>I1023</f>
        <v>ALTER TABLE TM_BACKLOG_DESCRIPTION</v>
      </c>
      <c r="J1024" t="str">
        <f t="shared" si="417"/>
        <v xml:space="preserve"> ADD  FK_PROJECT_ID VARCHAR(500);</v>
      </c>
      <c r="K1024" s="21" t="str">
        <f t="shared" si="418"/>
        <v xml:space="preserve">  ALTER COLUMN   FK_PROJECT_ID VARCHAR(500);</v>
      </c>
      <c r="L1024" s="12"/>
      <c r="M1024" s="18" t="str">
        <f t="shared" si="411"/>
        <v>FK_PROJECT_ID,</v>
      </c>
      <c r="N1024" s="5" t="str">
        <f t="shared" si="416"/>
        <v>FK_PROJECT_ID VARCHAR(500),</v>
      </c>
      <c r="O1024" s="1" t="s">
        <v>10</v>
      </c>
      <c r="P1024" t="s">
        <v>288</v>
      </c>
      <c r="Q1024" t="s">
        <v>2</v>
      </c>
      <c r="W1024" s="17" t="str">
        <f t="shared" si="412"/>
        <v>fkProjectId</v>
      </c>
      <c r="X1024" s="3" t="str">
        <f t="shared" si="413"/>
        <v>"fkProjectId":"",</v>
      </c>
      <c r="Y1024" s="22" t="str">
        <f t="shared" si="414"/>
        <v>public static String FK_PROJECT_ID="fkProjectId";</v>
      </c>
      <c r="Z1024" s="7" t="str">
        <f t="shared" si="415"/>
        <v>private String fkProjectId="";</v>
      </c>
    </row>
    <row r="1025" spans="2:26" ht="19.2" x14ac:dyDescent="0.45">
      <c r="B1025" s="1" t="s">
        <v>367</v>
      </c>
      <c r="C1025" s="1" t="s">
        <v>1</v>
      </c>
      <c r="D1025" s="4">
        <v>500</v>
      </c>
      <c r="I1025" t="str">
        <f>I1023</f>
        <v>ALTER TABLE TM_BACKLOG_DESCRIPTION</v>
      </c>
      <c r="J1025" t="str">
        <f t="shared" si="417"/>
        <v xml:space="preserve"> ADD  FK_BACKLOG_ID VARCHAR(500);</v>
      </c>
      <c r="K1025" s="21" t="str">
        <f t="shared" si="418"/>
        <v xml:space="preserve">  ALTER COLUMN   FK_BACKLOG_ID VARCHAR(500);</v>
      </c>
      <c r="L1025" s="12"/>
      <c r="M1025" s="18" t="str">
        <f t="shared" si="411"/>
        <v>FK_BACKLOG_ID,</v>
      </c>
      <c r="N1025" s="5" t="str">
        <f t="shared" si="416"/>
        <v>FK_BACKLOG_ID VARCHAR(500),</v>
      </c>
      <c r="O1025" s="1" t="s">
        <v>10</v>
      </c>
      <c r="P1025" t="s">
        <v>354</v>
      </c>
      <c r="Q1025" t="s">
        <v>2</v>
      </c>
      <c r="W1025" s="17" t="str">
        <f t="shared" si="412"/>
        <v>fkBacklogId</v>
      </c>
      <c r="X1025" s="3" t="str">
        <f t="shared" si="413"/>
        <v>"fkBacklogId":"",</v>
      </c>
      <c r="Y1025" s="22" t="str">
        <f t="shared" si="414"/>
        <v>public static String FK_BACKLOG_ID="fkBacklogId";</v>
      </c>
      <c r="Z1025" s="7" t="str">
        <f t="shared" si="415"/>
        <v>private String fkBacklogId="";</v>
      </c>
    </row>
    <row r="1026" spans="2:26" ht="19.2" x14ac:dyDescent="0.45">
      <c r="B1026" s="1" t="s">
        <v>14</v>
      </c>
      <c r="C1026" s="1" t="s">
        <v>701</v>
      </c>
      <c r="D1026" s="4"/>
      <c r="I1026" t="str">
        <f>I1024</f>
        <v>ALTER TABLE TM_BACKLOG_DESCRIPTION</v>
      </c>
      <c r="J1026" t="str">
        <f t="shared" si="417"/>
        <v xml:space="preserve"> ADD  DESCRIPTION TEXT();</v>
      </c>
      <c r="K1026" s="21" t="str">
        <f t="shared" si="418"/>
        <v xml:space="preserve">  ALTER COLUMN   DESCRIPTION TEXT();</v>
      </c>
      <c r="L1026" s="12"/>
      <c r="M1026" s="18" t="str">
        <f t="shared" si="411"/>
        <v>DESCRIPTION,</v>
      </c>
      <c r="N1026" s="5" t="str">
        <f t="shared" si="416"/>
        <v>DESCRIPTION TEXT(),</v>
      </c>
      <c r="O1026" s="1" t="s">
        <v>14</v>
      </c>
      <c r="W1026" s="17" t="str">
        <f t="shared" si="412"/>
        <v>description</v>
      </c>
      <c r="X1026" s="3" t="str">
        <f t="shared" si="413"/>
        <v>"description":"",</v>
      </c>
      <c r="Y1026" s="22" t="str">
        <f t="shared" si="414"/>
        <v>public static String DESCRIPTION="description";</v>
      </c>
      <c r="Z1026" s="7" t="str">
        <f t="shared" si="415"/>
        <v>private String description="";</v>
      </c>
    </row>
    <row r="1027" spans="2:26" ht="19.2" x14ac:dyDescent="0.45">
      <c r="B1027" s="1" t="s">
        <v>421</v>
      </c>
      <c r="C1027" s="1" t="s">
        <v>1</v>
      </c>
      <c r="D1027" s="4">
        <v>500</v>
      </c>
      <c r="I1027" t="str">
        <f>I1025</f>
        <v>ALTER TABLE TM_BACKLOG_DESCRIPTION</v>
      </c>
      <c r="J1027" t="str">
        <f t="shared" si="417"/>
        <v xml:space="preserve"> ADD  COMMENT_TYPE VARCHAR(500);</v>
      </c>
      <c r="K1027" s="21" t="str">
        <f t="shared" si="418"/>
        <v xml:space="preserve">  ALTER COLUMN   COMMENT_TYPE VARCHAR(500);</v>
      </c>
      <c r="L1027" s="12"/>
      <c r="M1027" s="18" t="str">
        <f t="shared" si="411"/>
        <v>COMMENT_TYPE,</v>
      </c>
      <c r="N1027" s="5" t="str">
        <f t="shared" si="416"/>
        <v>COMMENT_TYPE VARCHAR(500),</v>
      </c>
      <c r="O1027" s="1" t="s">
        <v>323</v>
      </c>
      <c r="P1027" t="s">
        <v>51</v>
      </c>
      <c r="W1027" s="17" t="str">
        <f t="shared" si="412"/>
        <v>commentType</v>
      </c>
      <c r="X1027" s="3" t="str">
        <f t="shared" si="413"/>
        <v>"commentType":"",</v>
      </c>
      <c r="Y1027" s="22" t="str">
        <f t="shared" si="414"/>
        <v>public static String COMMENT_TYPE="commentType";</v>
      </c>
      <c r="Z1027" s="7" t="str">
        <f t="shared" si="415"/>
        <v>private String commentType="";</v>
      </c>
    </row>
    <row r="1028" spans="2:26" ht="19.2" x14ac:dyDescent="0.45">
      <c r="B1028" s="1" t="s">
        <v>258</v>
      </c>
      <c r="C1028" s="1" t="s">
        <v>1</v>
      </c>
      <c r="D1028" s="4">
        <v>24</v>
      </c>
      <c r="I1028" t="str">
        <f>I1026</f>
        <v>ALTER TABLE TM_BACKLOG_DESCRIPTION</v>
      </c>
      <c r="J1028" t="str">
        <f t="shared" si="417"/>
        <v xml:space="preserve"> ADD  ORDER_NO VARCHAR(24);</v>
      </c>
      <c r="K1028" s="21" t="str">
        <f t="shared" si="418"/>
        <v xml:space="preserve">  ALTER COLUMN   ORDER_NO VARCHAR(24);</v>
      </c>
      <c r="L1028" s="12"/>
      <c r="M1028" s="18" t="str">
        <f t="shared" si="411"/>
        <v>ORDER_NO,</v>
      </c>
      <c r="N1028" s="5" t="str">
        <f t="shared" si="416"/>
        <v>ORDER_NO VARCHAR(24),</v>
      </c>
      <c r="O1028" s="1" t="s">
        <v>259</v>
      </c>
      <c r="P1028" t="s">
        <v>173</v>
      </c>
      <c r="W1028" s="17" t="str">
        <f t="shared" si="412"/>
        <v>orderNo</v>
      </c>
      <c r="X1028" s="3" t="str">
        <f t="shared" si="413"/>
        <v>"orderNo":"",</v>
      </c>
      <c r="Y1028" s="22" t="str">
        <f t="shared" si="414"/>
        <v>public static String ORDER_NO="orderNo";</v>
      </c>
      <c r="Z1028" s="7" t="str">
        <f t="shared" si="415"/>
        <v>private String orderNo="";</v>
      </c>
    </row>
    <row r="1029" spans="2:26" ht="19.2" x14ac:dyDescent="0.45">
      <c r="B1029" s="1" t="s">
        <v>730</v>
      </c>
      <c r="C1029" s="1" t="s">
        <v>1</v>
      </c>
      <c r="D1029" s="4">
        <v>200</v>
      </c>
      <c r="I1029" t="str">
        <f>I1027</f>
        <v>ALTER TABLE TM_BACKLOG_DESCRIPTION</v>
      </c>
      <c r="J1029" t="str">
        <f t="shared" si="417"/>
        <v xml:space="preserve"> ADD  COLORED_TYPE VARCHAR(200);</v>
      </c>
      <c r="K1029" s="21" t="str">
        <f t="shared" si="418"/>
        <v xml:space="preserve">  ALTER COLUMN   COLORED_TYPE VARCHAR(200);</v>
      </c>
      <c r="L1029" s="12"/>
      <c r="M1029" s="18" t="str">
        <f t="shared" si="411"/>
        <v>COLORED_TYPE,</v>
      </c>
      <c r="N1029" s="5" t="str">
        <f t="shared" si="416"/>
        <v>COLORED_TYPE VARCHAR(200),</v>
      </c>
      <c r="O1029" s="1" t="s">
        <v>731</v>
      </c>
      <c r="P1029" t="s">
        <v>51</v>
      </c>
      <c r="W1029" s="17" t="str">
        <f t="shared" si="412"/>
        <v>coloredType</v>
      </c>
      <c r="X1029" s="3" t="str">
        <f t="shared" si="413"/>
        <v>"coloredType":"",</v>
      </c>
      <c r="Y1029" s="22" t="str">
        <f t="shared" si="414"/>
        <v>public static String COLORED_TYPE="coloredType";</v>
      </c>
      <c r="Z1029" s="7" t="str">
        <f t="shared" si="415"/>
        <v>private String coloredType="";</v>
      </c>
    </row>
    <row r="1030" spans="2:26" ht="19.2" x14ac:dyDescent="0.45">
      <c r="B1030" s="1"/>
      <c r="C1030" s="1"/>
      <c r="D1030" s="4"/>
      <c r="L1030" s="12"/>
      <c r="M1030" s="18"/>
      <c r="N1030" s="33" t="s">
        <v>130</v>
      </c>
      <c r="O1030" s="1"/>
      <c r="W1030" s="17"/>
    </row>
    <row r="1031" spans="2:26" ht="19.2" x14ac:dyDescent="0.45">
      <c r="C1031" s="14"/>
      <c r="D1031" s="9"/>
      <c r="K1031" s="29"/>
      <c r="M1031" s="20"/>
      <c r="N1031" s="31" t="s">
        <v>126</v>
      </c>
      <c r="O1031" s="14"/>
      <c r="W1031" s="17"/>
    </row>
    <row r="1033" spans="2:26" x14ac:dyDescent="0.3">
      <c r="B1033" s="2" t="s">
        <v>746</v>
      </c>
      <c r="I1033" t="str">
        <f>CONCATENATE("ALTER TABLE"," ",B1033)</f>
        <v>ALTER TABLE TM_INPUT_TABLE_COMP</v>
      </c>
      <c r="K1033" s="25"/>
      <c r="N1033" s="5" t="str">
        <f>CONCATENATE("CREATE TABLE ",B1033," ","(")</f>
        <v>CREATE TABLE TM_INPUT_TABLE_COMP (</v>
      </c>
    </row>
    <row r="1034" spans="2:26" ht="19.2" x14ac:dyDescent="0.45">
      <c r="B1034" s="1" t="s">
        <v>2</v>
      </c>
      <c r="C1034" s="1" t="s">
        <v>1</v>
      </c>
      <c r="D1034" s="4">
        <v>30</v>
      </c>
      <c r="E1034" s="24" t="s">
        <v>113</v>
      </c>
      <c r="I1034" t="str">
        <f>I1033</f>
        <v>ALTER TABLE TM_INPUT_TABLE_COMP</v>
      </c>
      <c r="L1034" s="12"/>
      <c r="M1034" s="18" t="str">
        <f t="shared" ref="M1034:M1046" si="419">CONCATENATE(B1034,",")</f>
        <v>ID,</v>
      </c>
      <c r="N1034" s="5" t="str">
        <f>CONCATENATE(B1034," ",C1034,"(",D1034,") ",E1034," ,")</f>
        <v>ID VARCHAR(30) NOT NULL ,</v>
      </c>
      <c r="O1034" s="1" t="s">
        <v>2</v>
      </c>
      <c r="P1034" s="6"/>
      <c r="Q1034" s="6"/>
      <c r="R1034" s="6"/>
      <c r="S1034" s="6"/>
      <c r="T1034" s="6"/>
      <c r="U1034" s="6"/>
      <c r="V1034" s="6"/>
      <c r="W1034" s="17" t="str">
        <f t="shared" ref="W1034:W1046" si="420">CONCATENATE(,LOWER(O1034),UPPER(LEFT(P1034,1)),LOWER(RIGHT(P1034,LEN(P1034)-IF(LEN(P1034)&gt;0,1,LEN(P1034)))),UPPER(LEFT(Q1034,1)),LOWER(RIGHT(Q1034,LEN(Q1034)-IF(LEN(Q1034)&gt;0,1,LEN(Q1034)))),UPPER(LEFT(R1034,1)),LOWER(RIGHT(R1034,LEN(R1034)-IF(LEN(R1034)&gt;0,1,LEN(R1034)))),UPPER(LEFT(S1034,1)),LOWER(RIGHT(S1034,LEN(S1034)-IF(LEN(S1034)&gt;0,1,LEN(S1034)))),UPPER(LEFT(T1034,1)),LOWER(RIGHT(T1034,LEN(T1034)-IF(LEN(T1034)&gt;0,1,LEN(T1034)))),UPPER(LEFT(U1034,1)),LOWER(RIGHT(U1034,LEN(U1034)-IF(LEN(U1034)&gt;0,1,LEN(U1034)))),UPPER(LEFT(V1034,1)),LOWER(RIGHT(V1034,LEN(V1034)-IF(LEN(V1034)&gt;0,1,LEN(V1034)))))</f>
        <v>id</v>
      </c>
      <c r="X1034" s="3" t="str">
        <f t="shared" ref="X1034:X1046" si="421">CONCATENATE("""",W1034,"""",":","""","""",",")</f>
        <v>"id":"",</v>
      </c>
      <c r="Y1034" s="22" t="str">
        <f t="shared" ref="Y1034:Y1046" si="422">CONCATENATE("public static String ",,B1034,,"=","""",W1034,""";")</f>
        <v>public static String ID="id";</v>
      </c>
      <c r="Z1034" s="7" t="str">
        <f t="shared" ref="Z1034:Z1046" si="423">CONCATENATE("private String ",W1034,"=","""""",";")</f>
        <v>private String id="";</v>
      </c>
    </row>
    <row r="1035" spans="2:26" ht="19.2" x14ac:dyDescent="0.45">
      <c r="B1035" s="1" t="s">
        <v>3</v>
      </c>
      <c r="C1035" s="1" t="s">
        <v>1</v>
      </c>
      <c r="D1035" s="4">
        <v>10</v>
      </c>
      <c r="I1035" t="str">
        <f>I1034</f>
        <v>ALTER TABLE TM_INPUT_TABLE_COMP</v>
      </c>
      <c r="K1035" s="21" t="s">
        <v>436</v>
      </c>
      <c r="L1035" s="12"/>
      <c r="M1035" s="18" t="str">
        <f t="shared" si="419"/>
        <v>STATUS,</v>
      </c>
      <c r="N1035" s="5" t="str">
        <f t="shared" ref="N1035:N1046" si="424">CONCATENATE(B1035," ",C1035,"(",D1035,")",",")</f>
        <v>STATUS VARCHAR(10),</v>
      </c>
      <c r="O1035" s="1" t="s">
        <v>3</v>
      </c>
      <c r="W1035" s="17" t="str">
        <f t="shared" si="420"/>
        <v>status</v>
      </c>
      <c r="X1035" s="3" t="str">
        <f t="shared" si="421"/>
        <v>"status":"",</v>
      </c>
      <c r="Y1035" s="22" t="str">
        <f t="shared" si="422"/>
        <v>public static String STATUS="status";</v>
      </c>
      <c r="Z1035" s="7" t="str">
        <f t="shared" si="423"/>
        <v>private String status="";</v>
      </c>
    </row>
    <row r="1036" spans="2:26" ht="19.2" x14ac:dyDescent="0.45">
      <c r="B1036" s="1" t="s">
        <v>4</v>
      </c>
      <c r="C1036" s="1" t="s">
        <v>1</v>
      </c>
      <c r="D1036" s="4">
        <v>30</v>
      </c>
      <c r="I1036" t="str">
        <f>I1035</f>
        <v>ALTER TABLE TM_INPUT_TABLE_COMP</v>
      </c>
      <c r="J1036" t="str">
        <f t="shared" ref="J1036:J1046" si="425">CONCATENATE(LEFT(CONCATENATE(" ADD "," ",N1036,";"),LEN(CONCATENATE(" ADD "," ",N1036,";"))-2),";")</f>
        <v xml:space="preserve"> ADD  INSERT_DATE VARCHAR(30);</v>
      </c>
      <c r="K1036" s="21" t="str">
        <f t="shared" ref="K1036:K1046" si="426">CONCATENATE(LEFT(CONCATENATE("  ALTER COLUMN  "," ",N1036,";"),LEN(CONCATENATE("  ALTER COLUMN  "," ",N1036,";"))-2),";")</f>
        <v xml:space="preserve">  ALTER COLUMN   INSERT_DATE VARCHAR(30);</v>
      </c>
      <c r="L1036" s="12"/>
      <c r="M1036" s="18" t="str">
        <f t="shared" si="419"/>
        <v>INSERT_DATE,</v>
      </c>
      <c r="N1036" s="5" t="str">
        <f t="shared" si="424"/>
        <v>INSERT_DATE VARCHAR(30),</v>
      </c>
      <c r="O1036" s="1" t="s">
        <v>7</v>
      </c>
      <c r="P1036" t="s">
        <v>8</v>
      </c>
      <c r="W1036" s="17" t="str">
        <f t="shared" si="420"/>
        <v>insertDate</v>
      </c>
      <c r="X1036" s="3" t="str">
        <f t="shared" si="421"/>
        <v>"insertDate":"",</v>
      </c>
      <c r="Y1036" s="22" t="str">
        <f t="shared" si="422"/>
        <v>public static String INSERT_DATE="insertDate";</v>
      </c>
      <c r="Z1036" s="7" t="str">
        <f t="shared" si="423"/>
        <v>private String insertDate="";</v>
      </c>
    </row>
    <row r="1037" spans="2:26" ht="19.2" x14ac:dyDescent="0.45">
      <c r="B1037" s="1" t="s">
        <v>5</v>
      </c>
      <c r="C1037" s="1" t="s">
        <v>1</v>
      </c>
      <c r="D1037" s="4">
        <v>30</v>
      </c>
      <c r="I1037" t="str">
        <f>I1036</f>
        <v>ALTER TABLE TM_INPUT_TABLE_COMP</v>
      </c>
      <c r="J1037" t="str">
        <f t="shared" si="425"/>
        <v xml:space="preserve"> ADD  MODIFICATION_DATE VARCHAR(30);</v>
      </c>
      <c r="K1037" s="21" t="str">
        <f t="shared" si="426"/>
        <v xml:space="preserve">  ALTER COLUMN   MODIFICATION_DATE VARCHAR(30);</v>
      </c>
      <c r="L1037" s="12"/>
      <c r="M1037" s="18" t="str">
        <f t="shared" si="419"/>
        <v>MODIFICATION_DATE,</v>
      </c>
      <c r="N1037" s="5" t="str">
        <f t="shared" si="424"/>
        <v>MODIFICATION_DATE VARCHAR(30),</v>
      </c>
      <c r="O1037" s="1" t="s">
        <v>9</v>
      </c>
      <c r="P1037" t="s">
        <v>8</v>
      </c>
      <c r="W1037" s="17" t="str">
        <f t="shared" si="420"/>
        <v>modificationDate</v>
      </c>
      <c r="X1037" s="3" t="str">
        <f t="shared" si="421"/>
        <v>"modificationDate":"",</v>
      </c>
      <c r="Y1037" s="22" t="str">
        <f t="shared" si="422"/>
        <v>public static String MODIFICATION_DATE="modificationDate";</v>
      </c>
      <c r="Z1037" s="7" t="str">
        <f t="shared" si="423"/>
        <v>private String modificationDate="";</v>
      </c>
    </row>
    <row r="1038" spans="2:26" ht="19.2" x14ac:dyDescent="0.45">
      <c r="B1038" s="1" t="s">
        <v>274</v>
      </c>
      <c r="C1038" s="1" t="s">
        <v>1</v>
      </c>
      <c r="D1038" s="4">
        <v>500</v>
      </c>
      <c r="I1038" t="str">
        <f>I1037</f>
        <v>ALTER TABLE TM_INPUT_TABLE_COMP</v>
      </c>
      <c r="J1038" t="str">
        <f t="shared" si="425"/>
        <v xml:space="preserve"> ADD  FK_PROJECT_ID VARCHAR(500);</v>
      </c>
      <c r="K1038" s="21" t="str">
        <f t="shared" si="426"/>
        <v xml:space="preserve">  ALTER COLUMN   FK_PROJECT_ID VARCHAR(500);</v>
      </c>
      <c r="L1038" s="12"/>
      <c r="M1038" s="18" t="str">
        <f t="shared" si="419"/>
        <v>FK_PROJECT_ID,</v>
      </c>
      <c r="N1038" s="5" t="str">
        <f t="shared" si="424"/>
        <v>FK_PROJECT_ID VARCHAR(500),</v>
      </c>
      <c r="O1038" s="1" t="s">
        <v>10</v>
      </c>
      <c r="P1038" t="s">
        <v>288</v>
      </c>
      <c r="Q1038" t="s">
        <v>2</v>
      </c>
      <c r="W1038" s="17" t="str">
        <f t="shared" si="420"/>
        <v>fkProjectId</v>
      </c>
      <c r="X1038" s="3" t="str">
        <f t="shared" si="421"/>
        <v>"fkProjectId":"",</v>
      </c>
      <c r="Y1038" s="22" t="str">
        <f t="shared" si="422"/>
        <v>public static String FK_PROJECT_ID="fkProjectId";</v>
      </c>
      <c r="Z1038" s="7" t="str">
        <f t="shared" si="423"/>
        <v>private String fkProjectId="";</v>
      </c>
    </row>
    <row r="1039" spans="2:26" ht="19.2" x14ac:dyDescent="0.45">
      <c r="B1039" s="1" t="s">
        <v>215</v>
      </c>
      <c r="C1039" s="1" t="s">
        <v>1</v>
      </c>
      <c r="D1039" s="4">
        <v>500</v>
      </c>
      <c r="I1039" t="str">
        <f>I1037</f>
        <v>ALTER TABLE TM_INPUT_TABLE_COMP</v>
      </c>
      <c r="J1039" t="str">
        <f t="shared" si="425"/>
        <v xml:space="preserve"> ADD  TABLE_NAME VARCHAR(500);</v>
      </c>
      <c r="K1039" s="21" t="str">
        <f t="shared" si="426"/>
        <v xml:space="preserve">  ALTER COLUMN   TABLE_NAME VARCHAR(500);</v>
      </c>
      <c r="L1039" s="12"/>
      <c r="M1039" s="18" t="str">
        <f t="shared" si="419"/>
        <v>TABLE_NAME,</v>
      </c>
      <c r="N1039" s="5" t="str">
        <f t="shared" si="424"/>
        <v>TABLE_NAME VARCHAR(500),</v>
      </c>
      <c r="O1039" s="1" t="s">
        <v>10</v>
      </c>
      <c r="P1039" t="s">
        <v>354</v>
      </c>
      <c r="Q1039" t="s">
        <v>2</v>
      </c>
      <c r="W1039" s="17" t="str">
        <f t="shared" si="420"/>
        <v>fkBacklogId</v>
      </c>
      <c r="X1039" s="3" t="str">
        <f t="shared" si="421"/>
        <v>"fkBacklogId":"",</v>
      </c>
      <c r="Y1039" s="22" t="str">
        <f t="shared" si="422"/>
        <v>public static String TABLE_NAME="fkBacklogId";</v>
      </c>
      <c r="Z1039" s="7" t="str">
        <f t="shared" si="423"/>
        <v>private String fkBacklogId="";</v>
      </c>
    </row>
    <row r="1040" spans="2:26" ht="19.2" x14ac:dyDescent="0.45">
      <c r="B1040" s="1" t="s">
        <v>747</v>
      </c>
      <c r="C1040" s="1" t="s">
        <v>701</v>
      </c>
      <c r="D1040" s="4"/>
      <c r="I1040" t="str">
        <f>I1034</f>
        <v>ALTER TABLE TM_INPUT_TABLE_COMP</v>
      </c>
      <c r="J1040" t="str">
        <f t="shared" ref="J1040:J1043" si="427">CONCATENATE(LEFT(CONCATENATE(" ADD "," ",N1040,";"),LEN(CONCATENATE(" ADD "," ",N1040,";"))-2),";")</f>
        <v xml:space="preserve"> ADD  TABLE_CSS TEXT();</v>
      </c>
      <c r="K1040" s="21" t="str">
        <f t="shared" ref="K1040:K1043" si="428">CONCATENATE(LEFT(CONCATENATE("  ALTER COLUMN  "," ",N1040,";"),LEN(CONCATENATE("  ALTER COLUMN  "," ",N1040,";"))-2),";")</f>
        <v xml:space="preserve">  ALTER COLUMN   TABLE_CSS TEXT();</v>
      </c>
      <c r="L1040" s="12"/>
      <c r="M1040" s="18" t="str">
        <f t="shared" ref="M1040:M1043" si="429">CONCATENATE(B1040,",")</f>
        <v>TABLE_CSS,</v>
      </c>
      <c r="N1040" s="5" t="str">
        <f t="shared" ref="N1040:N1043" si="430">CONCATENATE(B1040," ",C1040,"(",D1040,")",",")</f>
        <v>TABLE_CSS TEXT(),</v>
      </c>
      <c r="O1040" s="1" t="s">
        <v>14</v>
      </c>
      <c r="W1040" s="17" t="str">
        <f t="shared" ref="W1040:W1043" si="431">CONCATENATE(,LOWER(O1040),UPPER(LEFT(P1040,1)),LOWER(RIGHT(P1040,LEN(P1040)-IF(LEN(P1040)&gt;0,1,LEN(P1040)))),UPPER(LEFT(Q1040,1)),LOWER(RIGHT(Q1040,LEN(Q1040)-IF(LEN(Q1040)&gt;0,1,LEN(Q1040)))),UPPER(LEFT(R1040,1)),LOWER(RIGHT(R1040,LEN(R1040)-IF(LEN(R1040)&gt;0,1,LEN(R1040)))),UPPER(LEFT(S1040,1)),LOWER(RIGHT(S1040,LEN(S1040)-IF(LEN(S1040)&gt;0,1,LEN(S1040)))),UPPER(LEFT(T1040,1)),LOWER(RIGHT(T1040,LEN(T1040)-IF(LEN(T1040)&gt;0,1,LEN(T1040)))),UPPER(LEFT(U1040,1)),LOWER(RIGHT(U1040,LEN(U1040)-IF(LEN(U1040)&gt;0,1,LEN(U1040)))),UPPER(LEFT(V1040,1)),LOWER(RIGHT(V1040,LEN(V1040)-IF(LEN(V1040)&gt;0,1,LEN(V1040)))))</f>
        <v>description</v>
      </c>
      <c r="X1040" s="3" t="str">
        <f t="shared" ref="X1040:X1043" si="432">CONCATENATE("""",W1040,"""",":","""","""",",")</f>
        <v>"description":"",</v>
      </c>
      <c r="Y1040" s="22" t="str">
        <f t="shared" ref="Y1040:Y1043" si="433">CONCATENATE("public static String ",,B1040,,"=","""",W1040,""";")</f>
        <v>public static String TABLE_CSS="description";</v>
      </c>
      <c r="Z1040" s="7" t="str">
        <f t="shared" ref="Z1040:Z1043" si="434">CONCATENATE("private String ",W1040,"=","""""",";")</f>
        <v>private String description="";</v>
      </c>
    </row>
    <row r="1041" spans="2:26" ht="19.2" x14ac:dyDescent="0.45">
      <c r="B1041" s="1" t="s">
        <v>748</v>
      </c>
      <c r="C1041" s="1" t="s">
        <v>1</v>
      </c>
      <c r="D1041" s="4">
        <v>500</v>
      </c>
      <c r="I1041" t="str">
        <f>I1035</f>
        <v>ALTER TABLE TM_INPUT_TABLE_COMP</v>
      </c>
      <c r="J1041" t="str">
        <f t="shared" si="427"/>
        <v xml:space="preserve"> ADD  HEADER_CSS VARCHAR(500);</v>
      </c>
      <c r="K1041" s="21" t="str">
        <f t="shared" si="428"/>
        <v xml:space="preserve">  ALTER COLUMN   HEADER_CSS VARCHAR(500);</v>
      </c>
      <c r="L1041" s="12"/>
      <c r="M1041" s="18" t="str">
        <f t="shared" si="429"/>
        <v>HEADER_CSS,</v>
      </c>
      <c r="N1041" s="5" t="str">
        <f t="shared" si="430"/>
        <v>HEADER_CSS VARCHAR(500),</v>
      </c>
      <c r="O1041" s="1" t="s">
        <v>323</v>
      </c>
      <c r="P1041" t="s">
        <v>51</v>
      </c>
      <c r="W1041" s="17" t="str">
        <f t="shared" si="431"/>
        <v>commentType</v>
      </c>
      <c r="X1041" s="3" t="str">
        <f t="shared" si="432"/>
        <v>"commentType":"",</v>
      </c>
      <c r="Y1041" s="22" t="str">
        <f t="shared" si="433"/>
        <v>public static String HEADER_CSS="commentType";</v>
      </c>
      <c r="Z1041" s="7" t="str">
        <f t="shared" si="434"/>
        <v>private String commentType="";</v>
      </c>
    </row>
    <row r="1042" spans="2:26" ht="19.2" x14ac:dyDescent="0.45">
      <c r="B1042" s="1" t="s">
        <v>749</v>
      </c>
      <c r="C1042" s="1" t="s">
        <v>1</v>
      </c>
      <c r="D1042" s="4">
        <v>24</v>
      </c>
      <c r="I1042" t="str">
        <f>I1040</f>
        <v>ALTER TABLE TM_INPUT_TABLE_COMP</v>
      </c>
      <c r="J1042" t="str">
        <f t="shared" si="427"/>
        <v xml:space="preserve"> ADD  BODY_CSS VARCHAR(24);</v>
      </c>
      <c r="K1042" s="21" t="str">
        <f t="shared" si="428"/>
        <v xml:space="preserve">  ALTER COLUMN   BODY_CSS VARCHAR(24);</v>
      </c>
      <c r="L1042" s="12"/>
      <c r="M1042" s="18" t="str">
        <f t="shared" si="429"/>
        <v>BODY_CSS,</v>
      </c>
      <c r="N1042" s="5" t="str">
        <f t="shared" si="430"/>
        <v>BODY_CSS VARCHAR(24),</v>
      </c>
      <c r="O1042" s="1" t="s">
        <v>259</v>
      </c>
      <c r="P1042" t="s">
        <v>173</v>
      </c>
      <c r="W1042" s="17" t="str">
        <f t="shared" si="431"/>
        <v>orderNo</v>
      </c>
      <c r="X1042" s="3" t="str">
        <f t="shared" si="432"/>
        <v>"orderNo":"",</v>
      </c>
      <c r="Y1042" s="22" t="str">
        <f t="shared" si="433"/>
        <v>public static String BODY_CSS="orderNo";</v>
      </c>
      <c r="Z1042" s="7" t="str">
        <f t="shared" si="434"/>
        <v>private String orderNo="";</v>
      </c>
    </row>
    <row r="1043" spans="2:26" ht="19.2" x14ac:dyDescent="0.45">
      <c r="B1043" s="1" t="s">
        <v>750</v>
      </c>
      <c r="C1043" s="1" t="s">
        <v>1</v>
      </c>
      <c r="D1043" s="4">
        <v>200</v>
      </c>
      <c r="I1043" t="str">
        <f>I1041</f>
        <v>ALTER TABLE TM_INPUT_TABLE_COMP</v>
      </c>
      <c r="J1043" t="str">
        <f t="shared" si="427"/>
        <v xml:space="preserve"> ADD  FOOTER_CSS VARCHAR(200);</v>
      </c>
      <c r="K1043" s="21" t="str">
        <f t="shared" si="428"/>
        <v xml:space="preserve">  ALTER COLUMN   FOOTER_CSS VARCHAR(200);</v>
      </c>
      <c r="L1043" s="12"/>
      <c r="M1043" s="18" t="str">
        <f t="shared" si="429"/>
        <v>FOOTER_CSS,</v>
      </c>
      <c r="N1043" s="5" t="str">
        <f t="shared" si="430"/>
        <v>FOOTER_CSS VARCHAR(200),</v>
      </c>
      <c r="O1043" s="1" t="s">
        <v>731</v>
      </c>
      <c r="P1043" t="s">
        <v>51</v>
      </c>
      <c r="W1043" s="17" t="str">
        <f t="shared" si="431"/>
        <v>coloredType</v>
      </c>
      <c r="X1043" s="3" t="str">
        <f t="shared" si="432"/>
        <v>"coloredType":"",</v>
      </c>
      <c r="Y1043" s="22" t="str">
        <f t="shared" si="433"/>
        <v>public static String FOOTER_CSS="coloredType";</v>
      </c>
      <c r="Z1043" s="7" t="str">
        <f t="shared" si="434"/>
        <v>private String coloredType="";</v>
      </c>
    </row>
    <row r="1044" spans="2:26" ht="19.2" x14ac:dyDescent="0.45">
      <c r="B1044" s="1" t="s">
        <v>751</v>
      </c>
      <c r="C1044" s="1" t="s">
        <v>701</v>
      </c>
      <c r="D1044" s="4"/>
      <c r="I1044" t="str">
        <f>I1038</f>
        <v>ALTER TABLE TM_INPUT_TABLE_COMP</v>
      </c>
      <c r="J1044" t="str">
        <f t="shared" si="425"/>
        <v xml:space="preserve"> ADD  TR_CSS TEXT();</v>
      </c>
      <c r="K1044" s="21" t="str">
        <f t="shared" si="426"/>
        <v xml:space="preserve">  ALTER COLUMN   TR_CSS TEXT();</v>
      </c>
      <c r="L1044" s="12"/>
      <c r="M1044" s="18" t="str">
        <f t="shared" si="419"/>
        <v>TR_CSS,</v>
      </c>
      <c r="N1044" s="5" t="str">
        <f t="shared" si="424"/>
        <v>TR_CSS TEXT(),</v>
      </c>
      <c r="O1044" s="1" t="s">
        <v>14</v>
      </c>
      <c r="W1044" s="17" t="str">
        <f t="shared" si="420"/>
        <v>description</v>
      </c>
      <c r="X1044" s="3" t="str">
        <f t="shared" si="421"/>
        <v>"description":"",</v>
      </c>
      <c r="Y1044" s="22" t="str">
        <f t="shared" si="422"/>
        <v>public static String TR_CSS="description";</v>
      </c>
      <c r="Z1044" s="7" t="str">
        <f t="shared" si="423"/>
        <v>private String description="";</v>
      </c>
    </row>
    <row r="1045" spans="2:26" ht="19.2" x14ac:dyDescent="0.45">
      <c r="B1045" s="1" t="s">
        <v>752</v>
      </c>
      <c r="C1045" s="1" t="s">
        <v>1</v>
      </c>
      <c r="D1045" s="4">
        <v>500</v>
      </c>
      <c r="I1045" t="str">
        <f>I1039</f>
        <v>ALTER TABLE TM_INPUT_TABLE_COMP</v>
      </c>
      <c r="J1045" t="str">
        <f t="shared" si="425"/>
        <v xml:space="preserve"> ADD  TD_CSS VARCHAR(500);</v>
      </c>
      <c r="K1045" s="21" t="str">
        <f t="shared" si="426"/>
        <v xml:space="preserve">  ALTER COLUMN   TD_CSS VARCHAR(500);</v>
      </c>
      <c r="L1045" s="12"/>
      <c r="M1045" s="18" t="str">
        <f t="shared" si="419"/>
        <v>TD_CSS,</v>
      </c>
      <c r="N1045" s="5" t="str">
        <f t="shared" si="424"/>
        <v>TD_CSS VARCHAR(500),</v>
      </c>
      <c r="O1045" s="1" t="s">
        <v>323</v>
      </c>
      <c r="P1045" t="s">
        <v>51</v>
      </c>
      <c r="W1045" s="17" t="str">
        <f t="shared" si="420"/>
        <v>commentType</v>
      </c>
      <c r="X1045" s="3" t="str">
        <f t="shared" si="421"/>
        <v>"commentType":"",</v>
      </c>
      <c r="Y1045" s="22" t="str">
        <f t="shared" si="422"/>
        <v>public static String TD_CSS="commentType";</v>
      </c>
      <c r="Z1045" s="7" t="str">
        <f t="shared" si="423"/>
        <v>private String commentType="";</v>
      </c>
    </row>
    <row r="1046" spans="2:26" ht="19.2" x14ac:dyDescent="0.45">
      <c r="B1046" s="1" t="s">
        <v>753</v>
      </c>
      <c r="C1046" s="1" t="s">
        <v>1</v>
      </c>
      <c r="D1046" s="4">
        <v>24</v>
      </c>
      <c r="I1046" t="str">
        <f>I1044</f>
        <v>ALTER TABLE TM_INPUT_TABLE_COMP</v>
      </c>
      <c r="J1046" t="str">
        <f t="shared" si="425"/>
        <v xml:space="preserve"> ADD  HAS_NO VARCHAR(24);</v>
      </c>
      <c r="K1046" s="21" t="str">
        <f t="shared" si="426"/>
        <v xml:space="preserve">  ALTER COLUMN   HAS_NO VARCHAR(24);</v>
      </c>
      <c r="L1046" s="12"/>
      <c r="M1046" s="18" t="str">
        <f t="shared" si="419"/>
        <v>HAS_NO,</v>
      </c>
      <c r="N1046" s="5" t="str">
        <f t="shared" si="424"/>
        <v>HAS_NO VARCHAR(24),</v>
      </c>
      <c r="O1046" s="1" t="s">
        <v>259</v>
      </c>
      <c r="P1046" t="s">
        <v>173</v>
      </c>
      <c r="W1046" s="17" t="str">
        <f t="shared" si="420"/>
        <v>orderNo</v>
      </c>
      <c r="X1046" s="3" t="str">
        <f t="shared" si="421"/>
        <v>"orderNo":"",</v>
      </c>
      <c r="Y1046" s="22" t="str">
        <f t="shared" si="422"/>
        <v>public static String HAS_NO="orderNo";</v>
      </c>
      <c r="Z1046" s="7" t="str">
        <f t="shared" si="423"/>
        <v>private String orderNo="";</v>
      </c>
    </row>
    <row r="1047" spans="2:26" ht="19.2" x14ac:dyDescent="0.45">
      <c r="B1047" s="1"/>
      <c r="C1047" s="1"/>
      <c r="D1047" s="4"/>
      <c r="L1047" s="12"/>
      <c r="M1047" s="18"/>
      <c r="N1047" s="33" t="s">
        <v>130</v>
      </c>
      <c r="O1047" s="1"/>
      <c r="W1047" s="17"/>
    </row>
    <row r="1048" spans="2:26" ht="19.2" x14ac:dyDescent="0.45">
      <c r="C1048" s="14"/>
      <c r="D1048" s="9"/>
      <c r="K1048" s="29"/>
      <c r="M1048" s="20"/>
      <c r="N1048" s="31" t="s">
        <v>126</v>
      </c>
      <c r="O1048" s="14"/>
      <c r="W1048" s="17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2020-08-07T06:55:03Z</dcterms:modified>
</cp:coreProperties>
</file>