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M1185" i="1" l="1"/>
  <c r="X1184" i="1"/>
  <c r="W1184" i="1"/>
  <c r="Z1184" i="1" s="1"/>
  <c r="N1184" i="1"/>
  <c r="K1184" i="1" s="1"/>
  <c r="M1184" i="1"/>
  <c r="W1183" i="1"/>
  <c r="X1183" i="1" s="1"/>
  <c r="N1183" i="1"/>
  <c r="M1183" i="1"/>
  <c r="K1183" i="1"/>
  <c r="J1183" i="1"/>
  <c r="W1182" i="1"/>
  <c r="Z1182" i="1" s="1"/>
  <c r="N1182" i="1"/>
  <c r="J1182" i="1" s="1"/>
  <c r="M1182" i="1"/>
  <c r="K1182" i="1"/>
  <c r="Z1181" i="1"/>
  <c r="W1181" i="1"/>
  <c r="Y1181" i="1" s="1"/>
  <c r="N1181" i="1"/>
  <c r="M1181" i="1"/>
  <c r="K1181" i="1"/>
  <c r="J1181" i="1"/>
  <c r="X1180" i="1"/>
  <c r="W1180" i="1"/>
  <c r="Z1180" i="1" s="1"/>
  <c r="N1180" i="1"/>
  <c r="J1180" i="1" s="1"/>
  <c r="M1180" i="1"/>
  <c r="K1180" i="1"/>
  <c r="W1179" i="1"/>
  <c r="X1179" i="1" s="1"/>
  <c r="N1179" i="1"/>
  <c r="M1179" i="1"/>
  <c r="K1179" i="1"/>
  <c r="J1179" i="1"/>
  <c r="W1178" i="1"/>
  <c r="Z1178" i="1" s="1"/>
  <c r="N1178" i="1"/>
  <c r="J1178" i="1" s="1"/>
  <c r="M1178" i="1"/>
  <c r="K1178" i="1"/>
  <c r="I1178" i="1"/>
  <c r="I1179" i="1" s="1"/>
  <c r="Z1177" i="1"/>
  <c r="W1177" i="1"/>
  <c r="Y1177" i="1" s="1"/>
  <c r="N1177" i="1"/>
  <c r="M1177" i="1"/>
  <c r="X1176" i="1"/>
  <c r="W1176" i="1"/>
  <c r="Y1176" i="1" s="1"/>
  <c r="N1176" i="1"/>
  <c r="M1176" i="1"/>
  <c r="N1175" i="1"/>
  <c r="I1175" i="1"/>
  <c r="I1176" i="1" s="1"/>
  <c r="I1177" i="1" s="1"/>
  <c r="I1181" i="1" l="1"/>
  <c r="I1184" i="1"/>
  <c r="I1180" i="1"/>
  <c r="I1182" i="1" s="1"/>
  <c r="I1183" i="1" s="1"/>
  <c r="Z1176" i="1"/>
  <c r="Y1179" i="1"/>
  <c r="Y1183" i="1"/>
  <c r="Z1179" i="1"/>
  <c r="Z1183" i="1"/>
  <c r="X1178" i="1"/>
  <c r="X1182" i="1"/>
  <c r="Y1178" i="1"/>
  <c r="Y1182" i="1"/>
  <c r="J1184" i="1"/>
  <c r="X1177" i="1"/>
  <c r="X1181" i="1"/>
  <c r="Y1180" i="1"/>
  <c r="Y1184" i="1"/>
  <c r="W645" i="1"/>
  <c r="X645" i="1" s="1"/>
  <c r="W647" i="1"/>
  <c r="Z647" i="1" s="1"/>
  <c r="N647" i="1"/>
  <c r="M647" i="1"/>
  <c r="K647" i="1"/>
  <c r="J647" i="1"/>
  <c r="W646" i="1"/>
  <c r="Z646" i="1" s="1"/>
  <c r="N646" i="1"/>
  <c r="K646" i="1" s="1"/>
  <c r="M646" i="1"/>
  <c r="N645" i="1"/>
  <c r="M645" i="1"/>
  <c r="K645" i="1"/>
  <c r="J645" i="1"/>
  <c r="W650" i="1"/>
  <c r="Z650" i="1" s="1"/>
  <c r="N650" i="1"/>
  <c r="K650" i="1" s="1"/>
  <c r="M650" i="1"/>
  <c r="W649" i="1"/>
  <c r="Z649" i="1" s="1"/>
  <c r="N649" i="1"/>
  <c r="K649" i="1" s="1"/>
  <c r="M649" i="1"/>
  <c r="W648" i="1"/>
  <c r="Z648" i="1" s="1"/>
  <c r="N648" i="1"/>
  <c r="J648" i="1" s="1"/>
  <c r="M648" i="1"/>
  <c r="W1167" i="1"/>
  <c r="X1167" i="1" s="1"/>
  <c r="N1167" i="1"/>
  <c r="K1167" i="1" s="1"/>
  <c r="M1167" i="1"/>
  <c r="I1167" i="1"/>
  <c r="M1171" i="1"/>
  <c r="W1170" i="1"/>
  <c r="X1170" i="1" s="1"/>
  <c r="N1170" i="1"/>
  <c r="M1170" i="1"/>
  <c r="K1170" i="1"/>
  <c r="J1170" i="1"/>
  <c r="W1169" i="1"/>
  <c r="Z1169" i="1" s="1"/>
  <c r="N1169" i="1"/>
  <c r="K1169" i="1" s="1"/>
  <c r="M1169" i="1"/>
  <c r="W1168" i="1"/>
  <c r="Z1168" i="1" s="1"/>
  <c r="N1168" i="1"/>
  <c r="J1168" i="1" s="1"/>
  <c r="M1168" i="1"/>
  <c r="K1168" i="1"/>
  <c r="W1166" i="1"/>
  <c r="Z1166" i="1" s="1"/>
  <c r="N1166" i="1"/>
  <c r="K1166" i="1" s="1"/>
  <c r="M1166" i="1"/>
  <c r="I1166" i="1"/>
  <c r="I1168" i="1" s="1"/>
  <c r="I1169" i="1" s="1"/>
  <c r="Y1165" i="1"/>
  <c r="W1165" i="1"/>
  <c r="X1165" i="1" s="1"/>
  <c r="N1165" i="1"/>
  <c r="M1165" i="1"/>
  <c r="K1165" i="1"/>
  <c r="J1165" i="1"/>
  <c r="I1165" i="1"/>
  <c r="I1170" i="1" s="1"/>
  <c r="W1164" i="1"/>
  <c r="Z1164" i="1" s="1"/>
  <c r="N1164" i="1"/>
  <c r="K1164" i="1" s="1"/>
  <c r="M1164" i="1"/>
  <c r="I1164" i="1"/>
  <c r="Z1163" i="1"/>
  <c r="Y1163" i="1"/>
  <c r="W1163" i="1"/>
  <c r="X1163" i="1" s="1"/>
  <c r="N1163" i="1"/>
  <c r="M1163" i="1"/>
  <c r="Z1162" i="1"/>
  <c r="X1162" i="1"/>
  <c r="W1162" i="1"/>
  <c r="Y1162" i="1" s="1"/>
  <c r="N1162" i="1"/>
  <c r="M1162" i="1"/>
  <c r="N1161" i="1"/>
  <c r="I1161" i="1"/>
  <c r="I1162" i="1" s="1"/>
  <c r="I1163" i="1" s="1"/>
  <c r="W1156" i="1"/>
  <c r="Z1156" i="1" s="1"/>
  <c r="N1156" i="1"/>
  <c r="K1156" i="1" s="1"/>
  <c r="M1156" i="1"/>
  <c r="W1155" i="1"/>
  <c r="X1155" i="1" s="1"/>
  <c r="N1155" i="1"/>
  <c r="M1155" i="1"/>
  <c r="K1155" i="1"/>
  <c r="J1155" i="1"/>
  <c r="I1155" i="1"/>
  <c r="I1156" i="1" s="1"/>
  <c r="M1158" i="1"/>
  <c r="W1157" i="1"/>
  <c r="Z1157" i="1" s="1"/>
  <c r="N1157" i="1"/>
  <c r="J1157" i="1" s="1"/>
  <c r="M1157" i="1"/>
  <c r="W1154" i="1"/>
  <c r="X1154" i="1" s="1"/>
  <c r="N1154" i="1"/>
  <c r="J1154" i="1" s="1"/>
  <c r="M1154" i="1"/>
  <c r="K1154" i="1"/>
  <c r="W1153" i="1"/>
  <c r="Z1153" i="1" s="1"/>
  <c r="N1153" i="1"/>
  <c r="M1153" i="1"/>
  <c r="K1153" i="1"/>
  <c r="J1153" i="1"/>
  <c r="I1153" i="1"/>
  <c r="I1154" i="1" s="1"/>
  <c r="W1152" i="1"/>
  <c r="Z1152" i="1" s="1"/>
  <c r="N1152" i="1"/>
  <c r="M1152" i="1"/>
  <c r="K1152" i="1"/>
  <c r="J1152" i="1"/>
  <c r="I1152" i="1"/>
  <c r="W1151" i="1"/>
  <c r="Z1151" i="1" s="1"/>
  <c r="N1151" i="1"/>
  <c r="M1151" i="1"/>
  <c r="W1150" i="1"/>
  <c r="Z1150" i="1" s="1"/>
  <c r="N1150" i="1"/>
  <c r="M1150" i="1"/>
  <c r="N1149" i="1"/>
  <c r="I1149" i="1"/>
  <c r="I1150" i="1" s="1"/>
  <c r="I1151" i="1" s="1"/>
  <c r="M1144" i="1"/>
  <c r="W1143" i="1"/>
  <c r="X1143" i="1" s="1"/>
  <c r="N1143" i="1"/>
  <c r="K1143" i="1" s="1"/>
  <c r="M1143" i="1"/>
  <c r="W1142" i="1"/>
  <c r="Z1142" i="1" s="1"/>
  <c r="N1142" i="1"/>
  <c r="J1142" i="1" s="1"/>
  <c r="M1142" i="1"/>
  <c r="W1141" i="1"/>
  <c r="Z1141" i="1" s="1"/>
  <c r="N1141" i="1"/>
  <c r="K1141" i="1" s="1"/>
  <c r="M1141" i="1"/>
  <c r="W1140" i="1"/>
  <c r="Y1140" i="1" s="1"/>
  <c r="N1140" i="1"/>
  <c r="K1140" i="1" s="1"/>
  <c r="M1140" i="1"/>
  <c r="W1139" i="1"/>
  <c r="X1139" i="1" s="1"/>
  <c r="N1139" i="1"/>
  <c r="M1139" i="1"/>
  <c r="W1138" i="1"/>
  <c r="X1138" i="1" s="1"/>
  <c r="N1138" i="1"/>
  <c r="M1138" i="1"/>
  <c r="N1137" i="1"/>
  <c r="I1137" i="1"/>
  <c r="I1138" i="1" s="1"/>
  <c r="I1139" i="1" s="1"/>
  <c r="W644" i="1"/>
  <c r="Y644" i="1" s="1"/>
  <c r="N644" i="1"/>
  <c r="K644" i="1" s="1"/>
  <c r="M644" i="1"/>
  <c r="W643" i="1"/>
  <c r="Y643" i="1" s="1"/>
  <c r="N643" i="1"/>
  <c r="J643" i="1" s="1"/>
  <c r="M643" i="1"/>
  <c r="W642" i="1"/>
  <c r="Z642" i="1" s="1"/>
  <c r="N642" i="1"/>
  <c r="K642" i="1" s="1"/>
  <c r="M642" i="1"/>
  <c r="W641" i="1"/>
  <c r="Z641" i="1" s="1"/>
  <c r="N641" i="1"/>
  <c r="K641" i="1" s="1"/>
  <c r="M641" i="1"/>
  <c r="W640" i="1"/>
  <c r="Z640" i="1" s="1"/>
  <c r="N640" i="1"/>
  <c r="J640" i="1" s="1"/>
  <c r="M640" i="1"/>
  <c r="W639" i="1"/>
  <c r="Z639" i="1" s="1"/>
  <c r="N639" i="1"/>
  <c r="K639" i="1" s="1"/>
  <c r="M639" i="1"/>
  <c r="Y650" i="1" l="1"/>
  <c r="X650" i="1"/>
  <c r="Y648" i="1"/>
  <c r="X648" i="1"/>
  <c r="X647" i="1"/>
  <c r="Y647" i="1"/>
  <c r="Y645" i="1"/>
  <c r="Z645" i="1"/>
  <c r="K648" i="1"/>
  <c r="X646" i="1"/>
  <c r="Y646" i="1"/>
  <c r="J646" i="1"/>
  <c r="J650" i="1"/>
  <c r="X649" i="1"/>
  <c r="Y649" i="1"/>
  <c r="J649" i="1"/>
  <c r="Y1170" i="1"/>
  <c r="Z1170" i="1"/>
  <c r="Y1168" i="1"/>
  <c r="Y1167" i="1"/>
  <c r="Z1167" i="1"/>
  <c r="Z1155" i="1"/>
  <c r="Y1155" i="1"/>
  <c r="J1167" i="1"/>
  <c r="X1169" i="1"/>
  <c r="Y1164" i="1"/>
  <c r="J1166" i="1"/>
  <c r="Y1169" i="1"/>
  <c r="Z1165" i="1"/>
  <c r="X1164" i="1"/>
  <c r="X1168" i="1"/>
  <c r="X1166" i="1"/>
  <c r="J1164" i="1"/>
  <c r="Y1166" i="1"/>
  <c r="J1169" i="1"/>
  <c r="J1156" i="1"/>
  <c r="K1157" i="1"/>
  <c r="X1156" i="1"/>
  <c r="Y1156" i="1"/>
  <c r="Z1154" i="1"/>
  <c r="Y1154" i="1"/>
  <c r="X1150" i="1"/>
  <c r="Y1150" i="1"/>
  <c r="X1153" i="1"/>
  <c r="I1157" i="1"/>
  <c r="Y1153" i="1"/>
  <c r="X1152" i="1"/>
  <c r="Y1152" i="1"/>
  <c r="X1151" i="1"/>
  <c r="Y1157" i="1"/>
  <c r="X1157" i="1"/>
  <c r="Y1151" i="1"/>
  <c r="Z1139" i="1"/>
  <c r="Y1139" i="1"/>
  <c r="J639" i="1"/>
  <c r="J1140" i="1"/>
  <c r="Y1143" i="1"/>
  <c r="J1141" i="1"/>
  <c r="Z1143" i="1"/>
  <c r="X1142" i="1"/>
  <c r="Y1142" i="1"/>
  <c r="Y1138" i="1"/>
  <c r="X1141" i="1"/>
  <c r="Z1138" i="1"/>
  <c r="Y1141" i="1"/>
  <c r="J1143" i="1"/>
  <c r="X1140" i="1"/>
  <c r="Z1140" i="1"/>
  <c r="K1142" i="1"/>
  <c r="J641" i="1"/>
  <c r="Z643" i="1"/>
  <c r="J644" i="1"/>
  <c r="J642" i="1"/>
  <c r="K643" i="1"/>
  <c r="Z644" i="1"/>
  <c r="X643" i="1"/>
  <c r="Y642" i="1"/>
  <c r="X642" i="1"/>
  <c r="X644" i="1"/>
  <c r="X641" i="1"/>
  <c r="Y641" i="1"/>
  <c r="X640" i="1"/>
  <c r="Y640" i="1"/>
  <c r="X639" i="1"/>
  <c r="Y639" i="1"/>
  <c r="K640" i="1"/>
  <c r="N1120" i="1"/>
  <c r="K1120" i="1" s="1"/>
  <c r="N1123" i="1"/>
  <c r="K1123" i="1" s="1"/>
  <c r="N1131" i="1"/>
  <c r="J1131" i="1" s="1"/>
  <c r="M1123" i="1"/>
  <c r="M1124" i="1"/>
  <c r="M1125" i="1"/>
  <c r="M1126" i="1"/>
  <c r="M1127" i="1"/>
  <c r="M1128" i="1"/>
  <c r="M1129" i="1"/>
  <c r="M1130" i="1"/>
  <c r="M1131" i="1"/>
  <c r="M1132" i="1"/>
  <c r="M1133" i="1"/>
  <c r="M1118" i="1"/>
  <c r="N1118" i="1"/>
  <c r="K1118" i="1" s="1"/>
  <c r="M1119" i="1"/>
  <c r="N1119" i="1"/>
  <c r="J1119" i="1" s="1"/>
  <c r="M1120" i="1"/>
  <c r="M1121" i="1"/>
  <c r="N1121" i="1"/>
  <c r="K1121" i="1" s="1"/>
  <c r="M1122" i="1"/>
  <c r="N1122" i="1"/>
  <c r="J1122" i="1" s="1"/>
  <c r="N1124" i="1"/>
  <c r="K1124" i="1" s="1"/>
  <c r="N1125" i="1"/>
  <c r="K1125" i="1" s="1"/>
  <c r="N1126" i="1"/>
  <c r="N1127" i="1"/>
  <c r="K1127" i="1" s="1"/>
  <c r="N1128" i="1"/>
  <c r="K1128" i="1" s="1"/>
  <c r="N1129" i="1"/>
  <c r="J1129" i="1" s="1"/>
  <c r="N1130" i="1"/>
  <c r="J1130" i="1" s="1"/>
  <c r="N1132" i="1"/>
  <c r="K1132" i="1" s="1"/>
  <c r="W1131" i="1"/>
  <c r="Y1131" i="1" s="1"/>
  <c r="I1131" i="1"/>
  <c r="W1130" i="1"/>
  <c r="Z1130" i="1" s="1"/>
  <c r="W1129" i="1"/>
  <c r="Z1129" i="1" s="1"/>
  <c r="W1128" i="1"/>
  <c r="Y1128" i="1" s="1"/>
  <c r="W1132" i="1"/>
  <c r="Z1132" i="1" s="1"/>
  <c r="W1127" i="1"/>
  <c r="X1127" i="1" s="1"/>
  <c r="W1126" i="1"/>
  <c r="Z1126" i="1" s="1"/>
  <c r="K1126" i="1"/>
  <c r="W1125" i="1"/>
  <c r="Y1125" i="1" s="1"/>
  <c r="W1124" i="1"/>
  <c r="Y1124" i="1" s="1"/>
  <c r="W1123" i="1"/>
  <c r="X1123" i="1" s="1"/>
  <c r="W1122" i="1"/>
  <c r="Z1122" i="1" s="1"/>
  <c r="I1122" i="1"/>
  <c r="W1121" i="1"/>
  <c r="Z1121" i="1" s="1"/>
  <c r="I1121" i="1"/>
  <c r="W1120" i="1"/>
  <c r="Y1120" i="1" s="1"/>
  <c r="W1119" i="1"/>
  <c r="Z1119" i="1" s="1"/>
  <c r="W1118" i="1"/>
  <c r="Z1118" i="1" s="1"/>
  <c r="W1117" i="1"/>
  <c r="Z1117" i="1" s="1"/>
  <c r="N1117" i="1"/>
  <c r="K1117" i="1" s="1"/>
  <c r="M1117" i="1"/>
  <c r="W1116" i="1"/>
  <c r="Z1116" i="1" s="1"/>
  <c r="N1116" i="1"/>
  <c r="K1116" i="1" s="1"/>
  <c r="M1116" i="1"/>
  <c r="I1116" i="1"/>
  <c r="I1117" i="1" s="1"/>
  <c r="W1115" i="1"/>
  <c r="Y1115" i="1" s="1"/>
  <c r="N1115" i="1"/>
  <c r="M1115" i="1"/>
  <c r="W1114" i="1"/>
  <c r="Z1114" i="1" s="1"/>
  <c r="N1114" i="1"/>
  <c r="M1114" i="1"/>
  <c r="N1113" i="1"/>
  <c r="I1113" i="1"/>
  <c r="I1114" i="1" s="1"/>
  <c r="Y1123" i="1" l="1"/>
  <c r="K1131" i="1"/>
  <c r="I1130" i="1"/>
  <c r="J1116" i="1"/>
  <c r="J1128" i="1"/>
  <c r="Z1125" i="1"/>
  <c r="K1129" i="1"/>
  <c r="K1130" i="1"/>
  <c r="Z1128" i="1"/>
  <c r="X1125" i="1"/>
  <c r="Y1127" i="1"/>
  <c r="Z1131" i="1"/>
  <c r="X1130" i="1"/>
  <c r="Y1130" i="1"/>
  <c r="X1131" i="1"/>
  <c r="X1129" i="1"/>
  <c r="Y1129" i="1"/>
  <c r="X1128" i="1"/>
  <c r="Z1123" i="1"/>
  <c r="J1125" i="1"/>
  <c r="J1127" i="1"/>
  <c r="J1123" i="1"/>
  <c r="Z1127" i="1"/>
  <c r="X1124" i="1"/>
  <c r="X1132" i="1"/>
  <c r="J1126" i="1"/>
  <c r="Y1132" i="1"/>
  <c r="K1122" i="1"/>
  <c r="Z1124" i="1"/>
  <c r="Y1122" i="1"/>
  <c r="J1124" i="1"/>
  <c r="Y1126" i="1"/>
  <c r="J1132" i="1"/>
  <c r="X1122" i="1"/>
  <c r="X1126" i="1"/>
  <c r="K1119" i="1"/>
  <c r="X1118" i="1"/>
  <c r="X1120" i="1"/>
  <c r="Y1118" i="1"/>
  <c r="J1118" i="1"/>
  <c r="J1120" i="1"/>
  <c r="I1118" i="1"/>
  <c r="I1119" i="1"/>
  <c r="X1117" i="1"/>
  <c r="X1121" i="1"/>
  <c r="Y1117" i="1"/>
  <c r="Y1121" i="1"/>
  <c r="X1116" i="1"/>
  <c r="Z1120" i="1"/>
  <c r="X1119" i="1"/>
  <c r="Y1116" i="1"/>
  <c r="J1117" i="1"/>
  <c r="Y1119" i="1"/>
  <c r="J1121" i="1"/>
  <c r="I1115" i="1"/>
  <c r="Y1114" i="1"/>
  <c r="X1114" i="1"/>
  <c r="Z1115" i="1"/>
  <c r="X1115" i="1"/>
  <c r="K104" i="1"/>
  <c r="W104" i="1"/>
  <c r="Y104" i="1" s="1"/>
  <c r="N104" i="1"/>
  <c r="J104" i="1" s="1"/>
  <c r="M104" i="1"/>
  <c r="W57" i="1"/>
  <c r="Z57" i="1" s="1"/>
  <c r="N57" i="1"/>
  <c r="K57" i="1" s="1"/>
  <c r="M57" i="1"/>
  <c r="X104" i="1" l="1"/>
  <c r="Z104" i="1"/>
  <c r="X57" i="1"/>
  <c r="J57" i="1"/>
  <c r="Y57" i="1"/>
  <c r="W1107" i="1"/>
  <c r="Z1107" i="1" s="1"/>
  <c r="N1107" i="1"/>
  <c r="K1107" i="1" s="1"/>
  <c r="M1107" i="1"/>
  <c r="W1106" i="1"/>
  <c r="Z1106" i="1" s="1"/>
  <c r="N1106" i="1"/>
  <c r="J1106" i="1" s="1"/>
  <c r="M1106" i="1"/>
  <c r="W1105" i="1"/>
  <c r="Y1105" i="1" s="1"/>
  <c r="N1105" i="1"/>
  <c r="K1105" i="1" s="1"/>
  <c r="M1105" i="1"/>
  <c r="W1104" i="1"/>
  <c r="X1104" i="1" s="1"/>
  <c r="N1104" i="1"/>
  <c r="J1104" i="1" s="1"/>
  <c r="M1104" i="1"/>
  <c r="W1103" i="1"/>
  <c r="Z1103" i="1" s="1"/>
  <c r="N1103" i="1"/>
  <c r="J1103" i="1" s="1"/>
  <c r="M1103" i="1"/>
  <c r="W1102" i="1"/>
  <c r="Z1102" i="1" s="1"/>
  <c r="N1102" i="1"/>
  <c r="J1102" i="1" s="1"/>
  <c r="M1102" i="1"/>
  <c r="W1101" i="1"/>
  <c r="Y1101" i="1" s="1"/>
  <c r="N1101" i="1"/>
  <c r="J1101" i="1" s="1"/>
  <c r="M1101" i="1"/>
  <c r="W1100" i="1"/>
  <c r="X1100" i="1" s="1"/>
  <c r="N1100" i="1"/>
  <c r="M1100" i="1"/>
  <c r="W1099" i="1"/>
  <c r="Z1099" i="1" s="1"/>
  <c r="N1099" i="1"/>
  <c r="M1099" i="1"/>
  <c r="N1098" i="1"/>
  <c r="I1098" i="1"/>
  <c r="I1099" i="1" s="1"/>
  <c r="W1095" i="1"/>
  <c r="Z1095" i="1" s="1"/>
  <c r="N1095" i="1"/>
  <c r="K1095" i="1" s="1"/>
  <c r="M1095" i="1"/>
  <c r="W1094" i="1"/>
  <c r="Z1094" i="1" s="1"/>
  <c r="N1094" i="1"/>
  <c r="J1094" i="1" s="1"/>
  <c r="M1094" i="1"/>
  <c r="W1093" i="1"/>
  <c r="X1093" i="1" s="1"/>
  <c r="N1093" i="1"/>
  <c r="K1093" i="1" s="1"/>
  <c r="M1093" i="1"/>
  <c r="W1092" i="1"/>
  <c r="Y1092" i="1" s="1"/>
  <c r="N1092" i="1"/>
  <c r="J1092" i="1" s="1"/>
  <c r="M1092" i="1"/>
  <c r="W1091" i="1"/>
  <c r="Z1091" i="1" s="1"/>
  <c r="N1091" i="1"/>
  <c r="K1091" i="1" s="1"/>
  <c r="M1091" i="1"/>
  <c r="W1090" i="1"/>
  <c r="Z1090" i="1" s="1"/>
  <c r="N1090" i="1"/>
  <c r="J1090" i="1" s="1"/>
  <c r="M1090" i="1"/>
  <c r="W1089" i="1"/>
  <c r="X1089" i="1" s="1"/>
  <c r="N1089" i="1"/>
  <c r="M1089" i="1"/>
  <c r="W1088" i="1"/>
  <c r="Y1088" i="1" s="1"/>
  <c r="N1088" i="1"/>
  <c r="M1088" i="1"/>
  <c r="N1087" i="1"/>
  <c r="I1087" i="1"/>
  <c r="I1088" i="1" s="1"/>
  <c r="K1103" i="1" l="1"/>
  <c r="K1102" i="1"/>
  <c r="K1106" i="1"/>
  <c r="K1092" i="1"/>
  <c r="Z1101" i="1"/>
  <c r="J1091" i="1"/>
  <c r="K1104" i="1"/>
  <c r="Y1102" i="1"/>
  <c r="Y1106" i="1"/>
  <c r="Z1105" i="1"/>
  <c r="J1107" i="1"/>
  <c r="J1093" i="1"/>
  <c r="I1100" i="1"/>
  <c r="I1105" i="1"/>
  <c r="I1107" i="1" s="1"/>
  <c r="X1103" i="1"/>
  <c r="Y1103" i="1"/>
  <c r="J1105" i="1"/>
  <c r="X1099" i="1"/>
  <c r="K1101" i="1"/>
  <c r="Y1099" i="1"/>
  <c r="X1102" i="1"/>
  <c r="X1106" i="1"/>
  <c r="Y1100" i="1"/>
  <c r="Y1104" i="1"/>
  <c r="Z1100" i="1"/>
  <c r="Z1104" i="1"/>
  <c r="X1101" i="1"/>
  <c r="X1105" i="1"/>
  <c r="X1107" i="1"/>
  <c r="Y1107" i="1"/>
  <c r="X1088" i="1"/>
  <c r="K1094" i="1"/>
  <c r="Y1094" i="1"/>
  <c r="Z1088" i="1"/>
  <c r="K1090" i="1"/>
  <c r="J1095" i="1"/>
  <c r="Z1092" i="1"/>
  <c r="I1089" i="1"/>
  <c r="I1095" i="1"/>
  <c r="X1090" i="1"/>
  <c r="X1094" i="1"/>
  <c r="Y1089" i="1"/>
  <c r="Y1090" i="1"/>
  <c r="Z1089" i="1"/>
  <c r="Z1093" i="1"/>
  <c r="Y1093" i="1"/>
  <c r="X1092" i="1"/>
  <c r="X1091" i="1"/>
  <c r="X1095" i="1"/>
  <c r="Y1091" i="1"/>
  <c r="Y1095" i="1"/>
  <c r="W1079" i="1"/>
  <c r="Z1079" i="1" s="1"/>
  <c r="N1079" i="1"/>
  <c r="J1079" i="1" s="1"/>
  <c r="M1079" i="1"/>
  <c r="W1062" i="1"/>
  <c r="Z1062" i="1" s="1"/>
  <c r="N1062" i="1"/>
  <c r="J1062" i="1" s="1"/>
  <c r="M1062" i="1"/>
  <c r="W1063" i="1"/>
  <c r="Z1063" i="1" s="1"/>
  <c r="N1063" i="1"/>
  <c r="K1063" i="1" s="1"/>
  <c r="M1063" i="1"/>
  <c r="W1053" i="1"/>
  <c r="Z1053" i="1" s="1"/>
  <c r="N1053" i="1"/>
  <c r="K1053" i="1" s="1"/>
  <c r="M1053" i="1"/>
  <c r="W622" i="1"/>
  <c r="Y622" i="1" s="1"/>
  <c r="N622" i="1"/>
  <c r="N1080" i="1"/>
  <c r="K1080" i="1" s="1"/>
  <c r="N1078" i="1"/>
  <c r="J1078" i="1" s="1"/>
  <c r="N1077" i="1"/>
  <c r="K1077" i="1" s="1"/>
  <c r="W1080" i="1"/>
  <c r="Y1080" i="1" s="1"/>
  <c r="M1080" i="1"/>
  <c r="W1078" i="1"/>
  <c r="Z1078" i="1" s="1"/>
  <c r="M1078" i="1"/>
  <c r="W1077" i="1"/>
  <c r="Z1077" i="1" s="1"/>
  <c r="M1077" i="1"/>
  <c r="W1076" i="1"/>
  <c r="X1076" i="1" s="1"/>
  <c r="N1076" i="1"/>
  <c r="K1076" i="1" s="1"/>
  <c r="M1076" i="1"/>
  <c r="W1075" i="1"/>
  <c r="Z1075" i="1" s="1"/>
  <c r="N1075" i="1"/>
  <c r="J1075" i="1" s="1"/>
  <c r="M1075" i="1"/>
  <c r="W1074" i="1"/>
  <c r="Z1074" i="1" s="1"/>
  <c r="N1074" i="1"/>
  <c r="K1074" i="1" s="1"/>
  <c r="M1074" i="1"/>
  <c r="W1073" i="1"/>
  <c r="Z1073" i="1" s="1"/>
  <c r="N1073" i="1"/>
  <c r="J1073" i="1" s="1"/>
  <c r="M1073" i="1"/>
  <c r="W1072" i="1"/>
  <c r="X1072" i="1" s="1"/>
  <c r="N1072" i="1"/>
  <c r="M1072" i="1"/>
  <c r="W1071" i="1"/>
  <c r="Z1071" i="1" s="1"/>
  <c r="N1071" i="1"/>
  <c r="M1071" i="1"/>
  <c r="N1070" i="1"/>
  <c r="I1070" i="1"/>
  <c r="I1071" i="1" s="1"/>
  <c r="I1072" i="1" s="1"/>
  <c r="N1057" i="1"/>
  <c r="N1058" i="1"/>
  <c r="N1059" i="1"/>
  <c r="N1060" i="1"/>
  <c r="N1061" i="1"/>
  <c r="N1056" i="1"/>
  <c r="I1120" i="1" l="1"/>
  <c r="I1123" i="1"/>
  <c r="I1132" i="1"/>
  <c r="I1140" i="1" s="1"/>
  <c r="I1141" i="1" s="1"/>
  <c r="Y1053" i="1"/>
  <c r="I1106" i="1"/>
  <c r="I1127" i="1" s="1"/>
  <c r="I1101" i="1"/>
  <c r="I1102" i="1" s="1"/>
  <c r="J1074" i="1"/>
  <c r="K1073" i="1"/>
  <c r="I1090" i="1"/>
  <c r="X1079" i="1"/>
  <c r="Y1079" i="1"/>
  <c r="K1079" i="1"/>
  <c r="K1062" i="1"/>
  <c r="Y1062" i="1"/>
  <c r="X1062" i="1"/>
  <c r="J1063" i="1"/>
  <c r="X1063" i="1"/>
  <c r="Y1063" i="1"/>
  <c r="J1053" i="1"/>
  <c r="X1053" i="1"/>
  <c r="Y1073" i="1"/>
  <c r="Z622" i="1"/>
  <c r="X622" i="1"/>
  <c r="K1078" i="1"/>
  <c r="Y1076" i="1"/>
  <c r="Z1076" i="1"/>
  <c r="Z1072" i="1"/>
  <c r="Y1072" i="1"/>
  <c r="X1077" i="1"/>
  <c r="Y1077" i="1"/>
  <c r="X1073" i="1"/>
  <c r="J1077" i="1"/>
  <c r="I1073" i="1"/>
  <c r="I1074" i="1" s="1"/>
  <c r="I1078" i="1"/>
  <c r="Y1075" i="1"/>
  <c r="X1071" i="1"/>
  <c r="Z1080" i="1"/>
  <c r="Y1071" i="1"/>
  <c r="X1074" i="1"/>
  <c r="X1078" i="1"/>
  <c r="Y1074" i="1"/>
  <c r="J1076" i="1"/>
  <c r="Y1078" i="1"/>
  <c r="I1077" i="1"/>
  <c r="I1080" i="1" s="1"/>
  <c r="K1075" i="1"/>
  <c r="J1080" i="1"/>
  <c r="X1075" i="1"/>
  <c r="X1080" i="1"/>
  <c r="W1059" i="1"/>
  <c r="Z1059" i="1" s="1"/>
  <c r="K1059" i="1"/>
  <c r="M1059" i="1"/>
  <c r="W1058" i="1"/>
  <c r="Z1058" i="1" s="1"/>
  <c r="K1058" i="1"/>
  <c r="M1058" i="1"/>
  <c r="W1057" i="1"/>
  <c r="Z1057" i="1" s="1"/>
  <c r="K1057" i="1"/>
  <c r="M1057" i="1"/>
  <c r="W1056" i="1"/>
  <c r="Y1056" i="1" s="1"/>
  <c r="K1056" i="1"/>
  <c r="M1056" i="1"/>
  <c r="W1064" i="1"/>
  <c r="Z1064" i="1" s="1"/>
  <c r="N1064" i="1"/>
  <c r="K1064" i="1" s="1"/>
  <c r="M1064" i="1"/>
  <c r="W1061" i="1"/>
  <c r="Z1061" i="1" s="1"/>
  <c r="K1061" i="1"/>
  <c r="M1061" i="1"/>
  <c r="W1060" i="1"/>
  <c r="Z1060" i="1" s="1"/>
  <c r="J1060" i="1"/>
  <c r="M1060" i="1"/>
  <c r="W1055" i="1"/>
  <c r="Z1055" i="1" s="1"/>
  <c r="N1055" i="1"/>
  <c r="K1055" i="1" s="1"/>
  <c r="M1055" i="1"/>
  <c r="W1054" i="1"/>
  <c r="Z1054" i="1" s="1"/>
  <c r="N1054" i="1"/>
  <c r="K1054" i="1" s="1"/>
  <c r="M1054" i="1"/>
  <c r="W1052" i="1"/>
  <c r="Z1052" i="1" s="1"/>
  <c r="N1052" i="1"/>
  <c r="K1052" i="1" s="1"/>
  <c r="M1052" i="1"/>
  <c r="W1051" i="1"/>
  <c r="Z1051" i="1" s="1"/>
  <c r="N1051" i="1"/>
  <c r="K1051" i="1" s="1"/>
  <c r="M1051" i="1"/>
  <c r="W1050" i="1"/>
  <c r="Z1050" i="1" s="1"/>
  <c r="N1050" i="1"/>
  <c r="M1050" i="1"/>
  <c r="W1049" i="1"/>
  <c r="X1049" i="1" s="1"/>
  <c r="N1049" i="1"/>
  <c r="M1049" i="1"/>
  <c r="N1048" i="1"/>
  <c r="I1048" i="1"/>
  <c r="I1049" i="1" s="1"/>
  <c r="I1050" i="1" s="1"/>
  <c r="I1051" i="1" s="1"/>
  <c r="I1142" i="1" l="1"/>
  <c r="I1143" i="1"/>
  <c r="I1124" i="1"/>
  <c r="I1125" i="1" s="1"/>
  <c r="I1129" i="1"/>
  <c r="I1103" i="1"/>
  <c r="I1128" i="1" s="1"/>
  <c r="I1104" i="1"/>
  <c r="I1052" i="1"/>
  <c r="I1054" i="1" s="1"/>
  <c r="I1060" i="1" s="1"/>
  <c r="I1064" i="1" s="1"/>
  <c r="I1053" i="1"/>
  <c r="I1091" i="1"/>
  <c r="I1092" i="1"/>
  <c r="J1054" i="1"/>
  <c r="I1075" i="1"/>
  <c r="I1076" i="1"/>
  <c r="I1079" i="1" s="1"/>
  <c r="X1056" i="1"/>
  <c r="Z1056" i="1"/>
  <c r="J1057" i="1"/>
  <c r="X1051" i="1"/>
  <c r="I1056" i="1"/>
  <c r="I1058" i="1" s="1"/>
  <c r="I1062" i="1" s="1"/>
  <c r="Y1051" i="1"/>
  <c r="J1052" i="1"/>
  <c r="K1060" i="1"/>
  <c r="J1058" i="1"/>
  <c r="J1051" i="1"/>
  <c r="I1057" i="1"/>
  <c r="I1059" i="1" s="1"/>
  <c r="I1063" i="1" s="1"/>
  <c r="X1059" i="1"/>
  <c r="Y1059" i="1"/>
  <c r="X1058" i="1"/>
  <c r="J1056" i="1"/>
  <c r="Y1058" i="1"/>
  <c r="Y1057" i="1"/>
  <c r="J1059" i="1"/>
  <c r="X1057" i="1"/>
  <c r="Y1060" i="1"/>
  <c r="X1060" i="1"/>
  <c r="J1061" i="1"/>
  <c r="X1064" i="1"/>
  <c r="Y1064" i="1"/>
  <c r="X1050" i="1"/>
  <c r="X1055" i="1"/>
  <c r="Y1050" i="1"/>
  <c r="Y1055" i="1"/>
  <c r="X1054" i="1"/>
  <c r="Y1054" i="1"/>
  <c r="Y1049" i="1"/>
  <c r="X1052" i="1"/>
  <c r="X1061" i="1"/>
  <c r="Z1049" i="1"/>
  <c r="Y1052" i="1"/>
  <c r="J1055" i="1"/>
  <c r="Y1061" i="1"/>
  <c r="J1064" i="1"/>
  <c r="W535" i="1"/>
  <c r="Z535" i="1" s="1"/>
  <c r="N535" i="1"/>
  <c r="J535" i="1" s="1"/>
  <c r="M535" i="1"/>
  <c r="I1126" i="1" l="1"/>
  <c r="I1055" i="1"/>
  <c r="I1061" i="1" s="1"/>
  <c r="I1093" i="1"/>
  <c r="I1094" i="1"/>
  <c r="X535" i="1"/>
  <c r="Y535" i="1"/>
  <c r="W536" i="1"/>
  <c r="Z536" i="1" s="1"/>
  <c r="N536" i="1"/>
  <c r="J536" i="1" s="1"/>
  <c r="M536" i="1"/>
  <c r="W537" i="1"/>
  <c r="Y537" i="1" s="1"/>
  <c r="N537" i="1"/>
  <c r="J537" i="1" s="1"/>
  <c r="M537" i="1"/>
  <c r="W532" i="1"/>
  <c r="X532" i="1" s="1"/>
  <c r="N532" i="1"/>
  <c r="J532" i="1" s="1"/>
  <c r="M532" i="1"/>
  <c r="W534" i="1"/>
  <c r="Z534" i="1" s="1"/>
  <c r="N534" i="1"/>
  <c r="J534" i="1" s="1"/>
  <c r="M534" i="1"/>
  <c r="W533" i="1"/>
  <c r="Z533" i="1" s="1"/>
  <c r="N533" i="1"/>
  <c r="J533" i="1" s="1"/>
  <c r="M533" i="1"/>
  <c r="K105" i="1"/>
  <c r="W105" i="1"/>
  <c r="X105" i="1" s="1"/>
  <c r="N105" i="1"/>
  <c r="J105" i="1" s="1"/>
  <c r="M105" i="1"/>
  <c r="W58" i="1"/>
  <c r="Z58" i="1" s="1"/>
  <c r="N58" i="1"/>
  <c r="K58" i="1" s="1"/>
  <c r="M58" i="1"/>
  <c r="Z105" i="1" l="1"/>
  <c r="Y105" i="1"/>
  <c r="J58" i="1"/>
  <c r="X536" i="1"/>
  <c r="Y536" i="1"/>
  <c r="X537" i="1"/>
  <c r="Z537" i="1"/>
  <c r="Y532" i="1"/>
  <c r="Z532" i="1"/>
  <c r="Y534" i="1"/>
  <c r="X534" i="1"/>
  <c r="X533" i="1"/>
  <c r="Y533" i="1"/>
  <c r="X58" i="1"/>
  <c r="Y58" i="1"/>
  <c r="W367" i="1"/>
  <c r="Y367" i="1" s="1"/>
  <c r="N367" i="1"/>
  <c r="J367" i="1" s="1"/>
  <c r="W84" i="1"/>
  <c r="Z84" i="1" s="1"/>
  <c r="N84" i="1"/>
  <c r="M84" i="1"/>
  <c r="W39" i="1"/>
  <c r="Z39" i="1" s="1"/>
  <c r="N39" i="1"/>
  <c r="K39" i="1" s="1"/>
  <c r="M39" i="1"/>
  <c r="W663" i="1"/>
  <c r="Z663" i="1" s="1"/>
  <c r="N663" i="1"/>
  <c r="J663" i="1" s="1"/>
  <c r="M663" i="1"/>
  <c r="W1044" i="1"/>
  <c r="Z1044" i="1" s="1"/>
  <c r="N1044" i="1"/>
  <c r="K1044" i="1" s="1"/>
  <c r="M1044" i="1"/>
  <c r="W1043" i="1"/>
  <c r="Y1043" i="1" s="1"/>
  <c r="N1043" i="1"/>
  <c r="J1043" i="1" s="1"/>
  <c r="M1043" i="1"/>
  <c r="W1042" i="1"/>
  <c r="Y1042" i="1" s="1"/>
  <c r="N1042" i="1"/>
  <c r="J1042" i="1" s="1"/>
  <c r="M1042" i="1"/>
  <c r="W1041" i="1"/>
  <c r="Z1041" i="1" s="1"/>
  <c r="N1041" i="1"/>
  <c r="J1041" i="1" s="1"/>
  <c r="M1041" i="1"/>
  <c r="W1040" i="1"/>
  <c r="Z1040" i="1" s="1"/>
  <c r="N1040" i="1"/>
  <c r="J1040" i="1" s="1"/>
  <c r="M1040" i="1"/>
  <c r="W1039" i="1"/>
  <c r="Y1039" i="1" s="1"/>
  <c r="N1039" i="1"/>
  <c r="J1039" i="1" s="1"/>
  <c r="M1039" i="1"/>
  <c r="W1038" i="1"/>
  <c r="Y1038" i="1" s="1"/>
  <c r="N1038" i="1"/>
  <c r="J1038" i="1" s="1"/>
  <c r="M1038" i="1"/>
  <c r="W1037" i="1"/>
  <c r="Z1037" i="1" s="1"/>
  <c r="N1037" i="1"/>
  <c r="J1037" i="1" s="1"/>
  <c r="M1037" i="1"/>
  <c r="W1036" i="1"/>
  <c r="Y1036" i="1" s="1"/>
  <c r="N1036" i="1"/>
  <c r="M1036" i="1"/>
  <c r="W1035" i="1"/>
  <c r="Z1035" i="1" s="1"/>
  <c r="N1035" i="1"/>
  <c r="M1035" i="1"/>
  <c r="N1034" i="1"/>
  <c r="I1034" i="1"/>
  <c r="I1035" i="1" s="1"/>
  <c r="I1036" i="1" s="1"/>
  <c r="I1037" i="1" s="1"/>
  <c r="I1038" i="1" s="1"/>
  <c r="K367" i="1" l="1"/>
  <c r="K663" i="1"/>
  <c r="K1039" i="1"/>
  <c r="Z367" i="1"/>
  <c r="X367" i="1"/>
  <c r="J84" i="1"/>
  <c r="X84" i="1"/>
  <c r="Y84" i="1"/>
  <c r="X39" i="1"/>
  <c r="Y39" i="1"/>
  <c r="J39" i="1"/>
  <c r="X663" i="1"/>
  <c r="Y663" i="1"/>
  <c r="K1037" i="1"/>
  <c r="Z1042" i="1"/>
  <c r="X1035" i="1"/>
  <c r="Z1038" i="1"/>
  <c r="J1044" i="1"/>
  <c r="K1038" i="1"/>
  <c r="K1043" i="1"/>
  <c r="K1042" i="1"/>
  <c r="K1041" i="1"/>
  <c r="K1040" i="1"/>
  <c r="I1039" i="1"/>
  <c r="I1041" i="1" s="1"/>
  <c r="I1043" i="1" s="1"/>
  <c r="I1040" i="1"/>
  <c r="I1042" i="1" s="1"/>
  <c r="I1044" i="1" s="1"/>
  <c r="Z1036" i="1"/>
  <c r="Z1043" i="1"/>
  <c r="Y1035" i="1"/>
  <c r="X1038" i="1"/>
  <c r="X1042" i="1"/>
  <c r="Z1039" i="1"/>
  <c r="X1037" i="1"/>
  <c r="X1041" i="1"/>
  <c r="Y1037" i="1"/>
  <c r="Y1041" i="1"/>
  <c r="X1036" i="1"/>
  <c r="X1040" i="1"/>
  <c r="X1044" i="1"/>
  <c r="Y1040" i="1"/>
  <c r="Y1044" i="1"/>
  <c r="X1039" i="1"/>
  <c r="X1043" i="1"/>
  <c r="W741" i="1"/>
  <c r="Z741" i="1" s="1"/>
  <c r="N741" i="1"/>
  <c r="K741" i="1" s="1"/>
  <c r="M741" i="1"/>
  <c r="W715" i="1"/>
  <c r="Z715" i="1" s="1"/>
  <c r="N715" i="1"/>
  <c r="K715" i="1" s="1"/>
  <c r="M715" i="1"/>
  <c r="J741" i="1" l="1"/>
  <c r="X741" i="1"/>
  <c r="Y741" i="1"/>
  <c r="X715" i="1"/>
  <c r="J715" i="1"/>
  <c r="Y715" i="1"/>
  <c r="W634" i="1"/>
  <c r="Y634" i="1" s="1"/>
  <c r="N634" i="1"/>
  <c r="K634" i="1" s="1"/>
  <c r="M634" i="1"/>
  <c r="W633" i="1"/>
  <c r="Z633" i="1" s="1"/>
  <c r="N633" i="1"/>
  <c r="K633" i="1" s="1"/>
  <c r="M633" i="1"/>
  <c r="W632" i="1"/>
  <c r="Z632" i="1" s="1"/>
  <c r="N632" i="1"/>
  <c r="K632" i="1" s="1"/>
  <c r="M632" i="1"/>
  <c r="W631" i="1"/>
  <c r="Z631" i="1" s="1"/>
  <c r="N631" i="1"/>
  <c r="K631" i="1" s="1"/>
  <c r="M631" i="1"/>
  <c r="X632" i="1" l="1"/>
  <c r="Y632" i="1"/>
  <c r="J634" i="1"/>
  <c r="J633" i="1"/>
  <c r="J632" i="1"/>
  <c r="Z634" i="1"/>
  <c r="X633" i="1"/>
  <c r="X634" i="1"/>
  <c r="J631" i="1"/>
  <c r="Y633" i="1"/>
  <c r="X631" i="1"/>
  <c r="Y631" i="1"/>
  <c r="K562" i="1"/>
  <c r="K429" i="1" l="1"/>
  <c r="K428" i="1"/>
  <c r="W429" i="1"/>
  <c r="Z429" i="1" s="1"/>
  <c r="N429" i="1"/>
  <c r="J429" i="1" s="1"/>
  <c r="M429" i="1"/>
  <c r="W428" i="1"/>
  <c r="Z428" i="1" s="1"/>
  <c r="N428" i="1"/>
  <c r="J428" i="1" s="1"/>
  <c r="M428" i="1"/>
  <c r="W394" i="1"/>
  <c r="Z394" i="1" s="1"/>
  <c r="N394" i="1"/>
  <c r="J394" i="1" s="1"/>
  <c r="M394" i="1"/>
  <c r="W393" i="1"/>
  <c r="Z393" i="1" s="1"/>
  <c r="N393" i="1"/>
  <c r="J393" i="1" s="1"/>
  <c r="M393" i="1"/>
  <c r="K585" i="1"/>
  <c r="K584" i="1"/>
  <c r="W585" i="1"/>
  <c r="Z585" i="1" s="1"/>
  <c r="N585" i="1"/>
  <c r="J585" i="1" s="1"/>
  <c r="M585" i="1"/>
  <c r="W584" i="1"/>
  <c r="Z584" i="1" s="1"/>
  <c r="N584" i="1"/>
  <c r="J584" i="1" s="1"/>
  <c r="M584" i="1"/>
  <c r="I584" i="1"/>
  <c r="W539" i="1"/>
  <c r="Z539" i="1" s="1"/>
  <c r="N539" i="1"/>
  <c r="J539" i="1" s="1"/>
  <c r="M539" i="1"/>
  <c r="W540" i="1"/>
  <c r="X540" i="1" s="1"/>
  <c r="N540" i="1"/>
  <c r="J540" i="1" s="1"/>
  <c r="M540" i="1"/>
  <c r="K101" i="1"/>
  <c r="K100" i="1"/>
  <c r="K99" i="1"/>
  <c r="K98" i="1"/>
  <c r="W101" i="1"/>
  <c r="Z101" i="1" s="1"/>
  <c r="N101" i="1"/>
  <c r="M101" i="1"/>
  <c r="W100" i="1"/>
  <c r="Z100" i="1" s="1"/>
  <c r="N100" i="1"/>
  <c r="J100" i="1" s="1"/>
  <c r="W99" i="1"/>
  <c r="Y99" i="1" s="1"/>
  <c r="N99" i="1"/>
  <c r="J99" i="1" s="1"/>
  <c r="W98" i="1"/>
  <c r="X98" i="1" s="1"/>
  <c r="N98" i="1"/>
  <c r="J98" i="1" s="1"/>
  <c r="M98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3" i="1"/>
  <c r="K102" i="1"/>
  <c r="W103" i="1"/>
  <c r="Z103" i="1" s="1"/>
  <c r="N103" i="1"/>
  <c r="J103" i="1" s="1"/>
  <c r="M103" i="1"/>
  <c r="W102" i="1"/>
  <c r="Z102" i="1" s="1"/>
  <c r="N102" i="1"/>
  <c r="M102" i="1"/>
  <c r="W59" i="1"/>
  <c r="Z59" i="1" s="1"/>
  <c r="N59" i="1"/>
  <c r="J59" i="1" s="1"/>
  <c r="M59" i="1"/>
  <c r="W56" i="1"/>
  <c r="Z56" i="1" s="1"/>
  <c r="N56" i="1"/>
  <c r="K56" i="1" s="1"/>
  <c r="M56" i="1"/>
  <c r="K215" i="1"/>
  <c r="W215" i="1"/>
  <c r="Y215" i="1" s="1"/>
  <c r="N215" i="1"/>
  <c r="M215" i="1"/>
  <c r="W178" i="1"/>
  <c r="Z178" i="1" s="1"/>
  <c r="N178" i="1"/>
  <c r="K178" i="1" s="1"/>
  <c r="M178" i="1"/>
  <c r="W953" i="1"/>
  <c r="Z953" i="1" s="1"/>
  <c r="N953" i="1"/>
  <c r="J953" i="1" s="1"/>
  <c r="M953" i="1"/>
  <c r="W954" i="1"/>
  <c r="Z954" i="1" s="1"/>
  <c r="N954" i="1"/>
  <c r="K954" i="1" s="1"/>
  <c r="M954" i="1"/>
  <c r="W952" i="1"/>
  <c r="Z952" i="1" s="1"/>
  <c r="N952" i="1"/>
  <c r="K952" i="1" s="1"/>
  <c r="M952" i="1"/>
  <c r="W951" i="1"/>
  <c r="Z951" i="1" s="1"/>
  <c r="N951" i="1"/>
  <c r="K951" i="1" s="1"/>
  <c r="M951" i="1"/>
  <c r="W950" i="1"/>
  <c r="Z950" i="1" s="1"/>
  <c r="N950" i="1"/>
  <c r="K950" i="1" s="1"/>
  <c r="M950" i="1"/>
  <c r="W949" i="1"/>
  <c r="Y949" i="1" s="1"/>
  <c r="N949" i="1"/>
  <c r="K949" i="1" s="1"/>
  <c r="M949" i="1"/>
  <c r="W948" i="1"/>
  <c r="Z948" i="1" s="1"/>
  <c r="N948" i="1"/>
  <c r="K948" i="1" s="1"/>
  <c r="M948" i="1"/>
  <c r="W947" i="1"/>
  <c r="Z947" i="1" s="1"/>
  <c r="N947" i="1"/>
  <c r="K947" i="1" s="1"/>
  <c r="M947" i="1"/>
  <c r="W946" i="1"/>
  <c r="Z946" i="1" s="1"/>
  <c r="N946" i="1"/>
  <c r="J946" i="1" s="1"/>
  <c r="M946" i="1"/>
  <c r="W945" i="1"/>
  <c r="Y945" i="1" s="1"/>
  <c r="N945" i="1"/>
  <c r="J945" i="1" s="1"/>
  <c r="M945" i="1"/>
  <c r="W944" i="1"/>
  <c r="Z944" i="1" s="1"/>
  <c r="N944" i="1"/>
  <c r="J944" i="1" s="1"/>
  <c r="M944" i="1"/>
  <c r="W943" i="1"/>
  <c r="Z943" i="1" s="1"/>
  <c r="N943" i="1"/>
  <c r="M943" i="1"/>
  <c r="W942" i="1"/>
  <c r="X942" i="1" s="1"/>
  <c r="N942" i="1"/>
  <c r="M942" i="1"/>
  <c r="N941" i="1"/>
  <c r="I941" i="1"/>
  <c r="I942" i="1" s="1"/>
  <c r="I943" i="1" s="1"/>
  <c r="I944" i="1" s="1"/>
  <c r="I945" i="1" s="1"/>
  <c r="K945" i="1" l="1"/>
  <c r="X585" i="1"/>
  <c r="Y585" i="1"/>
  <c r="X584" i="1"/>
  <c r="Y584" i="1"/>
  <c r="X429" i="1"/>
  <c r="Y429" i="1"/>
  <c r="X428" i="1"/>
  <c r="Y428" i="1"/>
  <c r="X393" i="1"/>
  <c r="Y393" i="1"/>
  <c r="X394" i="1"/>
  <c r="Y394" i="1"/>
  <c r="Y539" i="1"/>
  <c r="X539" i="1"/>
  <c r="K49" i="1"/>
  <c r="Z98" i="1"/>
  <c r="X101" i="1"/>
  <c r="Y540" i="1"/>
  <c r="Y101" i="1"/>
  <c r="Z540" i="1"/>
  <c r="Y98" i="1"/>
  <c r="Z99" i="1"/>
  <c r="X100" i="1"/>
  <c r="Y100" i="1"/>
  <c r="Y102" i="1"/>
  <c r="J50" i="1"/>
  <c r="X99" i="1"/>
  <c r="J101" i="1"/>
  <c r="K51" i="1"/>
  <c r="J52" i="1"/>
  <c r="Z52" i="1"/>
  <c r="X51" i="1"/>
  <c r="Y52" i="1"/>
  <c r="Y51" i="1"/>
  <c r="Y49" i="1"/>
  <c r="Z49" i="1"/>
  <c r="Y50" i="1"/>
  <c r="Z50" i="1"/>
  <c r="Y103" i="1"/>
  <c r="X102" i="1"/>
  <c r="J102" i="1"/>
  <c r="X103" i="1"/>
  <c r="K59" i="1"/>
  <c r="Y59" i="1"/>
  <c r="X59" i="1"/>
  <c r="J56" i="1"/>
  <c r="X56" i="1"/>
  <c r="Y56" i="1"/>
  <c r="X215" i="1"/>
  <c r="Z215" i="1"/>
  <c r="J215" i="1"/>
  <c r="Y178" i="1"/>
  <c r="J178" i="1"/>
  <c r="X178" i="1"/>
  <c r="K953" i="1"/>
  <c r="Y953" i="1"/>
  <c r="X953" i="1"/>
  <c r="K944" i="1"/>
  <c r="J952" i="1"/>
  <c r="J951" i="1"/>
  <c r="J948" i="1"/>
  <c r="J947" i="1"/>
  <c r="K946" i="1"/>
  <c r="I947" i="1"/>
  <c r="I949" i="1" s="1"/>
  <c r="I951" i="1" s="1"/>
  <c r="I954" i="1" s="1"/>
  <c r="I946" i="1"/>
  <c r="I948" i="1" s="1"/>
  <c r="I950" i="1" s="1"/>
  <c r="Z945" i="1"/>
  <c r="X952" i="1"/>
  <c r="Z949" i="1"/>
  <c r="X944" i="1"/>
  <c r="X948" i="1"/>
  <c r="Y944" i="1"/>
  <c r="Y948" i="1"/>
  <c r="J950" i="1"/>
  <c r="Y952" i="1"/>
  <c r="X943" i="1"/>
  <c r="X947" i="1"/>
  <c r="X951" i="1"/>
  <c r="Y943" i="1"/>
  <c r="Y947" i="1"/>
  <c r="J949" i="1"/>
  <c r="Y951" i="1"/>
  <c r="J954" i="1"/>
  <c r="X946" i="1"/>
  <c r="X950" i="1"/>
  <c r="Y946" i="1"/>
  <c r="Y950" i="1"/>
  <c r="Y942" i="1"/>
  <c r="X945" i="1"/>
  <c r="X949" i="1"/>
  <c r="X954" i="1"/>
  <c r="Z942" i="1"/>
  <c r="Y954" i="1"/>
  <c r="W389" i="1"/>
  <c r="Z389" i="1" s="1"/>
  <c r="N389" i="1"/>
  <c r="K389" i="1" s="1"/>
  <c r="W388" i="1"/>
  <c r="Y388" i="1" s="1"/>
  <c r="N388" i="1"/>
  <c r="K388" i="1" s="1"/>
  <c r="W937" i="1"/>
  <c r="Z937" i="1" s="1"/>
  <c r="N937" i="1"/>
  <c r="K937" i="1" s="1"/>
  <c r="M937" i="1"/>
  <c r="W936" i="1"/>
  <c r="Z936" i="1" s="1"/>
  <c r="N936" i="1"/>
  <c r="K936" i="1" s="1"/>
  <c r="M936" i="1"/>
  <c r="W935" i="1"/>
  <c r="X935" i="1" s="1"/>
  <c r="N935" i="1"/>
  <c r="K935" i="1" s="1"/>
  <c r="M935" i="1"/>
  <c r="W934" i="1"/>
  <c r="Z934" i="1" s="1"/>
  <c r="N934" i="1"/>
  <c r="K934" i="1" s="1"/>
  <c r="M934" i="1"/>
  <c r="W933" i="1"/>
  <c r="Z933" i="1" s="1"/>
  <c r="N933" i="1"/>
  <c r="J933" i="1" s="1"/>
  <c r="M933" i="1"/>
  <c r="W932" i="1"/>
  <c r="Z932" i="1" s="1"/>
  <c r="N932" i="1"/>
  <c r="J932" i="1" s="1"/>
  <c r="M932" i="1"/>
  <c r="W931" i="1"/>
  <c r="X931" i="1" s="1"/>
  <c r="N931" i="1"/>
  <c r="K931" i="1" s="1"/>
  <c r="M931" i="1"/>
  <c r="W930" i="1"/>
  <c r="Z930" i="1" s="1"/>
  <c r="N930" i="1"/>
  <c r="K930" i="1" s="1"/>
  <c r="M930" i="1"/>
  <c r="W929" i="1"/>
  <c r="Z929" i="1" s="1"/>
  <c r="N929" i="1"/>
  <c r="K929" i="1" s="1"/>
  <c r="M929" i="1"/>
  <c r="W928" i="1"/>
  <c r="Z928" i="1" s="1"/>
  <c r="N928" i="1"/>
  <c r="J928" i="1" s="1"/>
  <c r="M928" i="1"/>
  <c r="W927" i="1"/>
  <c r="X927" i="1" s="1"/>
  <c r="N927" i="1"/>
  <c r="M927" i="1"/>
  <c r="W926" i="1"/>
  <c r="Z926" i="1" s="1"/>
  <c r="N926" i="1"/>
  <c r="M926" i="1"/>
  <c r="N925" i="1"/>
  <c r="I925" i="1"/>
  <c r="I926" i="1" s="1"/>
  <c r="I927" i="1" s="1"/>
  <c r="I928" i="1" s="1"/>
  <c r="I929" i="1" s="1"/>
  <c r="J389" i="1" l="1"/>
  <c r="I952" i="1"/>
  <c r="I953" i="1"/>
  <c r="J388" i="1"/>
  <c r="K933" i="1"/>
  <c r="X389" i="1"/>
  <c r="Y389" i="1"/>
  <c r="Z388" i="1"/>
  <c r="X388" i="1"/>
  <c r="J929" i="1"/>
  <c r="Z931" i="1"/>
  <c r="Y931" i="1"/>
  <c r="K932" i="1"/>
  <c r="Z935" i="1"/>
  <c r="Y927" i="1"/>
  <c r="Z927" i="1"/>
  <c r="Y935" i="1"/>
  <c r="K928" i="1"/>
  <c r="J937" i="1"/>
  <c r="J936" i="1"/>
  <c r="J935" i="1"/>
  <c r="J931" i="1"/>
  <c r="I930" i="1"/>
  <c r="I932" i="1" s="1"/>
  <c r="I934" i="1" s="1"/>
  <c r="I936" i="1" s="1"/>
  <c r="I931" i="1"/>
  <c r="I933" i="1" s="1"/>
  <c r="I935" i="1" s="1"/>
  <c r="I937" i="1" s="1"/>
  <c r="X930" i="1"/>
  <c r="X934" i="1"/>
  <c r="Y930" i="1"/>
  <c r="Y934" i="1"/>
  <c r="X926" i="1"/>
  <c r="Y926" i="1"/>
  <c r="X929" i="1"/>
  <c r="X933" i="1"/>
  <c r="X937" i="1"/>
  <c r="Y929" i="1"/>
  <c r="Y933" i="1"/>
  <c r="Y937" i="1"/>
  <c r="X928" i="1"/>
  <c r="X932" i="1"/>
  <c r="X936" i="1"/>
  <c r="Y928" i="1"/>
  <c r="J930" i="1"/>
  <c r="Y932" i="1"/>
  <c r="J934" i="1"/>
  <c r="Y936" i="1"/>
  <c r="K433" i="1"/>
  <c r="K432" i="1"/>
  <c r="K431" i="1"/>
  <c r="K430" i="1"/>
  <c r="K426" i="1"/>
  <c r="K427" i="1"/>
  <c r="K425" i="1"/>
  <c r="K424" i="1"/>
  <c r="K423" i="1"/>
  <c r="W433" i="1"/>
  <c r="X433" i="1" s="1"/>
  <c r="N433" i="1"/>
  <c r="J433" i="1" s="1"/>
  <c r="M433" i="1"/>
  <c r="W432" i="1"/>
  <c r="Y432" i="1" s="1"/>
  <c r="N432" i="1"/>
  <c r="J432" i="1" s="1"/>
  <c r="M432" i="1"/>
  <c r="W431" i="1"/>
  <c r="X431" i="1" s="1"/>
  <c r="N431" i="1"/>
  <c r="J431" i="1" s="1"/>
  <c r="M431" i="1"/>
  <c r="W430" i="1"/>
  <c r="Y430" i="1" s="1"/>
  <c r="N430" i="1"/>
  <c r="J430" i="1" s="1"/>
  <c r="M430" i="1"/>
  <c r="W427" i="1"/>
  <c r="Y427" i="1" s="1"/>
  <c r="N427" i="1"/>
  <c r="J427" i="1" s="1"/>
  <c r="M427" i="1"/>
  <c r="W426" i="1"/>
  <c r="Z426" i="1" s="1"/>
  <c r="N426" i="1"/>
  <c r="J426" i="1" s="1"/>
  <c r="M426" i="1"/>
  <c r="I426" i="1"/>
  <c r="I432" i="1" s="1"/>
  <c r="W425" i="1"/>
  <c r="Z425" i="1" s="1"/>
  <c r="N425" i="1"/>
  <c r="J425" i="1" s="1"/>
  <c r="M425" i="1"/>
  <c r="W424" i="1"/>
  <c r="Y424" i="1" s="1"/>
  <c r="N424" i="1"/>
  <c r="M424" i="1"/>
  <c r="W423" i="1"/>
  <c r="Z423" i="1" s="1"/>
  <c r="N423" i="1"/>
  <c r="J423" i="1" s="1"/>
  <c r="M423" i="1"/>
  <c r="W400" i="1"/>
  <c r="Z400" i="1" s="1"/>
  <c r="N400" i="1"/>
  <c r="J400" i="1" s="1"/>
  <c r="M400" i="1"/>
  <c r="W399" i="1"/>
  <c r="Y399" i="1" s="1"/>
  <c r="N399" i="1"/>
  <c r="J399" i="1" s="1"/>
  <c r="M399" i="1"/>
  <c r="W398" i="1"/>
  <c r="Z398" i="1" s="1"/>
  <c r="N398" i="1"/>
  <c r="J398" i="1" s="1"/>
  <c r="M398" i="1"/>
  <c r="W397" i="1"/>
  <c r="Z397" i="1" s="1"/>
  <c r="N397" i="1"/>
  <c r="J397" i="1" s="1"/>
  <c r="M397" i="1"/>
  <c r="W396" i="1"/>
  <c r="Z396" i="1" s="1"/>
  <c r="N396" i="1"/>
  <c r="J396" i="1" s="1"/>
  <c r="M396" i="1"/>
  <c r="W395" i="1"/>
  <c r="Z395" i="1" s="1"/>
  <c r="N395" i="1"/>
  <c r="J395" i="1" s="1"/>
  <c r="M395" i="1"/>
  <c r="W392" i="1"/>
  <c r="X392" i="1" s="1"/>
  <c r="N392" i="1"/>
  <c r="J392" i="1" s="1"/>
  <c r="M392" i="1"/>
  <c r="W391" i="1"/>
  <c r="Z391" i="1" s="1"/>
  <c r="N391" i="1"/>
  <c r="K391" i="1" s="1"/>
  <c r="M391" i="1"/>
  <c r="W390" i="1"/>
  <c r="Y390" i="1" s="1"/>
  <c r="N390" i="1"/>
  <c r="K390" i="1" s="1"/>
  <c r="M390" i="1"/>
  <c r="N401" i="1"/>
  <c r="W401" i="1"/>
  <c r="X401" i="1" s="1"/>
  <c r="I405" i="1"/>
  <c r="I406" i="1" s="1"/>
  <c r="I407" i="1" s="1"/>
  <c r="I408" i="1" s="1"/>
  <c r="I409" i="1" s="1"/>
  <c r="K405" i="1"/>
  <c r="N405" i="1"/>
  <c r="K406" i="1"/>
  <c r="M406" i="1"/>
  <c r="N406" i="1"/>
  <c r="W406" i="1"/>
  <c r="X406" i="1" s="1"/>
  <c r="K407" i="1"/>
  <c r="M407" i="1"/>
  <c r="N407" i="1"/>
  <c r="W407" i="1"/>
  <c r="Y407" i="1" s="1"/>
  <c r="K408" i="1"/>
  <c r="M408" i="1"/>
  <c r="N408" i="1"/>
  <c r="W408" i="1"/>
  <c r="X408" i="1" s="1"/>
  <c r="K409" i="1"/>
  <c r="M409" i="1"/>
  <c r="N409" i="1"/>
  <c r="W409" i="1"/>
  <c r="X409" i="1" s="1"/>
  <c r="K410" i="1"/>
  <c r="M410" i="1"/>
  <c r="N410" i="1"/>
  <c r="W410" i="1"/>
  <c r="Y410" i="1" s="1"/>
  <c r="N411" i="1"/>
  <c r="W411" i="1"/>
  <c r="X411" i="1" s="1"/>
  <c r="N412" i="1"/>
  <c r="W412" i="1"/>
  <c r="X412" i="1" s="1"/>
  <c r="K413" i="1"/>
  <c r="N413" i="1"/>
  <c r="W413" i="1"/>
  <c r="X413" i="1" s="1"/>
  <c r="K414" i="1"/>
  <c r="N414" i="1"/>
  <c r="W414" i="1"/>
  <c r="X414" i="1" s="1"/>
  <c r="K415" i="1"/>
  <c r="M415" i="1"/>
  <c r="N415" i="1"/>
  <c r="W415" i="1"/>
  <c r="X415" i="1" s="1"/>
  <c r="K416" i="1"/>
  <c r="M416" i="1"/>
  <c r="N416" i="1"/>
  <c r="W416" i="1"/>
  <c r="Y416" i="1" s="1"/>
  <c r="W136" i="1"/>
  <c r="Z136" i="1" s="1"/>
  <c r="M136" i="1"/>
  <c r="W137" i="1"/>
  <c r="Y137" i="1" s="1"/>
  <c r="M137" i="1"/>
  <c r="Z430" i="1" l="1"/>
  <c r="Z433" i="1"/>
  <c r="Y433" i="1"/>
  <c r="Y431" i="1"/>
  <c r="Y426" i="1"/>
  <c r="Z431" i="1"/>
  <c r="Z424" i="1"/>
  <c r="Z427" i="1"/>
  <c r="Z432" i="1"/>
  <c r="J391" i="1"/>
  <c r="X424" i="1"/>
  <c r="X427" i="1"/>
  <c r="X432" i="1"/>
  <c r="X423" i="1"/>
  <c r="Y423" i="1"/>
  <c r="X426" i="1"/>
  <c r="J424" i="1"/>
  <c r="J390" i="1"/>
  <c r="X425" i="1"/>
  <c r="X430" i="1"/>
  <c r="Y425" i="1"/>
  <c r="Z407" i="1"/>
  <c r="Z399" i="1"/>
  <c r="X410" i="1"/>
  <c r="X416" i="1"/>
  <c r="Z410" i="1"/>
  <c r="Z416" i="1"/>
  <c r="X407" i="1"/>
  <c r="X390" i="1"/>
  <c r="Y392" i="1"/>
  <c r="Z414" i="1"/>
  <c r="Z412" i="1"/>
  <c r="Z390" i="1"/>
  <c r="Z392" i="1"/>
  <c r="Y414" i="1"/>
  <c r="Y412" i="1"/>
  <c r="Z408" i="1"/>
  <c r="Y408" i="1"/>
  <c r="Z415" i="1"/>
  <c r="Z411" i="1"/>
  <c r="Z406" i="1"/>
  <c r="Y411" i="1"/>
  <c r="Y415" i="1"/>
  <c r="Z413" i="1"/>
  <c r="Z409" i="1"/>
  <c r="Y406" i="1"/>
  <c r="Y413" i="1"/>
  <c r="Y409" i="1"/>
  <c r="X391" i="1"/>
  <c r="Y401" i="1"/>
  <c r="X399" i="1"/>
  <c r="Z401" i="1"/>
  <c r="X396" i="1"/>
  <c r="X398" i="1"/>
  <c r="Y396" i="1"/>
  <c r="Y398" i="1"/>
  <c r="Y391" i="1"/>
  <c r="X395" i="1"/>
  <c r="X397" i="1"/>
  <c r="X400" i="1"/>
  <c r="Y395" i="1"/>
  <c r="Y397" i="1"/>
  <c r="Y400" i="1"/>
  <c r="X136" i="1"/>
  <c r="Y136" i="1"/>
  <c r="X137" i="1"/>
  <c r="Z137" i="1"/>
  <c r="W144" i="1"/>
  <c r="X144" i="1" s="1"/>
  <c r="M144" i="1"/>
  <c r="Y144" i="1" l="1"/>
  <c r="Z144" i="1"/>
  <c r="W142" i="1"/>
  <c r="Y142" i="1" s="1"/>
  <c r="M142" i="1"/>
  <c r="Z142" i="1" l="1"/>
  <c r="X142" i="1"/>
  <c r="W839" i="1" l="1"/>
  <c r="X839" i="1" s="1"/>
  <c r="N839" i="1"/>
  <c r="K839" i="1" s="1"/>
  <c r="M839" i="1"/>
  <c r="W841" i="1"/>
  <c r="Y841" i="1" s="1"/>
  <c r="N841" i="1"/>
  <c r="K841" i="1" s="1"/>
  <c r="M841" i="1"/>
  <c r="W840" i="1"/>
  <c r="Y840" i="1" s="1"/>
  <c r="N840" i="1"/>
  <c r="K840" i="1" s="1"/>
  <c r="M840" i="1"/>
  <c r="W837" i="1"/>
  <c r="Y837" i="1" s="1"/>
  <c r="N837" i="1"/>
  <c r="J837" i="1" s="1"/>
  <c r="M837" i="1"/>
  <c r="Z839" i="1" l="1"/>
  <c r="Y839" i="1"/>
  <c r="J839" i="1"/>
  <c r="Z841" i="1"/>
  <c r="J841" i="1"/>
  <c r="X841" i="1"/>
  <c r="Z840" i="1"/>
  <c r="J840" i="1"/>
  <c r="X840" i="1"/>
  <c r="Z837" i="1"/>
  <c r="K837" i="1"/>
  <c r="X837" i="1"/>
  <c r="K94" i="11"/>
  <c r="W94" i="11"/>
  <c r="Z94" i="11" s="1"/>
  <c r="N94" i="11"/>
  <c r="K422" i="1"/>
  <c r="W422" i="1"/>
  <c r="X422" i="1" s="1"/>
  <c r="N422" i="1"/>
  <c r="K766" i="1"/>
  <c r="W279" i="11"/>
  <c r="Z279" i="11" s="1"/>
  <c r="N279" i="11"/>
  <c r="J279" i="11" s="1"/>
  <c r="K279" i="11"/>
  <c r="X94" i="11" l="1"/>
  <c r="Y94" i="11"/>
  <c r="Z422" i="1"/>
  <c r="Y422" i="1"/>
  <c r="X279" i="11"/>
  <c r="Y279" i="11"/>
  <c r="N156" i="1"/>
  <c r="W141" i="1"/>
  <c r="Z141" i="1" s="1"/>
  <c r="M141" i="1"/>
  <c r="W140" i="1"/>
  <c r="Z140" i="1" s="1"/>
  <c r="M140" i="1"/>
  <c r="W150" i="1"/>
  <c r="J125" i="1"/>
  <c r="J133" i="1"/>
  <c r="W148" i="1"/>
  <c r="X148" i="1" s="1"/>
  <c r="W149" i="1"/>
  <c r="Z149" i="1" s="1"/>
  <c r="M149" i="1"/>
  <c r="I149" i="1"/>
  <c r="W147" i="1"/>
  <c r="Z147" i="1" s="1"/>
  <c r="M147" i="1"/>
  <c r="I147" i="1"/>
  <c r="W146" i="1"/>
  <c r="Z146" i="1" s="1"/>
  <c r="M146" i="1"/>
  <c r="I146" i="1"/>
  <c r="W145" i="1"/>
  <c r="Z145" i="1" s="1"/>
  <c r="M145" i="1"/>
  <c r="W143" i="1"/>
  <c r="Z143" i="1" s="1"/>
  <c r="M143" i="1"/>
  <c r="W139" i="1"/>
  <c r="Z139" i="1" s="1"/>
  <c r="M139" i="1"/>
  <c r="W138" i="1"/>
  <c r="Z138" i="1" s="1"/>
  <c r="M138" i="1"/>
  <c r="I138" i="1"/>
  <c r="W135" i="1"/>
  <c r="X135" i="1" s="1"/>
  <c r="M135" i="1"/>
  <c r="W134" i="1"/>
  <c r="Z134" i="1" s="1"/>
  <c r="M134" i="1"/>
  <c r="I134" i="1"/>
  <c r="W133" i="1"/>
  <c r="Z133" i="1" s="1"/>
  <c r="M133" i="1"/>
  <c r="W132" i="1"/>
  <c r="X132" i="1" s="1"/>
  <c r="M132" i="1"/>
  <c r="I132" i="1"/>
  <c r="I145" i="1" s="1"/>
  <c r="W131" i="1"/>
  <c r="Y131" i="1" s="1"/>
  <c r="M131" i="1"/>
  <c r="I131" i="1"/>
  <c r="W130" i="1"/>
  <c r="X130" i="1" s="1"/>
  <c r="M130" i="1"/>
  <c r="I130" i="1"/>
  <c r="I139" i="1" s="1"/>
  <c r="W129" i="1"/>
  <c r="Z129" i="1" s="1"/>
  <c r="W128" i="1"/>
  <c r="X128" i="1" s="1"/>
  <c r="M128" i="1"/>
  <c r="I128" i="1"/>
  <c r="I137" i="1" s="1"/>
  <c r="W127" i="1"/>
  <c r="Z127" i="1" s="1"/>
  <c r="M127" i="1"/>
  <c r="I127" i="1"/>
  <c r="I136" i="1" s="1"/>
  <c r="W126" i="1"/>
  <c r="Z126" i="1" s="1"/>
  <c r="J126" i="1"/>
  <c r="M126" i="1"/>
  <c r="I126" i="1"/>
  <c r="W125" i="1"/>
  <c r="X125" i="1" s="1"/>
  <c r="M125" i="1"/>
  <c r="W124" i="1"/>
  <c r="Z124" i="1" s="1"/>
  <c r="M124" i="1"/>
  <c r="I124" i="1"/>
  <c r="W123" i="1"/>
  <c r="Y123" i="1" s="1"/>
  <c r="W122" i="1"/>
  <c r="Z122" i="1" s="1"/>
  <c r="M122" i="1"/>
  <c r="I122" i="1"/>
  <c r="I125" i="1" s="1"/>
  <c r="W121" i="1"/>
  <c r="Y121" i="1" s="1"/>
  <c r="M121" i="1"/>
  <c r="I121" i="1"/>
  <c r="W120" i="1"/>
  <c r="Y120" i="1" s="1"/>
  <c r="W119" i="1"/>
  <c r="Z119" i="1" s="1"/>
  <c r="W118" i="1"/>
  <c r="Y118" i="1" s="1"/>
  <c r="W117" i="1"/>
  <c r="Z117" i="1" s="1"/>
  <c r="M117" i="1"/>
  <c r="I117" i="1"/>
  <c r="W116" i="1"/>
  <c r="Y116" i="1" s="1"/>
  <c r="M116" i="1"/>
  <c r="I116" i="1"/>
  <c r="W115" i="1"/>
  <c r="Z115" i="1" s="1"/>
  <c r="M115" i="1"/>
  <c r="W114" i="1"/>
  <c r="Z114" i="1" s="1"/>
  <c r="M114" i="1"/>
  <c r="W113" i="1"/>
  <c r="Z113" i="1" s="1"/>
  <c r="M113" i="1"/>
  <c r="W112" i="1"/>
  <c r="Z112" i="1" s="1"/>
  <c r="M112" i="1"/>
  <c r="I111" i="1"/>
  <c r="I112" i="1" s="1"/>
  <c r="I113" i="1" s="1"/>
  <c r="I114" i="1" s="1"/>
  <c r="I115" i="1" s="1"/>
  <c r="I144" i="1" l="1"/>
  <c r="I142" i="1"/>
  <c r="I140" i="1"/>
  <c r="Y140" i="1"/>
  <c r="I141" i="1"/>
  <c r="X141" i="1"/>
  <c r="Y141" i="1"/>
  <c r="X140" i="1"/>
  <c r="Y145" i="1"/>
  <c r="Z148" i="1"/>
  <c r="Y148" i="1"/>
  <c r="I143" i="1"/>
  <c r="I133" i="1"/>
  <c r="Z128" i="1"/>
  <c r="Z130" i="1"/>
  <c r="Z123" i="1"/>
  <c r="Z131" i="1"/>
  <c r="X129" i="1"/>
  <c r="X145" i="1"/>
  <c r="Z121" i="1"/>
  <c r="Y112" i="1"/>
  <c r="Y130" i="1"/>
  <c r="Y128" i="1"/>
  <c r="Y143" i="1"/>
  <c r="Y125" i="1"/>
  <c r="Y132" i="1"/>
  <c r="Y135" i="1"/>
  <c r="X147" i="1"/>
  <c r="X116" i="1"/>
  <c r="Z116" i="1"/>
  <c r="X118" i="1"/>
  <c r="X120" i="1"/>
  <c r="Z125" i="1"/>
  <c r="Z132" i="1"/>
  <c r="Z135" i="1"/>
  <c r="X139" i="1"/>
  <c r="Y147" i="1"/>
  <c r="X113" i="1"/>
  <c r="Y139" i="1"/>
  <c r="X127" i="1"/>
  <c r="Z118" i="1"/>
  <c r="Z120" i="1"/>
  <c r="X122" i="1"/>
  <c r="X124" i="1"/>
  <c r="Y127" i="1"/>
  <c r="Y129" i="1"/>
  <c r="X134" i="1"/>
  <c r="X143" i="1"/>
  <c r="Y113" i="1"/>
  <c r="Y115" i="1"/>
  <c r="Y122" i="1"/>
  <c r="Y124" i="1"/>
  <c r="X131" i="1"/>
  <c r="Y134" i="1"/>
  <c r="X115" i="1"/>
  <c r="X112" i="1"/>
  <c r="X146" i="1"/>
  <c r="I135" i="1"/>
  <c r="X138" i="1"/>
  <c r="Y146" i="1"/>
  <c r="X126" i="1"/>
  <c r="X133" i="1"/>
  <c r="Y138" i="1"/>
  <c r="X149" i="1"/>
  <c r="X114" i="1"/>
  <c r="X117" i="1"/>
  <c r="X119" i="1"/>
  <c r="Y133" i="1"/>
  <c r="Y149" i="1"/>
  <c r="Y114" i="1"/>
  <c r="Y117" i="1"/>
  <c r="Y119" i="1"/>
  <c r="X121" i="1"/>
  <c r="X123" i="1"/>
  <c r="Y126" i="1"/>
  <c r="K319" i="1"/>
  <c r="W319" i="1"/>
  <c r="Z319" i="1" s="1"/>
  <c r="N319" i="1"/>
  <c r="J319" i="1" s="1"/>
  <c r="W304" i="1"/>
  <c r="Z304" i="1" s="1"/>
  <c r="N304" i="1"/>
  <c r="K304" i="1" s="1"/>
  <c r="K580" i="1"/>
  <c r="K579" i="1"/>
  <c r="K578" i="1"/>
  <c r="W580" i="1"/>
  <c r="X580" i="1" s="1"/>
  <c r="N580" i="1"/>
  <c r="J580" i="1" s="1"/>
  <c r="M580" i="1"/>
  <c r="I580" i="1"/>
  <c r="W579" i="1"/>
  <c r="Y579" i="1" s="1"/>
  <c r="N579" i="1"/>
  <c r="J579" i="1" s="1"/>
  <c r="M579" i="1"/>
  <c r="I579" i="1"/>
  <c r="W578" i="1"/>
  <c r="Y578" i="1" s="1"/>
  <c r="N578" i="1"/>
  <c r="J578" i="1" s="1"/>
  <c r="M578" i="1"/>
  <c r="I578" i="1"/>
  <c r="I585" i="1" s="1"/>
  <c r="W530" i="1"/>
  <c r="Z530" i="1" s="1"/>
  <c r="N530" i="1"/>
  <c r="J530" i="1" s="1"/>
  <c r="M530" i="1"/>
  <c r="W529" i="1"/>
  <c r="Z529" i="1" s="1"/>
  <c r="N529" i="1"/>
  <c r="J529" i="1" s="1"/>
  <c r="M529" i="1"/>
  <c r="W531" i="1"/>
  <c r="Z531" i="1" s="1"/>
  <c r="N531" i="1"/>
  <c r="J531" i="1" s="1"/>
  <c r="M531" i="1"/>
  <c r="W60" i="1"/>
  <c r="Z60" i="1" s="1"/>
  <c r="N60" i="1"/>
  <c r="K60" i="1" s="1"/>
  <c r="M60" i="1"/>
  <c r="K90" i="1"/>
  <c r="K89" i="1"/>
  <c r="K74" i="1"/>
  <c r="K73" i="1"/>
  <c r="K72" i="1"/>
  <c r="K71" i="1"/>
  <c r="K70" i="1"/>
  <c r="K69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04" i="1" l="1"/>
  <c r="Y319" i="1"/>
  <c r="Z578" i="1"/>
  <c r="X319" i="1"/>
  <c r="X304" i="1"/>
  <c r="Y304" i="1"/>
  <c r="X579" i="1"/>
  <c r="Z579" i="1"/>
  <c r="K54" i="1"/>
  <c r="X578" i="1"/>
  <c r="Z580" i="1"/>
  <c r="Y580" i="1"/>
  <c r="Y530" i="1"/>
  <c r="X529" i="1"/>
  <c r="X530" i="1"/>
  <c r="Y529" i="1"/>
  <c r="X531" i="1"/>
  <c r="Y531" i="1"/>
  <c r="K46" i="1"/>
  <c r="J48" i="1"/>
  <c r="J47" i="1"/>
  <c r="J55" i="1"/>
  <c r="J53" i="1"/>
  <c r="J60" i="1"/>
  <c r="X60" i="1"/>
  <c r="Y60" i="1"/>
  <c r="Z47" i="1"/>
  <c r="X55" i="1"/>
  <c r="Y55" i="1"/>
  <c r="X53" i="1"/>
  <c r="Y54" i="1"/>
  <c r="X46" i="1"/>
  <c r="X48" i="1"/>
  <c r="Z54" i="1"/>
  <c r="Y46" i="1"/>
  <c r="Y48" i="1"/>
  <c r="Y53" i="1"/>
  <c r="X47" i="1"/>
  <c r="W979" i="1"/>
  <c r="Z979" i="1" s="1"/>
  <c r="N979" i="1"/>
  <c r="W558" i="1"/>
  <c r="Y558" i="1" s="1"/>
  <c r="N558" i="1"/>
  <c r="Y979" i="1" l="1"/>
  <c r="X979" i="1"/>
  <c r="Z558" i="1"/>
  <c r="X558" i="1"/>
  <c r="K920" i="1"/>
  <c r="K919" i="1"/>
  <c r="W920" i="1"/>
  <c r="X920" i="1" s="1"/>
  <c r="N920" i="1"/>
  <c r="J920" i="1" s="1"/>
  <c r="M920" i="1"/>
  <c r="I920" i="1"/>
  <c r="W919" i="1"/>
  <c r="X919" i="1" s="1"/>
  <c r="N919" i="1"/>
  <c r="M919" i="1"/>
  <c r="I919" i="1"/>
  <c r="W859" i="1"/>
  <c r="X859" i="1" s="1"/>
  <c r="N859" i="1"/>
  <c r="J859" i="1" s="1"/>
  <c r="M859" i="1"/>
  <c r="W860" i="1"/>
  <c r="X860" i="1" s="1"/>
  <c r="N860" i="1"/>
  <c r="J860" i="1" s="1"/>
  <c r="M860" i="1"/>
  <c r="J919" i="1" l="1"/>
  <c r="Z919" i="1"/>
  <c r="Y920" i="1"/>
  <c r="Z920" i="1"/>
  <c r="Y919" i="1"/>
  <c r="Z859" i="1"/>
  <c r="Y859" i="1"/>
  <c r="K859" i="1"/>
  <c r="Z860" i="1"/>
  <c r="Y860" i="1"/>
  <c r="K860" i="1"/>
  <c r="K581" i="1"/>
  <c r="W581" i="1"/>
  <c r="Z581" i="1" s="1"/>
  <c r="N581" i="1"/>
  <c r="J581" i="1" s="1"/>
  <c r="M581" i="1"/>
  <c r="I581" i="1"/>
  <c r="W541" i="1"/>
  <c r="Z541" i="1" s="1"/>
  <c r="N541" i="1"/>
  <c r="J541" i="1" s="1"/>
  <c r="M541" i="1"/>
  <c r="Y581" i="1" l="1"/>
  <c r="X581" i="1"/>
  <c r="X541" i="1"/>
  <c r="Y541" i="1"/>
  <c r="W912" i="1"/>
  <c r="Y912" i="1" s="1"/>
  <c r="N912" i="1"/>
  <c r="J912" i="1" s="1"/>
  <c r="M912" i="1"/>
  <c r="K922" i="1"/>
  <c r="K911" i="1"/>
  <c r="W911" i="1"/>
  <c r="Z911" i="1" s="1"/>
  <c r="N911" i="1"/>
  <c r="J911" i="1" s="1"/>
  <c r="M911" i="1"/>
  <c r="W913" i="1"/>
  <c r="Z913" i="1" s="1"/>
  <c r="N913" i="1"/>
  <c r="M913" i="1"/>
  <c r="W853" i="1"/>
  <c r="Z853" i="1" s="1"/>
  <c r="N853" i="1"/>
  <c r="K853" i="1" s="1"/>
  <c r="M853" i="1"/>
  <c r="W833" i="1"/>
  <c r="Z833" i="1" s="1"/>
  <c r="N833" i="1"/>
  <c r="K833" i="1" s="1"/>
  <c r="M833" i="1"/>
  <c r="K906" i="1"/>
  <c r="K907" i="1"/>
  <c r="K908" i="1"/>
  <c r="K909" i="1"/>
  <c r="K910" i="1"/>
  <c r="K914" i="1"/>
  <c r="K915" i="1"/>
  <c r="K916" i="1"/>
  <c r="K917" i="1"/>
  <c r="K918" i="1"/>
  <c r="K921" i="1"/>
  <c r="W922" i="1"/>
  <c r="Z922" i="1" s="1"/>
  <c r="N922" i="1"/>
  <c r="J922" i="1" s="1"/>
  <c r="M922" i="1"/>
  <c r="I922" i="1"/>
  <c r="W921" i="1"/>
  <c r="Z921" i="1" s="1"/>
  <c r="N921" i="1"/>
  <c r="J921" i="1" s="1"/>
  <c r="M921" i="1"/>
  <c r="W918" i="1"/>
  <c r="Z918" i="1" s="1"/>
  <c r="N918" i="1"/>
  <c r="J918" i="1" s="1"/>
  <c r="M918" i="1"/>
  <c r="W917" i="1"/>
  <c r="Z917" i="1" s="1"/>
  <c r="N917" i="1"/>
  <c r="M917" i="1"/>
  <c r="W916" i="1"/>
  <c r="Z916" i="1" s="1"/>
  <c r="N916" i="1"/>
  <c r="J916" i="1" s="1"/>
  <c r="M916" i="1"/>
  <c r="I916" i="1"/>
  <c r="W915" i="1"/>
  <c r="Z915" i="1" s="1"/>
  <c r="N915" i="1"/>
  <c r="J915" i="1" s="1"/>
  <c r="M915" i="1"/>
  <c r="W914" i="1"/>
  <c r="Z914" i="1" s="1"/>
  <c r="N914" i="1"/>
  <c r="J914" i="1" s="1"/>
  <c r="M914" i="1"/>
  <c r="I914" i="1"/>
  <c r="W910" i="1"/>
  <c r="X910" i="1" s="1"/>
  <c r="N910" i="1"/>
  <c r="M910" i="1"/>
  <c r="W909" i="1"/>
  <c r="Z909" i="1" s="1"/>
  <c r="N909" i="1"/>
  <c r="J909" i="1" s="1"/>
  <c r="M909" i="1"/>
  <c r="W908" i="1"/>
  <c r="Z908" i="1" s="1"/>
  <c r="N908" i="1"/>
  <c r="J908" i="1" s="1"/>
  <c r="M908" i="1"/>
  <c r="W907" i="1"/>
  <c r="Z907" i="1" s="1"/>
  <c r="N907" i="1"/>
  <c r="M907" i="1"/>
  <c r="W906" i="1"/>
  <c r="Z906" i="1" s="1"/>
  <c r="N906" i="1"/>
  <c r="M906" i="1"/>
  <c r="K923" i="1"/>
  <c r="N905" i="1"/>
  <c r="K905" i="1"/>
  <c r="I905" i="1"/>
  <c r="I906" i="1" s="1"/>
  <c r="I907" i="1" s="1"/>
  <c r="I908" i="1" s="1"/>
  <c r="I912" i="1" s="1"/>
  <c r="K469" i="1"/>
  <c r="Y918" i="1" l="1"/>
  <c r="Y917" i="1"/>
  <c r="Y914" i="1"/>
  <c r="X917" i="1"/>
  <c r="Z910" i="1"/>
  <c r="Y910" i="1"/>
  <c r="X918" i="1"/>
  <c r="X921" i="1"/>
  <c r="Z912" i="1"/>
  <c r="X912" i="1"/>
  <c r="I909" i="1"/>
  <c r="I911" i="1"/>
  <c r="X906" i="1"/>
  <c r="X907" i="1"/>
  <c r="X915" i="1"/>
  <c r="J853" i="1"/>
  <c r="Y907" i="1"/>
  <c r="X908" i="1"/>
  <c r="X914" i="1"/>
  <c r="J913" i="1"/>
  <c r="X911" i="1"/>
  <c r="Y911" i="1"/>
  <c r="X913" i="1"/>
  <c r="Y913" i="1"/>
  <c r="X853" i="1"/>
  <c r="Y853" i="1"/>
  <c r="J833" i="1"/>
  <c r="X833" i="1"/>
  <c r="Y833" i="1"/>
  <c r="Y906" i="1"/>
  <c r="Y908" i="1"/>
  <c r="X909" i="1"/>
  <c r="J910" i="1"/>
  <c r="Y915" i="1"/>
  <c r="X916" i="1"/>
  <c r="J917" i="1"/>
  <c r="Y921" i="1"/>
  <c r="X922" i="1"/>
  <c r="Y909" i="1"/>
  <c r="Y916" i="1"/>
  <c r="Y922" i="1"/>
  <c r="W862" i="1"/>
  <c r="Z862" i="1" s="1"/>
  <c r="N862" i="1"/>
  <c r="K862" i="1" s="1"/>
  <c r="M862" i="1"/>
  <c r="W861" i="1"/>
  <c r="Z861" i="1" s="1"/>
  <c r="N861" i="1"/>
  <c r="K861" i="1" s="1"/>
  <c r="M861" i="1"/>
  <c r="W858" i="1"/>
  <c r="Z858" i="1" s="1"/>
  <c r="N858" i="1"/>
  <c r="K858" i="1" s="1"/>
  <c r="M858" i="1"/>
  <c r="W857" i="1"/>
  <c r="Z857" i="1" s="1"/>
  <c r="N857" i="1"/>
  <c r="K857" i="1" s="1"/>
  <c r="M857" i="1"/>
  <c r="W856" i="1"/>
  <c r="Z856" i="1" s="1"/>
  <c r="N856" i="1"/>
  <c r="K856" i="1" s="1"/>
  <c r="M856" i="1"/>
  <c r="W855" i="1"/>
  <c r="Z855" i="1" s="1"/>
  <c r="N855" i="1"/>
  <c r="K855" i="1" s="1"/>
  <c r="M855" i="1"/>
  <c r="W854" i="1"/>
  <c r="Z854" i="1" s="1"/>
  <c r="N854" i="1"/>
  <c r="K854" i="1" s="1"/>
  <c r="M854" i="1"/>
  <c r="W852" i="1"/>
  <c r="X852" i="1" s="1"/>
  <c r="N852" i="1"/>
  <c r="K852" i="1" s="1"/>
  <c r="M852" i="1"/>
  <c r="W851" i="1"/>
  <c r="Z851" i="1" s="1"/>
  <c r="N851" i="1"/>
  <c r="K851" i="1" s="1"/>
  <c r="M851" i="1"/>
  <c r="W850" i="1"/>
  <c r="Z850" i="1" s="1"/>
  <c r="N850" i="1"/>
  <c r="K850" i="1" s="1"/>
  <c r="M850" i="1"/>
  <c r="W849" i="1"/>
  <c r="Z849" i="1" s="1"/>
  <c r="N849" i="1"/>
  <c r="M849" i="1"/>
  <c r="W848" i="1"/>
  <c r="Z848" i="1" s="1"/>
  <c r="N848" i="1"/>
  <c r="M848" i="1"/>
  <c r="N847" i="1"/>
  <c r="I847" i="1"/>
  <c r="I848" i="1" s="1"/>
  <c r="I849" i="1" s="1"/>
  <c r="I850" i="1" s="1"/>
  <c r="I851" i="1" s="1"/>
  <c r="W836" i="1"/>
  <c r="Z836" i="1" s="1"/>
  <c r="N836" i="1"/>
  <c r="K836" i="1" s="1"/>
  <c r="M836" i="1"/>
  <c r="W838" i="1"/>
  <c r="Z838" i="1" s="1"/>
  <c r="N838" i="1"/>
  <c r="K838" i="1" s="1"/>
  <c r="M838" i="1"/>
  <c r="J836" i="1" l="1"/>
  <c r="J850" i="1"/>
  <c r="X849" i="1"/>
  <c r="J862" i="1"/>
  <c r="I852" i="1"/>
  <c r="I854" i="1" s="1"/>
  <c r="I856" i="1" s="1"/>
  <c r="I858" i="1" s="1"/>
  <c r="I860" i="1" s="1"/>
  <c r="I853" i="1"/>
  <c r="I855" i="1" s="1"/>
  <c r="I857" i="1" s="1"/>
  <c r="I859" i="1" s="1"/>
  <c r="I861" i="1" s="1"/>
  <c r="J851" i="1"/>
  <c r="Y849" i="1"/>
  <c r="J856" i="1"/>
  <c r="I910" i="1"/>
  <c r="I913" i="1"/>
  <c r="X861" i="1"/>
  <c r="Y858" i="1"/>
  <c r="X858" i="1"/>
  <c r="X857" i="1"/>
  <c r="Y857" i="1"/>
  <c r="X855" i="1"/>
  <c r="X854" i="1"/>
  <c r="Y854" i="1"/>
  <c r="Y852" i="1"/>
  <c r="Z852" i="1"/>
  <c r="J858" i="1"/>
  <c r="J861" i="1"/>
  <c r="J855" i="1"/>
  <c r="J854" i="1"/>
  <c r="Y848" i="1"/>
  <c r="Y850" i="1"/>
  <c r="X851" i="1"/>
  <c r="J852" i="1"/>
  <c r="Y855" i="1"/>
  <c r="X856" i="1"/>
  <c r="J857" i="1"/>
  <c r="Y861" i="1"/>
  <c r="X862" i="1"/>
  <c r="X848" i="1"/>
  <c r="X850" i="1"/>
  <c r="Y851" i="1"/>
  <c r="Y856" i="1"/>
  <c r="Y862" i="1"/>
  <c r="X836" i="1"/>
  <c r="Y836" i="1"/>
  <c r="J838" i="1"/>
  <c r="X838" i="1"/>
  <c r="Y838" i="1"/>
  <c r="W842" i="1"/>
  <c r="Z842" i="1" s="1"/>
  <c r="N842" i="1"/>
  <c r="K842" i="1" s="1"/>
  <c r="M842" i="1"/>
  <c r="W834" i="1"/>
  <c r="Z834" i="1" s="1"/>
  <c r="N834" i="1"/>
  <c r="J834" i="1" s="1"/>
  <c r="M834" i="1"/>
  <c r="W832" i="1"/>
  <c r="Z832" i="1" s="1"/>
  <c r="N832" i="1"/>
  <c r="K832" i="1" s="1"/>
  <c r="M832" i="1"/>
  <c r="W843" i="1"/>
  <c r="Z843" i="1" s="1"/>
  <c r="N843" i="1"/>
  <c r="K843" i="1" s="1"/>
  <c r="M843" i="1"/>
  <c r="W835" i="1"/>
  <c r="Z835" i="1" s="1"/>
  <c r="N835" i="1"/>
  <c r="K835" i="1" s="1"/>
  <c r="M835" i="1"/>
  <c r="W831" i="1"/>
  <c r="Z831" i="1" s="1"/>
  <c r="N831" i="1"/>
  <c r="K831" i="1" s="1"/>
  <c r="M831" i="1"/>
  <c r="W830" i="1"/>
  <c r="Z830" i="1" s="1"/>
  <c r="N830" i="1"/>
  <c r="K830" i="1" s="1"/>
  <c r="M830" i="1"/>
  <c r="W829" i="1"/>
  <c r="Z829" i="1" s="1"/>
  <c r="N829" i="1"/>
  <c r="J829" i="1" s="1"/>
  <c r="M829" i="1"/>
  <c r="W828" i="1"/>
  <c r="X828" i="1" s="1"/>
  <c r="N828" i="1"/>
  <c r="M828" i="1"/>
  <c r="W827" i="1"/>
  <c r="Z827" i="1" s="1"/>
  <c r="N827" i="1"/>
  <c r="M827" i="1"/>
  <c r="N826" i="1"/>
  <c r="I826" i="1"/>
  <c r="I827" i="1" s="1"/>
  <c r="I828" i="1" s="1"/>
  <c r="I829" i="1" s="1"/>
  <c r="I830" i="1" s="1"/>
  <c r="I831" i="1" s="1"/>
  <c r="I833" i="1" l="1"/>
  <c r="I832" i="1"/>
  <c r="I834" i="1" s="1"/>
  <c r="I835" i="1" s="1"/>
  <c r="J830" i="1"/>
  <c r="J831" i="1"/>
  <c r="X827" i="1"/>
  <c r="Z828" i="1"/>
  <c r="K829" i="1"/>
  <c r="X829" i="1"/>
  <c r="J842" i="1"/>
  <c r="Y827" i="1"/>
  <c r="Y829" i="1"/>
  <c r="J832" i="1"/>
  <c r="Y828" i="1"/>
  <c r="Y832" i="1"/>
  <c r="X832" i="1"/>
  <c r="J835" i="1"/>
  <c r="K834" i="1"/>
  <c r="J843" i="1"/>
  <c r="X842" i="1"/>
  <c r="Y842" i="1"/>
  <c r="Y834" i="1"/>
  <c r="X834" i="1"/>
  <c r="X830" i="1"/>
  <c r="Y830" i="1"/>
  <c r="X831" i="1"/>
  <c r="Y831" i="1"/>
  <c r="X835" i="1"/>
  <c r="Y835" i="1"/>
  <c r="X843" i="1"/>
  <c r="Y843" i="1"/>
  <c r="I836" i="1" l="1"/>
  <c r="I839" i="1" s="1"/>
  <c r="I658" i="1"/>
  <c r="W636" i="1"/>
  <c r="Z636" i="1" s="1"/>
  <c r="N636" i="1"/>
  <c r="M636" i="1"/>
  <c r="W635" i="1"/>
  <c r="Z635" i="1" s="1"/>
  <c r="N635" i="1"/>
  <c r="K635" i="1" s="1"/>
  <c r="M635" i="1"/>
  <c r="W637" i="1"/>
  <c r="Z637" i="1" s="1"/>
  <c r="N637" i="1"/>
  <c r="M637" i="1"/>
  <c r="W629" i="1"/>
  <c r="Z629" i="1" s="1"/>
  <c r="N629" i="1"/>
  <c r="J629" i="1" s="1"/>
  <c r="M629" i="1"/>
  <c r="W628" i="1"/>
  <c r="Z628" i="1" s="1"/>
  <c r="N628" i="1"/>
  <c r="K628" i="1" s="1"/>
  <c r="M628" i="1"/>
  <c r="W627" i="1"/>
  <c r="Y627" i="1" s="1"/>
  <c r="N627" i="1"/>
  <c r="K627" i="1" s="1"/>
  <c r="M627" i="1"/>
  <c r="W630" i="1"/>
  <c r="Z630" i="1" s="1"/>
  <c r="N630" i="1"/>
  <c r="J630" i="1" s="1"/>
  <c r="M630" i="1"/>
  <c r="W626" i="1"/>
  <c r="Y626" i="1" s="1"/>
  <c r="N626" i="1"/>
  <c r="J626" i="1" s="1"/>
  <c r="M626" i="1"/>
  <c r="W638" i="1"/>
  <c r="Y638" i="1" s="1"/>
  <c r="N638" i="1"/>
  <c r="J638" i="1" s="1"/>
  <c r="M638" i="1"/>
  <c r="K637" i="1" l="1"/>
  <c r="J637" i="1"/>
  <c r="K636" i="1"/>
  <c r="J636" i="1"/>
  <c r="I838" i="1"/>
  <c r="I842" i="1" s="1"/>
  <c r="I843" i="1" s="1"/>
  <c r="I837" i="1"/>
  <c r="J635" i="1"/>
  <c r="Y635" i="1"/>
  <c r="X636" i="1"/>
  <c r="X635" i="1"/>
  <c r="Y636" i="1"/>
  <c r="X637" i="1"/>
  <c r="Y637" i="1"/>
  <c r="Y628" i="1"/>
  <c r="X627" i="1"/>
  <c r="Z627" i="1"/>
  <c r="J628" i="1"/>
  <c r="X628" i="1"/>
  <c r="K629" i="1"/>
  <c r="X629" i="1"/>
  <c r="J627" i="1"/>
  <c r="Y629" i="1"/>
  <c r="X626" i="1"/>
  <c r="Z626" i="1"/>
  <c r="K630" i="1"/>
  <c r="K626" i="1"/>
  <c r="X630" i="1"/>
  <c r="Y630" i="1"/>
  <c r="K638" i="1"/>
  <c r="X638" i="1"/>
  <c r="Z638" i="1"/>
  <c r="K421" i="1"/>
  <c r="K420" i="1"/>
  <c r="K419" i="1"/>
  <c r="K418" i="1"/>
  <c r="W421" i="1"/>
  <c r="Z421" i="1" s="1"/>
  <c r="N421" i="1"/>
  <c r="J421" i="1" s="1"/>
  <c r="M421" i="1"/>
  <c r="W420" i="1"/>
  <c r="Z420" i="1" s="1"/>
  <c r="N420" i="1"/>
  <c r="J420" i="1" s="1"/>
  <c r="M420" i="1"/>
  <c r="W419" i="1"/>
  <c r="X419" i="1" s="1"/>
  <c r="N419" i="1"/>
  <c r="M419" i="1"/>
  <c r="W418" i="1"/>
  <c r="Y418" i="1" s="1"/>
  <c r="N418" i="1"/>
  <c r="J418" i="1" s="1"/>
  <c r="M418" i="1"/>
  <c r="W385" i="1"/>
  <c r="Z385" i="1" s="1"/>
  <c r="N385" i="1"/>
  <c r="K385" i="1" s="1"/>
  <c r="M385" i="1"/>
  <c r="W386" i="1"/>
  <c r="Y386" i="1" s="1"/>
  <c r="N386" i="1"/>
  <c r="J386" i="1" s="1"/>
  <c r="M386" i="1"/>
  <c r="W384" i="1"/>
  <c r="Z384" i="1" s="1"/>
  <c r="N384" i="1"/>
  <c r="K384" i="1" s="1"/>
  <c r="M384" i="1"/>
  <c r="I840" i="1" l="1"/>
  <c r="I841" i="1"/>
  <c r="J385" i="1"/>
  <c r="X420" i="1"/>
  <c r="Y419" i="1"/>
  <c r="Y420" i="1"/>
  <c r="Z418" i="1"/>
  <c r="Z419" i="1"/>
  <c r="J419" i="1"/>
  <c r="Y421" i="1"/>
  <c r="X421" i="1"/>
  <c r="X418" i="1"/>
  <c r="X385" i="1"/>
  <c r="Y385" i="1"/>
  <c r="K386" i="1"/>
  <c r="X386" i="1"/>
  <c r="Z386" i="1"/>
  <c r="J384" i="1"/>
  <c r="X384" i="1"/>
  <c r="Y384" i="1"/>
  <c r="W387" i="1"/>
  <c r="Z387" i="1" s="1"/>
  <c r="N387" i="1"/>
  <c r="K387" i="1" s="1"/>
  <c r="M387" i="1"/>
  <c r="Y387" i="1" l="1"/>
  <c r="J387" i="1"/>
  <c r="X387" i="1"/>
  <c r="K821" i="1"/>
  <c r="K819" i="1"/>
  <c r="K818" i="1"/>
  <c r="K817" i="1"/>
  <c r="K816" i="1"/>
  <c r="K815" i="1"/>
  <c r="K814" i="1"/>
  <c r="K813" i="1"/>
  <c r="W821" i="1"/>
  <c r="Z821" i="1" s="1"/>
  <c r="N821" i="1"/>
  <c r="M821" i="1"/>
  <c r="W819" i="1"/>
  <c r="Z819" i="1" s="1"/>
  <c r="N819" i="1"/>
  <c r="M819" i="1"/>
  <c r="I819" i="1"/>
  <c r="W822" i="1"/>
  <c r="Z822" i="1" s="1"/>
  <c r="N822" i="1"/>
  <c r="M822" i="1"/>
  <c r="W820" i="1"/>
  <c r="Z820" i="1" s="1"/>
  <c r="N820" i="1"/>
  <c r="M820" i="1"/>
  <c r="I820" i="1"/>
  <c r="W818" i="1"/>
  <c r="Y818" i="1" s="1"/>
  <c r="N818" i="1"/>
  <c r="M818" i="1"/>
  <c r="W817" i="1"/>
  <c r="Y817" i="1" s="1"/>
  <c r="N817" i="1"/>
  <c r="M817" i="1"/>
  <c r="W816" i="1"/>
  <c r="Z816" i="1" s="1"/>
  <c r="N816" i="1"/>
  <c r="M816" i="1"/>
  <c r="W815" i="1"/>
  <c r="Z815" i="1" s="1"/>
  <c r="N815" i="1"/>
  <c r="M815" i="1"/>
  <c r="W814" i="1"/>
  <c r="Z814" i="1" s="1"/>
  <c r="N814" i="1"/>
  <c r="M814" i="1"/>
  <c r="N813" i="1"/>
  <c r="I813" i="1"/>
  <c r="I814" i="1" s="1"/>
  <c r="I815" i="1" s="1"/>
  <c r="I816" i="1" s="1"/>
  <c r="I817" i="1" s="1"/>
  <c r="I818" i="1" s="1"/>
  <c r="W807" i="1"/>
  <c r="Z807" i="1" s="1"/>
  <c r="N807" i="1"/>
  <c r="K807" i="1" s="1"/>
  <c r="M807" i="1"/>
  <c r="W806" i="1"/>
  <c r="Z806" i="1" s="1"/>
  <c r="N806" i="1"/>
  <c r="J806" i="1" s="1"/>
  <c r="M806" i="1"/>
  <c r="W805" i="1"/>
  <c r="X805" i="1" s="1"/>
  <c r="N805" i="1"/>
  <c r="K805" i="1" s="1"/>
  <c r="M805" i="1"/>
  <c r="W804" i="1"/>
  <c r="Z804" i="1" s="1"/>
  <c r="N804" i="1"/>
  <c r="K804" i="1" s="1"/>
  <c r="M804" i="1"/>
  <c r="W803" i="1"/>
  <c r="Z803" i="1" s="1"/>
  <c r="N803" i="1"/>
  <c r="K803" i="1" s="1"/>
  <c r="M803" i="1"/>
  <c r="W802" i="1"/>
  <c r="X802" i="1" s="1"/>
  <c r="N802" i="1"/>
  <c r="M802" i="1"/>
  <c r="W801" i="1"/>
  <c r="Z801" i="1" s="1"/>
  <c r="N801" i="1"/>
  <c r="M801" i="1"/>
  <c r="N800" i="1"/>
  <c r="I800" i="1"/>
  <c r="Z818" i="1" l="1"/>
  <c r="X815" i="1"/>
  <c r="Z817" i="1"/>
  <c r="X818" i="1"/>
  <c r="Y802" i="1"/>
  <c r="Y815" i="1"/>
  <c r="X820" i="1"/>
  <c r="Y820" i="1"/>
  <c r="J807" i="1"/>
  <c r="X821" i="1"/>
  <c r="Y821" i="1"/>
  <c r="Y819" i="1"/>
  <c r="X819" i="1"/>
  <c r="X814" i="1"/>
  <c r="X816" i="1"/>
  <c r="X822" i="1"/>
  <c r="Y814" i="1"/>
  <c r="Y816" i="1"/>
  <c r="X817" i="1"/>
  <c r="Y822" i="1"/>
  <c r="Z802" i="1"/>
  <c r="K806" i="1"/>
  <c r="X806" i="1"/>
  <c r="Y806" i="1"/>
  <c r="J803" i="1"/>
  <c r="Z805" i="1"/>
  <c r="Y805" i="1"/>
  <c r="I801" i="1"/>
  <c r="I802" i="1" s="1"/>
  <c r="I803" i="1" s="1"/>
  <c r="I804" i="1" s="1"/>
  <c r="I805" i="1" s="1"/>
  <c r="X803" i="1"/>
  <c r="J804" i="1"/>
  <c r="Y801" i="1"/>
  <c r="Y803" i="1"/>
  <c r="X804" i="1"/>
  <c r="J805" i="1"/>
  <c r="Y807" i="1"/>
  <c r="X801" i="1"/>
  <c r="X807" i="1"/>
  <c r="Y804" i="1"/>
  <c r="W692" i="1"/>
  <c r="Y692" i="1" s="1"/>
  <c r="N692" i="1"/>
  <c r="J692" i="1" s="1"/>
  <c r="M692" i="1"/>
  <c r="K692" i="1"/>
  <c r="W693" i="1"/>
  <c r="Z693" i="1" s="1"/>
  <c r="N693" i="1"/>
  <c r="J693" i="1" s="1"/>
  <c r="M693" i="1"/>
  <c r="W674" i="1"/>
  <c r="Y674" i="1" s="1"/>
  <c r="N674" i="1"/>
  <c r="K674" i="1" s="1"/>
  <c r="M674" i="1"/>
  <c r="K704" i="1"/>
  <c r="K703" i="1"/>
  <c r="K702" i="1"/>
  <c r="W704" i="1"/>
  <c r="Z704" i="1" s="1"/>
  <c r="N704" i="1"/>
  <c r="J704" i="1" s="1"/>
  <c r="M704" i="1"/>
  <c r="W703" i="1"/>
  <c r="Z703" i="1" s="1"/>
  <c r="N703" i="1"/>
  <c r="J703" i="1" s="1"/>
  <c r="M703" i="1"/>
  <c r="W702" i="1"/>
  <c r="X702" i="1" s="1"/>
  <c r="N702" i="1"/>
  <c r="M702" i="1"/>
  <c r="W680" i="1"/>
  <c r="Z680" i="1" s="1"/>
  <c r="N680" i="1"/>
  <c r="K680" i="1" s="1"/>
  <c r="M680" i="1"/>
  <c r="W681" i="1"/>
  <c r="Z681" i="1" s="1"/>
  <c r="N681" i="1"/>
  <c r="K681" i="1" s="1"/>
  <c r="M681" i="1"/>
  <c r="W682" i="1"/>
  <c r="Z682" i="1" s="1"/>
  <c r="N682" i="1"/>
  <c r="J682" i="1" s="1"/>
  <c r="M682" i="1"/>
  <c r="W72" i="1"/>
  <c r="Z72" i="1" s="1"/>
  <c r="N72" i="1"/>
  <c r="W73" i="1"/>
  <c r="Z73" i="1" s="1"/>
  <c r="N73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Z702" i="1" l="1"/>
  <c r="X703" i="1"/>
  <c r="Y703" i="1"/>
  <c r="Y702" i="1"/>
  <c r="X692" i="1"/>
  <c r="Z692" i="1"/>
  <c r="X693" i="1"/>
  <c r="Y693" i="1"/>
  <c r="Z674" i="1"/>
  <c r="J674" i="1"/>
  <c r="X674" i="1"/>
  <c r="X704" i="1"/>
  <c r="J702" i="1"/>
  <c r="Y704" i="1"/>
  <c r="J681" i="1"/>
  <c r="J680" i="1"/>
  <c r="X680" i="1"/>
  <c r="Y680" i="1"/>
  <c r="X681" i="1"/>
  <c r="Y681" i="1"/>
  <c r="K682" i="1"/>
  <c r="X682" i="1"/>
  <c r="Y682" i="1"/>
  <c r="X72" i="1"/>
  <c r="Y72" i="1"/>
  <c r="X73" i="1"/>
  <c r="Y73" i="1"/>
  <c r="M788" i="1"/>
  <c r="N788" i="1"/>
  <c r="J788" i="1" s="1"/>
  <c r="W788" i="1"/>
  <c r="Z788" i="1" s="1"/>
  <c r="W796" i="1"/>
  <c r="Z796" i="1" s="1"/>
  <c r="N796" i="1"/>
  <c r="K796" i="1" s="1"/>
  <c r="M796" i="1"/>
  <c r="W795" i="1"/>
  <c r="Z795" i="1" s="1"/>
  <c r="N795" i="1"/>
  <c r="K795" i="1" s="1"/>
  <c r="M795" i="1"/>
  <c r="W794" i="1"/>
  <c r="Z794" i="1" s="1"/>
  <c r="N794" i="1"/>
  <c r="K794" i="1" s="1"/>
  <c r="M794" i="1"/>
  <c r="W793" i="1"/>
  <c r="Z793" i="1" s="1"/>
  <c r="N793" i="1"/>
  <c r="K793" i="1" s="1"/>
  <c r="M793" i="1"/>
  <c r="W792" i="1"/>
  <c r="Z792" i="1" s="1"/>
  <c r="N792" i="1"/>
  <c r="K792" i="1" s="1"/>
  <c r="M792" i="1"/>
  <c r="I792" i="1"/>
  <c r="W791" i="1"/>
  <c r="Z791" i="1" s="1"/>
  <c r="N791" i="1"/>
  <c r="K791" i="1" s="1"/>
  <c r="M791" i="1"/>
  <c r="I791" i="1"/>
  <c r="W790" i="1"/>
  <c r="Z790" i="1" s="1"/>
  <c r="N790" i="1"/>
  <c r="K790" i="1" s="1"/>
  <c r="M790" i="1"/>
  <c r="I790" i="1"/>
  <c r="W789" i="1"/>
  <c r="Z789" i="1" s="1"/>
  <c r="N789" i="1"/>
  <c r="K789" i="1" s="1"/>
  <c r="M789" i="1"/>
  <c r="I789" i="1"/>
  <c r="W787" i="1"/>
  <c r="X787" i="1" s="1"/>
  <c r="N787" i="1"/>
  <c r="J787" i="1" s="1"/>
  <c r="M787" i="1"/>
  <c r="W786" i="1"/>
  <c r="Y786" i="1" s="1"/>
  <c r="N786" i="1"/>
  <c r="K786" i="1" s="1"/>
  <c r="M786" i="1"/>
  <c r="W785" i="1"/>
  <c r="Z785" i="1" s="1"/>
  <c r="N785" i="1"/>
  <c r="M785" i="1"/>
  <c r="W784" i="1"/>
  <c r="Y784" i="1" s="1"/>
  <c r="N784" i="1"/>
  <c r="M784" i="1"/>
  <c r="N783" i="1"/>
  <c r="I783" i="1"/>
  <c r="I784" i="1" s="1"/>
  <c r="I785" i="1" s="1"/>
  <c r="I786" i="1" s="1"/>
  <c r="I787" i="1" s="1"/>
  <c r="I788" i="1" s="1"/>
  <c r="W74" i="1"/>
  <c r="Z74" i="1" s="1"/>
  <c r="N74" i="1"/>
  <c r="W71" i="1"/>
  <c r="Z71" i="1" s="1"/>
  <c r="N71" i="1"/>
  <c r="M71" i="1"/>
  <c r="I71" i="1"/>
  <c r="W70" i="1"/>
  <c r="Y70" i="1" s="1"/>
  <c r="N70" i="1"/>
  <c r="M70" i="1"/>
  <c r="I70" i="1"/>
  <c r="K320" i="1"/>
  <c r="K321" i="1"/>
  <c r="K317" i="1"/>
  <c r="K316" i="1"/>
  <c r="K315" i="1"/>
  <c r="K314" i="1"/>
  <c r="K313" i="1"/>
  <c r="K312" i="1"/>
  <c r="K311" i="1"/>
  <c r="W318" i="1"/>
  <c r="Z318" i="1" s="1"/>
  <c r="N318" i="1"/>
  <c r="I318" i="1"/>
  <c r="I319" i="1" s="1"/>
  <c r="W320" i="1"/>
  <c r="Z320" i="1" s="1"/>
  <c r="N320" i="1"/>
  <c r="W317" i="1"/>
  <c r="Z317" i="1" s="1"/>
  <c r="N317" i="1"/>
  <c r="M317" i="1"/>
  <c r="W316" i="1"/>
  <c r="X316" i="1" s="1"/>
  <c r="N316" i="1"/>
  <c r="M316" i="1"/>
  <c r="I316" i="1"/>
  <c r="W315" i="1"/>
  <c r="Y315" i="1" s="1"/>
  <c r="N315" i="1"/>
  <c r="M315" i="1"/>
  <c r="W314" i="1"/>
  <c r="Z314" i="1" s="1"/>
  <c r="N314" i="1"/>
  <c r="M314" i="1"/>
  <c r="W313" i="1"/>
  <c r="Z313" i="1" s="1"/>
  <c r="N313" i="1"/>
  <c r="M313" i="1"/>
  <c r="W312" i="1"/>
  <c r="X312" i="1" s="1"/>
  <c r="N312" i="1"/>
  <c r="M312" i="1"/>
  <c r="N311" i="1"/>
  <c r="I311" i="1"/>
  <c r="I312" i="1" s="1"/>
  <c r="I313" i="1" s="1"/>
  <c r="I314" i="1" s="1"/>
  <c r="I315" i="1" s="1"/>
  <c r="K353" i="1"/>
  <c r="W352" i="1"/>
  <c r="Z352" i="1" s="1"/>
  <c r="N352" i="1"/>
  <c r="K348" i="1"/>
  <c r="K347" i="1"/>
  <c r="K354" i="1"/>
  <c r="K355" i="1"/>
  <c r="K351" i="1"/>
  <c r="K350" i="1"/>
  <c r="K349" i="1"/>
  <c r="K346" i="1"/>
  <c r="K345" i="1"/>
  <c r="K344" i="1"/>
  <c r="K343" i="1"/>
  <c r="K342" i="1"/>
  <c r="K341" i="1"/>
  <c r="W353" i="1"/>
  <c r="Z353" i="1" s="1"/>
  <c r="N353" i="1"/>
  <c r="I353" i="1"/>
  <c r="W351" i="1"/>
  <c r="Y351" i="1" s="1"/>
  <c r="N351" i="1"/>
  <c r="W350" i="1"/>
  <c r="X350" i="1" s="1"/>
  <c r="N350" i="1"/>
  <c r="I350" i="1"/>
  <c r="W349" i="1"/>
  <c r="Z349" i="1" s="1"/>
  <c r="N349" i="1"/>
  <c r="W348" i="1"/>
  <c r="Z348" i="1" s="1"/>
  <c r="N348" i="1"/>
  <c r="M348" i="1"/>
  <c r="W347" i="1"/>
  <c r="Z347" i="1" s="1"/>
  <c r="N347" i="1"/>
  <c r="W346" i="1"/>
  <c r="X346" i="1" s="1"/>
  <c r="N346" i="1"/>
  <c r="M346" i="1"/>
  <c r="W345" i="1"/>
  <c r="Y345" i="1" s="1"/>
  <c r="N345" i="1"/>
  <c r="M345" i="1"/>
  <c r="W344" i="1"/>
  <c r="Z344" i="1" s="1"/>
  <c r="N344" i="1"/>
  <c r="M344" i="1"/>
  <c r="W343" i="1"/>
  <c r="Z343" i="1" s="1"/>
  <c r="N343" i="1"/>
  <c r="M343" i="1"/>
  <c r="W342" i="1"/>
  <c r="X342" i="1" s="1"/>
  <c r="N342" i="1"/>
  <c r="M342" i="1"/>
  <c r="N341" i="1"/>
  <c r="I341" i="1"/>
  <c r="I342" i="1" s="1"/>
  <c r="I343" i="1" s="1"/>
  <c r="I344" i="1" s="1"/>
  <c r="I345" i="1" s="1"/>
  <c r="K765" i="1"/>
  <c r="W753" i="1"/>
  <c r="Z753" i="1" s="1"/>
  <c r="N753" i="1"/>
  <c r="M753" i="1"/>
  <c r="I753" i="1"/>
  <c r="W96" i="1"/>
  <c r="X96" i="1" s="1"/>
  <c r="N96" i="1"/>
  <c r="M96" i="1"/>
  <c r="I96" i="1"/>
  <c r="W778" i="1"/>
  <c r="Z778" i="1" s="1"/>
  <c r="N778" i="1"/>
  <c r="M778" i="1"/>
  <c r="I778" i="1"/>
  <c r="W777" i="1"/>
  <c r="Y777" i="1" s="1"/>
  <c r="N777" i="1"/>
  <c r="M777" i="1"/>
  <c r="W776" i="1"/>
  <c r="Z776" i="1" s="1"/>
  <c r="N776" i="1"/>
  <c r="M776" i="1"/>
  <c r="I776" i="1"/>
  <c r="W775" i="1"/>
  <c r="Z775" i="1" s="1"/>
  <c r="N775" i="1"/>
  <c r="M775" i="1"/>
  <c r="W774" i="1"/>
  <c r="Z774" i="1" s="1"/>
  <c r="N774" i="1"/>
  <c r="M774" i="1"/>
  <c r="I774" i="1"/>
  <c r="W773" i="1"/>
  <c r="Y773" i="1" s="1"/>
  <c r="N773" i="1"/>
  <c r="M773" i="1"/>
  <c r="W772" i="1"/>
  <c r="Z772" i="1" s="1"/>
  <c r="N772" i="1"/>
  <c r="M772" i="1"/>
  <c r="I772" i="1"/>
  <c r="W771" i="1"/>
  <c r="Z771" i="1" s="1"/>
  <c r="N771" i="1"/>
  <c r="M771" i="1"/>
  <c r="I771" i="1"/>
  <c r="W770" i="1"/>
  <c r="Z770" i="1" s="1"/>
  <c r="N770" i="1"/>
  <c r="M770" i="1"/>
  <c r="I770" i="1"/>
  <c r="W769" i="1"/>
  <c r="Z769" i="1" s="1"/>
  <c r="N769" i="1"/>
  <c r="M769" i="1"/>
  <c r="W768" i="1"/>
  <c r="Z768" i="1" s="1"/>
  <c r="N768" i="1"/>
  <c r="M768" i="1"/>
  <c r="W767" i="1"/>
  <c r="Z767" i="1" s="1"/>
  <c r="N767" i="1"/>
  <c r="M767" i="1"/>
  <c r="W766" i="1"/>
  <c r="Z766" i="1" s="1"/>
  <c r="N766" i="1"/>
  <c r="M766" i="1"/>
  <c r="N765" i="1"/>
  <c r="I765" i="1"/>
  <c r="I766" i="1" s="1"/>
  <c r="I767" i="1" s="1"/>
  <c r="I768" i="1" s="1"/>
  <c r="I769" i="1" s="1"/>
  <c r="K548" i="1"/>
  <c r="K549" i="1"/>
  <c r="K550" i="1"/>
  <c r="K551" i="1"/>
  <c r="K552" i="1"/>
  <c r="K553" i="1"/>
  <c r="K554" i="1"/>
  <c r="K555" i="1"/>
  <c r="K557" i="1"/>
  <c r="K564" i="1"/>
  <c r="K565" i="1"/>
  <c r="K566" i="1"/>
  <c r="K567" i="1"/>
  <c r="K568" i="1"/>
  <c r="K569" i="1"/>
  <c r="K572" i="1"/>
  <c r="K573" i="1"/>
  <c r="K575" i="1"/>
  <c r="K576" i="1"/>
  <c r="K577" i="1"/>
  <c r="K582" i="1"/>
  <c r="K583" i="1"/>
  <c r="K586" i="1"/>
  <c r="W97" i="1"/>
  <c r="Z97" i="1" s="1"/>
  <c r="N97" i="1"/>
  <c r="M97" i="1"/>
  <c r="I97" i="1"/>
  <c r="W91" i="1"/>
  <c r="Z91" i="1" s="1"/>
  <c r="N91" i="1"/>
  <c r="M91" i="1"/>
  <c r="I91" i="1"/>
  <c r="I104" i="1" s="1"/>
  <c r="W92" i="1"/>
  <c r="Z92" i="1" s="1"/>
  <c r="N92" i="1"/>
  <c r="M92" i="1"/>
  <c r="W93" i="1"/>
  <c r="Z93" i="1" s="1"/>
  <c r="N93" i="1"/>
  <c r="M93" i="1"/>
  <c r="W86" i="1"/>
  <c r="Z86" i="1" s="1"/>
  <c r="N86" i="1"/>
  <c r="M86" i="1"/>
  <c r="I86" i="1"/>
  <c r="I93" i="1" s="1"/>
  <c r="I99" i="1" s="1"/>
  <c r="I101" i="1" s="1"/>
  <c r="W583" i="1"/>
  <c r="Z583" i="1" s="1"/>
  <c r="N583" i="1"/>
  <c r="J583" i="1" s="1"/>
  <c r="M583" i="1"/>
  <c r="I583" i="1"/>
  <c r="W528" i="1"/>
  <c r="Z528" i="1" s="1"/>
  <c r="N528" i="1"/>
  <c r="J528" i="1" s="1"/>
  <c r="M528" i="1"/>
  <c r="Y788" i="1" l="1"/>
  <c r="X788" i="1"/>
  <c r="K788" i="1"/>
  <c r="J790" i="1"/>
  <c r="J796" i="1"/>
  <c r="K787" i="1"/>
  <c r="X789" i="1"/>
  <c r="I793" i="1"/>
  <c r="X784" i="1"/>
  <c r="X786" i="1"/>
  <c r="J789" i="1"/>
  <c r="Z784" i="1"/>
  <c r="Z786" i="1"/>
  <c r="I795" i="1"/>
  <c r="Y312" i="1"/>
  <c r="Y313" i="1"/>
  <c r="X795" i="1"/>
  <c r="X794" i="1"/>
  <c r="Y794" i="1"/>
  <c r="X793" i="1"/>
  <c r="Y793" i="1"/>
  <c r="X791" i="1"/>
  <c r="J795" i="1"/>
  <c r="J794" i="1"/>
  <c r="J792" i="1"/>
  <c r="J791" i="1"/>
  <c r="J793" i="1"/>
  <c r="Y795" i="1"/>
  <c r="X796" i="1"/>
  <c r="Y796" i="1"/>
  <c r="Y791" i="1"/>
  <c r="X792" i="1"/>
  <c r="Y792" i="1"/>
  <c r="Y787" i="1"/>
  <c r="X785" i="1"/>
  <c r="J786" i="1"/>
  <c r="Z787" i="1"/>
  <c r="Y789" i="1"/>
  <c r="X790" i="1"/>
  <c r="Y790" i="1"/>
  <c r="Y785" i="1"/>
  <c r="X71" i="1"/>
  <c r="X70" i="1"/>
  <c r="Y71" i="1"/>
  <c r="X74" i="1"/>
  <c r="Z70" i="1"/>
  <c r="Y74" i="1"/>
  <c r="Z316" i="1"/>
  <c r="Y316" i="1"/>
  <c r="Z312" i="1"/>
  <c r="Z315" i="1"/>
  <c r="X318" i="1"/>
  <c r="X317" i="1"/>
  <c r="Y318" i="1"/>
  <c r="X313" i="1"/>
  <c r="Y317" i="1"/>
  <c r="X314" i="1"/>
  <c r="X320" i="1"/>
  <c r="Y314" i="1"/>
  <c r="X315" i="1"/>
  <c r="Y320" i="1"/>
  <c r="X352" i="1"/>
  <c r="Y342" i="1"/>
  <c r="Y349" i="1"/>
  <c r="Y352" i="1"/>
  <c r="X753" i="1"/>
  <c r="Z342" i="1"/>
  <c r="Y753" i="1"/>
  <c r="X349" i="1"/>
  <c r="X343" i="1"/>
  <c r="Z345" i="1"/>
  <c r="Y343" i="1"/>
  <c r="Y346" i="1"/>
  <c r="Z350" i="1"/>
  <c r="Z351" i="1"/>
  <c r="X347" i="1"/>
  <c r="Y350" i="1"/>
  <c r="X344" i="1"/>
  <c r="Z346" i="1"/>
  <c r="Y347" i="1"/>
  <c r="X348" i="1"/>
  <c r="X353" i="1"/>
  <c r="Y344" i="1"/>
  <c r="X345" i="1"/>
  <c r="Y348" i="1"/>
  <c r="X351" i="1"/>
  <c r="Y353" i="1"/>
  <c r="Y96" i="1"/>
  <c r="Z96" i="1"/>
  <c r="Z777" i="1"/>
  <c r="Y776" i="1"/>
  <c r="X776" i="1"/>
  <c r="Z773" i="1"/>
  <c r="X772" i="1"/>
  <c r="X775" i="1"/>
  <c r="Y775" i="1"/>
  <c r="X771" i="1"/>
  <c r="X778" i="1"/>
  <c r="X777" i="1"/>
  <c r="Y778" i="1"/>
  <c r="X766" i="1"/>
  <c r="X767" i="1"/>
  <c r="X768" i="1"/>
  <c r="X769" i="1"/>
  <c r="X770" i="1"/>
  <c r="Y771" i="1"/>
  <c r="Y772" i="1"/>
  <c r="X774" i="1"/>
  <c r="Y766" i="1"/>
  <c r="Y767" i="1"/>
  <c r="Y768" i="1"/>
  <c r="Y769" i="1"/>
  <c r="Y770" i="1"/>
  <c r="X773" i="1"/>
  <c r="Y774" i="1"/>
  <c r="X97" i="1"/>
  <c r="Y97" i="1"/>
  <c r="X91" i="1"/>
  <c r="Y91" i="1"/>
  <c r="X92" i="1"/>
  <c r="Y92" i="1"/>
  <c r="X93" i="1"/>
  <c r="Y93" i="1"/>
  <c r="X86" i="1"/>
  <c r="Y86" i="1"/>
  <c r="X583" i="1"/>
  <c r="Y583" i="1"/>
  <c r="X528" i="1"/>
  <c r="Y528" i="1"/>
  <c r="W553" i="1"/>
  <c r="Z553" i="1" s="1"/>
  <c r="N553" i="1"/>
  <c r="M553" i="1"/>
  <c r="X553" i="1" l="1"/>
  <c r="Y553" i="1"/>
  <c r="W757" i="1"/>
  <c r="Y757" i="1" s="1"/>
  <c r="N757" i="1"/>
  <c r="M757" i="1"/>
  <c r="I757" i="1"/>
  <c r="W756" i="1"/>
  <c r="Y756" i="1" s="1"/>
  <c r="N756" i="1"/>
  <c r="M756" i="1"/>
  <c r="W755" i="1"/>
  <c r="Z755" i="1" s="1"/>
  <c r="N755" i="1"/>
  <c r="M755" i="1"/>
  <c r="K755" i="1"/>
  <c r="I755" i="1"/>
  <c r="W754" i="1"/>
  <c r="Z754" i="1" s="1"/>
  <c r="N754" i="1"/>
  <c r="M754" i="1"/>
  <c r="W752" i="1"/>
  <c r="Z752" i="1" s="1"/>
  <c r="N752" i="1"/>
  <c r="M752" i="1"/>
  <c r="K752" i="1"/>
  <c r="I752" i="1"/>
  <c r="W751" i="1"/>
  <c r="Z751" i="1" s="1"/>
  <c r="N751" i="1"/>
  <c r="M751" i="1"/>
  <c r="K751" i="1"/>
  <c r="W750" i="1"/>
  <c r="Z750" i="1" s="1"/>
  <c r="N750" i="1"/>
  <c r="M750" i="1"/>
  <c r="K750" i="1"/>
  <c r="W749" i="1"/>
  <c r="Z749" i="1" s="1"/>
  <c r="N749" i="1"/>
  <c r="M749" i="1"/>
  <c r="K749" i="1"/>
  <c r="W748" i="1"/>
  <c r="Z748" i="1" s="1"/>
  <c r="N748" i="1"/>
  <c r="M748" i="1"/>
  <c r="K748" i="1"/>
  <c r="N747" i="1"/>
  <c r="K747" i="1"/>
  <c r="I747" i="1"/>
  <c r="I748" i="1" s="1"/>
  <c r="I749" i="1" s="1"/>
  <c r="W730" i="1"/>
  <c r="Z730" i="1" s="1"/>
  <c r="N730" i="1"/>
  <c r="M730" i="1"/>
  <c r="J735" i="1"/>
  <c r="K729" i="1"/>
  <c r="K727" i="1"/>
  <c r="K726" i="1"/>
  <c r="K725" i="1"/>
  <c r="K724" i="1"/>
  <c r="K723" i="1"/>
  <c r="K722" i="1"/>
  <c r="W727" i="1"/>
  <c r="Z727" i="1" s="1"/>
  <c r="N727" i="1"/>
  <c r="M727" i="1"/>
  <c r="W729" i="1"/>
  <c r="Z729" i="1" s="1"/>
  <c r="N729" i="1"/>
  <c r="M729" i="1"/>
  <c r="W717" i="1"/>
  <c r="Y717" i="1" s="1"/>
  <c r="N717" i="1"/>
  <c r="K717" i="1" s="1"/>
  <c r="M717" i="1"/>
  <c r="W716" i="1"/>
  <c r="Z716" i="1" s="1"/>
  <c r="N716" i="1"/>
  <c r="K716" i="1" s="1"/>
  <c r="M716" i="1"/>
  <c r="W714" i="1"/>
  <c r="Z714" i="1" s="1"/>
  <c r="N714" i="1"/>
  <c r="K714" i="1" s="1"/>
  <c r="M714" i="1"/>
  <c r="W713" i="1"/>
  <c r="X713" i="1" s="1"/>
  <c r="N713" i="1"/>
  <c r="K713" i="1" s="1"/>
  <c r="M713" i="1"/>
  <c r="W712" i="1"/>
  <c r="Y712" i="1" s="1"/>
  <c r="N712" i="1"/>
  <c r="K712" i="1" s="1"/>
  <c r="M712" i="1"/>
  <c r="W711" i="1"/>
  <c r="Z711" i="1" s="1"/>
  <c r="N711" i="1"/>
  <c r="K711" i="1" s="1"/>
  <c r="M711" i="1"/>
  <c r="N710" i="1"/>
  <c r="I710" i="1"/>
  <c r="I711" i="1" s="1"/>
  <c r="I712" i="1" s="1"/>
  <c r="I713" i="1" s="1"/>
  <c r="I714" i="1" s="1"/>
  <c r="W743" i="1"/>
  <c r="Z743" i="1" s="1"/>
  <c r="N743" i="1"/>
  <c r="K743" i="1" s="1"/>
  <c r="M743" i="1"/>
  <c r="I743" i="1"/>
  <c r="W742" i="1"/>
  <c r="Y742" i="1" s="1"/>
  <c r="N742" i="1"/>
  <c r="J742" i="1" s="1"/>
  <c r="M742" i="1"/>
  <c r="I742" i="1"/>
  <c r="W740" i="1"/>
  <c r="X740" i="1" s="1"/>
  <c r="N740" i="1"/>
  <c r="J740" i="1" s="1"/>
  <c r="M740" i="1"/>
  <c r="W739" i="1"/>
  <c r="Z739" i="1" s="1"/>
  <c r="N739" i="1"/>
  <c r="K739" i="1" s="1"/>
  <c r="M739" i="1"/>
  <c r="W738" i="1"/>
  <c r="Z738" i="1" s="1"/>
  <c r="N738" i="1"/>
  <c r="M738" i="1"/>
  <c r="W737" i="1"/>
  <c r="Y737" i="1" s="1"/>
  <c r="N737" i="1"/>
  <c r="M737" i="1"/>
  <c r="N736" i="1"/>
  <c r="I736" i="1"/>
  <c r="I737" i="1" s="1"/>
  <c r="I738" i="1" s="1"/>
  <c r="I739" i="1" s="1"/>
  <c r="I740" i="1" s="1"/>
  <c r="I741" i="1" s="1"/>
  <c r="W731" i="1"/>
  <c r="Z731" i="1" s="1"/>
  <c r="N731" i="1"/>
  <c r="M731" i="1"/>
  <c r="W728" i="1"/>
  <c r="Z728" i="1" s="1"/>
  <c r="N728" i="1"/>
  <c r="M728" i="1"/>
  <c r="I728" i="1"/>
  <c r="W726" i="1"/>
  <c r="Y726" i="1" s="1"/>
  <c r="N726" i="1"/>
  <c r="M726" i="1"/>
  <c r="W725" i="1"/>
  <c r="Z725" i="1" s="1"/>
  <c r="N725" i="1"/>
  <c r="M725" i="1"/>
  <c r="W724" i="1"/>
  <c r="Z724" i="1" s="1"/>
  <c r="N724" i="1"/>
  <c r="M724" i="1"/>
  <c r="W723" i="1"/>
  <c r="Z723" i="1" s="1"/>
  <c r="N723" i="1"/>
  <c r="M723" i="1"/>
  <c r="N722" i="1"/>
  <c r="I722" i="1"/>
  <c r="I723" i="1" s="1"/>
  <c r="I724" i="1" s="1"/>
  <c r="I725" i="1" s="1"/>
  <c r="I726" i="1" s="1"/>
  <c r="K701" i="1"/>
  <c r="W701" i="1"/>
  <c r="Y701" i="1" s="1"/>
  <c r="N701" i="1"/>
  <c r="J701" i="1" s="1"/>
  <c r="M701" i="1"/>
  <c r="W683" i="1"/>
  <c r="X683" i="1" s="1"/>
  <c r="N683" i="1"/>
  <c r="K683" i="1" s="1"/>
  <c r="M683" i="1"/>
  <c r="W560" i="1"/>
  <c r="Z560" i="1" s="1"/>
  <c r="N560" i="1"/>
  <c r="M560" i="1"/>
  <c r="W561" i="1"/>
  <c r="Z561" i="1" s="1"/>
  <c r="N561" i="1"/>
  <c r="M561" i="1"/>
  <c r="W89" i="1"/>
  <c r="Z89" i="1" s="1"/>
  <c r="N89" i="1"/>
  <c r="M89" i="1"/>
  <c r="I89" i="1"/>
  <c r="W90" i="1"/>
  <c r="Z90" i="1" s="1"/>
  <c r="N90" i="1"/>
  <c r="M90" i="1"/>
  <c r="I917" i="1" l="1"/>
  <c r="I715" i="1"/>
  <c r="I716" i="1" s="1"/>
  <c r="I717" i="1" s="1"/>
  <c r="I921" i="1" s="1"/>
  <c r="K740" i="1"/>
  <c r="I750" i="1"/>
  <c r="I751" i="1" s="1"/>
  <c r="I775" i="1"/>
  <c r="X737" i="1"/>
  <c r="Y740" i="1"/>
  <c r="Z713" i="1"/>
  <c r="Y755" i="1"/>
  <c r="Z757" i="1"/>
  <c r="J714" i="1"/>
  <c r="J716" i="1"/>
  <c r="X750" i="1"/>
  <c r="X739" i="1"/>
  <c r="X754" i="1"/>
  <c r="Z737" i="1"/>
  <c r="Y739" i="1"/>
  <c r="X714" i="1"/>
  <c r="Z717" i="1"/>
  <c r="X751" i="1"/>
  <c r="Y754" i="1"/>
  <c r="K742" i="1"/>
  <c r="X742" i="1"/>
  <c r="J711" i="1"/>
  <c r="Z712" i="1"/>
  <c r="Y713" i="1"/>
  <c r="Y714" i="1"/>
  <c r="Z742" i="1"/>
  <c r="X752" i="1"/>
  <c r="X755" i="1"/>
  <c r="Z756" i="1"/>
  <c r="X749" i="1"/>
  <c r="X757" i="1"/>
  <c r="Z726" i="1"/>
  <c r="Y748" i="1"/>
  <c r="Y749" i="1"/>
  <c r="Y750" i="1"/>
  <c r="Y751" i="1"/>
  <c r="Y752" i="1"/>
  <c r="X756" i="1"/>
  <c r="X748" i="1"/>
  <c r="Y728" i="1"/>
  <c r="X730" i="1"/>
  <c r="X726" i="1"/>
  <c r="Y730" i="1"/>
  <c r="X727" i="1"/>
  <c r="Y727" i="1"/>
  <c r="X724" i="1"/>
  <c r="X728" i="1"/>
  <c r="X729" i="1"/>
  <c r="Y729" i="1"/>
  <c r="X711" i="1"/>
  <c r="J712" i="1"/>
  <c r="X716" i="1"/>
  <c r="J717" i="1"/>
  <c r="Y723" i="1"/>
  <c r="Y711" i="1"/>
  <c r="X712" i="1"/>
  <c r="J713" i="1"/>
  <c r="Y716" i="1"/>
  <c r="X717" i="1"/>
  <c r="X723" i="1"/>
  <c r="J743" i="1"/>
  <c r="X738" i="1"/>
  <c r="J739" i="1"/>
  <c r="Z740" i="1"/>
  <c r="X743" i="1"/>
  <c r="Y738" i="1"/>
  <c r="Y743" i="1"/>
  <c r="X731" i="1"/>
  <c r="Y724" i="1"/>
  <c r="X725" i="1"/>
  <c r="Y731" i="1"/>
  <c r="Y725" i="1"/>
  <c r="X701" i="1"/>
  <c r="Z701" i="1"/>
  <c r="Y683" i="1"/>
  <c r="Z683" i="1"/>
  <c r="J683" i="1"/>
  <c r="X560" i="1"/>
  <c r="Y560" i="1"/>
  <c r="X561" i="1"/>
  <c r="Y561" i="1"/>
  <c r="X89" i="1"/>
  <c r="Y89" i="1"/>
  <c r="X90" i="1"/>
  <c r="Y90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05" i="1"/>
  <c r="K689" i="1"/>
  <c r="K690" i="1"/>
  <c r="K691" i="1"/>
  <c r="K694" i="1"/>
  <c r="K695" i="1"/>
  <c r="K696" i="1"/>
  <c r="K697" i="1"/>
  <c r="K698" i="1"/>
  <c r="K688" i="1"/>
  <c r="W699" i="1"/>
  <c r="Z699" i="1" s="1"/>
  <c r="N699" i="1"/>
  <c r="M699" i="1"/>
  <c r="W698" i="1"/>
  <c r="Z698" i="1" s="1"/>
  <c r="N698" i="1"/>
  <c r="M698" i="1"/>
  <c r="K687" i="1"/>
  <c r="W705" i="1"/>
  <c r="Z705" i="1" s="1"/>
  <c r="N705" i="1"/>
  <c r="M705" i="1"/>
  <c r="I705" i="1"/>
  <c r="I727" i="1" s="1"/>
  <c r="W700" i="1"/>
  <c r="Z700" i="1" s="1"/>
  <c r="N700" i="1"/>
  <c r="M700" i="1"/>
  <c r="W697" i="1"/>
  <c r="X697" i="1" s="1"/>
  <c r="N697" i="1"/>
  <c r="M697" i="1"/>
  <c r="I697" i="1"/>
  <c r="W696" i="1"/>
  <c r="Y696" i="1" s="1"/>
  <c r="N696" i="1"/>
  <c r="M696" i="1"/>
  <c r="I696" i="1"/>
  <c r="W695" i="1"/>
  <c r="Z695" i="1" s="1"/>
  <c r="N695" i="1"/>
  <c r="M695" i="1"/>
  <c r="I695" i="1"/>
  <c r="W694" i="1"/>
  <c r="Z694" i="1" s="1"/>
  <c r="N694" i="1"/>
  <c r="M694" i="1"/>
  <c r="W691" i="1"/>
  <c r="Y691" i="1" s="1"/>
  <c r="N691" i="1"/>
  <c r="M691" i="1"/>
  <c r="W690" i="1"/>
  <c r="Y690" i="1" s="1"/>
  <c r="N690" i="1"/>
  <c r="M690" i="1"/>
  <c r="W689" i="1"/>
  <c r="Z689" i="1" s="1"/>
  <c r="N689" i="1"/>
  <c r="M689" i="1"/>
  <c r="W688" i="1"/>
  <c r="Z688" i="1" s="1"/>
  <c r="N688" i="1"/>
  <c r="M688" i="1"/>
  <c r="N687" i="1"/>
  <c r="I687" i="1"/>
  <c r="I688" i="1" s="1"/>
  <c r="W678" i="1"/>
  <c r="Z678" i="1" s="1"/>
  <c r="N678" i="1"/>
  <c r="K678" i="1" s="1"/>
  <c r="M678" i="1"/>
  <c r="I678" i="1"/>
  <c r="W677" i="1"/>
  <c r="Z677" i="1" s="1"/>
  <c r="N677" i="1"/>
  <c r="K677" i="1" s="1"/>
  <c r="M677" i="1"/>
  <c r="I677" i="1"/>
  <c r="W676" i="1"/>
  <c r="Z676" i="1" s="1"/>
  <c r="N676" i="1"/>
  <c r="J676" i="1" s="1"/>
  <c r="M676" i="1"/>
  <c r="I676" i="1"/>
  <c r="W675" i="1"/>
  <c r="Z675" i="1" s="1"/>
  <c r="N675" i="1"/>
  <c r="K675" i="1" s="1"/>
  <c r="M675" i="1"/>
  <c r="W684" i="1"/>
  <c r="Z684" i="1" s="1"/>
  <c r="N684" i="1"/>
  <c r="J684" i="1" s="1"/>
  <c r="M684" i="1"/>
  <c r="I684" i="1"/>
  <c r="W679" i="1"/>
  <c r="Z679" i="1" s="1"/>
  <c r="N679" i="1"/>
  <c r="J679" i="1" s="1"/>
  <c r="M679" i="1"/>
  <c r="W673" i="1"/>
  <c r="X673" i="1" s="1"/>
  <c r="N673" i="1"/>
  <c r="J673" i="1" s="1"/>
  <c r="M673" i="1"/>
  <c r="W672" i="1"/>
  <c r="Y672" i="1" s="1"/>
  <c r="N672" i="1"/>
  <c r="J672" i="1" s="1"/>
  <c r="M672" i="1"/>
  <c r="W671" i="1"/>
  <c r="Z671" i="1" s="1"/>
  <c r="N671" i="1"/>
  <c r="K671" i="1" s="1"/>
  <c r="M671" i="1"/>
  <c r="W670" i="1"/>
  <c r="Y670" i="1" s="1"/>
  <c r="N670" i="1"/>
  <c r="J670" i="1" s="1"/>
  <c r="M670" i="1"/>
  <c r="N669" i="1"/>
  <c r="I669" i="1"/>
  <c r="W80" i="1"/>
  <c r="Z80" i="1" s="1"/>
  <c r="N80" i="1"/>
  <c r="J80" i="1" s="1"/>
  <c r="M80" i="1"/>
  <c r="I80" i="1"/>
  <c r="W79" i="1"/>
  <c r="Z79" i="1" s="1"/>
  <c r="N79" i="1"/>
  <c r="J79" i="1" s="1"/>
  <c r="M79" i="1"/>
  <c r="W42" i="1"/>
  <c r="Z42" i="1" s="1"/>
  <c r="N42" i="1"/>
  <c r="K42" i="1" s="1"/>
  <c r="M42" i="1"/>
  <c r="W88" i="1"/>
  <c r="Z88" i="1" s="1"/>
  <c r="N88" i="1"/>
  <c r="J88" i="1" s="1"/>
  <c r="M88" i="1"/>
  <c r="W41" i="1"/>
  <c r="Z41" i="1" s="1"/>
  <c r="N41" i="1"/>
  <c r="K41" i="1" s="1"/>
  <c r="M41" i="1"/>
  <c r="K417" i="1"/>
  <c r="W417" i="1"/>
  <c r="Z417" i="1" s="1"/>
  <c r="N417" i="1"/>
  <c r="J417" i="1" s="1"/>
  <c r="I373" i="1"/>
  <c r="I374" i="1" s="1"/>
  <c r="I375" i="1" s="1"/>
  <c r="I376" i="1" s="1"/>
  <c r="I377" i="1" s="1"/>
  <c r="I378" i="1" s="1"/>
  <c r="W383" i="1"/>
  <c r="Z383" i="1" s="1"/>
  <c r="N383" i="1"/>
  <c r="J383" i="1" s="1"/>
  <c r="W573" i="1"/>
  <c r="Z573" i="1" s="1"/>
  <c r="N573" i="1"/>
  <c r="M573" i="1"/>
  <c r="W569" i="1"/>
  <c r="Z569" i="1" s="1"/>
  <c r="N569" i="1"/>
  <c r="M569" i="1"/>
  <c r="W568" i="1"/>
  <c r="Y568" i="1" s="1"/>
  <c r="N568" i="1"/>
  <c r="W562" i="1"/>
  <c r="Z562" i="1" s="1"/>
  <c r="N562" i="1"/>
  <c r="M562" i="1"/>
  <c r="W557" i="1"/>
  <c r="Z557" i="1" s="1"/>
  <c r="N557" i="1"/>
  <c r="W555" i="1"/>
  <c r="Z555" i="1" s="1"/>
  <c r="N555" i="1"/>
  <c r="M555" i="1"/>
  <c r="W586" i="1"/>
  <c r="Z586" i="1" s="1"/>
  <c r="N586" i="1"/>
  <c r="M586" i="1"/>
  <c r="W582" i="1"/>
  <c r="Z582" i="1" s="1"/>
  <c r="N582" i="1"/>
  <c r="M582" i="1"/>
  <c r="W577" i="1"/>
  <c r="Z577" i="1" s="1"/>
  <c r="N577" i="1"/>
  <c r="M577" i="1"/>
  <c r="W576" i="1"/>
  <c r="Z576" i="1" s="1"/>
  <c r="N576" i="1"/>
  <c r="M576" i="1"/>
  <c r="W575" i="1"/>
  <c r="Z575" i="1" s="1"/>
  <c r="N575" i="1"/>
  <c r="M575" i="1"/>
  <c r="W574" i="1"/>
  <c r="Y574" i="1" s="1"/>
  <c r="N574" i="1"/>
  <c r="M574" i="1"/>
  <c r="W572" i="1"/>
  <c r="X572" i="1" s="1"/>
  <c r="N572" i="1"/>
  <c r="M572" i="1"/>
  <c r="W571" i="1"/>
  <c r="Y571" i="1" s="1"/>
  <c r="N571" i="1"/>
  <c r="M571" i="1"/>
  <c r="W570" i="1"/>
  <c r="Z570" i="1" s="1"/>
  <c r="N570" i="1"/>
  <c r="W567" i="1"/>
  <c r="Z567" i="1" s="1"/>
  <c r="N567" i="1"/>
  <c r="M567" i="1"/>
  <c r="W566" i="1"/>
  <c r="Y566" i="1" s="1"/>
  <c r="N566" i="1"/>
  <c r="M566" i="1"/>
  <c r="W565" i="1"/>
  <c r="X565" i="1" s="1"/>
  <c r="N565" i="1"/>
  <c r="W564" i="1"/>
  <c r="Y564" i="1" s="1"/>
  <c r="N564" i="1"/>
  <c r="M564" i="1"/>
  <c r="W563" i="1"/>
  <c r="Z563" i="1" s="1"/>
  <c r="N563" i="1"/>
  <c r="M563" i="1"/>
  <c r="W559" i="1"/>
  <c r="Z559" i="1" s="1"/>
  <c r="N559" i="1"/>
  <c r="W556" i="1"/>
  <c r="X556" i="1" s="1"/>
  <c r="N556" i="1"/>
  <c r="M556" i="1"/>
  <c r="W554" i="1"/>
  <c r="Y554" i="1" s="1"/>
  <c r="N554" i="1"/>
  <c r="M554" i="1"/>
  <c r="W552" i="1"/>
  <c r="Z552" i="1" s="1"/>
  <c r="N552" i="1"/>
  <c r="M552" i="1"/>
  <c r="W551" i="1"/>
  <c r="Z551" i="1" s="1"/>
  <c r="N551" i="1"/>
  <c r="M551" i="1"/>
  <c r="W550" i="1"/>
  <c r="X550" i="1" s="1"/>
  <c r="N550" i="1"/>
  <c r="M550" i="1"/>
  <c r="W549" i="1"/>
  <c r="Y549" i="1" s="1"/>
  <c r="N549" i="1"/>
  <c r="M549" i="1"/>
  <c r="N548" i="1"/>
  <c r="W538" i="1"/>
  <c r="Z538" i="1" s="1"/>
  <c r="N538" i="1"/>
  <c r="J538" i="1" s="1"/>
  <c r="M538" i="1"/>
  <c r="W596" i="1"/>
  <c r="Z596" i="1" s="1"/>
  <c r="N596" i="1"/>
  <c r="K596" i="1" s="1"/>
  <c r="M596" i="1"/>
  <c r="I596" i="1"/>
  <c r="W595" i="1"/>
  <c r="Z595" i="1" s="1"/>
  <c r="N595" i="1"/>
  <c r="K595" i="1" s="1"/>
  <c r="M595" i="1"/>
  <c r="W597" i="1"/>
  <c r="Z597" i="1" s="1"/>
  <c r="N597" i="1"/>
  <c r="J597" i="1" s="1"/>
  <c r="M597" i="1"/>
  <c r="W594" i="1"/>
  <c r="X594" i="1" s="1"/>
  <c r="N594" i="1"/>
  <c r="K594" i="1" s="1"/>
  <c r="M594" i="1"/>
  <c r="W593" i="1"/>
  <c r="Y593" i="1" s="1"/>
  <c r="N593" i="1"/>
  <c r="K593" i="1" s="1"/>
  <c r="M593" i="1"/>
  <c r="W592" i="1"/>
  <c r="Z592" i="1" s="1"/>
  <c r="N592" i="1"/>
  <c r="J592" i="1" s="1"/>
  <c r="M592" i="1"/>
  <c r="N591" i="1"/>
  <c r="I591" i="1"/>
  <c r="W542" i="1"/>
  <c r="Z542" i="1" s="1"/>
  <c r="N542" i="1"/>
  <c r="J542" i="1" s="1"/>
  <c r="M542" i="1"/>
  <c r="W527" i="1"/>
  <c r="Z527" i="1" s="1"/>
  <c r="N527" i="1"/>
  <c r="J527" i="1" s="1"/>
  <c r="M527" i="1"/>
  <c r="W514" i="1"/>
  <c r="Z514" i="1" s="1"/>
  <c r="N514" i="1"/>
  <c r="K514" i="1" s="1"/>
  <c r="M514" i="1"/>
  <c r="I514" i="1"/>
  <c r="W543" i="1"/>
  <c r="Z543" i="1" s="1"/>
  <c r="N543" i="1"/>
  <c r="J543" i="1" s="1"/>
  <c r="M543" i="1"/>
  <c r="W526" i="1"/>
  <c r="X526" i="1" s="1"/>
  <c r="N526" i="1"/>
  <c r="M526" i="1"/>
  <c r="W525" i="1"/>
  <c r="Z525" i="1" s="1"/>
  <c r="N525" i="1"/>
  <c r="M525" i="1"/>
  <c r="W524" i="1"/>
  <c r="Z524" i="1" s="1"/>
  <c r="N524" i="1"/>
  <c r="J524" i="1" s="1"/>
  <c r="M524" i="1"/>
  <c r="W523" i="1"/>
  <c r="Z523" i="1" s="1"/>
  <c r="N523" i="1"/>
  <c r="J523" i="1" s="1"/>
  <c r="M523" i="1"/>
  <c r="W522" i="1"/>
  <c r="X522" i="1" s="1"/>
  <c r="N522" i="1"/>
  <c r="W521" i="1"/>
  <c r="Y521" i="1" s="1"/>
  <c r="N521" i="1"/>
  <c r="K521" i="1" s="1"/>
  <c r="M521" i="1"/>
  <c r="W520" i="1"/>
  <c r="Z520" i="1" s="1"/>
  <c r="N520" i="1"/>
  <c r="K520" i="1" s="1"/>
  <c r="M520" i="1"/>
  <c r="W519" i="1"/>
  <c r="Z519" i="1" s="1"/>
  <c r="N519" i="1"/>
  <c r="W518" i="1"/>
  <c r="X518" i="1" s="1"/>
  <c r="N518" i="1"/>
  <c r="K518" i="1" s="1"/>
  <c r="M518" i="1"/>
  <c r="W517" i="1"/>
  <c r="Y517" i="1" s="1"/>
  <c r="N517" i="1"/>
  <c r="K517" i="1" s="1"/>
  <c r="M517" i="1"/>
  <c r="I517" i="1"/>
  <c r="W516" i="1"/>
  <c r="Z516" i="1" s="1"/>
  <c r="N516" i="1"/>
  <c r="W515" i="1"/>
  <c r="Z515" i="1" s="1"/>
  <c r="N515" i="1"/>
  <c r="J515" i="1" s="1"/>
  <c r="M515" i="1"/>
  <c r="I515" i="1"/>
  <c r="W513" i="1"/>
  <c r="X513" i="1" s="1"/>
  <c r="N513" i="1"/>
  <c r="K513" i="1" s="1"/>
  <c r="M513" i="1"/>
  <c r="W512" i="1"/>
  <c r="Y512" i="1" s="1"/>
  <c r="N512" i="1"/>
  <c r="K512" i="1" s="1"/>
  <c r="M512" i="1"/>
  <c r="W511" i="1"/>
  <c r="Z511" i="1" s="1"/>
  <c r="N511" i="1"/>
  <c r="J511" i="1" s="1"/>
  <c r="M511" i="1"/>
  <c r="W510" i="1"/>
  <c r="Z510" i="1" s="1"/>
  <c r="N510" i="1"/>
  <c r="J510" i="1" s="1"/>
  <c r="M510" i="1"/>
  <c r="N509" i="1"/>
  <c r="I509" i="1"/>
  <c r="I510" i="1" s="1"/>
  <c r="I729" i="1" s="1"/>
  <c r="W163" i="1"/>
  <c r="Z163" i="1" s="1"/>
  <c r="N163" i="1"/>
  <c r="K163" i="1" s="1"/>
  <c r="M163" i="1"/>
  <c r="I163" i="1"/>
  <c r="W164" i="1"/>
  <c r="Z164" i="1" s="1"/>
  <c r="N164" i="1"/>
  <c r="K164" i="1" s="1"/>
  <c r="M164" i="1"/>
  <c r="I164" i="1"/>
  <c r="W95" i="1"/>
  <c r="Z95" i="1" s="1"/>
  <c r="N95" i="1"/>
  <c r="M95" i="1"/>
  <c r="W45" i="1"/>
  <c r="Y45" i="1" s="1"/>
  <c r="N45" i="1"/>
  <c r="J45" i="1" s="1"/>
  <c r="M45" i="1"/>
  <c r="W94" i="1"/>
  <c r="Z94" i="1" s="1"/>
  <c r="N94" i="1"/>
  <c r="M94" i="1"/>
  <c r="I379" i="1" l="1"/>
  <c r="I670" i="1"/>
  <c r="I679" i="1" s="1"/>
  <c r="I694" i="1" s="1"/>
  <c r="I702" i="1" s="1"/>
  <c r="I681" i="1"/>
  <c r="I692" i="1" s="1"/>
  <c r="I592" i="1"/>
  <c r="I593" i="1" s="1"/>
  <c r="I794" i="1"/>
  <c r="J678" i="1"/>
  <c r="Z5" i="1"/>
  <c r="Y6" i="1"/>
  <c r="K4" i="1"/>
  <c r="Z7" i="1"/>
  <c r="X7" i="1"/>
  <c r="X5" i="1"/>
  <c r="J41" i="1"/>
  <c r="I699" i="1"/>
  <c r="K3" i="1"/>
  <c r="X3" i="1"/>
  <c r="J6" i="1"/>
  <c r="I698" i="1"/>
  <c r="Z3" i="1"/>
  <c r="K7" i="1"/>
  <c r="Y4" i="1"/>
  <c r="K5" i="1"/>
  <c r="Y8" i="1"/>
  <c r="Z4" i="1"/>
  <c r="X6" i="1"/>
  <c r="Z8" i="1"/>
  <c r="Z690" i="1"/>
  <c r="X691" i="1"/>
  <c r="X699" i="1"/>
  <c r="X688" i="1"/>
  <c r="Z691" i="1"/>
  <c r="Y697" i="1"/>
  <c r="Y699" i="1"/>
  <c r="X698" i="1"/>
  <c r="Y698" i="1"/>
  <c r="K676" i="1"/>
  <c r="X694" i="1"/>
  <c r="Z697" i="1"/>
  <c r="X700" i="1"/>
  <c r="J671" i="1"/>
  <c r="K672" i="1"/>
  <c r="K679" i="1"/>
  <c r="Y694" i="1"/>
  <c r="Y700" i="1"/>
  <c r="K684" i="1"/>
  <c r="Y688" i="1"/>
  <c r="X705" i="1"/>
  <c r="I689" i="1"/>
  <c r="I690" i="1" s="1"/>
  <c r="I703" i="1" s="1"/>
  <c r="I700" i="1"/>
  <c r="Z696" i="1"/>
  <c r="Y689" i="1"/>
  <c r="X690" i="1"/>
  <c r="Y695" i="1"/>
  <c r="X696" i="1"/>
  <c r="Y705" i="1"/>
  <c r="X689" i="1"/>
  <c r="X695" i="1"/>
  <c r="Y679" i="1"/>
  <c r="X679" i="1"/>
  <c r="X677" i="1"/>
  <c r="X676" i="1"/>
  <c r="Y676" i="1"/>
  <c r="Y675" i="1"/>
  <c r="X675" i="1"/>
  <c r="J677" i="1"/>
  <c r="J675" i="1"/>
  <c r="Y677" i="1"/>
  <c r="X678" i="1"/>
  <c r="Y678" i="1"/>
  <c r="Z672" i="1"/>
  <c r="X684" i="1"/>
  <c r="Y684" i="1"/>
  <c r="J42" i="1"/>
  <c r="X670" i="1"/>
  <c r="K673" i="1"/>
  <c r="Z670" i="1"/>
  <c r="Y671" i="1"/>
  <c r="X672" i="1"/>
  <c r="K670" i="1"/>
  <c r="Y673" i="1"/>
  <c r="X671" i="1"/>
  <c r="Z673" i="1"/>
  <c r="X80" i="1"/>
  <c r="Y80" i="1"/>
  <c r="X79" i="1"/>
  <c r="Y79" i="1"/>
  <c r="X42" i="1"/>
  <c r="Y42" i="1"/>
  <c r="Y88" i="1"/>
  <c r="X88" i="1"/>
  <c r="X41" i="1"/>
  <c r="Y41" i="1"/>
  <c r="Y417" i="1"/>
  <c r="X417" i="1"/>
  <c r="X383" i="1"/>
  <c r="Y383" i="1"/>
  <c r="Z568" i="1"/>
  <c r="X573" i="1"/>
  <c r="Y573" i="1"/>
  <c r="X569" i="1"/>
  <c r="X568" i="1"/>
  <c r="Y569" i="1"/>
  <c r="X562" i="1"/>
  <c r="Y562" i="1"/>
  <c r="X557" i="1"/>
  <c r="Y557" i="1"/>
  <c r="Z572" i="1"/>
  <c r="X555" i="1"/>
  <c r="Y555" i="1"/>
  <c r="J596" i="1"/>
  <c r="K592" i="1"/>
  <c r="I595" i="1"/>
  <c r="Z566" i="1"/>
  <c r="Y572" i="1"/>
  <c r="Y551" i="1"/>
  <c r="X566" i="1"/>
  <c r="X551" i="1"/>
  <c r="Z554" i="1"/>
  <c r="Z574" i="1"/>
  <c r="Y556" i="1"/>
  <c r="X559" i="1"/>
  <c r="Y565" i="1"/>
  <c r="Z549" i="1"/>
  <c r="Y550" i="1"/>
  <c r="Z556" i="1"/>
  <c r="Y559" i="1"/>
  <c r="Z564" i="1"/>
  <c r="Z565" i="1"/>
  <c r="Z550" i="1"/>
  <c r="Z571" i="1"/>
  <c r="Y594" i="1"/>
  <c r="X552" i="1"/>
  <c r="X563" i="1"/>
  <c r="X567" i="1"/>
  <c r="X549" i="1"/>
  <c r="Y552" i="1"/>
  <c r="X554" i="1"/>
  <c r="Y563" i="1"/>
  <c r="X564" i="1"/>
  <c r="Y567" i="1"/>
  <c r="X570" i="1"/>
  <c r="X575" i="1"/>
  <c r="X576" i="1"/>
  <c r="X577" i="1"/>
  <c r="X582" i="1"/>
  <c r="X586" i="1"/>
  <c r="Y570" i="1"/>
  <c r="X571" i="1"/>
  <c r="X574" i="1"/>
  <c r="Y575" i="1"/>
  <c r="Y576" i="1"/>
  <c r="Y577" i="1"/>
  <c r="Y582" i="1"/>
  <c r="Y586" i="1"/>
  <c r="Z594" i="1"/>
  <c r="X538" i="1"/>
  <c r="Y538" i="1"/>
  <c r="J595" i="1"/>
  <c r="K597" i="1"/>
  <c r="X597" i="1"/>
  <c r="X595" i="1"/>
  <c r="Z593" i="1"/>
  <c r="Y597" i="1"/>
  <c r="Y595" i="1"/>
  <c r="X596" i="1"/>
  <c r="Y596" i="1"/>
  <c r="X592" i="1"/>
  <c r="J593" i="1"/>
  <c r="Y592" i="1"/>
  <c r="X593" i="1"/>
  <c r="J594" i="1"/>
  <c r="X542" i="1"/>
  <c r="Y542" i="1"/>
  <c r="X527" i="1"/>
  <c r="Y527" i="1"/>
  <c r="Z513" i="1"/>
  <c r="Y522" i="1"/>
  <c r="Y526" i="1"/>
  <c r="K510" i="1"/>
  <c r="K511" i="1"/>
  <c r="J514" i="1"/>
  <c r="X519" i="1"/>
  <c r="X514" i="1"/>
  <c r="Y514" i="1"/>
  <c r="Z518" i="1"/>
  <c r="Y519" i="1"/>
  <c r="Y513" i="1"/>
  <c r="X524" i="1"/>
  <c r="Z526" i="1"/>
  <c r="J520" i="1"/>
  <c r="Z521" i="1"/>
  <c r="Z522" i="1"/>
  <c r="Y518" i="1"/>
  <c r="Z512" i="1"/>
  <c r="K524" i="1"/>
  <c r="X510" i="1"/>
  <c r="Y510" i="1"/>
  <c r="X515" i="1"/>
  <c r="X523" i="1"/>
  <c r="Y524" i="1"/>
  <c r="J163" i="1"/>
  <c r="Y515" i="1"/>
  <c r="Z517" i="1"/>
  <c r="Y523" i="1"/>
  <c r="K523" i="1"/>
  <c r="K515" i="1"/>
  <c r="I511" i="1"/>
  <c r="I731" i="1" s="1"/>
  <c r="I754" i="1" s="1"/>
  <c r="I524" i="1"/>
  <c r="X511" i="1"/>
  <c r="J512" i="1"/>
  <c r="X520" i="1"/>
  <c r="J521" i="1"/>
  <c r="X517" i="1"/>
  <c r="J518" i="1"/>
  <c r="Y520" i="1"/>
  <c r="X521" i="1"/>
  <c r="Y525" i="1"/>
  <c r="Y543" i="1"/>
  <c r="X516" i="1"/>
  <c r="J517" i="1"/>
  <c r="X525" i="1"/>
  <c r="X543" i="1"/>
  <c r="Y511" i="1"/>
  <c r="X512" i="1"/>
  <c r="J513" i="1"/>
  <c r="Y516" i="1"/>
  <c r="X163" i="1"/>
  <c r="Y163" i="1"/>
  <c r="J164" i="1"/>
  <c r="X164" i="1"/>
  <c r="Y164" i="1"/>
  <c r="X95" i="1"/>
  <c r="Y95" i="1"/>
  <c r="K45" i="1"/>
  <c r="X45" i="1"/>
  <c r="Z45" i="1"/>
  <c r="X94" i="1"/>
  <c r="Y94" i="1"/>
  <c r="W44" i="1"/>
  <c r="Z44" i="1" s="1"/>
  <c r="N44" i="1"/>
  <c r="K44" i="1" s="1"/>
  <c r="M44" i="1"/>
  <c r="W665" i="1"/>
  <c r="Z665" i="1" s="1"/>
  <c r="N665" i="1"/>
  <c r="J665" i="1" s="1"/>
  <c r="M665" i="1"/>
  <c r="W664" i="1"/>
  <c r="X664" i="1" s="1"/>
  <c r="N664" i="1"/>
  <c r="K664" i="1" s="1"/>
  <c r="M664" i="1"/>
  <c r="W662" i="1"/>
  <c r="Y662" i="1" s="1"/>
  <c r="N662" i="1"/>
  <c r="K662" i="1" s="1"/>
  <c r="M662" i="1"/>
  <c r="W661" i="1"/>
  <c r="Z661" i="1" s="1"/>
  <c r="N661" i="1"/>
  <c r="K661" i="1" s="1"/>
  <c r="M661" i="1"/>
  <c r="W660" i="1"/>
  <c r="Z660" i="1" s="1"/>
  <c r="N660" i="1"/>
  <c r="J660" i="1" s="1"/>
  <c r="M660" i="1"/>
  <c r="W659" i="1"/>
  <c r="X659" i="1" s="1"/>
  <c r="N659" i="1"/>
  <c r="K659" i="1" s="1"/>
  <c r="M659" i="1"/>
  <c r="N658" i="1"/>
  <c r="I659" i="1"/>
  <c r="I529" i="1" l="1"/>
  <c r="I535" i="1"/>
  <c r="I532" i="1"/>
  <c r="I380" i="1"/>
  <c r="I660" i="1"/>
  <c r="I663" i="1" s="1"/>
  <c r="I671" i="1"/>
  <c r="I682" i="1"/>
  <c r="I693" i="1" s="1"/>
  <c r="I594" i="1"/>
  <c r="I597" i="1" s="1"/>
  <c r="I796" i="1"/>
  <c r="I806" i="1" s="1"/>
  <c r="I691" i="1"/>
  <c r="I512" i="1"/>
  <c r="I526" i="1" s="1"/>
  <c r="I525" i="1"/>
  <c r="J661" i="1"/>
  <c r="Y44" i="1"/>
  <c r="J44" i="1"/>
  <c r="J662" i="1"/>
  <c r="X662" i="1"/>
  <c r="X44" i="1"/>
  <c r="X660" i="1"/>
  <c r="X661" i="1"/>
  <c r="J664" i="1"/>
  <c r="X665" i="1"/>
  <c r="Y660" i="1"/>
  <c r="Y661" i="1"/>
  <c r="Y665" i="1"/>
  <c r="J659" i="1"/>
  <c r="Y659" i="1"/>
  <c r="K660" i="1"/>
  <c r="Z662" i="1"/>
  <c r="Y664" i="1"/>
  <c r="K665" i="1"/>
  <c r="Z659" i="1"/>
  <c r="Z664" i="1"/>
  <c r="W625" i="1"/>
  <c r="Z625" i="1" s="1"/>
  <c r="N625" i="1"/>
  <c r="K625" i="1" s="1"/>
  <c r="M625" i="1"/>
  <c r="W618" i="1"/>
  <c r="Z618" i="1" s="1"/>
  <c r="N618" i="1"/>
  <c r="J618" i="1" s="1"/>
  <c r="M618" i="1"/>
  <c r="W621" i="1"/>
  <c r="Z621" i="1" s="1"/>
  <c r="N621" i="1"/>
  <c r="W651" i="1"/>
  <c r="Z651" i="1" s="1"/>
  <c r="N651" i="1"/>
  <c r="M651" i="1"/>
  <c r="W624" i="1"/>
  <c r="Z624" i="1" s="1"/>
  <c r="N624" i="1"/>
  <c r="J624" i="1" s="1"/>
  <c r="W623" i="1"/>
  <c r="X623" i="1" s="1"/>
  <c r="N623" i="1"/>
  <c r="J623" i="1" s="1"/>
  <c r="W620" i="1"/>
  <c r="Y620" i="1" s="1"/>
  <c r="N620" i="1"/>
  <c r="K620" i="1" s="1"/>
  <c r="M620" i="1"/>
  <c r="W619" i="1"/>
  <c r="Z619" i="1" s="1"/>
  <c r="N619" i="1"/>
  <c r="J619" i="1" s="1"/>
  <c r="M619" i="1"/>
  <c r="W617" i="1"/>
  <c r="Y617" i="1" s="1"/>
  <c r="N617" i="1"/>
  <c r="J617" i="1" s="1"/>
  <c r="M617" i="1"/>
  <c r="W616" i="1"/>
  <c r="X616" i="1" s="1"/>
  <c r="N616" i="1"/>
  <c r="K616" i="1" s="1"/>
  <c r="M616" i="1"/>
  <c r="W615" i="1"/>
  <c r="Y615" i="1" s="1"/>
  <c r="N615" i="1"/>
  <c r="K615" i="1" s="1"/>
  <c r="M615" i="1"/>
  <c r="N614" i="1"/>
  <c r="I614" i="1"/>
  <c r="I615" i="1" s="1"/>
  <c r="K651" i="1" l="1"/>
  <c r="J651" i="1"/>
  <c r="I530" i="1"/>
  <c r="I536" i="1"/>
  <c r="I539" i="1"/>
  <c r="I537" i="1"/>
  <c r="I533" i="1"/>
  <c r="I534" i="1"/>
  <c r="I381" i="1"/>
  <c r="I528" i="1"/>
  <c r="I541" i="1" s="1"/>
  <c r="I531" i="1"/>
  <c r="I661" i="1"/>
  <c r="I862" i="1" s="1"/>
  <c r="I918" i="1"/>
  <c r="I915" i="1"/>
  <c r="I701" i="1"/>
  <c r="I704" i="1"/>
  <c r="I680" i="1"/>
  <c r="I672" i="1"/>
  <c r="I673" i="1" s="1"/>
  <c r="I674" i="1" s="1"/>
  <c r="I683" i="1"/>
  <c r="I616" i="1"/>
  <c r="I513" i="1"/>
  <c r="I527" i="1" s="1"/>
  <c r="Y616" i="1"/>
  <c r="Z616" i="1"/>
  <c r="Z617" i="1"/>
  <c r="J625" i="1"/>
  <c r="Y625" i="1"/>
  <c r="X625" i="1"/>
  <c r="X624" i="1"/>
  <c r="Y624" i="1"/>
  <c r="Y623" i="1"/>
  <c r="Z623" i="1"/>
  <c r="K619" i="1"/>
  <c r="Z620" i="1"/>
  <c r="K617" i="1"/>
  <c r="X617" i="1"/>
  <c r="K618" i="1"/>
  <c r="X618" i="1"/>
  <c r="Y618" i="1"/>
  <c r="X621" i="1"/>
  <c r="Y621" i="1"/>
  <c r="X619" i="1"/>
  <c r="J620" i="1"/>
  <c r="Y619" i="1"/>
  <c r="X620" i="1"/>
  <c r="Y651" i="1"/>
  <c r="Z615" i="1"/>
  <c r="J615" i="1"/>
  <c r="X651" i="1"/>
  <c r="X615" i="1"/>
  <c r="J616" i="1"/>
  <c r="W610" i="1"/>
  <c r="Z610" i="1" s="1"/>
  <c r="N610" i="1"/>
  <c r="W609" i="1"/>
  <c r="Z609" i="1" s="1"/>
  <c r="N609" i="1"/>
  <c r="J609" i="1" s="1"/>
  <c r="M609" i="1"/>
  <c r="W608" i="1"/>
  <c r="X608" i="1" s="1"/>
  <c r="N608" i="1"/>
  <c r="J608" i="1" s="1"/>
  <c r="M608" i="1"/>
  <c r="I608" i="1"/>
  <c r="W607" i="1"/>
  <c r="X607" i="1" s="1"/>
  <c r="N607" i="1"/>
  <c r="W606" i="1"/>
  <c r="Y606" i="1" s="1"/>
  <c r="N606" i="1"/>
  <c r="W605" i="1"/>
  <c r="Z605" i="1" s="1"/>
  <c r="N605" i="1"/>
  <c r="K605" i="1" s="1"/>
  <c r="M605" i="1"/>
  <c r="W604" i="1"/>
  <c r="Z604" i="1" s="1"/>
  <c r="N604" i="1"/>
  <c r="J604" i="1" s="1"/>
  <c r="M604" i="1"/>
  <c r="W603" i="1"/>
  <c r="X603" i="1" s="1"/>
  <c r="N603" i="1"/>
  <c r="K603" i="1" s="1"/>
  <c r="M603" i="1"/>
  <c r="W602" i="1"/>
  <c r="Y602" i="1" s="1"/>
  <c r="N602" i="1"/>
  <c r="K602" i="1" s="1"/>
  <c r="M602" i="1"/>
  <c r="W601" i="1"/>
  <c r="Z601" i="1" s="1"/>
  <c r="N601" i="1"/>
  <c r="K601" i="1" s="1"/>
  <c r="M601" i="1"/>
  <c r="N600" i="1"/>
  <c r="I600" i="1"/>
  <c r="I601" i="1" s="1"/>
  <c r="I602" i="1" s="1"/>
  <c r="I603" i="1" s="1"/>
  <c r="I604" i="1" s="1"/>
  <c r="I807" i="1" s="1"/>
  <c r="I538" i="1" l="1"/>
  <c r="I542" i="1" s="1"/>
  <c r="I543" i="1" s="1"/>
  <c r="I540" i="1"/>
  <c r="I382" i="1"/>
  <c r="I385" i="1"/>
  <c r="I393" i="1" s="1"/>
  <c r="I664" i="1"/>
  <c r="I662" i="1"/>
  <c r="I617" i="1"/>
  <c r="I619" i="1" s="1"/>
  <c r="I821" i="1"/>
  <c r="Y604" i="1"/>
  <c r="X604" i="1"/>
  <c r="K604" i="1"/>
  <c r="X602" i="1"/>
  <c r="J601" i="1"/>
  <c r="Z602" i="1"/>
  <c r="J603" i="1"/>
  <c r="Y603" i="1"/>
  <c r="Y608" i="1"/>
  <c r="Z608" i="1"/>
  <c r="Y607" i="1"/>
  <c r="X606" i="1"/>
  <c r="Z606" i="1"/>
  <c r="J605" i="1"/>
  <c r="K609" i="1"/>
  <c r="K608" i="1"/>
  <c r="X601" i="1"/>
  <c r="J602" i="1"/>
  <c r="Z603" i="1"/>
  <c r="X605" i="1"/>
  <c r="Z607" i="1"/>
  <c r="X609" i="1"/>
  <c r="Y609" i="1"/>
  <c r="X610" i="1"/>
  <c r="Y601" i="1"/>
  <c r="Y605" i="1"/>
  <c r="Y610" i="1"/>
  <c r="K434" i="1"/>
  <c r="K435" i="1"/>
  <c r="W434" i="1"/>
  <c r="Z434" i="1" s="1"/>
  <c r="N434" i="1"/>
  <c r="W381" i="1"/>
  <c r="Z381" i="1" s="1"/>
  <c r="N381" i="1"/>
  <c r="M381" i="1"/>
  <c r="W87" i="1"/>
  <c r="Z87" i="1" s="1"/>
  <c r="N87" i="1"/>
  <c r="M87" i="1"/>
  <c r="I87" i="1"/>
  <c r="W85" i="1"/>
  <c r="Z85" i="1" s="1"/>
  <c r="N85" i="1"/>
  <c r="M85" i="1"/>
  <c r="I85" i="1"/>
  <c r="I92" i="1" s="1"/>
  <c r="I105" i="1" s="1"/>
  <c r="W40" i="1"/>
  <c r="Z40" i="1" s="1"/>
  <c r="N40" i="1"/>
  <c r="J40" i="1" s="1"/>
  <c r="M40" i="1"/>
  <c r="W43" i="1"/>
  <c r="Y43" i="1" s="1"/>
  <c r="N43" i="1"/>
  <c r="K43" i="1" s="1"/>
  <c r="M43" i="1"/>
  <c r="W335" i="1"/>
  <c r="Z335" i="1" s="1"/>
  <c r="N335" i="1"/>
  <c r="J335" i="1" s="1"/>
  <c r="W334" i="1"/>
  <c r="Z334" i="1" s="1"/>
  <c r="N334" i="1"/>
  <c r="J334" i="1" s="1"/>
  <c r="W336" i="1"/>
  <c r="Y336" i="1" s="1"/>
  <c r="N336" i="1"/>
  <c r="J336" i="1" s="1"/>
  <c r="W337" i="1"/>
  <c r="Z337" i="1" s="1"/>
  <c r="N337" i="1"/>
  <c r="J337" i="1" s="1"/>
  <c r="W333" i="1"/>
  <c r="Z333" i="1" s="1"/>
  <c r="N333" i="1"/>
  <c r="K333" i="1" s="1"/>
  <c r="M333" i="1"/>
  <c r="W302" i="1"/>
  <c r="Z302" i="1" s="1"/>
  <c r="N302" i="1"/>
  <c r="K302" i="1" s="1"/>
  <c r="M302" i="1"/>
  <c r="W332" i="1"/>
  <c r="Z332" i="1" s="1"/>
  <c r="N332" i="1"/>
  <c r="W331" i="1"/>
  <c r="Z331" i="1" s="1"/>
  <c r="N331" i="1"/>
  <c r="K331" i="1" s="1"/>
  <c r="M331" i="1"/>
  <c r="I331" i="1"/>
  <c r="W330" i="1"/>
  <c r="Z330" i="1" s="1"/>
  <c r="N330" i="1"/>
  <c r="K330" i="1" s="1"/>
  <c r="M330" i="1"/>
  <c r="W329" i="1"/>
  <c r="Z329" i="1" s="1"/>
  <c r="N329" i="1"/>
  <c r="K329" i="1" s="1"/>
  <c r="M329" i="1"/>
  <c r="W328" i="1"/>
  <c r="Z328" i="1" s="1"/>
  <c r="N328" i="1"/>
  <c r="K328" i="1" s="1"/>
  <c r="M328" i="1"/>
  <c r="W327" i="1"/>
  <c r="Z327" i="1" s="1"/>
  <c r="N327" i="1"/>
  <c r="K327" i="1" s="1"/>
  <c r="M327" i="1"/>
  <c r="N326" i="1"/>
  <c r="I326" i="1"/>
  <c r="I327" i="1" s="1"/>
  <c r="I328" i="1" s="1"/>
  <c r="I329" i="1" s="1"/>
  <c r="I330" i="1" s="1"/>
  <c r="W305" i="1"/>
  <c r="Z305" i="1" s="1"/>
  <c r="N305" i="1"/>
  <c r="W303" i="1"/>
  <c r="Y303" i="1" s="1"/>
  <c r="N303" i="1"/>
  <c r="K303" i="1" s="1"/>
  <c r="M303" i="1"/>
  <c r="W301" i="1"/>
  <c r="Z301" i="1" s="1"/>
  <c r="N301" i="1"/>
  <c r="K301" i="1" s="1"/>
  <c r="M301" i="1"/>
  <c r="W300" i="1"/>
  <c r="Z300" i="1" s="1"/>
  <c r="N300" i="1"/>
  <c r="J300" i="1" s="1"/>
  <c r="M300" i="1"/>
  <c r="W299" i="1"/>
  <c r="Z299" i="1" s="1"/>
  <c r="N299" i="1"/>
  <c r="K299" i="1" s="1"/>
  <c r="M299" i="1"/>
  <c r="W298" i="1"/>
  <c r="Y298" i="1" s="1"/>
  <c r="N298" i="1"/>
  <c r="K298" i="1" s="1"/>
  <c r="M298" i="1"/>
  <c r="N297" i="1"/>
  <c r="I297" i="1"/>
  <c r="I298" i="1" s="1"/>
  <c r="I621" i="1" l="1"/>
  <c r="I624" i="1" s="1"/>
  <c r="I626" i="1" s="1"/>
  <c r="I628" i="1" s="1"/>
  <c r="I630" i="1" s="1"/>
  <c r="I622" i="1"/>
  <c r="I103" i="1"/>
  <c r="I102" i="1"/>
  <c r="I391" i="1"/>
  <c r="I397" i="1" s="1"/>
  <c r="I389" i="1"/>
  <c r="I299" i="1"/>
  <c r="I415" i="1"/>
  <c r="I419" i="1" s="1"/>
  <c r="I423" i="1" s="1"/>
  <c r="I429" i="1" s="1"/>
  <c r="I386" i="1"/>
  <c r="I392" i="1" s="1"/>
  <c r="I398" i="1" s="1"/>
  <c r="I383" i="1"/>
  <c r="I387" i="1" s="1"/>
  <c r="I395" i="1" s="1"/>
  <c r="I399" i="1" s="1"/>
  <c r="I384" i="1"/>
  <c r="K305" i="1"/>
  <c r="J305" i="1"/>
  <c r="I822" i="1"/>
  <c r="I618" i="1"/>
  <c r="I620" i="1" s="1"/>
  <c r="I623" i="1" s="1"/>
  <c r="I625" i="1" s="1"/>
  <c r="I88" i="1"/>
  <c r="I98" i="1" s="1"/>
  <c r="I90" i="1"/>
  <c r="K381" i="1"/>
  <c r="J381" i="1"/>
  <c r="I95" i="1"/>
  <c r="I94" i="1"/>
  <c r="I100" i="1" s="1"/>
  <c r="Y85" i="1"/>
  <c r="X434" i="1"/>
  <c r="Y434" i="1"/>
  <c r="J330" i="1"/>
  <c r="X381" i="1"/>
  <c r="Y381" i="1"/>
  <c r="X85" i="1"/>
  <c r="X87" i="1"/>
  <c r="Y87" i="1"/>
  <c r="K40" i="1"/>
  <c r="Y40" i="1"/>
  <c r="X40" i="1"/>
  <c r="Z43" i="1"/>
  <c r="J43" i="1"/>
  <c r="X43" i="1"/>
  <c r="X335" i="1"/>
  <c r="Y335" i="1"/>
  <c r="X334" i="1"/>
  <c r="Y334" i="1"/>
  <c r="K300" i="1"/>
  <c r="X300" i="1"/>
  <c r="Y300" i="1"/>
  <c r="X336" i="1"/>
  <c r="Z336" i="1"/>
  <c r="J302" i="1"/>
  <c r="J333" i="1"/>
  <c r="Y333" i="1"/>
  <c r="X337" i="1"/>
  <c r="X333" i="1"/>
  <c r="Y337" i="1"/>
  <c r="J331" i="1"/>
  <c r="X302" i="1"/>
  <c r="Y302" i="1"/>
  <c r="X330" i="1"/>
  <c r="X331" i="1"/>
  <c r="X299" i="1"/>
  <c r="J303" i="1"/>
  <c r="J327" i="1"/>
  <c r="Y329" i="1"/>
  <c r="Y330" i="1"/>
  <c r="X329" i="1"/>
  <c r="J328" i="1"/>
  <c r="Y327" i="1"/>
  <c r="X328" i="1"/>
  <c r="J329" i="1"/>
  <c r="Y331" i="1"/>
  <c r="X332" i="1"/>
  <c r="X327" i="1"/>
  <c r="Y328" i="1"/>
  <c r="Y332" i="1"/>
  <c r="Y305" i="1"/>
  <c r="J298" i="1"/>
  <c r="Y299" i="1"/>
  <c r="J301" i="1"/>
  <c r="X301" i="1"/>
  <c r="X305" i="1"/>
  <c r="Z298" i="1"/>
  <c r="Z303" i="1"/>
  <c r="X298" i="1"/>
  <c r="J299" i="1"/>
  <c r="Y301" i="1"/>
  <c r="X303" i="1"/>
  <c r="W81" i="1"/>
  <c r="Z81" i="1" s="1"/>
  <c r="N81" i="1"/>
  <c r="M81" i="1"/>
  <c r="I81" i="1"/>
  <c r="W77" i="1"/>
  <c r="Z77" i="1" s="1"/>
  <c r="N77" i="1"/>
  <c r="W106" i="1"/>
  <c r="Y106" i="1" s="1"/>
  <c r="N106" i="1"/>
  <c r="M106" i="1"/>
  <c r="I106" i="1"/>
  <c r="W83" i="1"/>
  <c r="Z83" i="1" s="1"/>
  <c r="N83" i="1"/>
  <c r="W82" i="1"/>
  <c r="Z82" i="1" s="1"/>
  <c r="N82" i="1"/>
  <c r="M82" i="1"/>
  <c r="I82" i="1"/>
  <c r="I84" i="1" s="1"/>
  <c r="W78" i="1"/>
  <c r="Z78" i="1" s="1"/>
  <c r="N78" i="1"/>
  <c r="M78" i="1"/>
  <c r="I78" i="1"/>
  <c r="W76" i="1"/>
  <c r="Z76" i="1" s="1"/>
  <c r="N76" i="1"/>
  <c r="M76" i="1"/>
  <c r="I76" i="1"/>
  <c r="I79" i="1" s="1"/>
  <c r="W75" i="1"/>
  <c r="Z75" i="1" s="1"/>
  <c r="N75" i="1"/>
  <c r="M75" i="1"/>
  <c r="I75" i="1"/>
  <c r="W69" i="1"/>
  <c r="Z69" i="1" s="1"/>
  <c r="N69" i="1"/>
  <c r="M69" i="1"/>
  <c r="W68" i="1"/>
  <c r="Y68" i="1" s="1"/>
  <c r="N68" i="1"/>
  <c r="M68" i="1"/>
  <c r="W67" i="1"/>
  <c r="Z67" i="1" s="1"/>
  <c r="N67" i="1"/>
  <c r="M67" i="1"/>
  <c r="W66" i="1"/>
  <c r="Z66" i="1" s="1"/>
  <c r="N66" i="1"/>
  <c r="M66" i="1"/>
  <c r="N65" i="1"/>
  <c r="I65" i="1"/>
  <c r="I66" i="1" s="1"/>
  <c r="I67" i="1" s="1"/>
  <c r="I68" i="1" s="1"/>
  <c r="I69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1" i="1"/>
  <c r="Z61" i="1" s="1"/>
  <c r="N61" i="1"/>
  <c r="K61" i="1" s="1"/>
  <c r="M61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32" i="1" l="1"/>
  <c r="I634" i="1" s="1"/>
  <c r="I38" i="1"/>
  <c r="I42" i="1" s="1"/>
  <c r="I52" i="1" s="1"/>
  <c r="I39" i="1"/>
  <c r="I627" i="1"/>
  <c r="I629" i="1" s="1"/>
  <c r="I635" i="1" s="1"/>
  <c r="I631" i="1"/>
  <c r="I633" i="1" s="1"/>
  <c r="I639" i="1" s="1"/>
  <c r="I648" i="1" s="1"/>
  <c r="I650" i="1" s="1"/>
  <c r="I427" i="1"/>
  <c r="I433" i="1" s="1"/>
  <c r="I390" i="1"/>
  <c r="I396" i="1" s="1"/>
  <c r="I400" i="1" s="1"/>
  <c r="I388" i="1"/>
  <c r="I394" i="1" s="1"/>
  <c r="I300" i="1"/>
  <c r="I301" i="1" s="1"/>
  <c r="I302" i="1" s="1"/>
  <c r="I303" i="1" s="1"/>
  <c r="I304" i="1" s="1"/>
  <c r="I305" i="1" s="1"/>
  <c r="I416" i="1"/>
  <c r="I417" i="1" s="1"/>
  <c r="I421" i="1" s="1"/>
  <c r="I425" i="1" s="1"/>
  <c r="I431" i="1" s="1"/>
  <c r="I636" i="1"/>
  <c r="I645" i="1" s="1"/>
  <c r="I647" i="1" s="1"/>
  <c r="I665" i="1"/>
  <c r="K37" i="1"/>
  <c r="J33" i="1"/>
  <c r="X66" i="1"/>
  <c r="X81" i="1"/>
  <c r="Y66" i="1"/>
  <c r="Y81" i="1"/>
  <c r="X69" i="1"/>
  <c r="Y69" i="1"/>
  <c r="X75" i="1"/>
  <c r="Y78" i="1"/>
  <c r="X82" i="1"/>
  <c r="Z106" i="1"/>
  <c r="Y77" i="1"/>
  <c r="Z68" i="1"/>
  <c r="X78" i="1"/>
  <c r="X77" i="1"/>
  <c r="Y75" i="1"/>
  <c r="Y82" i="1"/>
  <c r="Y67" i="1"/>
  <c r="X68" i="1"/>
  <c r="Y76" i="1"/>
  <c r="Y83" i="1"/>
  <c r="X106" i="1"/>
  <c r="X67" i="1"/>
  <c r="X76" i="1"/>
  <c r="X83" i="1"/>
  <c r="X37" i="1"/>
  <c r="J36" i="1"/>
  <c r="X33" i="1"/>
  <c r="X35" i="1"/>
  <c r="Y33" i="1"/>
  <c r="Y37" i="1"/>
  <c r="X38" i="1"/>
  <c r="J61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1" i="1"/>
  <c r="Y61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637" i="1" l="1"/>
  <c r="I651" i="1" s="1"/>
  <c r="I641" i="1"/>
  <c r="I638" i="1"/>
  <c r="I640" i="1" s="1"/>
  <c r="I642" i="1"/>
  <c r="I644" i="1" s="1"/>
  <c r="I649" i="1" s="1"/>
  <c r="I41" i="1"/>
  <c r="I40" i="1"/>
  <c r="I43" i="1" s="1"/>
  <c r="I45" i="1" s="1"/>
  <c r="I418" i="1"/>
  <c r="I420" i="1"/>
  <c r="I428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05" i="1"/>
  <c r="K208" i="1"/>
  <c r="K207" i="1"/>
  <c r="K203" i="1"/>
  <c r="K202" i="1"/>
  <c r="K201" i="1"/>
  <c r="K200" i="1"/>
  <c r="K199" i="1"/>
  <c r="K198" i="1"/>
  <c r="K210" i="1"/>
  <c r="W203" i="1"/>
  <c r="Z203" i="1" s="1"/>
  <c r="N203" i="1"/>
  <c r="M203" i="1"/>
  <c r="W205" i="1"/>
  <c r="Z205" i="1" s="1"/>
  <c r="N205" i="1"/>
  <c r="M205" i="1"/>
  <c r="W207" i="1"/>
  <c r="Z207" i="1" s="1"/>
  <c r="N207" i="1"/>
  <c r="M207" i="1"/>
  <c r="W206" i="1"/>
  <c r="Z206" i="1" s="1"/>
  <c r="N206" i="1"/>
  <c r="M206" i="1"/>
  <c r="W204" i="1"/>
  <c r="X204" i="1" s="1"/>
  <c r="N204" i="1"/>
  <c r="M204" i="1"/>
  <c r="W202" i="1"/>
  <c r="Z202" i="1" s="1"/>
  <c r="N202" i="1"/>
  <c r="M202" i="1"/>
  <c r="W201" i="1"/>
  <c r="Z201" i="1" s="1"/>
  <c r="N201" i="1"/>
  <c r="M201" i="1"/>
  <c r="W200" i="1"/>
  <c r="Z200" i="1" s="1"/>
  <c r="N200" i="1"/>
  <c r="M200" i="1"/>
  <c r="W199" i="1"/>
  <c r="X199" i="1" s="1"/>
  <c r="N199" i="1"/>
  <c r="M199" i="1"/>
  <c r="N198" i="1"/>
  <c r="I198" i="1"/>
  <c r="I199" i="1" s="1"/>
  <c r="I200" i="1" s="1"/>
  <c r="I201" i="1" s="1"/>
  <c r="I202" i="1" s="1"/>
  <c r="W184" i="1"/>
  <c r="Z184" i="1" s="1"/>
  <c r="N184" i="1"/>
  <c r="K184" i="1" s="1"/>
  <c r="M184" i="1"/>
  <c r="I184" i="1"/>
  <c r="W183" i="1"/>
  <c r="Z183" i="1" s="1"/>
  <c r="N183" i="1"/>
  <c r="K183" i="1" s="1"/>
  <c r="M183" i="1"/>
  <c r="W182" i="1"/>
  <c r="Z182" i="1" s="1"/>
  <c r="N182" i="1"/>
  <c r="K182" i="1" s="1"/>
  <c r="M182" i="1"/>
  <c r="W181" i="1"/>
  <c r="Z181" i="1" s="1"/>
  <c r="N181" i="1"/>
  <c r="K181" i="1" s="1"/>
  <c r="M181" i="1"/>
  <c r="W180" i="1"/>
  <c r="Z180" i="1" s="1"/>
  <c r="N180" i="1"/>
  <c r="M180" i="1"/>
  <c r="W179" i="1"/>
  <c r="X179" i="1" s="1"/>
  <c r="N179" i="1"/>
  <c r="K179" i="1" s="1"/>
  <c r="M179" i="1"/>
  <c r="I179" i="1"/>
  <c r="W177" i="1"/>
  <c r="Z177" i="1" s="1"/>
  <c r="N177" i="1"/>
  <c r="K177" i="1" s="1"/>
  <c r="M177" i="1"/>
  <c r="W176" i="1"/>
  <c r="Z176" i="1" s="1"/>
  <c r="N176" i="1"/>
  <c r="K176" i="1" s="1"/>
  <c r="M176" i="1"/>
  <c r="W175" i="1"/>
  <c r="Y175" i="1" s="1"/>
  <c r="N175" i="1"/>
  <c r="J175" i="1" s="1"/>
  <c r="M175" i="1"/>
  <c r="W174" i="1"/>
  <c r="X174" i="1" s="1"/>
  <c r="N174" i="1"/>
  <c r="K174" i="1" s="1"/>
  <c r="M174" i="1"/>
  <c r="N173" i="1"/>
  <c r="I173" i="1"/>
  <c r="I174" i="1" s="1"/>
  <c r="I175" i="1" s="1"/>
  <c r="I176" i="1" s="1"/>
  <c r="I177" i="1" s="1"/>
  <c r="W504" i="1"/>
  <c r="Z504" i="1" s="1"/>
  <c r="N504" i="1"/>
  <c r="M504" i="1"/>
  <c r="W503" i="1"/>
  <c r="Z503" i="1" s="1"/>
  <c r="N503" i="1"/>
  <c r="M503" i="1"/>
  <c r="W476" i="1"/>
  <c r="Z476" i="1" s="1"/>
  <c r="N476" i="1"/>
  <c r="M476" i="1"/>
  <c r="K476" i="1"/>
  <c r="I476" i="1"/>
  <c r="I675" i="1" s="1"/>
  <c r="K481" i="1"/>
  <c r="M501" i="1"/>
  <c r="N501" i="1"/>
  <c r="M502" i="1"/>
  <c r="N502" i="1"/>
  <c r="M505" i="1"/>
  <c r="N505" i="1"/>
  <c r="K500" i="1"/>
  <c r="K499" i="1"/>
  <c r="K479" i="1"/>
  <c r="K506" i="1"/>
  <c r="W505" i="1"/>
  <c r="Z505" i="1" s="1"/>
  <c r="W502" i="1"/>
  <c r="Y502" i="1" s="1"/>
  <c r="W501" i="1"/>
  <c r="X501" i="1" s="1"/>
  <c r="W492" i="1"/>
  <c r="Z492" i="1" s="1"/>
  <c r="N492" i="1"/>
  <c r="M492" i="1"/>
  <c r="K492" i="1"/>
  <c r="W490" i="1"/>
  <c r="Z490" i="1" s="1"/>
  <c r="N490" i="1"/>
  <c r="M490" i="1"/>
  <c r="K490" i="1"/>
  <c r="W488" i="1"/>
  <c r="Z488" i="1" s="1"/>
  <c r="N488" i="1"/>
  <c r="M488" i="1"/>
  <c r="K488" i="1"/>
  <c r="K498" i="1"/>
  <c r="K497" i="1"/>
  <c r="K496" i="1"/>
  <c r="K495" i="1"/>
  <c r="K494" i="1"/>
  <c r="K487" i="1"/>
  <c r="K486" i="1"/>
  <c r="K485" i="1"/>
  <c r="K484" i="1"/>
  <c r="K483" i="1"/>
  <c r="K482" i="1"/>
  <c r="K480" i="1"/>
  <c r="K478" i="1"/>
  <c r="K475" i="1"/>
  <c r="K474" i="1"/>
  <c r="K473" i="1"/>
  <c r="K472" i="1"/>
  <c r="K471" i="1"/>
  <c r="K470" i="1"/>
  <c r="W500" i="1"/>
  <c r="Z500" i="1" s="1"/>
  <c r="N500" i="1"/>
  <c r="M500" i="1"/>
  <c r="W499" i="1"/>
  <c r="X499" i="1" s="1"/>
  <c r="N499" i="1"/>
  <c r="M499" i="1"/>
  <c r="W498" i="1"/>
  <c r="Z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X495" i="1" s="1"/>
  <c r="N495" i="1"/>
  <c r="M495" i="1"/>
  <c r="W494" i="1"/>
  <c r="Z494" i="1" s="1"/>
  <c r="N494" i="1"/>
  <c r="M494" i="1"/>
  <c r="W493" i="1"/>
  <c r="X493" i="1" s="1"/>
  <c r="N493" i="1"/>
  <c r="M493" i="1"/>
  <c r="W491" i="1"/>
  <c r="Z491" i="1" s="1"/>
  <c r="N491" i="1"/>
  <c r="M491" i="1"/>
  <c r="W489" i="1"/>
  <c r="X489" i="1" s="1"/>
  <c r="N489" i="1"/>
  <c r="M489" i="1"/>
  <c r="W487" i="1"/>
  <c r="Z487" i="1" s="1"/>
  <c r="N487" i="1"/>
  <c r="M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Y483" i="1" s="1"/>
  <c r="N483" i="1"/>
  <c r="M483" i="1"/>
  <c r="W482" i="1"/>
  <c r="X482" i="1" s="1"/>
  <c r="N482" i="1"/>
  <c r="W481" i="1"/>
  <c r="X481" i="1" s="1"/>
  <c r="N481" i="1"/>
  <c r="M481" i="1"/>
  <c r="W480" i="1"/>
  <c r="Z480" i="1" s="1"/>
  <c r="N480" i="1"/>
  <c r="M480" i="1"/>
  <c r="W479" i="1"/>
  <c r="Y479" i="1" s="1"/>
  <c r="N479" i="1"/>
  <c r="W478" i="1"/>
  <c r="X478" i="1" s="1"/>
  <c r="N478" i="1"/>
  <c r="M478" i="1"/>
  <c r="W477" i="1"/>
  <c r="Z477" i="1" s="1"/>
  <c r="N477" i="1"/>
  <c r="M477" i="1"/>
  <c r="W475" i="1"/>
  <c r="Z475" i="1" s="1"/>
  <c r="N475" i="1"/>
  <c r="W474" i="1"/>
  <c r="Y474" i="1" s="1"/>
  <c r="N474" i="1"/>
  <c r="M474" i="1"/>
  <c r="W473" i="1"/>
  <c r="X473" i="1" s="1"/>
  <c r="N473" i="1"/>
  <c r="M473" i="1"/>
  <c r="W472" i="1"/>
  <c r="Z472" i="1" s="1"/>
  <c r="N472" i="1"/>
  <c r="M472" i="1"/>
  <c r="W471" i="1"/>
  <c r="Z471" i="1" s="1"/>
  <c r="N471" i="1"/>
  <c r="M471" i="1"/>
  <c r="W470" i="1"/>
  <c r="Y470" i="1" s="1"/>
  <c r="N470" i="1"/>
  <c r="M470" i="1"/>
  <c r="N469" i="1"/>
  <c r="I469" i="1"/>
  <c r="I470" i="1" s="1"/>
  <c r="W382" i="1"/>
  <c r="Z382" i="1" s="1"/>
  <c r="N382" i="1"/>
  <c r="M382" i="1"/>
  <c r="W380" i="1"/>
  <c r="Z380" i="1" s="1"/>
  <c r="N380" i="1"/>
  <c r="J380" i="1" s="1"/>
  <c r="W379" i="1"/>
  <c r="X379" i="1" s="1"/>
  <c r="N379" i="1"/>
  <c r="J379" i="1" s="1"/>
  <c r="W378" i="1"/>
  <c r="Z378" i="1" s="1"/>
  <c r="N378" i="1"/>
  <c r="M378" i="1"/>
  <c r="W377" i="1"/>
  <c r="Z377" i="1" s="1"/>
  <c r="N377" i="1"/>
  <c r="M377" i="1"/>
  <c r="W376" i="1"/>
  <c r="Z376" i="1" s="1"/>
  <c r="N376" i="1"/>
  <c r="M376" i="1"/>
  <c r="W375" i="1"/>
  <c r="Z375" i="1" s="1"/>
  <c r="N375" i="1"/>
  <c r="M375" i="1"/>
  <c r="W374" i="1"/>
  <c r="Y374" i="1" s="1"/>
  <c r="N374" i="1"/>
  <c r="K374" i="1" s="1"/>
  <c r="M374" i="1"/>
  <c r="N373" i="1"/>
  <c r="W366" i="1"/>
  <c r="Z366" i="1" s="1"/>
  <c r="N366" i="1"/>
  <c r="W369" i="1"/>
  <c r="Z369" i="1" s="1"/>
  <c r="N369" i="1"/>
  <c r="K369" i="1" s="1"/>
  <c r="M369" i="1"/>
  <c r="W368" i="1"/>
  <c r="Z368" i="1" s="1"/>
  <c r="N368" i="1"/>
  <c r="J368" i="1" s="1"/>
  <c r="W365" i="1"/>
  <c r="Z365" i="1" s="1"/>
  <c r="N365" i="1"/>
  <c r="K365" i="1" s="1"/>
  <c r="M365" i="1"/>
  <c r="W364" i="1"/>
  <c r="Z364" i="1" s="1"/>
  <c r="N364" i="1"/>
  <c r="K364" i="1" s="1"/>
  <c r="M364" i="1"/>
  <c r="W363" i="1"/>
  <c r="Z363" i="1" s="1"/>
  <c r="N363" i="1"/>
  <c r="K363" i="1" s="1"/>
  <c r="M363" i="1"/>
  <c r="W362" i="1"/>
  <c r="Z362" i="1" s="1"/>
  <c r="N362" i="1"/>
  <c r="K362" i="1" s="1"/>
  <c r="M362" i="1"/>
  <c r="W361" i="1"/>
  <c r="Z361" i="1" s="1"/>
  <c r="N361" i="1"/>
  <c r="J361" i="1" s="1"/>
  <c r="M361" i="1"/>
  <c r="N360" i="1"/>
  <c r="I360" i="1"/>
  <c r="I361" i="1" s="1"/>
  <c r="I362" i="1" s="1"/>
  <c r="I363" i="1" s="1"/>
  <c r="I364" i="1" s="1"/>
  <c r="I365" i="1" s="1"/>
  <c r="I366" i="1" s="1"/>
  <c r="I367" i="1" s="1"/>
  <c r="I368" i="1" s="1"/>
  <c r="W294" i="1"/>
  <c r="Z294" i="1" s="1"/>
  <c r="N294" i="1"/>
  <c r="K294" i="1" s="1"/>
  <c r="M294" i="1"/>
  <c r="W293" i="1"/>
  <c r="Z293" i="1" s="1"/>
  <c r="N293" i="1"/>
  <c r="W292" i="1"/>
  <c r="Z292" i="1" s="1"/>
  <c r="N292" i="1"/>
  <c r="K292" i="1" s="1"/>
  <c r="M292" i="1"/>
  <c r="W291" i="1"/>
  <c r="X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K289" i="1" s="1"/>
  <c r="M289" i="1"/>
  <c r="W288" i="1"/>
  <c r="Z288" i="1" s="1"/>
  <c r="N288" i="1"/>
  <c r="J288" i="1" s="1"/>
  <c r="M288" i="1"/>
  <c r="N287" i="1"/>
  <c r="I287" i="1"/>
  <c r="I288" i="1" s="1"/>
  <c r="I289" i="1" s="1"/>
  <c r="I290" i="1" s="1"/>
  <c r="I291" i="1" s="1"/>
  <c r="I410" i="1" s="1"/>
  <c r="I439" i="1"/>
  <c r="I440" i="1" s="1"/>
  <c r="I441" i="1" s="1"/>
  <c r="I442" i="1" s="1"/>
  <c r="I443" i="1" s="1"/>
  <c r="N439" i="1"/>
  <c r="M440" i="1"/>
  <c r="N440" i="1"/>
  <c r="K440" i="1" s="1"/>
  <c r="W440" i="1"/>
  <c r="X440" i="1" s="1"/>
  <c r="M441" i="1"/>
  <c r="N441" i="1"/>
  <c r="J441" i="1" s="1"/>
  <c r="W441" i="1"/>
  <c r="X441" i="1" s="1"/>
  <c r="M442" i="1"/>
  <c r="N442" i="1"/>
  <c r="J442" i="1" s="1"/>
  <c r="W442" i="1"/>
  <c r="Z442" i="1" s="1"/>
  <c r="M443" i="1"/>
  <c r="N443" i="1"/>
  <c r="J443" i="1" s="1"/>
  <c r="W443" i="1"/>
  <c r="Y443" i="1" s="1"/>
  <c r="M444" i="1"/>
  <c r="N444" i="1"/>
  <c r="J444" i="1" s="1"/>
  <c r="W444" i="1"/>
  <c r="X444" i="1" s="1"/>
  <c r="N445" i="1"/>
  <c r="W445" i="1"/>
  <c r="X445" i="1" s="1"/>
  <c r="M446" i="1"/>
  <c r="N446" i="1"/>
  <c r="J446" i="1" s="1"/>
  <c r="W446" i="1"/>
  <c r="Y446" i="1" s="1"/>
  <c r="I447" i="1"/>
  <c r="M447" i="1"/>
  <c r="N447" i="1"/>
  <c r="J447" i="1" s="1"/>
  <c r="W447" i="1"/>
  <c r="Y447" i="1" s="1"/>
  <c r="W283" i="1"/>
  <c r="Z283" i="1" s="1"/>
  <c r="N283" i="1"/>
  <c r="K283" i="1" s="1"/>
  <c r="M283" i="1"/>
  <c r="W282" i="1"/>
  <c r="Z282" i="1" s="1"/>
  <c r="N282" i="1"/>
  <c r="W281" i="1"/>
  <c r="Z281" i="1" s="1"/>
  <c r="N281" i="1"/>
  <c r="K281" i="1" s="1"/>
  <c r="M281" i="1"/>
  <c r="W280" i="1"/>
  <c r="X280" i="1" s="1"/>
  <c r="N280" i="1"/>
  <c r="K280" i="1" s="1"/>
  <c r="M280" i="1"/>
  <c r="W279" i="1"/>
  <c r="Z279" i="1" s="1"/>
  <c r="N279" i="1"/>
  <c r="K279" i="1" s="1"/>
  <c r="M279" i="1"/>
  <c r="W278" i="1"/>
  <c r="Z278" i="1" s="1"/>
  <c r="N278" i="1"/>
  <c r="K278" i="1" s="1"/>
  <c r="M278" i="1"/>
  <c r="W277" i="1"/>
  <c r="Z277" i="1" s="1"/>
  <c r="N277" i="1"/>
  <c r="K277" i="1" s="1"/>
  <c r="M277" i="1"/>
  <c r="N276" i="1"/>
  <c r="I276" i="1"/>
  <c r="I277" i="1" s="1"/>
  <c r="I278" i="1" s="1"/>
  <c r="W448" i="1"/>
  <c r="Y448" i="1" s="1"/>
  <c r="W449" i="1"/>
  <c r="Z449" i="1" s="1"/>
  <c r="W450" i="1"/>
  <c r="Y450" i="1" s="1"/>
  <c r="W451" i="1"/>
  <c r="X451" i="1" s="1"/>
  <c r="W452" i="1"/>
  <c r="Y452" i="1" s="1"/>
  <c r="W453" i="1"/>
  <c r="Z453" i="1" s="1"/>
  <c r="W454" i="1"/>
  <c r="Y454" i="1" s="1"/>
  <c r="W455" i="1"/>
  <c r="X455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X466" i="1" s="1"/>
  <c r="W271" i="1"/>
  <c r="Z271" i="1" s="1"/>
  <c r="N271" i="1"/>
  <c r="K271" i="1" s="1"/>
  <c r="M271" i="1"/>
  <c r="W270" i="1"/>
  <c r="Z270" i="1" s="1"/>
  <c r="N270" i="1"/>
  <c r="W269" i="1"/>
  <c r="Z269" i="1" s="1"/>
  <c r="N269" i="1"/>
  <c r="K269" i="1" s="1"/>
  <c r="M269" i="1"/>
  <c r="W268" i="1"/>
  <c r="X268" i="1" s="1"/>
  <c r="N268" i="1"/>
  <c r="K268" i="1" s="1"/>
  <c r="M268" i="1"/>
  <c r="W267" i="1"/>
  <c r="Z267" i="1" s="1"/>
  <c r="N267" i="1"/>
  <c r="K267" i="1" s="1"/>
  <c r="M267" i="1"/>
  <c r="W266" i="1"/>
  <c r="Z266" i="1" s="1"/>
  <c r="N266" i="1"/>
  <c r="K266" i="1" s="1"/>
  <c r="M266" i="1"/>
  <c r="W265" i="1"/>
  <c r="Z265" i="1" s="1"/>
  <c r="N265" i="1"/>
  <c r="J265" i="1" s="1"/>
  <c r="M265" i="1"/>
  <c r="N264" i="1"/>
  <c r="I264" i="1"/>
  <c r="N465" i="1"/>
  <c r="M465" i="1"/>
  <c r="W260" i="1"/>
  <c r="Z260" i="1" s="1"/>
  <c r="N260" i="1"/>
  <c r="K260" i="1" s="1"/>
  <c r="M260" i="1"/>
  <c r="I260" i="1"/>
  <c r="W259" i="1"/>
  <c r="Z259" i="1" s="1"/>
  <c r="N259" i="1"/>
  <c r="W258" i="1"/>
  <c r="X258" i="1" s="1"/>
  <c r="N258" i="1"/>
  <c r="J258" i="1" s="1"/>
  <c r="M258" i="1"/>
  <c r="W257" i="1"/>
  <c r="Y257" i="1" s="1"/>
  <c r="N257" i="1"/>
  <c r="K257" i="1" s="1"/>
  <c r="M257" i="1"/>
  <c r="W256" i="1"/>
  <c r="Y256" i="1" s="1"/>
  <c r="N256" i="1"/>
  <c r="K256" i="1" s="1"/>
  <c r="M256" i="1"/>
  <c r="W255" i="1"/>
  <c r="Z255" i="1" s="1"/>
  <c r="N255" i="1"/>
  <c r="K255" i="1" s="1"/>
  <c r="M255" i="1"/>
  <c r="W254" i="1"/>
  <c r="Z254" i="1" s="1"/>
  <c r="N254" i="1"/>
  <c r="J254" i="1" s="1"/>
  <c r="M254" i="1"/>
  <c r="N253" i="1"/>
  <c r="I253" i="1"/>
  <c r="I254" i="1" s="1"/>
  <c r="I255" i="1" s="1"/>
  <c r="I256" i="1" s="1"/>
  <c r="I257" i="1" s="1"/>
  <c r="I283" i="1" s="1"/>
  <c r="N464" i="1"/>
  <c r="M464" i="1"/>
  <c r="N463" i="1"/>
  <c r="M463" i="1"/>
  <c r="N466" i="1"/>
  <c r="N462" i="1"/>
  <c r="N461" i="1"/>
  <c r="N460" i="1"/>
  <c r="N459" i="1"/>
  <c r="N458" i="1"/>
  <c r="N457" i="1"/>
  <c r="N456" i="1"/>
  <c r="J456" i="1" s="1"/>
  <c r="N455" i="1"/>
  <c r="J455" i="1" s="1"/>
  <c r="N454" i="1"/>
  <c r="N453" i="1"/>
  <c r="J453" i="1" s="1"/>
  <c r="N452" i="1"/>
  <c r="K452" i="1" s="1"/>
  <c r="N451" i="1"/>
  <c r="N450" i="1"/>
  <c r="J450" i="1" s="1"/>
  <c r="N449" i="1"/>
  <c r="J449" i="1" s="1"/>
  <c r="N448" i="1"/>
  <c r="W235" i="1"/>
  <c r="Z235" i="1" s="1"/>
  <c r="N235" i="1"/>
  <c r="K235" i="1" s="1"/>
  <c r="M235" i="1"/>
  <c r="I235" i="1"/>
  <c r="W234" i="1"/>
  <c r="Z234" i="1" s="1"/>
  <c r="N234" i="1"/>
  <c r="W233" i="1"/>
  <c r="X233" i="1" s="1"/>
  <c r="N233" i="1"/>
  <c r="K233" i="1" s="1"/>
  <c r="M233" i="1"/>
  <c r="I233" i="1"/>
  <c r="W232" i="1"/>
  <c r="Y232" i="1" s="1"/>
  <c r="N232" i="1"/>
  <c r="K232" i="1" s="1"/>
  <c r="M232" i="1"/>
  <c r="W231" i="1"/>
  <c r="Z231" i="1" s="1"/>
  <c r="N231" i="1"/>
  <c r="J231" i="1" s="1"/>
  <c r="M231" i="1"/>
  <c r="W230" i="1"/>
  <c r="Z230" i="1" s="1"/>
  <c r="N230" i="1"/>
  <c r="K230" i="1" s="1"/>
  <c r="M230" i="1"/>
  <c r="W229" i="1"/>
  <c r="X229" i="1" s="1"/>
  <c r="N229" i="1"/>
  <c r="K229" i="1" s="1"/>
  <c r="M229" i="1"/>
  <c r="N228" i="1"/>
  <c r="I228" i="1"/>
  <c r="I229" i="1" s="1"/>
  <c r="I230" i="1" s="1"/>
  <c r="I231" i="1" s="1"/>
  <c r="W248" i="1"/>
  <c r="Z248" i="1" s="1"/>
  <c r="N248" i="1"/>
  <c r="K248" i="1" s="1"/>
  <c r="M248" i="1"/>
  <c r="W247" i="1"/>
  <c r="Z247" i="1" s="1"/>
  <c r="N247" i="1"/>
  <c r="J247" i="1" s="1"/>
  <c r="W246" i="1"/>
  <c r="Z246" i="1" s="1"/>
  <c r="N246" i="1"/>
  <c r="K246" i="1" s="1"/>
  <c r="M246" i="1"/>
  <c r="W245" i="1"/>
  <c r="Z245" i="1" s="1"/>
  <c r="N245" i="1"/>
  <c r="K245" i="1" s="1"/>
  <c r="M245" i="1"/>
  <c r="W244" i="1"/>
  <c r="Z244" i="1" s="1"/>
  <c r="N244" i="1"/>
  <c r="K244" i="1" s="1"/>
  <c r="M244" i="1"/>
  <c r="W243" i="1"/>
  <c r="Z243" i="1" s="1"/>
  <c r="N243" i="1"/>
  <c r="K243" i="1" s="1"/>
  <c r="M243" i="1"/>
  <c r="W242" i="1"/>
  <c r="Z242" i="1" s="1"/>
  <c r="N242" i="1"/>
  <c r="J242" i="1" s="1"/>
  <c r="M242" i="1"/>
  <c r="N241" i="1"/>
  <c r="I241" i="1"/>
  <c r="I242" i="1" s="1"/>
  <c r="I243" i="1" s="1"/>
  <c r="I244" i="1" s="1"/>
  <c r="I245" i="1" s="1"/>
  <c r="I246" i="1" s="1"/>
  <c r="I247" i="1" s="1"/>
  <c r="I248" i="1" s="1"/>
  <c r="K221" i="1"/>
  <c r="K217" i="1"/>
  <c r="K222" i="1"/>
  <c r="K223" i="1"/>
  <c r="K219" i="1"/>
  <c r="K218" i="1"/>
  <c r="K216" i="1"/>
  <c r="K214" i="1"/>
  <c r="K213" i="1"/>
  <c r="K212" i="1"/>
  <c r="K211" i="1"/>
  <c r="W219" i="1"/>
  <c r="Z219" i="1" s="1"/>
  <c r="N219" i="1"/>
  <c r="M219" i="1"/>
  <c r="W222" i="1"/>
  <c r="Z222" i="1" s="1"/>
  <c r="N222" i="1"/>
  <c r="M222" i="1"/>
  <c r="W221" i="1"/>
  <c r="Z221" i="1" s="1"/>
  <c r="N221" i="1"/>
  <c r="M221" i="1"/>
  <c r="W220" i="1"/>
  <c r="Z220" i="1" s="1"/>
  <c r="N220" i="1"/>
  <c r="M220" i="1"/>
  <c r="I220" i="1"/>
  <c r="I258" i="1" s="1"/>
  <c r="W218" i="1"/>
  <c r="Z218" i="1" s="1"/>
  <c r="N218" i="1"/>
  <c r="M218" i="1"/>
  <c r="W217" i="1"/>
  <c r="Z217" i="1" s="1"/>
  <c r="N217" i="1"/>
  <c r="M217" i="1"/>
  <c r="W216" i="1"/>
  <c r="X216" i="1" s="1"/>
  <c r="N216" i="1"/>
  <c r="M216" i="1"/>
  <c r="I216" i="1"/>
  <c r="W214" i="1"/>
  <c r="Y214" i="1" s="1"/>
  <c r="N214" i="1"/>
  <c r="M214" i="1"/>
  <c r="W213" i="1"/>
  <c r="Z213" i="1" s="1"/>
  <c r="N213" i="1"/>
  <c r="M213" i="1"/>
  <c r="W212" i="1"/>
  <c r="Z212" i="1" s="1"/>
  <c r="N212" i="1"/>
  <c r="M212" i="1"/>
  <c r="W211" i="1"/>
  <c r="X211" i="1" s="1"/>
  <c r="N211" i="1"/>
  <c r="M211" i="1"/>
  <c r="N210" i="1"/>
  <c r="I210" i="1"/>
  <c r="I211" i="1" s="1"/>
  <c r="I212" i="1" s="1"/>
  <c r="I213" i="1" s="1"/>
  <c r="I214" i="1" s="1"/>
  <c r="I215" i="1" s="1"/>
  <c r="W194" i="1"/>
  <c r="Z194" i="1" s="1"/>
  <c r="N194" i="1"/>
  <c r="M194" i="1"/>
  <c r="W195" i="1"/>
  <c r="Z195" i="1" s="1"/>
  <c r="N195" i="1"/>
  <c r="K195" i="1" s="1"/>
  <c r="M195" i="1"/>
  <c r="I195" i="1"/>
  <c r="I478" i="1" s="1"/>
  <c r="W193" i="1"/>
  <c r="Y193" i="1" s="1"/>
  <c r="N193" i="1"/>
  <c r="K193" i="1" s="1"/>
  <c r="M193" i="1"/>
  <c r="I193" i="1"/>
  <c r="W192" i="1"/>
  <c r="Z192" i="1" s="1"/>
  <c r="N192" i="1"/>
  <c r="J192" i="1" s="1"/>
  <c r="M192" i="1"/>
  <c r="W191" i="1"/>
  <c r="Z191" i="1" s="1"/>
  <c r="N191" i="1"/>
  <c r="J191" i="1" s="1"/>
  <c r="M191" i="1"/>
  <c r="W190" i="1"/>
  <c r="Z190" i="1" s="1"/>
  <c r="N190" i="1"/>
  <c r="K190" i="1" s="1"/>
  <c r="M190" i="1"/>
  <c r="W189" i="1"/>
  <c r="Y189" i="1" s="1"/>
  <c r="N189" i="1"/>
  <c r="K189" i="1" s="1"/>
  <c r="M189" i="1"/>
  <c r="N188" i="1"/>
  <c r="I188" i="1"/>
  <c r="I189" i="1" s="1"/>
  <c r="I190" i="1" s="1"/>
  <c r="I191" i="1" s="1"/>
  <c r="I192" i="1" s="1"/>
  <c r="I221" i="1" s="1"/>
  <c r="M162" i="1"/>
  <c r="M165" i="1"/>
  <c r="M166" i="1"/>
  <c r="M167" i="1"/>
  <c r="M168" i="1"/>
  <c r="W168" i="1"/>
  <c r="Z168" i="1" s="1"/>
  <c r="N168" i="1"/>
  <c r="K168" i="1" s="1"/>
  <c r="W167" i="1"/>
  <c r="Z167" i="1" s="1"/>
  <c r="N167" i="1"/>
  <c r="W166" i="1"/>
  <c r="Z166" i="1" s="1"/>
  <c r="N166" i="1"/>
  <c r="K166" i="1" s="1"/>
  <c r="W165" i="1"/>
  <c r="Y165" i="1" s="1"/>
  <c r="N165" i="1"/>
  <c r="K165" i="1" s="1"/>
  <c r="W162" i="1"/>
  <c r="Z162" i="1" s="1"/>
  <c r="N162" i="1"/>
  <c r="W161" i="1"/>
  <c r="Z161" i="1" s="1"/>
  <c r="N161" i="1"/>
  <c r="K161" i="1" s="1"/>
  <c r="M161" i="1"/>
  <c r="W160" i="1"/>
  <c r="X160" i="1" s="1"/>
  <c r="N160" i="1"/>
  <c r="K160" i="1" s="1"/>
  <c r="M160" i="1"/>
  <c r="W159" i="1"/>
  <c r="X159" i="1" s="1"/>
  <c r="N159" i="1"/>
  <c r="J159" i="1" s="1"/>
  <c r="M159" i="1"/>
  <c r="W158" i="1"/>
  <c r="Z158" i="1" s="1"/>
  <c r="N158" i="1"/>
  <c r="K158" i="1" s="1"/>
  <c r="M158" i="1"/>
  <c r="W157" i="1"/>
  <c r="Y157" i="1" s="1"/>
  <c r="N157" i="1"/>
  <c r="J157" i="1" s="1"/>
  <c r="M157" i="1"/>
  <c r="I156" i="1"/>
  <c r="I157" i="1" s="1"/>
  <c r="I158" i="1" s="1"/>
  <c r="I159" i="1" s="1"/>
  <c r="I160" i="1" s="1"/>
  <c r="I203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66" i="1"/>
  <c r="M462" i="1"/>
  <c r="M461" i="1"/>
  <c r="M460" i="1"/>
  <c r="M459" i="1"/>
  <c r="M458" i="1"/>
  <c r="M457" i="1"/>
  <c r="M454" i="1"/>
  <c r="M449" i="1"/>
  <c r="I449" i="1"/>
  <c r="M452" i="1"/>
  <c r="I452" i="1"/>
  <c r="I609" i="1" s="1"/>
  <c r="M450" i="1"/>
  <c r="I450" i="1"/>
  <c r="M456" i="1"/>
  <c r="M455" i="1"/>
  <c r="M453" i="1"/>
  <c r="I643" i="1" l="1"/>
  <c r="I646" i="1"/>
  <c r="J366" i="1"/>
  <c r="K366" i="1"/>
  <c r="I44" i="1"/>
  <c r="I47" i="1"/>
  <c r="I53" i="1" s="1"/>
  <c r="I55" i="1" s="1"/>
  <c r="I58" i="1"/>
  <c r="I49" i="1"/>
  <c r="I51" i="1" s="1"/>
  <c r="I424" i="1"/>
  <c r="I430" i="1" s="1"/>
  <c r="I207" i="1"/>
  <c r="I178" i="1"/>
  <c r="I277" i="11"/>
  <c r="I279" i="11"/>
  <c r="I351" i="1"/>
  <c r="I352" i="1"/>
  <c r="I265" i="1"/>
  <c r="I333" i="1" s="1"/>
  <c r="I317" i="1"/>
  <c r="I279" i="1"/>
  <c r="I280" i="1" s="1"/>
  <c r="I348" i="1" s="1"/>
  <c r="I346" i="1"/>
  <c r="K378" i="1"/>
  <c r="J378" i="1"/>
  <c r="K376" i="1"/>
  <c r="J376" i="1"/>
  <c r="K377" i="1"/>
  <c r="J377" i="1"/>
  <c r="K382" i="1"/>
  <c r="J382" i="1"/>
  <c r="K375" i="1"/>
  <c r="J375" i="1"/>
  <c r="I523" i="1"/>
  <c r="I521" i="1"/>
  <c r="I280" i="11"/>
  <c r="I278" i="11"/>
  <c r="I281" i="11" s="1"/>
  <c r="Z204" i="1"/>
  <c r="Y204" i="1"/>
  <c r="X206" i="1"/>
  <c r="Z199" i="1"/>
  <c r="X200" i="1"/>
  <c r="X203" i="1"/>
  <c r="Y203" i="1"/>
  <c r="Y199" i="1"/>
  <c r="Y200" i="1"/>
  <c r="X205" i="1"/>
  <c r="Y205" i="1"/>
  <c r="X201" i="1"/>
  <c r="Y174" i="1"/>
  <c r="J183" i="1"/>
  <c r="Y201" i="1"/>
  <c r="X202" i="1"/>
  <c r="Y206" i="1"/>
  <c r="X207" i="1"/>
  <c r="K175" i="1"/>
  <c r="Y202" i="1"/>
  <c r="Y207" i="1"/>
  <c r="X175" i="1"/>
  <c r="X177" i="1"/>
  <c r="X181" i="1"/>
  <c r="Z175" i="1"/>
  <c r="J182" i="1"/>
  <c r="J184" i="1"/>
  <c r="J179" i="1"/>
  <c r="X182" i="1"/>
  <c r="J174" i="1"/>
  <c r="J176" i="1"/>
  <c r="Y177" i="1"/>
  <c r="Y179" i="1"/>
  <c r="Y181" i="1"/>
  <c r="Y182" i="1"/>
  <c r="X183" i="1"/>
  <c r="Z174" i="1"/>
  <c r="X176" i="1"/>
  <c r="J177" i="1"/>
  <c r="Z179" i="1"/>
  <c r="X180" i="1"/>
  <c r="J181" i="1"/>
  <c r="Y183" i="1"/>
  <c r="X184" i="1"/>
  <c r="Y176" i="1"/>
  <c r="Y180" i="1"/>
  <c r="Y184" i="1"/>
  <c r="X504" i="1"/>
  <c r="Y504" i="1"/>
  <c r="X503" i="1"/>
  <c r="Y503" i="1"/>
  <c r="J440" i="1"/>
  <c r="I271" i="1"/>
  <c r="K254" i="1"/>
  <c r="I281" i="1"/>
  <c r="I349" i="1" s="1"/>
  <c r="K242" i="1"/>
  <c r="X476" i="1"/>
  <c r="Y476" i="1"/>
  <c r="Y501" i="1"/>
  <c r="Z502" i="1"/>
  <c r="Y473" i="1"/>
  <c r="Z501" i="1"/>
  <c r="X505" i="1"/>
  <c r="X502" i="1"/>
  <c r="Y505" i="1"/>
  <c r="X492" i="1"/>
  <c r="Y492" i="1"/>
  <c r="X477" i="1"/>
  <c r="K450" i="1"/>
  <c r="X490" i="1"/>
  <c r="Z470" i="1"/>
  <c r="X486" i="1"/>
  <c r="K447" i="1"/>
  <c r="Y490" i="1"/>
  <c r="X479" i="1"/>
  <c r="Y493" i="1"/>
  <c r="K444" i="1"/>
  <c r="K442" i="1"/>
  <c r="X472" i="1"/>
  <c r="Y477" i="1"/>
  <c r="Z479" i="1"/>
  <c r="Y481" i="1"/>
  <c r="Y482" i="1"/>
  <c r="Z486" i="1"/>
  <c r="X488" i="1"/>
  <c r="Y472" i="1"/>
  <c r="Z481" i="1"/>
  <c r="K449" i="1"/>
  <c r="K446" i="1"/>
  <c r="K443" i="1"/>
  <c r="K441" i="1"/>
  <c r="Y488" i="1"/>
  <c r="X474" i="1"/>
  <c r="Y478" i="1"/>
  <c r="K361" i="1"/>
  <c r="Z474" i="1"/>
  <c r="I480" i="1"/>
  <c r="X483" i="1"/>
  <c r="Y497" i="1"/>
  <c r="Y489" i="1"/>
  <c r="Y499" i="1"/>
  <c r="X470" i="1"/>
  <c r="Z483" i="1"/>
  <c r="Y485" i="1"/>
  <c r="Y495" i="1"/>
  <c r="I471" i="1"/>
  <c r="I472" i="1" s="1"/>
  <c r="J362" i="1"/>
  <c r="X471" i="1"/>
  <c r="Z473" i="1"/>
  <c r="X475" i="1"/>
  <c r="Z478" i="1"/>
  <c r="X480" i="1"/>
  <c r="Z482" i="1"/>
  <c r="X484" i="1"/>
  <c r="Z485" i="1"/>
  <c r="X487" i="1"/>
  <c r="Z489" i="1"/>
  <c r="X491" i="1"/>
  <c r="Z493" i="1"/>
  <c r="X494" i="1"/>
  <c r="Z495" i="1"/>
  <c r="X496" i="1"/>
  <c r="Z497" i="1"/>
  <c r="X498" i="1"/>
  <c r="Z499" i="1"/>
  <c r="X500" i="1"/>
  <c r="Y471" i="1"/>
  <c r="Y475" i="1"/>
  <c r="Y480" i="1"/>
  <c r="Y484" i="1"/>
  <c r="Y487" i="1"/>
  <c r="Y491" i="1"/>
  <c r="Y494" i="1"/>
  <c r="Y496" i="1"/>
  <c r="Y498" i="1"/>
  <c r="Y500" i="1"/>
  <c r="I232" i="1"/>
  <c r="I269" i="1"/>
  <c r="I337" i="1" s="1"/>
  <c r="K265" i="1"/>
  <c r="J277" i="1"/>
  <c r="K288" i="1"/>
  <c r="X364" i="1"/>
  <c r="X380" i="1"/>
  <c r="I292" i="1"/>
  <c r="Y379" i="1"/>
  <c r="J266" i="1"/>
  <c r="Z374" i="1"/>
  <c r="X378" i="1"/>
  <c r="Z379" i="1"/>
  <c r="Y380" i="1"/>
  <c r="X382" i="1"/>
  <c r="Y378" i="1"/>
  <c r="Y382" i="1"/>
  <c r="J289" i="1"/>
  <c r="X362" i="1"/>
  <c r="X376" i="1"/>
  <c r="X374" i="1"/>
  <c r="X375" i="1"/>
  <c r="Y375" i="1"/>
  <c r="Z446" i="1"/>
  <c r="Z445" i="1"/>
  <c r="J365" i="1"/>
  <c r="J374" i="1"/>
  <c r="Y376" i="1"/>
  <c r="X377" i="1"/>
  <c r="J292" i="1"/>
  <c r="Y377" i="1"/>
  <c r="Y280" i="1"/>
  <c r="Y442" i="1"/>
  <c r="X361" i="1"/>
  <c r="J363" i="1"/>
  <c r="Y364" i="1"/>
  <c r="X365" i="1"/>
  <c r="X368" i="1"/>
  <c r="X366" i="1"/>
  <c r="X254" i="1"/>
  <c r="J294" i="1"/>
  <c r="Y361" i="1"/>
  <c r="Y365" i="1"/>
  <c r="Y366" i="1"/>
  <c r="X460" i="1"/>
  <c r="J278" i="1"/>
  <c r="Y288" i="1"/>
  <c r="J369" i="1"/>
  <c r="Y268" i="1"/>
  <c r="X456" i="1"/>
  <c r="J279" i="1"/>
  <c r="X446" i="1"/>
  <c r="X289" i="1"/>
  <c r="Y291" i="1"/>
  <c r="X292" i="1"/>
  <c r="X293" i="1"/>
  <c r="Y362" i="1"/>
  <c r="X363" i="1"/>
  <c r="J364" i="1"/>
  <c r="Y368" i="1"/>
  <c r="X369" i="1"/>
  <c r="X452" i="1"/>
  <c r="X288" i="1"/>
  <c r="J290" i="1"/>
  <c r="Z291" i="1"/>
  <c r="Y292" i="1"/>
  <c r="Y363" i="1"/>
  <c r="Y369" i="1"/>
  <c r="X464" i="1"/>
  <c r="X448" i="1"/>
  <c r="X277" i="1"/>
  <c r="X266" i="1"/>
  <c r="Z462" i="1"/>
  <c r="Z458" i="1"/>
  <c r="Z454" i="1"/>
  <c r="Z450" i="1"/>
  <c r="Y277" i="1"/>
  <c r="Z280" i="1"/>
  <c r="J283" i="1"/>
  <c r="X447" i="1"/>
  <c r="Y445" i="1"/>
  <c r="X443" i="1"/>
  <c r="X442" i="1"/>
  <c r="Y289" i="1"/>
  <c r="X290" i="1"/>
  <c r="J291" i="1"/>
  <c r="Y293" i="1"/>
  <c r="X294" i="1"/>
  <c r="X257" i="1"/>
  <c r="Z466" i="1"/>
  <c r="X462" i="1"/>
  <c r="X458" i="1"/>
  <c r="X454" i="1"/>
  <c r="X450" i="1"/>
  <c r="Z441" i="1"/>
  <c r="Y290" i="1"/>
  <c r="Y294" i="1"/>
  <c r="Z257" i="1"/>
  <c r="Y465" i="1"/>
  <c r="Y461" i="1"/>
  <c r="Y457" i="1"/>
  <c r="Y453" i="1"/>
  <c r="Y449" i="1"/>
  <c r="X278" i="1"/>
  <c r="Y441" i="1"/>
  <c r="Z444" i="1"/>
  <c r="Z440" i="1"/>
  <c r="Z447" i="1"/>
  <c r="Y444" i="1"/>
  <c r="Z443" i="1"/>
  <c r="Y440" i="1"/>
  <c r="X282" i="1"/>
  <c r="X281" i="1"/>
  <c r="Y281" i="1"/>
  <c r="J281" i="1"/>
  <c r="X265" i="1"/>
  <c r="J267" i="1"/>
  <c r="Z268" i="1"/>
  <c r="J271" i="1"/>
  <c r="Y466" i="1"/>
  <c r="X465" i="1"/>
  <c r="Z463" i="1"/>
  <c r="X461" i="1"/>
  <c r="Z459" i="1"/>
  <c r="X457" i="1"/>
  <c r="Z455" i="1"/>
  <c r="X453" i="1"/>
  <c r="Z451" i="1"/>
  <c r="X449" i="1"/>
  <c r="Y278" i="1"/>
  <c r="X279" i="1"/>
  <c r="J280" i="1"/>
  <c r="Y282" i="1"/>
  <c r="X283" i="1"/>
  <c r="Y265" i="1"/>
  <c r="Z464" i="1"/>
  <c r="Y463" i="1"/>
  <c r="Z460" i="1"/>
  <c r="Y459" i="1"/>
  <c r="Z456" i="1"/>
  <c r="Y455" i="1"/>
  <c r="Z452" i="1"/>
  <c r="Y451" i="1"/>
  <c r="Z448" i="1"/>
  <c r="Y279" i="1"/>
  <c r="Y283" i="1"/>
  <c r="Z256" i="1"/>
  <c r="X270" i="1"/>
  <c r="X269" i="1"/>
  <c r="Y269" i="1"/>
  <c r="J269" i="1"/>
  <c r="Y266" i="1"/>
  <c r="X267" i="1"/>
  <c r="J268" i="1"/>
  <c r="Y270" i="1"/>
  <c r="X271" i="1"/>
  <c r="K258" i="1"/>
  <c r="Y267" i="1"/>
  <c r="Y271" i="1"/>
  <c r="J260" i="1"/>
  <c r="J255" i="1"/>
  <c r="X259" i="1"/>
  <c r="Y258" i="1"/>
  <c r="Y254" i="1"/>
  <c r="X255" i="1"/>
  <c r="J256" i="1"/>
  <c r="Y255" i="1"/>
  <c r="X256" i="1"/>
  <c r="J257" i="1"/>
  <c r="Z258" i="1"/>
  <c r="Y259" i="1"/>
  <c r="X260" i="1"/>
  <c r="Y260" i="1"/>
  <c r="Y229" i="1"/>
  <c r="Z229" i="1"/>
  <c r="J235" i="1"/>
  <c r="J230" i="1"/>
  <c r="Y230" i="1"/>
  <c r="K231" i="1"/>
  <c r="Z233" i="1"/>
  <c r="Y234" i="1"/>
  <c r="X230" i="1"/>
  <c r="Y233" i="1"/>
  <c r="X234" i="1"/>
  <c r="X235" i="1"/>
  <c r="J246" i="1"/>
  <c r="Z232" i="1"/>
  <c r="J232" i="1"/>
  <c r="X231" i="1"/>
  <c r="J245" i="1"/>
  <c r="J229" i="1"/>
  <c r="Y231" i="1"/>
  <c r="X232" i="1"/>
  <c r="J233" i="1"/>
  <c r="Y235" i="1"/>
  <c r="J248" i="1"/>
  <c r="X242" i="1"/>
  <c r="J243" i="1"/>
  <c r="Y244" i="1"/>
  <c r="Y245" i="1"/>
  <c r="X244" i="1"/>
  <c r="X245" i="1"/>
  <c r="X246" i="1"/>
  <c r="X221" i="1"/>
  <c r="Y242" i="1"/>
  <c r="X243" i="1"/>
  <c r="J244" i="1"/>
  <c r="Y246" i="1"/>
  <c r="X247" i="1"/>
  <c r="X248" i="1"/>
  <c r="Y243" i="1"/>
  <c r="Y247" i="1"/>
  <c r="Y248" i="1"/>
  <c r="Y216" i="1"/>
  <c r="J189" i="1"/>
  <c r="X212" i="1"/>
  <c r="X218" i="1"/>
  <c r="X219" i="1"/>
  <c r="X214" i="1"/>
  <c r="Y218" i="1"/>
  <c r="X220" i="1"/>
  <c r="Y219" i="1"/>
  <c r="J16" i="1"/>
  <c r="Y211" i="1"/>
  <c r="Z214" i="1"/>
  <c r="Y220" i="1"/>
  <c r="Z211" i="1"/>
  <c r="Y212" i="1"/>
  <c r="X213" i="1"/>
  <c r="Z216" i="1"/>
  <c r="X217" i="1"/>
  <c r="Y221" i="1"/>
  <c r="X222" i="1"/>
  <c r="Y213" i="1"/>
  <c r="Y217" i="1"/>
  <c r="Y222" i="1"/>
  <c r="Y15" i="1"/>
  <c r="K191" i="1"/>
  <c r="K192" i="1"/>
  <c r="J195" i="1"/>
  <c r="X192" i="1"/>
  <c r="X195" i="1"/>
  <c r="X190" i="1"/>
  <c r="X191" i="1"/>
  <c r="X194" i="1"/>
  <c r="X157" i="1"/>
  <c r="J160" i="1"/>
  <c r="X165" i="1"/>
  <c r="Y190" i="1"/>
  <c r="Y191" i="1"/>
  <c r="Y194" i="1"/>
  <c r="Z157" i="1"/>
  <c r="Z165" i="1"/>
  <c r="J193" i="1"/>
  <c r="Z189" i="1"/>
  <c r="Z193" i="1"/>
  <c r="J168" i="1"/>
  <c r="X189" i="1"/>
  <c r="J190" i="1"/>
  <c r="Y192" i="1"/>
  <c r="X193" i="1"/>
  <c r="Y195" i="1"/>
  <c r="J161" i="1"/>
  <c r="Y19" i="1"/>
  <c r="Z22" i="1"/>
  <c r="X22" i="1"/>
  <c r="J158" i="1"/>
  <c r="Y158" i="1"/>
  <c r="J166" i="1"/>
  <c r="Y23" i="1"/>
  <c r="K15" i="1"/>
  <c r="K159" i="1"/>
  <c r="Y159" i="1"/>
  <c r="Y166" i="1"/>
  <c r="Z159" i="1"/>
  <c r="X161" i="1"/>
  <c r="X166" i="1"/>
  <c r="X167" i="1"/>
  <c r="Y20" i="1"/>
  <c r="Z19" i="1"/>
  <c r="K157" i="1"/>
  <c r="Y160" i="1"/>
  <c r="Y21" i="1"/>
  <c r="Z21" i="1"/>
  <c r="Y14" i="1"/>
  <c r="Z14" i="1"/>
  <c r="X23" i="1"/>
  <c r="Z20" i="1"/>
  <c r="X158" i="1"/>
  <c r="Z160" i="1"/>
  <c r="Y161" i="1"/>
  <c r="X162" i="1"/>
  <c r="J165" i="1"/>
  <c r="Y167" i="1"/>
  <c r="X168" i="1"/>
  <c r="Y162" i="1"/>
  <c r="Y168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52" i="1"/>
  <c r="K453" i="1"/>
  <c r="K455" i="1"/>
  <c r="K456" i="1"/>
  <c r="I453" i="1"/>
  <c r="I455" i="1"/>
  <c r="I50" i="1" l="1"/>
  <c r="I57" i="1"/>
  <c r="I61" i="1"/>
  <c r="I46" i="1"/>
  <c r="I59" i="1" s="1"/>
  <c r="I60" i="1"/>
  <c r="I266" i="1"/>
  <c r="I267" i="1" s="1"/>
  <c r="I369" i="1"/>
  <c r="I473" i="1"/>
  <c r="I456" i="1"/>
  <c r="I56" i="1" l="1"/>
  <c r="I48" i="1"/>
  <c r="I54" i="1" s="1"/>
  <c r="I334" i="1"/>
  <c r="I268" i="1"/>
  <c r="I335" i="1"/>
  <c r="I182" i="1"/>
  <c r="I18" i="1"/>
  <c r="I20" i="1"/>
  <c r="I294" i="1" l="1"/>
  <c r="I336" i="1"/>
  <c r="I183" i="1"/>
  <c r="I23" i="1"/>
  <c r="I21" i="1"/>
  <c r="I222" i="1" s="1"/>
  <c r="I446" i="1" l="1"/>
  <c r="I181" i="1"/>
  <c r="I161" i="1"/>
  <c r="I165" i="1"/>
  <c r="I168" i="1"/>
  <c r="I166" i="1"/>
  <c r="I518" i="1" l="1"/>
  <c r="I520" i="1"/>
  <c r="I219" i="1"/>
  <c r="I204" i="1"/>
  <c r="I444" i="1"/>
  <c r="I605" i="1" s="1"/>
  <c r="I474" i="1"/>
  <c r="I218" i="1"/>
</calcChain>
</file>

<file path=xl/sharedStrings.xml><?xml version="1.0" encoding="utf-8"?>
<sst xmlns="http://schemas.openxmlformats.org/spreadsheetml/2006/main" count="5234" uniqueCount="827">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</sst>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186"/>
  <sheetViews>
    <sheetView tabSelected="1" topLeftCell="A1154" zoomScale="85" zoomScaleNormal="85" workbookViewId="0">
      <pane xSplit="2" topLeftCell="C1" activePane="topRight" state="frozen"/>
      <selection activeCell="A331" sqref="A331"/>
      <selection pane="topRight" activeCell="B1175" sqref="B1175"/>
    </sheetView>
  </sheetViews>
  <sheetFormatPr defaultRowHeight="14.4" x14ac:dyDescent="0.3"/>
  <cols>
    <col min="2" max="2" width="34.77734375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2.10937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1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1" si="27">CONCATENATE(B45," ",C45,"(",D45,")",",")</f>
        <v>DESCRIPTION_SOURCED VARCHAR(3000),</v>
      </c>
      <c r="O45" s="1" t="s">
        <v>14</v>
      </c>
      <c r="P45" t="s">
        <v>394</v>
      </c>
      <c r="W45" s="17" t="str">
        <f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>CONCATENATE("""",W45,"""",":","""","""",",")</f>
        <v>"descriptionSourced":"",</v>
      </c>
      <c r="Y45" s="22" t="str">
        <f t="shared" ref="Y45:Y61" si="28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0" si="29">CONCATENATE(LEFT(CONCATENATE(" ADD "," ",N46,";"),LEN(CONCATENATE(" ADD "," ",N46,";"))-2),";")</f>
        <v xml:space="preserve"> ADD  TASK_COUNT FLOAT(24);</v>
      </c>
      <c r="K46" s="21" t="str">
        <f t="shared" ref="K46:K60" si="30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ref="W46:W60" si="31">CONCATENATE(,LOWER(O46),UPPER(LEFT(P46,1)),LOWER(RIGHT(P46,LEN(P46)-IF(LEN(P46)&gt;0,1,LEN(P46)))),UPPER(LEFT(Q46,1)),LOWER(RIGHT(Q46,LEN(Q46)-IF(LEN(Q46)&gt;0,1,LEN(Q46)))),UPPER(LEFT(R46,1)),LOWER(RIGHT(R46,LEN(R46)-IF(LEN(R46)&gt;0,1,LEN(R46)))),UPPER(LEFT(S46,1)),LOWER(RIGHT(S46,LEN(S46)-IF(LEN(S46)&gt;0,1,LEN(S46)))),UPPER(LEFT(T46,1)),LOWER(RIGHT(T46,LEN(T46)-IF(LEN(T46)&gt;0,1,LEN(T46)))),UPPER(LEFT(U46,1)),LOWER(RIGHT(U46,LEN(U46)-IF(LEN(U46)&gt;0,1,LEN(U46)))),UPPER(LEFT(V46,1)),LOWER(RIGHT(V46,LEN(V46)-IF(LEN(V46)&gt;0,1,LEN(V46)))))</f>
        <v>taskCount</v>
      </c>
      <c r="X46" s="3" t="str">
        <f t="shared" ref="X46:X60" si="32">CONCATENATE("""",W46,"""",":","""","""",",")</f>
        <v>"taskCount":"",</v>
      </c>
      <c r="Y46" s="22" t="str">
        <f t="shared" si="28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29"/>
        <v xml:space="preserve"> ADD  INPUT_COUNT FLOAT(24);</v>
      </c>
      <c r="K47" s="21" t="str">
        <f t="shared" si="30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31"/>
        <v>inputCount</v>
      </c>
      <c r="X47" s="3" t="str">
        <f t="shared" si="32"/>
        <v>"inputCount":"",</v>
      </c>
      <c r="Y47" s="22" t="str">
        <f t="shared" si="28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29"/>
        <v xml:space="preserve"> ADD  BUG_COUNT FLOAT(24);</v>
      </c>
      <c r="K48" s="21" t="str">
        <f t="shared" si="30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31"/>
        <v>bugCount</v>
      </c>
      <c r="X48" s="3" t="str">
        <f t="shared" si="32"/>
        <v>"bugCount":"",</v>
      </c>
      <c r="Y48" s="22" t="str">
        <f t="shared" si="28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>CONCATENATE(LEFT(CONCATENATE(" ADD "," ",N49,";"),LEN(CONCATENATE(" ADD "," ",N49,";"))-2),";")</f>
        <v xml:space="preserve"> ADD  UPDATE_COUNT FLOAT(24);</v>
      </c>
      <c r="K49" s="21" t="str">
        <f>CONCATENATE(LEFT(CONCATENATE("  ALTER COLUMN  "," ",N49,";"),LEN(CONCATENATE("  ALTER COLUMN  "," ",N49,";"))-2),";")</f>
        <v xml:space="preserve">  ALTER COLUMN   UPDATE_COUNT FLOAT(24);</v>
      </c>
      <c r="L49" s="12"/>
      <c r="M49" s="18"/>
      <c r="N49" s="5" t="str">
        <f>CONCATENATE(B49," ",C49,"(",D49,")",",")</f>
        <v>UPDATE_COUNT FLOAT(24),</v>
      </c>
      <c r="O49" s="1" t="s">
        <v>410</v>
      </c>
      <c r="P49" t="s">
        <v>214</v>
      </c>
      <c r="W49" s="17" t="str">
        <f>CONCATENATE(,LOWER(O49),UPPER(LEFT(P49,1)),LOWER(RIGHT(P49,LEN(P49)-IF(LEN(P49)&gt;0,1,LEN(P49)))),UPPER(LEFT(Q49,1)),LOWER(RIGHT(Q49,LEN(Q49)-IF(LEN(Q49)&gt;0,1,LEN(Q49)))),UPPER(LEFT(R49,1)),LOWER(RIGHT(R49,LEN(R49)-IF(LEN(R49)&gt;0,1,LEN(R49)))),UPPER(LEFT(S49,1)),LOWER(RIGHT(S49,LEN(S49)-IF(LEN(S49)&gt;0,1,LEN(S49)))),UPPER(LEFT(T49,1)),LOWER(RIGHT(T49,LEN(T49)-IF(LEN(T49)&gt;0,1,LEN(T49)))),UPPER(LEFT(U49,1)),LOWER(RIGHT(U49,LEN(U49)-IF(LEN(U49)&gt;0,1,LEN(U49)))),UPPER(LEFT(V49,1)),LOWER(RIGHT(V49,LEN(V49)-IF(LEN(V49)&gt;0,1,LEN(V49)))))</f>
        <v>updateCount</v>
      </c>
      <c r="X49" s="3" t="str">
        <f>CONCATENATE("""",W49,"""",":","""","""",",")</f>
        <v>"updateCount":"",</v>
      </c>
      <c r="Y49" s="22" t="str">
        <f>CONCATENATE("public static String ",,B49,,"=","""",W49,""";")</f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>CONCATENATE(LEFT(CONCATENATE(" ADD "," ",N50,";"),LEN(CONCATENATE(" ADD "," ",N50,";"))-2),";")</f>
        <v xml:space="preserve"> ADD  COMMENT_COUNT FLOAT(24);</v>
      </c>
      <c r="K50" s="21" t="str">
        <f>CONCATENATE(LEFT(CONCATENATE("  ALTER COLUMN  "," ",N50,";"),LEN(CONCATENATE("  ALTER COLUMN  "," ",N50,";"))-2),";")</f>
        <v xml:space="preserve">  ALTER COLUMN   COMMENT_COUNT FLOAT(24);</v>
      </c>
      <c r="L50" s="12"/>
      <c r="M50" s="18"/>
      <c r="N50" s="5" t="str">
        <f>CONCATENATE(B50," ",C50,"(",D50,")",",")</f>
        <v>COMMENT_COUNT FLOAT(24),</v>
      </c>
      <c r="O50" s="1" t="s">
        <v>323</v>
      </c>
      <c r="P50" t="s">
        <v>214</v>
      </c>
      <c r="W50" s="17" t="str">
        <f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commentCount</v>
      </c>
      <c r="X50" s="3" t="str">
        <f>CONCATENATE("""",W50,"""",":","""","""",",")</f>
        <v>"commentCount":"",</v>
      </c>
      <c r="Y50" s="22" t="str">
        <f>CONCATENATE("public static String ",,B50,,"=","""",W50,""";")</f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>CONCATENATE(LEFT(CONCATENATE(" ADD "," ",N51,";"),LEN(CONCATENATE(" ADD "," ",N51,";"))-2),";")</f>
        <v xml:space="preserve"> ADD  ESTIMATED_HOURS FLOAT(24);</v>
      </c>
      <c r="K51" s="21" t="str">
        <f>CONCATENATE(LEFT(CONCATENATE("  ALTER COLUMN  "," ",N51,";"),LEN(CONCATENATE("  ALTER COLUMN  "," ",N51,";"))-2),";")</f>
        <v xml:space="preserve">  ALTER COLUMN   ESTIMATED_HOURS FLOAT(24);</v>
      </c>
      <c r="L51" s="12"/>
      <c r="M51" s="18" t="str">
        <f>CONCATENATE(B51,",")</f>
        <v>ESTIMATED_HOURS,</v>
      </c>
      <c r="N51" s="5" t="str">
        <f>CONCATENATE(B51," ",C51,"(",D51,")",",")</f>
        <v>ESTIMATED_HOURS FLOAT(24),</v>
      </c>
      <c r="O51" s="1" t="s">
        <v>405</v>
      </c>
      <c r="P51" t="s">
        <v>406</v>
      </c>
      <c r="W51" s="17" t="str">
        <f>CONCATENATE(,LOWER(O51),UPPER(LEFT(P51,1)),LOWER(RIGHT(P51,LEN(P51)-IF(LEN(P51)&gt;0,1,LEN(P51)))),UPPER(LEFT(Q51,1)),LOWER(RIGHT(Q51,LEN(Q51)-IF(LEN(Q51)&gt;0,1,LEN(Q51)))),UPPER(LEFT(R51,1)),LOWER(RIGHT(R51,LEN(R51)-IF(LEN(R51)&gt;0,1,LEN(R51)))),UPPER(LEFT(S51,1)),LOWER(RIGHT(S51,LEN(S51)-IF(LEN(S51)&gt;0,1,LEN(S51)))),UPPER(LEFT(T51,1)),LOWER(RIGHT(T51,LEN(T51)-IF(LEN(T51)&gt;0,1,LEN(T51)))),UPPER(LEFT(U51,1)),LOWER(RIGHT(U51,LEN(U51)-IF(LEN(U51)&gt;0,1,LEN(U51)))),UPPER(LEFT(V51,1)),LOWER(RIGHT(V51,LEN(V51)-IF(LEN(V51)&gt;0,1,LEN(V51)))))</f>
        <v>estimatedHours</v>
      </c>
      <c r="X51" s="3" t="str">
        <f>CONCATENATE("""",W51,"""",":","""","""",",")</f>
        <v>"estimatedHours":"",</v>
      </c>
      <c r="Y51" s="22" t="str">
        <f>CONCATENATE("public static String ",,B51,,"=","""",W51,""";")</f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>CONCATENATE(LEFT(CONCATENATE(" ADD "," ",N52,";"),LEN(CONCATENATE(" ADD "," ",N52,";"))-2),";")</f>
        <v xml:space="preserve"> ADD  IS_API VARCHAR(300);</v>
      </c>
      <c r="K52" s="21" t="str">
        <f>CONCATENATE(LEFT(CONCATENATE("  ALTER COLUMN  "," ",N52,";"),LEN(CONCATENATE("  ALTER COLUMN  "," ",N52,";"))-2),";")</f>
        <v xml:space="preserve">  ALTER COLUMN   IS_API VARCHAR(300);</v>
      </c>
      <c r="L52" s="12"/>
      <c r="M52" s="18" t="str">
        <f>CONCATENATE(B52,",")</f>
        <v>IS_API,</v>
      </c>
      <c r="N52" s="5" t="str">
        <f>CONCATENATE(B52," ",C52,"(",D52,")",",")</f>
        <v>IS_API VARCHAR(300),</v>
      </c>
      <c r="O52" s="1" t="s">
        <v>112</v>
      </c>
      <c r="P52" t="s">
        <v>702</v>
      </c>
      <c r="W52" s="17" t="str">
        <f>CONCATENATE(,LOWER(O52),UPPER(LEFT(P52,1)),LOWER(RIGHT(P52,LEN(P52)-IF(LEN(P52)&gt;0,1,LEN(P52)))),UPPER(LEFT(Q52,1)),LOWER(RIGHT(Q52,LEN(Q52)-IF(LEN(Q52)&gt;0,1,LEN(Q52)))),UPPER(LEFT(R52,1)),LOWER(RIGHT(R52,LEN(R52)-IF(LEN(R52)&gt;0,1,LEN(R52)))),UPPER(LEFT(S52,1)),LOWER(RIGHT(S52,LEN(S52)-IF(LEN(S52)&gt;0,1,LEN(S52)))),UPPER(LEFT(T52,1)),LOWER(RIGHT(T52,LEN(T52)-IF(LEN(T52)&gt;0,1,LEN(T52)))),UPPER(LEFT(U52,1)),LOWER(RIGHT(U52,LEN(U52)-IF(LEN(U52)&gt;0,1,LEN(U52)))),UPPER(LEFT(V52,1)),LOWER(RIGHT(V52,LEN(V52)-IF(LEN(V52)&gt;0,1,LEN(V52)))))</f>
        <v>isApi</v>
      </c>
      <c r="X52" s="3" t="str">
        <f>CONCATENATE("""",W52,"""",":","""","""",",")</f>
        <v>"isApi":"",</v>
      </c>
      <c r="Y52" s="22" t="str">
        <f>CONCATENATE("public static String ",,B52,,"=","""",W52,""";")</f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29"/>
        <v xml:space="preserve"> ADD  PARAM_1 TEXT();</v>
      </c>
      <c r="K53" s="21" t="str">
        <f t="shared" si="30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31"/>
        <v>param1</v>
      </c>
      <c r="X53" s="3" t="str">
        <f t="shared" si="32"/>
        <v>"param1":"",</v>
      </c>
      <c r="Y53" s="22" t="str">
        <f t="shared" si="28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29"/>
        <v xml:space="preserve"> ADD  PARAM_2 TEXT();</v>
      </c>
      <c r="K54" s="21" t="str">
        <f t="shared" si="30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31"/>
        <v>param2</v>
      </c>
      <c r="X54" s="3" t="str">
        <f t="shared" si="32"/>
        <v>"param2":"",</v>
      </c>
      <c r="Y54" s="22" t="str">
        <f t="shared" si="28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29"/>
        <v xml:space="preserve"> ADD  PARAM_3 TEXT();</v>
      </c>
      <c r="K55" s="21" t="str">
        <f t="shared" si="30"/>
        <v xml:space="preserve">  ALTER COLUMN   PARAM_3 TEXT();</v>
      </c>
      <c r="L55" s="12"/>
      <c r="M55" s="18" t="str">
        <f t="shared" ref="M55:M61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31"/>
        <v>param3</v>
      </c>
      <c r="X55" s="3" t="str">
        <f t="shared" si="32"/>
        <v>"param3":"",</v>
      </c>
      <c r="Y55" s="22" t="str">
        <f t="shared" si="28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>CONCATENATE(LEFT(CONCATENATE(" ADD "," ",N56,";"),LEN(CONCATENATE(" ADD "," ",N56,";"))-2),";")</f>
        <v xml:space="preserve"> ADD  JIRA_ID VARCHAR(300);</v>
      </c>
      <c r="K56" s="21" t="str">
        <f>CONCATENATE(LEFT(CONCATENATE("  ALTER COLUMN  "," ",N56,";"),LEN(CONCATENATE("  ALTER COLUMN  "," ",N56,";"))-2),";")</f>
        <v xml:space="preserve">  ALTER COLUMN   JIRA_ID VARCHAR(300);</v>
      </c>
      <c r="L56" s="12"/>
      <c r="M56" s="18" t="str">
        <f t="shared" si="33"/>
        <v>JIRA_ID,</v>
      </c>
      <c r="N56" s="5" t="str">
        <f>CONCATENATE(B56," ",C56,"(",D56,")",",")</f>
        <v>JIRA_ID VARCHAR(300),</v>
      </c>
      <c r="O56" s="1" t="s">
        <v>699</v>
      </c>
      <c r="P56" t="s">
        <v>2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jiraId</v>
      </c>
      <c r="X56" s="3" t="str">
        <f>CONCATENATE("""",W56,"""",":","""","""",",")</f>
        <v>"jiraId":"",</v>
      </c>
      <c r="Y56" s="22" t="str">
        <f>CONCATENATE("public static String ",,B56,,"=","""",W56,""";")</f>
        <v>public static String JIRA_ID="jiraId";</v>
      </c>
      <c r="Z56" s="7" t="str">
        <f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>CONCATENATE(LEFT(CONCATENATE(" ADD "," ",N57,";"),LEN(CONCATENATE(" ADD "," ",N57,";"))-2),";")</f>
        <v xml:space="preserve"> ADD  FK_OWNER_ID VARCHAR(300);</v>
      </c>
      <c r="K57" s="21" t="str">
        <f>CONCATENATE(LEFT(CONCATENATE("  ALTER COLUMN  "," ",N57,";"),LEN(CONCATENATE("  ALTER COLUMN  "," ",N57,";"))-2),";")</f>
        <v xml:space="preserve">  ALTER COLUMN   FK_OWNER_ID VARCHAR(300);</v>
      </c>
      <c r="L57" s="12"/>
      <c r="M57" s="18" t="str">
        <f>CONCATENATE(B57,",")</f>
        <v>FK_OWNER_ID,</v>
      </c>
      <c r="N57" s="5" t="str">
        <f>CONCATENATE(B57," ",C57,"(",D57,")",",")</f>
        <v>FK_OWNER_ID VARCHAR(300),</v>
      </c>
      <c r="O57" s="1" t="s">
        <v>10</v>
      </c>
      <c r="P57" t="s">
        <v>146</v>
      </c>
      <c r="Q57" t="s">
        <v>2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fkOwnerId</v>
      </c>
      <c r="X57" s="3" t="str">
        <f>CONCATENATE("""",W57,"""",":","""","""",",")</f>
        <v>"fkOwnerId":"",</v>
      </c>
      <c r="Y57" s="22" t="str">
        <f>CONCATENATE("public static String ",,B57,,"=","""",W57,""";")</f>
        <v>public static String FK_OWNER_ID="fkOwnerId";</v>
      </c>
      <c r="Z57" s="7" t="str">
        <f>CONCATENATE("private String ",W57,"=","""""",";")</f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>CONCATENATE(LEFT(CONCATENATE(" ADD "," ",N58,";"),LEN(CONCATENATE(" ADD "," ",N58,";"))-2),";")</f>
        <v xml:space="preserve"> ADD  SHOW_PROTOTYPE VARCHAR(300);</v>
      </c>
      <c r="K58" s="21" t="str">
        <f>CONCATENATE(LEFT(CONCATENATE("  ALTER COLUMN  "," ",N58,";"),LEN(CONCATENATE("  ALTER COLUMN  "," ",N58,";"))-2),";")</f>
        <v xml:space="preserve">  ALTER COLUMN   SHOW_PROTOTYPE VARCHAR(300);</v>
      </c>
      <c r="L58" s="12"/>
      <c r="M58" s="18" t="str">
        <f t="shared" si="33"/>
        <v>SHOW_PROTOTYPE,</v>
      </c>
      <c r="N58" s="5" t="str">
        <f>CONCATENATE(B58," ",C58,"(",D58,")",",")</f>
        <v>SHOW_PROTOTYPE VARCHAR(300),</v>
      </c>
      <c r="O58" s="1" t="s">
        <v>737</v>
      </c>
      <c r="P58" t="s">
        <v>738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showPrototype</v>
      </c>
      <c r="X58" s="3" t="str">
        <f>CONCATENATE("""",W58,"""",":","""","""",",")</f>
        <v>"showPrototype":"",</v>
      </c>
      <c r="Y58" s="22" t="str">
        <f>CONCATENATE("public static String ",,B58,,"=","""",W58,""";")</f>
        <v>public static String SHOW_PROTOTYPE="showPrototype";</v>
      </c>
      <c r="Z58" s="7" t="str">
        <f>CONCATENATE("private String ",W58,"=","""""",";")</f>
        <v>private String showPrototype="";</v>
      </c>
    </row>
    <row r="59" spans="2:26" ht="19.2" x14ac:dyDescent="0.45">
      <c r="B59" s="1" t="s">
        <v>698</v>
      </c>
      <c r="C59" s="1" t="s">
        <v>1</v>
      </c>
      <c r="D59" s="4">
        <v>300</v>
      </c>
      <c r="I59" t="str">
        <f>I46</f>
        <v>ALTER TABLE TM_BACKLOG</v>
      </c>
      <c r="J59" t="str">
        <f>CONCATENATE(LEFT(CONCATENATE(" ADD "," ",N59,";"),LEN(CONCATENATE(" ADD "," ",N59,";"))-2),";")</f>
        <v xml:space="preserve"> ADD  JIRA_KEY VARCHAR(300);</v>
      </c>
      <c r="K59" s="21" t="str">
        <f>CONCATENATE(LEFT(CONCATENATE("  ALTER COLUMN  "," ",N59,";"),LEN(CONCATENATE("  ALTER COLUMN  "," ",N59,";"))-2),";")</f>
        <v xml:space="preserve">  ALTER COLUMN   JIRA_KEY VARCHAR(300);</v>
      </c>
      <c r="L59" s="12"/>
      <c r="M59" s="18" t="str">
        <f t="shared" si="33"/>
        <v>JIRA_KEY,</v>
      </c>
      <c r="N59" s="5" t="str">
        <f>CONCATENATE(B59," ",C59,"(",D59,")",",")</f>
        <v>JIRA_KEY VARCHAR(300),</v>
      </c>
      <c r="O59" s="1" t="s">
        <v>699</v>
      </c>
      <c r="P59" t="s">
        <v>43</v>
      </c>
      <c r="W59" s="17" t="str">
        <f>CONCATENATE(,LOWER(O59),UPPER(LEFT(P59,1)),LOWER(RIGHT(P59,LEN(P59)-IF(LEN(P59)&gt;0,1,LEN(P59)))),UPPER(LEFT(Q59,1)),LOWER(RIGHT(Q59,LEN(Q59)-IF(LEN(Q59)&gt;0,1,LEN(Q59)))),UPPER(LEFT(R59,1)),LOWER(RIGHT(R59,LEN(R59)-IF(LEN(R59)&gt;0,1,LEN(R59)))),UPPER(LEFT(S59,1)),LOWER(RIGHT(S59,LEN(S59)-IF(LEN(S59)&gt;0,1,LEN(S59)))),UPPER(LEFT(T59,1)),LOWER(RIGHT(T59,LEN(T59)-IF(LEN(T59)&gt;0,1,LEN(T59)))),UPPER(LEFT(U59,1)),LOWER(RIGHT(U59,LEN(U59)-IF(LEN(U59)&gt;0,1,LEN(U59)))),UPPER(LEFT(V59,1)),LOWER(RIGHT(V59,LEN(V59)-IF(LEN(V59)&gt;0,1,LEN(V59)))))</f>
        <v>jiraKey</v>
      </c>
      <c r="X59" s="3" t="str">
        <f>CONCATENATE("""",W59,"""",":","""","""",",")</f>
        <v>"jiraKey":"",</v>
      </c>
      <c r="Y59" s="22" t="str">
        <f>CONCATENATE("public static String ",,B59,,"=","""",W59,""";")</f>
        <v>public static String JIRA_KEY="jiraKey";</v>
      </c>
      <c r="Z59" s="7" t="str">
        <f>CONCATENATE("private String ",W59,"=","""""",";")</f>
        <v>private String jiraKey="";</v>
      </c>
    </row>
    <row r="60" spans="2:26" ht="19.2" x14ac:dyDescent="0.45">
      <c r="B60" s="1" t="s">
        <v>401</v>
      </c>
      <c r="C60" s="1" t="s">
        <v>1</v>
      </c>
      <c r="D60" s="4">
        <v>24</v>
      </c>
      <c r="I60" t="str">
        <f>I47</f>
        <v>ALTER TABLE TM_BACKLOG</v>
      </c>
      <c r="J60" t="str">
        <f t="shared" si="29"/>
        <v xml:space="preserve"> ADD  SPENT_HOURS VARCHAR(24);</v>
      </c>
      <c r="K60" s="21" t="str">
        <f t="shared" si="30"/>
        <v xml:space="preserve">  ALTER COLUMN   SPENT_HOURS VARCHAR(24);</v>
      </c>
      <c r="L60" s="12"/>
      <c r="M60" s="18" t="str">
        <f t="shared" si="33"/>
        <v>SPENT_HOURS,</v>
      </c>
      <c r="N60" s="5" t="str">
        <f t="shared" si="27"/>
        <v>SPENT_HOURS VARCHAR(24),</v>
      </c>
      <c r="O60" s="1" t="s">
        <v>407</v>
      </c>
      <c r="P60" t="s">
        <v>406</v>
      </c>
      <c r="W60" s="17" t="str">
        <f t="shared" si="31"/>
        <v>spentHours</v>
      </c>
      <c r="X60" s="3" t="str">
        <f t="shared" si="32"/>
        <v>"spentHours":"",</v>
      </c>
      <c r="Y60" s="22" t="str">
        <f t="shared" si="28"/>
        <v>public static String SPENT_HOURS="spentHours";</v>
      </c>
      <c r="Z60" s="7" t="str">
        <f t="shared" si="22"/>
        <v>private String spentHours="";</v>
      </c>
    </row>
    <row r="61" spans="2:26" ht="19.2" x14ac:dyDescent="0.45">
      <c r="B61" s="1" t="s">
        <v>14</v>
      </c>
      <c r="C61" s="1" t="s">
        <v>1</v>
      </c>
      <c r="D61" s="4">
        <v>3000</v>
      </c>
      <c r="I61" t="str">
        <f>I44</f>
        <v>ALTER TABLE TM_BACKLOG</v>
      </c>
      <c r="J61" t="str">
        <f>CONCATENATE(LEFT(CONCATENATE(" ADD "," ",N61,";"),LEN(CONCATENATE(" ADD "," ",N61,";"))-2),";")</f>
        <v xml:space="preserve"> ADD  DESCRIPTION VARCHAR(3000);</v>
      </c>
      <c r="K61" s="21" t="str">
        <f>CONCATENATE(LEFT(CONCATENATE("  ALTER COLUMN  "," ",N61,";"),LEN(CONCATENATE("  ALTER COLUMN  "," ",N61,";"))-2),";")</f>
        <v xml:space="preserve">  ALTER COLUMN   DESCRIPTION VARCHAR(3000);</v>
      </c>
      <c r="L61" s="12"/>
      <c r="M61" s="18" t="str">
        <f t="shared" si="33"/>
        <v>DESCRIPTION,</v>
      </c>
      <c r="N61" s="5" t="str">
        <f t="shared" si="27"/>
        <v>DESCRIPTION VARCHAR(3000),</v>
      </c>
      <c r="O61" s="1" t="s">
        <v>14</v>
      </c>
      <c r="W61" s="17" t="str">
        <f>CONCATENATE(,LOWER(O61),UPPER(LEFT(P61,1)),LOWER(RIGHT(P61,LEN(P61)-IF(LEN(P61)&gt;0,1,LEN(P61)))),UPPER(LEFT(Q61,1)),LOWER(RIGHT(Q61,LEN(Q61)-IF(LEN(Q61)&gt;0,1,LEN(Q61)))),UPPER(LEFT(R61,1)),LOWER(RIGHT(R61,LEN(R61)-IF(LEN(R61)&gt;0,1,LEN(R61)))),UPPER(LEFT(S61,1)),LOWER(RIGHT(S61,LEN(S61)-IF(LEN(S61)&gt;0,1,LEN(S61)))),UPPER(LEFT(T61,1)),LOWER(RIGHT(T61,LEN(T61)-IF(LEN(T61)&gt;0,1,LEN(T61)))),UPPER(LEFT(U61,1)),LOWER(RIGHT(U61,LEN(U61)-IF(LEN(U61)&gt;0,1,LEN(U61)))),UPPER(LEFT(V61,1)),LOWER(RIGHT(V61,LEN(V61)-IF(LEN(V61)&gt;0,1,LEN(V61)))))</f>
        <v>description</v>
      </c>
      <c r="X61" s="3" t="str">
        <f>CONCATENATE("""",W61,"""",":","""","""",",")</f>
        <v>"description":"",</v>
      </c>
      <c r="Y61" s="22" t="str">
        <f t="shared" si="28"/>
        <v>public static String DESCRIPTION="description";</v>
      </c>
      <c r="Z61" s="7" t="str">
        <f t="shared" si="22"/>
        <v>private String description="";</v>
      </c>
    </row>
    <row r="62" spans="2:26" ht="19.2" x14ac:dyDescent="0.45">
      <c r="C62" s="1"/>
      <c r="D62" s="8"/>
      <c r="M62" s="18"/>
      <c r="N62" s="33" t="s">
        <v>130</v>
      </c>
      <c r="O62" s="1"/>
      <c r="W62" s="17"/>
    </row>
    <row r="63" spans="2:26" ht="19.2" x14ac:dyDescent="0.45">
      <c r="C63" s="1"/>
      <c r="D63" s="8"/>
      <c r="M63" s="18"/>
      <c r="N63" s="31" t="s">
        <v>126</v>
      </c>
      <c r="O63" s="1"/>
      <c r="W63" s="17"/>
    </row>
    <row r="64" spans="2:26" ht="19.2" x14ac:dyDescent="0.45">
      <c r="C64" s="14"/>
      <c r="D64" s="9"/>
      <c r="M64" s="20"/>
      <c r="W64" s="17"/>
    </row>
    <row r="65" spans="2:26" x14ac:dyDescent="0.3">
      <c r="B65" s="2" t="s">
        <v>356</v>
      </c>
      <c r="I65" t="str">
        <f>CONCATENATE("ALTER TABLE"," ",B65)</f>
        <v>ALTER TABLE TM_BACKLOG_LIST</v>
      </c>
      <c r="J65" t="s">
        <v>293</v>
      </c>
      <c r="K65" s="26" t="s">
        <v>739</v>
      </c>
      <c r="N65" s="5" t="str">
        <f>CONCATENATE("CREATE TABLE ",B65," ","(")</f>
        <v>CREATE TABLE TM_BACKLOG_LIST (</v>
      </c>
    </row>
    <row r="66" spans="2:26" ht="19.2" x14ac:dyDescent="0.45">
      <c r="B66" s="1" t="s">
        <v>2</v>
      </c>
      <c r="C66" s="1" t="s">
        <v>1</v>
      </c>
      <c r="D66" s="4">
        <v>30</v>
      </c>
      <c r="E66" s="24" t="s">
        <v>113</v>
      </c>
      <c r="I66" t="str">
        <f>I65</f>
        <v>ALTER TABLE TM_BACKLOG_LIST</v>
      </c>
      <c r="K66" s="25" t="s">
        <v>184</v>
      </c>
      <c r="L66" s="12"/>
      <c r="M66" s="18" t="str">
        <f t="shared" ref="M66:M76" si="34">CONCATENATE(B66,",")</f>
        <v>ID,</v>
      </c>
      <c r="N66" s="5" t="str">
        <f>CONCATENATE(B66," ",C66,"(",D66,") ",E66," ,")</f>
        <v>ID VARCHAR(30) NOT NULL ,</v>
      </c>
      <c r="O66" s="1" t="s">
        <v>2</v>
      </c>
      <c r="P66" s="6"/>
      <c r="Q66" s="6"/>
      <c r="R66" s="6"/>
      <c r="S66" s="6"/>
      <c r="T66" s="6"/>
      <c r="U66" s="6"/>
      <c r="V66" s="6"/>
      <c r="W66" s="17" t="str">
        <f t="shared" ref="W66:W106" si="35">CONCATENATE(,LOWER(O66),UPPER(LEFT(P66,1)),LOWER(RIGHT(P66,LEN(P66)-IF(LEN(P66)&gt;0,1,LEN(P66)))),UPPER(LEFT(Q66,1)),LOWER(RIGHT(Q66,LEN(Q66)-IF(LEN(Q66)&gt;0,1,LEN(Q66)))),UPPER(LEFT(R66,1)),LOWER(RIGHT(R66,LEN(R66)-IF(LEN(R66)&gt;0,1,LEN(R66)))),UPPER(LEFT(S66,1)),LOWER(RIGHT(S66,LEN(S66)-IF(LEN(S66)&gt;0,1,LEN(S66)))),UPPER(LEFT(T66,1)),LOWER(RIGHT(T66,LEN(T66)-IF(LEN(T66)&gt;0,1,LEN(T66)))),UPPER(LEFT(U66,1)),LOWER(RIGHT(U66,LEN(U66)-IF(LEN(U66)&gt;0,1,LEN(U66)))),UPPER(LEFT(V66,1)),LOWER(RIGHT(V66,LEN(V66)-IF(LEN(V66)&gt;0,1,LEN(V66)))))</f>
        <v>id</v>
      </c>
      <c r="X66" s="3" t="str">
        <f t="shared" ref="X66:X106" si="36">CONCATENATE("""",W66,"""",":","""","""",",")</f>
        <v>"id":"",</v>
      </c>
      <c r="Y66" s="22" t="str">
        <f t="shared" ref="Y66:Y87" si="37">CONCATENATE("public static String ",,B66,,"=","""",W66,""";")</f>
        <v>public static String ID="id";</v>
      </c>
      <c r="Z66" s="7" t="str">
        <f t="shared" ref="Z66:Z84" si="38">CONCATENATE("private String ",W66,"=","""""",";")</f>
        <v>private String id="";</v>
      </c>
    </row>
    <row r="67" spans="2:26" ht="19.2" x14ac:dyDescent="0.45">
      <c r="B67" s="1" t="s">
        <v>3</v>
      </c>
      <c r="C67" s="1" t="s">
        <v>1</v>
      </c>
      <c r="D67" s="4">
        <v>10</v>
      </c>
      <c r="I67" t="str">
        <f>I66</f>
        <v>ALTER TABLE TM_BACKLOG_LIST</v>
      </c>
      <c r="K67" s="25" t="s">
        <v>185</v>
      </c>
      <c r="L67" s="12"/>
      <c r="M67" s="18" t="str">
        <f t="shared" si="34"/>
        <v>STATUS,</v>
      </c>
      <c r="N67" s="5" t="str">
        <f t="shared" ref="N67:N87" si="39">CONCATENATE(B67," ",C67,"(",D67,")",",")</f>
        <v>STATUS VARCHAR(10),</v>
      </c>
      <c r="O67" s="1" t="s">
        <v>3</v>
      </c>
      <c r="W67" s="17" t="str">
        <f t="shared" si="35"/>
        <v>status</v>
      </c>
      <c r="X67" s="3" t="str">
        <f t="shared" si="36"/>
        <v>"status":"",</v>
      </c>
      <c r="Y67" s="22" t="str">
        <f t="shared" si="37"/>
        <v>public static String STATUS="status";</v>
      </c>
      <c r="Z67" s="7" t="str">
        <f t="shared" si="38"/>
        <v>private String status="";</v>
      </c>
    </row>
    <row r="68" spans="2:26" ht="19.2" x14ac:dyDescent="0.45">
      <c r="B68" s="1" t="s">
        <v>4</v>
      </c>
      <c r="C68" s="1" t="s">
        <v>1</v>
      </c>
      <c r="D68" s="4">
        <v>30</v>
      </c>
      <c r="I68" t="str">
        <f>I67</f>
        <v>ALTER TABLE TM_BACKLOG_LIST</v>
      </c>
      <c r="K68" s="25" t="s">
        <v>186</v>
      </c>
      <c r="L68" s="12"/>
      <c r="M68" s="18" t="str">
        <f t="shared" si="34"/>
        <v>INSERT_DATE,</v>
      </c>
      <c r="N68" s="5" t="str">
        <f t="shared" si="39"/>
        <v>INSERT_DATE VARCHAR(30),</v>
      </c>
      <c r="O68" s="1" t="s">
        <v>7</v>
      </c>
      <c r="P68" t="s">
        <v>8</v>
      </c>
      <c r="W68" s="17" t="str">
        <f t="shared" si="35"/>
        <v>insertDate</v>
      </c>
      <c r="X68" s="3" t="str">
        <f t="shared" si="36"/>
        <v>"insertDate":"",</v>
      </c>
      <c r="Y68" s="22" t="str">
        <f t="shared" si="37"/>
        <v>public static String INSERT_DATE="insertDate";</v>
      </c>
      <c r="Z68" s="7" t="str">
        <f t="shared" si="38"/>
        <v>private String insertDate="";</v>
      </c>
    </row>
    <row r="69" spans="2:26" ht="19.2" x14ac:dyDescent="0.45">
      <c r="B69" s="1" t="s">
        <v>5</v>
      </c>
      <c r="C69" s="1" t="s">
        <v>1</v>
      </c>
      <c r="D69" s="4">
        <v>30</v>
      </c>
      <c r="I69" t="str">
        <f>I68</f>
        <v>ALTER TABLE TM_BACKLOG_LIST</v>
      </c>
      <c r="K69" s="25" t="str">
        <f t="shared" ref="K69:K74" si="40">CONCATENATE(B69,",")</f>
        <v>MODIFICATION_DATE,</v>
      </c>
      <c r="L69" s="12"/>
      <c r="M69" s="18" t="str">
        <f t="shared" si="34"/>
        <v>MODIFICATION_DATE,</v>
      </c>
      <c r="N69" s="5" t="str">
        <f t="shared" si="39"/>
        <v>MODIFICATION_DATE VARCHAR(30),</v>
      </c>
      <c r="O69" s="1" t="s">
        <v>9</v>
      </c>
      <c r="P69" t="s">
        <v>8</v>
      </c>
      <c r="W69" s="17" t="str">
        <f t="shared" si="35"/>
        <v>modificationDate</v>
      </c>
      <c r="X69" s="3" t="str">
        <f t="shared" si="36"/>
        <v>"modificationDate":"",</v>
      </c>
      <c r="Y69" s="22" t="str">
        <f t="shared" si="37"/>
        <v>public static String MODIFICATION_DATE="modificationDate";</v>
      </c>
      <c r="Z69" s="7" t="str">
        <f t="shared" si="38"/>
        <v>private String modificationDate="";</v>
      </c>
    </row>
    <row r="70" spans="2:26" ht="19.2" x14ac:dyDescent="0.45">
      <c r="B70" s="1" t="s">
        <v>521</v>
      </c>
      <c r="C70" s="1" t="s">
        <v>1</v>
      </c>
      <c r="D70" s="4">
        <v>222</v>
      </c>
      <c r="I70" t="e">
        <f>#REF!</f>
        <v>#REF!</v>
      </c>
      <c r="K70" s="25" t="str">
        <f t="shared" si="40"/>
        <v>TASK_COUNT,</v>
      </c>
      <c r="L70" s="12"/>
      <c r="M70" s="18" t="str">
        <f>CONCATENATE(B70,",")</f>
        <v>TASK_COUNT,</v>
      </c>
      <c r="N70" s="5" t="str">
        <f>CONCATENATE(B70," ",C70,"(",D70,")",",")</f>
        <v>TASK_COUNT VARCHAR(222),</v>
      </c>
      <c r="O70" s="1" t="s">
        <v>311</v>
      </c>
      <c r="P70" t="s">
        <v>214</v>
      </c>
      <c r="W70" s="17" t="str">
        <f t="shared" si="35"/>
        <v>taskCount</v>
      </c>
      <c r="X70" s="3" t="str">
        <f t="shared" si="36"/>
        <v>"taskCount":"",</v>
      </c>
      <c r="Y70" s="22" t="str">
        <f>CONCATENATE("public static String ",,B70,,"=","""",W70,""";")</f>
        <v>public static String TASK_COUNT="taskCount";</v>
      </c>
      <c r="Z70" s="7" t="str">
        <f>CONCATENATE("private String ",W70,"=","""""",";")</f>
        <v>private String taskCount="";</v>
      </c>
    </row>
    <row r="71" spans="2:26" ht="19.2" x14ac:dyDescent="0.45">
      <c r="B71" s="1" t="s">
        <v>522</v>
      </c>
      <c r="C71" s="1" t="s">
        <v>1</v>
      </c>
      <c r="D71" s="4">
        <v>222</v>
      </c>
      <c r="I71" t="e">
        <f>#REF!</f>
        <v>#REF!</v>
      </c>
      <c r="K71" s="25" t="str">
        <f t="shared" si="40"/>
        <v>INPUT_COUNT,</v>
      </c>
      <c r="L71" s="12"/>
      <c r="M71" s="18" t="str">
        <f>CONCATENATE(B71,",")</f>
        <v>INPUT_COUNT,</v>
      </c>
      <c r="N71" s="5" t="str">
        <f>CONCATENATE(B71," ",C71,"(",D71,")",",")</f>
        <v>INPUT_COUNT VARCHAR(222),</v>
      </c>
      <c r="O71" s="1" t="s">
        <v>13</v>
      </c>
      <c r="P71" t="s">
        <v>214</v>
      </c>
      <c r="W71" s="17" t="str">
        <f t="shared" si="35"/>
        <v>inputCount</v>
      </c>
      <c r="X71" s="3" t="str">
        <f t="shared" si="36"/>
        <v>"inputCount":"",</v>
      </c>
      <c r="Y71" s="22" t="str">
        <f>CONCATENATE("public static String ",,B71,,"=","""",W71,""";")</f>
        <v>public static String INPUT_COUNT="inputCount";</v>
      </c>
      <c r="Z71" s="7" t="str">
        <f>CONCATENATE("private String ",W71,"=","""""",";")</f>
        <v>private String inputCount="";</v>
      </c>
    </row>
    <row r="72" spans="2:26" ht="19.2" x14ac:dyDescent="0.45">
      <c r="B72" s="1" t="s">
        <v>442</v>
      </c>
      <c r="C72" s="1" t="s">
        <v>1</v>
      </c>
      <c r="D72" s="4">
        <v>12</v>
      </c>
      <c r="J72" s="23"/>
      <c r="K72" s="25" t="str">
        <f t="shared" si="40"/>
        <v>BUG_COUNT,</v>
      </c>
      <c r="L72" s="12"/>
      <c r="M72" s="18"/>
      <c r="N72" s="5" t="str">
        <f>CONCATENATE(B72," ",C72,"(",D72,")",",")</f>
        <v>BUG_COUNT VARCHAR(12),</v>
      </c>
      <c r="O72" s="1" t="s">
        <v>409</v>
      </c>
      <c r="P72" t="s">
        <v>214</v>
      </c>
      <c r="W72" s="17" t="str">
        <f t="shared" si="35"/>
        <v>bugCount</v>
      </c>
      <c r="X72" s="3" t="str">
        <f t="shared" si="36"/>
        <v>"bugCount":"",</v>
      </c>
      <c r="Y72" s="22" t="str">
        <f>CONCATENATE("public static String ",,B72,,"=","""",W72,""";")</f>
        <v>public static String BUG_COUNT="bugCount";</v>
      </c>
      <c r="Z72" s="7" t="str">
        <f>CONCATENATE("private String ",W72,"=","""""",";")</f>
        <v>private String bugCount="";</v>
      </c>
    </row>
    <row r="73" spans="2:26" ht="19.2" x14ac:dyDescent="0.45">
      <c r="B73" s="1" t="s">
        <v>443</v>
      </c>
      <c r="C73" s="1" t="s">
        <v>1</v>
      </c>
      <c r="D73" s="4">
        <v>12</v>
      </c>
      <c r="J73" s="23"/>
      <c r="K73" s="25" t="str">
        <f t="shared" si="40"/>
        <v>UPDATE_COUNT,</v>
      </c>
      <c r="L73" s="12"/>
      <c r="M73" s="18"/>
      <c r="N73" s="5" t="str">
        <f>CONCATENATE(B73," ",C73,"(",D73,")",",")</f>
        <v>UPDATE_COUNT VARCHAR(12),</v>
      </c>
      <c r="O73" s="1" t="s">
        <v>410</v>
      </c>
      <c r="P73" t="s">
        <v>214</v>
      </c>
      <c r="W73" s="17" t="str">
        <f t="shared" si="35"/>
        <v>updateCount</v>
      </c>
      <c r="X73" s="3" t="str">
        <f t="shared" si="36"/>
        <v>"updateCount":"",</v>
      </c>
      <c r="Y73" s="22" t="str">
        <f>CONCATENATE("public static String ",,B73,,"=","""",W73,""";")</f>
        <v>public static String UPDATE_COUNT="updateCount";</v>
      </c>
      <c r="Z73" s="7" t="str">
        <f>CONCATENATE("private String ",W73,"=","""""",";")</f>
        <v>private String updateCount="";</v>
      </c>
    </row>
    <row r="74" spans="2:26" ht="19.2" x14ac:dyDescent="0.45">
      <c r="B74" s="1" t="s">
        <v>523</v>
      </c>
      <c r="C74" s="1" t="s">
        <v>1</v>
      </c>
      <c r="D74" s="4">
        <v>12</v>
      </c>
      <c r="J74" s="23"/>
      <c r="K74" s="25" t="str">
        <f t="shared" si="40"/>
        <v>COMMENT_COUNT,</v>
      </c>
      <c r="L74" s="12"/>
      <c r="M74" s="18"/>
      <c r="N74" s="5" t="str">
        <f>CONCATENATE(B74," ",C74,"(",D74,")",",")</f>
        <v>COMMENT_COUNT VARCHAR(12),</v>
      </c>
      <c r="O74" s="1" t="s">
        <v>323</v>
      </c>
      <c r="P74" t="s">
        <v>214</v>
      </c>
      <c r="W74" s="17" t="str">
        <f t="shared" si="35"/>
        <v>commentCount</v>
      </c>
      <c r="X74" s="3" t="str">
        <f t="shared" si="36"/>
        <v>"commentCount":"",</v>
      </c>
      <c r="Y74" s="22" t="str">
        <f>CONCATENATE("public static String ",,B74,,"=","""",W74,""";")</f>
        <v>public static String COMMENT_COUNT="commentCount";</v>
      </c>
      <c r="Z74" s="7" t="str">
        <f>CONCATENATE("private String ",W74,"=","""""",";")</f>
        <v>private String commentCount="";</v>
      </c>
    </row>
    <row r="75" spans="2:26" ht="19.2" x14ac:dyDescent="0.45">
      <c r="B75" s="1" t="s">
        <v>351</v>
      </c>
      <c r="C75" s="1" t="s">
        <v>1</v>
      </c>
      <c r="D75" s="4">
        <v>222</v>
      </c>
      <c r="I75" t="e">
        <f>#REF!</f>
        <v>#REF!</v>
      </c>
      <c r="K75" s="25" t="s">
        <v>472</v>
      </c>
      <c r="L75" s="12"/>
      <c r="M75" s="18" t="str">
        <f t="shared" si="34"/>
        <v>BACKLOG_NAME,</v>
      </c>
      <c r="N75" s="5" t="str">
        <f t="shared" si="39"/>
        <v>BACKLOG_NAME VARCHAR(222),</v>
      </c>
      <c r="O75" s="1" t="s">
        <v>354</v>
      </c>
      <c r="P75" t="s">
        <v>0</v>
      </c>
      <c r="W75" s="17" t="str">
        <f t="shared" si="35"/>
        <v>backlogName</v>
      </c>
      <c r="X75" s="3" t="str">
        <f t="shared" si="36"/>
        <v>"backlogName":"",</v>
      </c>
      <c r="Y75" s="22" t="str">
        <f t="shared" si="37"/>
        <v>public static String BACKLOG_NAME="backlogName";</v>
      </c>
      <c r="Z75" s="7" t="str">
        <f t="shared" si="38"/>
        <v>private String backlogName="";</v>
      </c>
    </row>
    <row r="76" spans="2:26" ht="19.2" x14ac:dyDescent="0.45">
      <c r="B76" s="1" t="s">
        <v>353</v>
      </c>
      <c r="C76" s="1" t="s">
        <v>1</v>
      </c>
      <c r="D76" s="4">
        <v>222</v>
      </c>
      <c r="I76" t="e">
        <f>#REF!</f>
        <v>#REF!</v>
      </c>
      <c r="K76" s="25" t="s">
        <v>473</v>
      </c>
      <c r="L76" s="12"/>
      <c r="M76" s="18" t="str">
        <f t="shared" si="34"/>
        <v>BACKLOG_BECAUSE,</v>
      </c>
      <c r="N76" s="5" t="str">
        <f t="shared" si="39"/>
        <v>BACKLOG_BECAUSE VARCHAR(222),</v>
      </c>
      <c r="O76" s="1" t="s">
        <v>354</v>
      </c>
      <c r="P76" t="s">
        <v>355</v>
      </c>
      <c r="W76" s="17" t="str">
        <f t="shared" si="35"/>
        <v>backlogBecause</v>
      </c>
      <c r="X76" s="3" t="str">
        <f t="shared" si="36"/>
        <v>"backlogBecause":"",</v>
      </c>
      <c r="Y76" s="22" t="str">
        <f t="shared" si="37"/>
        <v>public static String BACKLOG_BECAUSE="backlogBecause";</v>
      </c>
      <c r="Z76" s="7" t="str">
        <f t="shared" si="38"/>
        <v>private String backlogBecause="";</v>
      </c>
    </row>
    <row r="77" spans="2:26" ht="19.2" x14ac:dyDescent="0.45">
      <c r="B77" s="1" t="s">
        <v>352</v>
      </c>
      <c r="C77" s="1" t="s">
        <v>1</v>
      </c>
      <c r="D77" s="4">
        <v>12</v>
      </c>
      <c r="J77" s="23"/>
      <c r="K77" s="25" t="s">
        <v>474</v>
      </c>
      <c r="L77" s="12"/>
      <c r="M77" s="18"/>
      <c r="N77" s="5" t="str">
        <f>CONCATENATE(B77," ",C77,"(",D77,")",",")</f>
        <v>BACKLOG_STATUS VARCHAR(12),</v>
      </c>
      <c r="O77" s="1" t="s">
        <v>354</v>
      </c>
      <c r="P77" t="s">
        <v>3</v>
      </c>
      <c r="W77" s="17" t="str">
        <f t="shared" si="35"/>
        <v>backlogStatus</v>
      </c>
      <c r="X77" s="3" t="str">
        <f t="shared" si="36"/>
        <v>"backlogStatus":"",</v>
      </c>
      <c r="Y77" s="22" t="str">
        <f>CONCATENATE("public static String ",,B77,,"=","""",W77,""";")</f>
        <v>public static String BACKLOG_STATUS="backlogStatus";</v>
      </c>
      <c r="Z77" s="7" t="str">
        <f>CONCATENATE("private String ",W77,"=","""""",";")</f>
        <v>private String backlogStatus="";</v>
      </c>
    </row>
    <row r="78" spans="2:26" ht="19.2" x14ac:dyDescent="0.45">
      <c r="B78" s="10" t="s">
        <v>262</v>
      </c>
      <c r="C78" s="1" t="s">
        <v>1</v>
      </c>
      <c r="D78" s="4">
        <v>43</v>
      </c>
      <c r="I78" t="e">
        <f>#REF!</f>
        <v>#REF!</v>
      </c>
      <c r="K78" s="25" t="s">
        <v>475</v>
      </c>
      <c r="L78" s="12"/>
      <c r="M78" s="18" t="e">
        <f>CONCATENATE(#REF!,",")</f>
        <v>#REF!</v>
      </c>
      <c r="N78" s="5" t="str">
        <f t="shared" si="39"/>
        <v>CREATED_BY VARCHAR(43),</v>
      </c>
      <c r="O78" s="1" t="s">
        <v>282</v>
      </c>
      <c r="P78" t="s">
        <v>128</v>
      </c>
      <c r="W78" s="17" t="str">
        <f t="shared" si="35"/>
        <v>createdBy</v>
      </c>
      <c r="X78" s="3" t="str">
        <f t="shared" si="36"/>
        <v>"createdBy":"",</v>
      </c>
      <c r="Y78" s="22" t="str">
        <f t="shared" si="37"/>
        <v>public static String CREATED_BY="createdBy";</v>
      </c>
      <c r="Z78" s="7" t="str">
        <f t="shared" si="38"/>
        <v>private String createdBy="";</v>
      </c>
    </row>
    <row r="79" spans="2:26" ht="19.2" x14ac:dyDescent="0.45">
      <c r="B79" s="1" t="s">
        <v>274</v>
      </c>
      <c r="C79" s="1" t="s">
        <v>1</v>
      </c>
      <c r="D79" s="4">
        <v>50</v>
      </c>
      <c r="I79" t="e">
        <f>I76</f>
        <v>#REF!</v>
      </c>
      <c r="J79" t="str">
        <f>CONCATENATE(LEFT(CONCATENATE(" ADD "," ",N79,";"),LEN(CONCATENATE(" ADD "," ",N79,";"))-2),";")</f>
        <v xml:space="preserve"> ADD  FK_PROJECT_ID VARCHAR(50);</v>
      </c>
      <c r="K79" s="25" t="s">
        <v>476</v>
      </c>
      <c r="L79" s="12"/>
      <c r="M79" s="18" t="str">
        <f>CONCATENATE(B79,",")</f>
        <v>FK_PROJECT_ID,</v>
      </c>
      <c r="N79" s="5" t="str">
        <f>CONCATENATE(B79," ",C79,"(",D79,")",",")</f>
        <v>FK_PROJECT_ID VARCHAR(50),</v>
      </c>
      <c r="O79" s="1" t="s">
        <v>10</v>
      </c>
      <c r="P79" t="s">
        <v>394</v>
      </c>
      <c r="Q79" t="s">
        <v>2</v>
      </c>
      <c r="W79" s="17" t="str">
        <f t="shared" si="35"/>
        <v>fkSourcedId</v>
      </c>
      <c r="X79" s="3" t="str">
        <f t="shared" si="36"/>
        <v>"fkSourcedId":"",</v>
      </c>
      <c r="Y79" s="22" t="str">
        <f>CONCATENATE("public static String ",,B79,,"=","""",W79,""";")</f>
        <v>public static String FK_PROJECT_ID="fkSourcedId";</v>
      </c>
      <c r="Z79" s="7" t="str">
        <f t="shared" si="38"/>
        <v>private String fkSourcedId="";</v>
      </c>
    </row>
    <row r="80" spans="2:26" ht="19.2" x14ac:dyDescent="0.45">
      <c r="B80" s="1" t="s">
        <v>287</v>
      </c>
      <c r="C80" s="1" t="s">
        <v>1</v>
      </c>
      <c r="D80" s="4">
        <v>50</v>
      </c>
      <c r="I80">
        <f>I77</f>
        <v>0</v>
      </c>
      <c r="J80" t="str">
        <f>CONCATENATE(LEFT(CONCATENATE(" ADD "," ",N80,";"),LEN(CONCATENATE(" ADD "," ",N80,";"))-2),";")</f>
        <v xml:space="preserve"> ADD  PROJECT_NAME VARCHAR(50);</v>
      </c>
      <c r="K80" s="25" t="s">
        <v>628</v>
      </c>
      <c r="L80" s="12"/>
      <c r="M80" s="18" t="str">
        <f>CONCATENATE(B80,",")</f>
        <v>PROJECT_NAME,</v>
      </c>
      <c r="N80" s="5" t="str">
        <f>CONCATENATE(B80," ",C80,"(",D80,")",",")</f>
        <v>PROJECT_NAME VARCHAR(50),</v>
      </c>
      <c r="O80" s="1" t="s">
        <v>10</v>
      </c>
      <c r="P80" t="s">
        <v>394</v>
      </c>
      <c r="Q80" t="s">
        <v>2</v>
      </c>
      <c r="W80" s="17" t="str">
        <f t="shared" si="35"/>
        <v>fkSourcedId</v>
      </c>
      <c r="X80" s="3" t="str">
        <f t="shared" si="36"/>
        <v>"fkSourcedId":"",</v>
      </c>
      <c r="Y80" s="22" t="str">
        <f>CONCATENATE("public static String ",,B80,,"=","""",W80,""";")</f>
        <v>public static String PROJECT_NAME="fkSourcedId";</v>
      </c>
      <c r="Z80" s="7" t="str">
        <f>CONCATENATE("private String ",W80,"=","""""",";")</f>
        <v>private String fkSourcedId="";</v>
      </c>
    </row>
    <row r="81" spans="2:26" ht="19.2" x14ac:dyDescent="0.45">
      <c r="B81" s="10" t="s">
        <v>339</v>
      </c>
      <c r="C81" s="1" t="s">
        <v>1</v>
      </c>
      <c r="D81" s="4">
        <v>43</v>
      </c>
      <c r="I81" t="e">
        <f>#REF!</f>
        <v>#REF!</v>
      </c>
      <c r="K81" s="25" t="s">
        <v>626</v>
      </c>
      <c r="L81" s="12"/>
      <c r="M81" s="18" t="str">
        <f>CONCATENATE(B78,",")</f>
        <v>CREATED_BY,</v>
      </c>
      <c r="N81" s="5" t="str">
        <f>CONCATENATE(B81," ",C81,"(",D81,")",",")</f>
        <v>CREATED_BY_NAME VARCHAR(43),</v>
      </c>
      <c r="O81" s="1" t="s">
        <v>282</v>
      </c>
      <c r="P81" t="s">
        <v>128</v>
      </c>
      <c r="W81" s="17" t="str">
        <f t="shared" si="35"/>
        <v>createdBy</v>
      </c>
      <c r="X81" s="3" t="str">
        <f t="shared" si="36"/>
        <v>"createdBy":"",</v>
      </c>
      <c r="Y81" s="22" t="str">
        <f>CONCATENATE("public static String ",,B81,,"=","""",W81,""";")</f>
        <v>public static String CREATED_BY_NAME="createdBy";</v>
      </c>
      <c r="Z81" s="7" t="str">
        <f>CONCATENATE("private String ",W81,"=","""""",";")</f>
        <v>private String createdBy="";</v>
      </c>
    </row>
    <row r="82" spans="2:26" ht="19.2" x14ac:dyDescent="0.45">
      <c r="B82" s="1" t="s">
        <v>263</v>
      </c>
      <c r="C82" s="1" t="s">
        <v>1</v>
      </c>
      <c r="D82" s="4">
        <v>30</v>
      </c>
      <c r="I82" t="e">
        <f>#REF!</f>
        <v>#REF!</v>
      </c>
      <c r="K82" s="25" t="s">
        <v>477</v>
      </c>
      <c r="L82" s="12"/>
      <c r="M82" s="18" t="str">
        <f>CONCATENATE(B82,",")</f>
        <v>CREATED_DATE,</v>
      </c>
      <c r="N82" s="5" t="str">
        <f t="shared" si="39"/>
        <v>CREATED_DATE VARCHAR(30),</v>
      </c>
      <c r="O82" s="1" t="s">
        <v>282</v>
      </c>
      <c r="P82" t="s">
        <v>8</v>
      </c>
      <c r="W82" s="17" t="str">
        <f t="shared" si="35"/>
        <v>createdDate</v>
      </c>
      <c r="X82" s="3" t="str">
        <f t="shared" si="36"/>
        <v>"createdDate":"",</v>
      </c>
      <c r="Y82" s="22" t="str">
        <f t="shared" si="37"/>
        <v>public static String CREATED_DATE="createdDate";</v>
      </c>
      <c r="Z82" s="7" t="str">
        <f t="shared" si="38"/>
        <v>private String createdDate="";</v>
      </c>
    </row>
    <row r="83" spans="2:26" ht="19.2" x14ac:dyDescent="0.45">
      <c r="B83" s="1" t="s">
        <v>264</v>
      </c>
      <c r="C83" s="1" t="s">
        <v>1</v>
      </c>
      <c r="D83" s="4">
        <v>12</v>
      </c>
      <c r="K83" s="25" t="s">
        <v>478</v>
      </c>
      <c r="L83" s="12"/>
      <c r="M83" s="18"/>
      <c r="N83" s="5" t="str">
        <f t="shared" si="39"/>
        <v>CREATED_TIME VARCHAR(12),</v>
      </c>
      <c r="O83" s="1" t="s">
        <v>282</v>
      </c>
      <c r="P83" t="s">
        <v>133</v>
      </c>
      <c r="W83" s="17" t="str">
        <f t="shared" si="35"/>
        <v>createdTime</v>
      </c>
      <c r="X83" s="3" t="str">
        <f t="shared" si="36"/>
        <v>"createdTime":"",</v>
      </c>
      <c r="Y83" s="22" t="str">
        <f t="shared" si="37"/>
        <v>public static String CREATED_TIME="createdTime";</v>
      </c>
      <c r="Z83" s="7" t="str">
        <f t="shared" si="38"/>
        <v>private String createdTime="";</v>
      </c>
    </row>
    <row r="84" spans="2:26" ht="19.2" x14ac:dyDescent="0.45">
      <c r="B84" s="1" t="s">
        <v>732</v>
      </c>
      <c r="C84" s="1" t="s">
        <v>1</v>
      </c>
      <c r="D84" s="4">
        <v>50</v>
      </c>
      <c r="I84" t="e">
        <f>I82</f>
        <v>#REF!</v>
      </c>
      <c r="J84" t="str">
        <f>CONCATENATE(LEFT(CONCATENATE(" ADD "," ",N84,";"),LEN(CONCATENATE(" ADD "," ",N84,";"))-2),";")</f>
        <v xml:space="preserve"> ADD  BACKLOG_NO VARCHAR(50);</v>
      </c>
      <c r="K84" s="25" t="s">
        <v>733</v>
      </c>
      <c r="L84" s="12"/>
      <c r="M84" s="18" t="str">
        <f>CONCATENATE(B84,",")</f>
        <v>BACKLOG_NO,</v>
      </c>
      <c r="N84" s="5" t="str">
        <f t="shared" si="39"/>
        <v>BACKLOG_NO VARCHAR(50),</v>
      </c>
      <c r="O84" s="1" t="s">
        <v>354</v>
      </c>
      <c r="P84" t="s">
        <v>173</v>
      </c>
      <c r="W84" s="17" t="str">
        <f t="shared" si="35"/>
        <v>backlogNo</v>
      </c>
      <c r="X84" s="3" t="str">
        <f t="shared" si="36"/>
        <v>"backlogNo":"",</v>
      </c>
      <c r="Y84" s="22" t="str">
        <f t="shared" si="37"/>
        <v>public static String BACKLOG_NO="backlogNo";</v>
      </c>
      <c r="Z84" s="7" t="str">
        <f t="shared" si="38"/>
        <v>private String backlogNo="";</v>
      </c>
    </row>
    <row r="85" spans="2:26" ht="19.2" x14ac:dyDescent="0.45">
      <c r="B85" s="1" t="s">
        <v>258</v>
      </c>
      <c r="C85" s="1" t="s">
        <v>1</v>
      </c>
      <c r="D85" s="4">
        <v>50</v>
      </c>
      <c r="I85" t="e">
        <f>#REF!</f>
        <v>#REF!</v>
      </c>
      <c r="K85" s="25" t="s">
        <v>479</v>
      </c>
      <c r="L85" s="12"/>
      <c r="M85" s="18" t="str">
        <f t="shared" ref="M85:M94" si="41">CONCATENATE(B85,",")</f>
        <v>ORDER_NO,</v>
      </c>
      <c r="N85" s="5" t="str">
        <f t="shared" si="39"/>
        <v>ORDER_NO VARCHAR(50),</v>
      </c>
      <c r="O85" s="1" t="s">
        <v>259</v>
      </c>
      <c r="P85" t="s">
        <v>173</v>
      </c>
      <c r="W85" s="17" t="str">
        <f t="shared" si="35"/>
        <v>orderNo</v>
      </c>
      <c r="X85" s="3" t="str">
        <f t="shared" si="36"/>
        <v>"orderNo":"",</v>
      </c>
      <c r="Y85" s="22" t="str">
        <f t="shared" si="37"/>
        <v>public static String ORDER_NO="orderNo";</v>
      </c>
      <c r="Z85" s="7" t="str">
        <f>CONCATENATE("private String ",W85,"=","""""",";")</f>
        <v>private String orderNo="";</v>
      </c>
    </row>
    <row r="86" spans="2:26" ht="19.2" x14ac:dyDescent="0.45">
      <c r="B86" s="1" t="s">
        <v>487</v>
      </c>
      <c r="C86" s="1" t="s">
        <v>1</v>
      </c>
      <c r="D86" s="4">
        <v>50</v>
      </c>
      <c r="I86" t="e">
        <f>#REF!</f>
        <v>#REF!</v>
      </c>
      <c r="K86" s="25" t="s">
        <v>480</v>
      </c>
      <c r="L86" s="12"/>
      <c r="M86" s="18" t="str">
        <f>CONCATENATE(B86,",")</f>
        <v>IS_FROM_CUSTOMER,</v>
      </c>
      <c r="N86" s="5" t="str">
        <f>CONCATENATE(B86," ",C86,"(",D86,")",",")</f>
        <v>IS_FROM_CUSTOMER VARCHAR(50),</v>
      </c>
      <c r="O86" s="1" t="s">
        <v>305</v>
      </c>
      <c r="W86" s="17" t="str">
        <f t="shared" si="35"/>
        <v>priority</v>
      </c>
      <c r="X86" s="3" t="str">
        <f t="shared" si="36"/>
        <v>"priority":"",</v>
      </c>
      <c r="Y86" s="22" t="str">
        <f>CONCATENATE("public static String ",,B86,,"=","""",W86,""";")</f>
        <v>public static String IS_FROM_CUSTOMER="priority";</v>
      </c>
      <c r="Z86" s="7" t="str">
        <f>CONCATENATE("private String ",W86,"=","""""",";")</f>
        <v>private String priority="";</v>
      </c>
    </row>
    <row r="87" spans="2:26" ht="19.2" x14ac:dyDescent="0.45">
      <c r="B87" s="1" t="s">
        <v>305</v>
      </c>
      <c r="C87" s="1" t="s">
        <v>1</v>
      </c>
      <c r="D87" s="4">
        <v>50</v>
      </c>
      <c r="I87" t="e">
        <f>#REF!</f>
        <v>#REF!</v>
      </c>
      <c r="K87" s="25" t="s">
        <v>481</v>
      </c>
      <c r="L87" s="12"/>
      <c r="M87" s="18" t="str">
        <f t="shared" si="41"/>
        <v>PRIORITY,</v>
      </c>
      <c r="N87" s="5" t="str">
        <f t="shared" si="39"/>
        <v>PRIORITY VARCHAR(50),</v>
      </c>
      <c r="O87" s="1" t="s">
        <v>305</v>
      </c>
      <c r="W87" s="17" t="str">
        <f t="shared" si="35"/>
        <v>priority</v>
      </c>
      <c r="X87" s="3" t="str">
        <f t="shared" si="36"/>
        <v>"priority":"",</v>
      </c>
      <c r="Y87" s="22" t="str">
        <f t="shared" si="37"/>
        <v>public static String PRIORITY="priority";</v>
      </c>
      <c r="Z87" s="7" t="str">
        <f>CONCATENATE("private String ",W87,"=","""""",";")</f>
        <v>private String priority="";</v>
      </c>
    </row>
    <row r="88" spans="2:26" ht="19.2" x14ac:dyDescent="0.45">
      <c r="B88" s="1" t="s">
        <v>422</v>
      </c>
      <c r="C88" s="1" t="s">
        <v>1</v>
      </c>
      <c r="D88" s="4">
        <v>50</v>
      </c>
      <c r="I88" t="e">
        <f>I85</f>
        <v>#REF!</v>
      </c>
      <c r="J88" t="str">
        <f>CONCATENATE(LEFT(CONCATENATE(" ADD "," ",N88,";"),LEN(CONCATENATE(" ADD "," ",N88,";"))-2),";")</f>
        <v xml:space="preserve"> ADD  FK_SOURCED_ID VARCHAR(50);</v>
      </c>
      <c r="K88" s="25" t="s">
        <v>482</v>
      </c>
      <c r="L88" s="12"/>
      <c r="M88" s="18" t="str">
        <f t="shared" si="41"/>
        <v>FK_SOURCED_ID,</v>
      </c>
      <c r="N88" s="5" t="str">
        <f t="shared" ref="N88:N94" si="42">CONCATENATE(B88," ",C88,"(",D88,")",",")</f>
        <v>FK_SOURCED_ID VARCHAR(50),</v>
      </c>
      <c r="O88" s="1" t="s">
        <v>10</v>
      </c>
      <c r="P88" t="s">
        <v>394</v>
      </c>
      <c r="Q88" t="s">
        <v>2</v>
      </c>
      <c r="W88" s="17" t="str">
        <f t="shared" si="35"/>
        <v>fkSourcedId</v>
      </c>
      <c r="X88" s="3" t="str">
        <f t="shared" si="36"/>
        <v>"fkSourcedId":"",</v>
      </c>
      <c r="Y88" s="22" t="str">
        <f t="shared" ref="Y88:Y94" si="43">CONCATENATE("public static String ",,B88,,"=","""",W88,""";")</f>
        <v>public static String FK_SOURCED_ID="fkSourcedId";</v>
      </c>
      <c r="Z88" s="7" t="str">
        <f t="shared" ref="Z88:Z93" si="44">CONCATENATE("private String ",W88,"=","""""",";")</f>
        <v>private String fkSourcedId="";</v>
      </c>
    </row>
    <row r="89" spans="2:26" ht="19.2" x14ac:dyDescent="0.45">
      <c r="B89" s="1" t="s">
        <v>400</v>
      </c>
      <c r="C89" s="1" t="s">
        <v>1</v>
      </c>
      <c r="D89" s="4">
        <v>40</v>
      </c>
      <c r="I89">
        <f>I83</f>
        <v>0</v>
      </c>
      <c r="J89" t="s">
        <v>395</v>
      </c>
      <c r="K89" s="25" t="str">
        <f>CONCATENATE(B89,",")</f>
        <v>ESTIMATED_HOURS,</v>
      </c>
      <c r="L89" s="12"/>
      <c r="M89" s="18" t="str">
        <f t="shared" si="41"/>
        <v>ESTIMATED_HOURS,</v>
      </c>
      <c r="N89" s="5" t="str">
        <f t="shared" si="42"/>
        <v>ESTIMATED_HOURS VARCHAR(40),</v>
      </c>
      <c r="O89" s="1" t="s">
        <v>405</v>
      </c>
      <c r="P89" t="s">
        <v>406</v>
      </c>
      <c r="W89" s="17" t="str">
        <f t="shared" si="35"/>
        <v>estimatedHours</v>
      </c>
      <c r="X89" s="3" t="str">
        <f t="shared" si="36"/>
        <v>"estimatedHours":"",</v>
      </c>
      <c r="Y89" s="22" t="str">
        <f t="shared" si="43"/>
        <v>public static String ESTIMATED_HOURS="estimatedHours";</v>
      </c>
      <c r="Z89" s="7" t="str">
        <f>CONCATENATE("private String ",W89,"=","""""",";")</f>
        <v>private String estimatedHours="";</v>
      </c>
    </row>
    <row r="90" spans="2:26" ht="19.2" x14ac:dyDescent="0.45">
      <c r="B90" s="1" t="s">
        <v>401</v>
      </c>
      <c r="C90" s="1" t="s">
        <v>1</v>
      </c>
      <c r="D90" s="4">
        <v>40</v>
      </c>
      <c r="I90" t="e">
        <f>I85</f>
        <v>#REF!</v>
      </c>
      <c r="J90" t="s">
        <v>395</v>
      </c>
      <c r="K90" s="25" t="str">
        <f>CONCATENATE(B90,",")</f>
        <v>SPENT_HOURS,</v>
      </c>
      <c r="L90" s="12"/>
      <c r="M90" s="18" t="str">
        <f>CONCATENATE(B90,",")</f>
        <v>SPENT_HOURS,</v>
      </c>
      <c r="N90" s="5" t="str">
        <f t="shared" si="42"/>
        <v>SPENT_HOURS VARCHAR(40),</v>
      </c>
      <c r="O90" s="1" t="s">
        <v>407</v>
      </c>
      <c r="P90" t="s">
        <v>406</v>
      </c>
      <c r="W90" s="17" t="str">
        <f t="shared" si="35"/>
        <v>spentHours</v>
      </c>
      <c r="X90" s="3" t="str">
        <f t="shared" si="36"/>
        <v>"spentHours":"",</v>
      </c>
      <c r="Y90" s="22" t="str">
        <f t="shared" si="43"/>
        <v>public static String SPENT_HOURS="spentHours";</v>
      </c>
      <c r="Z90" s="7" t="str">
        <f t="shared" si="44"/>
        <v>private String spentHours="";</v>
      </c>
    </row>
    <row r="91" spans="2:26" ht="19.2" x14ac:dyDescent="0.45">
      <c r="B91" s="1" t="s">
        <v>360</v>
      </c>
      <c r="C91" s="1" t="s">
        <v>1</v>
      </c>
      <c r="D91" s="4">
        <v>40</v>
      </c>
      <c r="I91">
        <f>I83</f>
        <v>0</v>
      </c>
      <c r="J91" t="s">
        <v>395</v>
      </c>
      <c r="K91" s="36" t="s">
        <v>591</v>
      </c>
      <c r="L91" s="12"/>
      <c r="M91" s="18" t="str">
        <f>CONCATENATE(B91,",")</f>
        <v>SPRINT_NAME,</v>
      </c>
      <c r="N91" s="5" t="str">
        <f t="shared" si="42"/>
        <v>SPRINT_NAME VARCHAR(40),</v>
      </c>
      <c r="O91" s="1" t="s">
        <v>112</v>
      </c>
      <c r="P91" t="s">
        <v>394</v>
      </c>
      <c r="W91" s="17" t="str">
        <f t="shared" si="35"/>
        <v>isSourced</v>
      </c>
      <c r="X91" s="3" t="str">
        <f t="shared" si="36"/>
        <v>"isSourced":"",</v>
      </c>
      <c r="Y91" s="22" t="str">
        <f t="shared" si="43"/>
        <v>public static String SPRINT_NAME="isSourced";</v>
      </c>
      <c r="Z91" s="7" t="str">
        <f t="shared" si="44"/>
        <v>private String isSourced="";</v>
      </c>
    </row>
    <row r="92" spans="2:26" ht="19.2" x14ac:dyDescent="0.45">
      <c r="B92" s="1" t="s">
        <v>457</v>
      </c>
      <c r="C92" s="1" t="s">
        <v>1</v>
      </c>
      <c r="D92" s="4">
        <v>40</v>
      </c>
      <c r="I92" t="e">
        <f>I85</f>
        <v>#REF!</v>
      </c>
      <c r="J92" t="s">
        <v>395</v>
      </c>
      <c r="K92" t="s">
        <v>592</v>
      </c>
      <c r="L92" s="12"/>
      <c r="M92" s="18" t="str">
        <f>CONCATENATE(B92,",")</f>
        <v>LABEL_NAME,</v>
      </c>
      <c r="N92" s="5" t="str">
        <f t="shared" si="42"/>
        <v>LABEL_NAME VARCHAR(40),</v>
      </c>
      <c r="O92" s="1" t="s">
        <v>112</v>
      </c>
      <c r="P92" t="s">
        <v>394</v>
      </c>
      <c r="W92" s="17" t="str">
        <f t="shared" si="35"/>
        <v>isSourced</v>
      </c>
      <c r="X92" s="3" t="str">
        <f t="shared" si="36"/>
        <v>"isSourced":"",</v>
      </c>
      <c r="Y92" s="22" t="str">
        <f t="shared" si="43"/>
        <v>public static String LABEL_NAME="isSourced";</v>
      </c>
      <c r="Z92" s="7" t="str">
        <f>CONCATENATE("private String ",W92,"=","""""",";")</f>
        <v>private String isSourced="";</v>
      </c>
    </row>
    <row r="93" spans="2:26" ht="19.2" x14ac:dyDescent="0.45">
      <c r="B93" s="1" t="s">
        <v>341</v>
      </c>
      <c r="C93" s="1" t="s">
        <v>1</v>
      </c>
      <c r="D93" s="4">
        <v>40</v>
      </c>
      <c r="I93" t="e">
        <f>I86</f>
        <v>#REF!</v>
      </c>
      <c r="J93" t="s">
        <v>395</v>
      </c>
      <c r="K93" t="s">
        <v>669</v>
      </c>
      <c r="L93" s="12"/>
      <c r="M93" s="18" t="str">
        <f>CONCATENATE(B93,",")</f>
        <v>ASSIGNEE_NAME,</v>
      </c>
      <c r="N93" s="5" t="str">
        <f t="shared" si="42"/>
        <v>ASSIGNEE_NAME VARCHAR(40),</v>
      </c>
      <c r="O93" s="1" t="s">
        <v>112</v>
      </c>
      <c r="P93" t="s">
        <v>394</v>
      </c>
      <c r="W93" s="17" t="str">
        <f t="shared" si="35"/>
        <v>isSourced</v>
      </c>
      <c r="X93" s="3" t="str">
        <f t="shared" si="36"/>
        <v>"isSourced":"",</v>
      </c>
      <c r="Y93" s="22" t="str">
        <f t="shared" si="43"/>
        <v>public static String ASSIGNEE_NAME="isSourced";</v>
      </c>
      <c r="Z93" s="7" t="str">
        <f t="shared" si="44"/>
        <v>private String isSourced="";</v>
      </c>
    </row>
    <row r="94" spans="2:26" ht="19.2" x14ac:dyDescent="0.45">
      <c r="B94" s="1" t="s">
        <v>393</v>
      </c>
      <c r="C94" s="1" t="s">
        <v>1</v>
      </c>
      <c r="D94" s="4">
        <v>40</v>
      </c>
      <c r="I94" t="e">
        <f>I87</f>
        <v>#REF!</v>
      </c>
      <c r="J94" t="s">
        <v>395</v>
      </c>
      <c r="K94" s="21" t="s">
        <v>483</v>
      </c>
      <c r="L94" s="12"/>
      <c r="M94" s="18" t="str">
        <f t="shared" si="41"/>
        <v>IS_SOURCED,</v>
      </c>
      <c r="N94" s="5" t="str">
        <f t="shared" si="42"/>
        <v>IS_SOURCED VARCHAR(40),</v>
      </c>
      <c r="O94" s="1" t="s">
        <v>112</v>
      </c>
      <c r="P94" t="s">
        <v>394</v>
      </c>
      <c r="W94" s="17" t="str">
        <f t="shared" si="35"/>
        <v>isSourced</v>
      </c>
      <c r="X94" s="3" t="str">
        <f t="shared" si="36"/>
        <v>"isSourced":"",</v>
      </c>
      <c r="Y94" s="22" t="str">
        <f t="shared" si="43"/>
        <v>public static String IS_SOURCED="isSourced";</v>
      </c>
      <c r="Z94" s="7" t="str">
        <f t="shared" ref="Z94:Z106" si="45">CONCATENATE("private String ",W94,"=","""""",";")</f>
        <v>private String isSourced="";</v>
      </c>
    </row>
    <row r="95" spans="2:26" ht="19.2" x14ac:dyDescent="0.45">
      <c r="B95" s="10" t="s">
        <v>490</v>
      </c>
      <c r="C95" s="1" t="s">
        <v>1</v>
      </c>
      <c r="D95" s="4">
        <v>3000</v>
      </c>
      <c r="I95" t="e">
        <f>I87</f>
        <v>#REF!</v>
      </c>
      <c r="J95" t="s">
        <v>395</v>
      </c>
      <c r="K95" s="21" t="s">
        <v>484</v>
      </c>
      <c r="L95" s="12"/>
      <c r="M95" s="18" t="str">
        <f>CONCATENATE(B106,",")</f>
        <v>DESCRIPTION_SOURCED,</v>
      </c>
      <c r="N95" s="5" t="str">
        <f>CONCATENATE(B106," ",C95,"(",D95,")",",")</f>
        <v>DESCRIPTION_SOURCED VARCHAR(3000),</v>
      </c>
      <c r="O95" s="1" t="s">
        <v>14</v>
      </c>
      <c r="P95" t="s">
        <v>394</v>
      </c>
      <c r="W95" s="17" t="str">
        <f t="shared" si="35"/>
        <v>descriptionSourced</v>
      </c>
      <c r="X95" s="3" t="str">
        <f t="shared" si="36"/>
        <v>"descriptionSourced":"",</v>
      </c>
      <c r="Y95" s="22" t="str">
        <f>CONCATENATE("public static String ",,B106,,"=","""",W95,""";")</f>
        <v>public static String DESCRIPTION_SOURCED="descriptionSourced";</v>
      </c>
      <c r="Z95" s="7" t="str">
        <f t="shared" si="45"/>
        <v>private String descriptionSourced="";</v>
      </c>
    </row>
    <row r="96" spans="2:26" ht="30.6" x14ac:dyDescent="0.45">
      <c r="B96" s="1" t="s">
        <v>507</v>
      </c>
      <c r="C96" s="1" t="s">
        <v>1</v>
      </c>
      <c r="D96" s="4">
        <v>3000</v>
      </c>
      <c r="I96" t="e">
        <f>#REF!</f>
        <v>#REF!</v>
      </c>
      <c r="K96" s="21" t="s">
        <v>508</v>
      </c>
      <c r="L96" s="12"/>
      <c r="M96" s="18" t="str">
        <f>CONCATENATE(B96,",")</f>
        <v>IS_INITIAL,</v>
      </c>
      <c r="N96" s="5" t="str">
        <f t="shared" ref="N96:N103" si="46">CONCATENATE(B96," ",C96,"(",D96,")",",")</f>
        <v>IS_INITIAL VARCHAR(3000),</v>
      </c>
      <c r="O96" s="1" t="s">
        <v>112</v>
      </c>
      <c r="P96" t="s">
        <v>506</v>
      </c>
      <c r="W96" s="17" t="str">
        <f t="shared" si="35"/>
        <v>isInitial</v>
      </c>
      <c r="X96" s="3" t="str">
        <f t="shared" si="36"/>
        <v>"isInitial":"",</v>
      </c>
      <c r="Y96" s="22" t="str">
        <f t="shared" ref="Y96:Y103" si="47">CONCATENATE("public static String ",,B96,,"=","""",W96,""";")</f>
        <v>public static String IS_INITIAL="isInitial";</v>
      </c>
      <c r="Z96" s="7" t="str">
        <f t="shared" si="45"/>
        <v>private String isInitial="";</v>
      </c>
    </row>
    <row r="97" spans="2:26" ht="19.2" x14ac:dyDescent="0.45">
      <c r="B97" s="1" t="s">
        <v>488</v>
      </c>
      <c r="C97" s="1" t="s">
        <v>1</v>
      </c>
      <c r="D97" s="4">
        <v>3000</v>
      </c>
      <c r="I97" t="e">
        <f>#REF!</f>
        <v>#REF!</v>
      </c>
      <c r="K97" s="21" t="s">
        <v>509</v>
      </c>
      <c r="L97" s="12"/>
      <c r="M97" s="18" t="str">
        <f>CONCATENATE(B97,",")</f>
        <v>IS_BOUNDED,</v>
      </c>
      <c r="N97" s="5" t="str">
        <f t="shared" si="46"/>
        <v>IS_BOUNDED VARCHAR(3000),</v>
      </c>
      <c r="O97" s="1" t="s">
        <v>14</v>
      </c>
      <c r="W97" s="17" t="str">
        <f t="shared" si="35"/>
        <v>description</v>
      </c>
      <c r="X97" s="3" t="str">
        <f t="shared" si="36"/>
        <v>"description":"",</v>
      </c>
      <c r="Y97" s="22" t="str">
        <f t="shared" si="47"/>
        <v>public static String IS_BOUNDED="description";</v>
      </c>
      <c r="Z97" s="7" t="str">
        <f t="shared" si="45"/>
        <v>private String description="";</v>
      </c>
    </row>
    <row r="98" spans="2:26" ht="19.2" x14ac:dyDescent="0.45">
      <c r="B98" s="1" t="s">
        <v>700</v>
      </c>
      <c r="C98" s="1" t="s">
        <v>1</v>
      </c>
      <c r="D98" s="4">
        <v>300</v>
      </c>
      <c r="I98" t="e">
        <f>I88</f>
        <v>#REF!</v>
      </c>
      <c r="J98" t="str">
        <f t="shared" ref="J98:J103" si="48">CONCATENATE(LEFT(CONCATENATE(" ADD "," ",N98,";"),LEN(CONCATENATE(" ADD "," ",N98,";"))-2),";")</f>
        <v xml:space="preserve"> ADD  IS_API VARCHAR(300);</v>
      </c>
      <c r="K98" s="25" t="str">
        <f t="shared" ref="K98:K105" si="49">CONCATENATE(B98,",")</f>
        <v>IS_API,</v>
      </c>
      <c r="L98" s="12"/>
      <c r="M98" s="18" t="str">
        <f>CONCATENATE(B98,",")</f>
        <v>IS_API,</v>
      </c>
      <c r="N98" s="5" t="str">
        <f t="shared" si="46"/>
        <v>IS_API VARCHAR(300),</v>
      </c>
      <c r="O98" s="1" t="s">
        <v>112</v>
      </c>
      <c r="P98" t="s">
        <v>702</v>
      </c>
      <c r="W98" s="17" t="str">
        <f t="shared" si="35"/>
        <v>isApi</v>
      </c>
      <c r="X98" s="3" t="str">
        <f t="shared" si="36"/>
        <v>"isApi":"",</v>
      </c>
      <c r="Y98" s="22" t="str">
        <f t="shared" si="47"/>
        <v>public static String IS_API="isApi";</v>
      </c>
      <c r="Z98" s="7" t="str">
        <f t="shared" si="45"/>
        <v>private String isApi="";</v>
      </c>
    </row>
    <row r="99" spans="2:26" ht="19.2" x14ac:dyDescent="0.45">
      <c r="B99" s="1" t="s">
        <v>97</v>
      </c>
      <c r="C99" s="1" t="s">
        <v>701</v>
      </c>
      <c r="D99" s="4"/>
      <c r="I99" t="e">
        <f>I93</f>
        <v>#REF!</v>
      </c>
      <c r="J99" t="str">
        <f t="shared" si="48"/>
        <v xml:space="preserve"> ADD  PARAM_1 TEXT();</v>
      </c>
      <c r="K99" s="25" t="str">
        <f t="shared" si="49"/>
        <v>PARAM_1,</v>
      </c>
      <c r="L99" s="12"/>
      <c r="M99" s="18"/>
      <c r="N99" s="5" t="str">
        <f t="shared" si="46"/>
        <v>PARAM_1 TEXT(),</v>
      </c>
      <c r="O99" s="1" t="s">
        <v>102</v>
      </c>
      <c r="P99">
        <v>1</v>
      </c>
      <c r="W99" s="17" t="str">
        <f t="shared" si="35"/>
        <v>param1</v>
      </c>
      <c r="X99" s="3" t="str">
        <f t="shared" si="36"/>
        <v>"param1":"",</v>
      </c>
      <c r="Y99" s="22" t="str">
        <f t="shared" si="47"/>
        <v>public static String PARAM_1="param1";</v>
      </c>
      <c r="Z99" s="7" t="str">
        <f t="shared" si="45"/>
        <v>private String param1="";</v>
      </c>
    </row>
    <row r="100" spans="2:26" ht="19.2" x14ac:dyDescent="0.45">
      <c r="B100" s="1" t="s">
        <v>98</v>
      </c>
      <c r="C100" s="1" t="s">
        <v>701</v>
      </c>
      <c r="D100" s="4"/>
      <c r="I100" t="e">
        <f>I94</f>
        <v>#REF!</v>
      </c>
      <c r="J100" t="str">
        <f t="shared" si="48"/>
        <v xml:space="preserve"> ADD  PARAM_2 TEXT();</v>
      </c>
      <c r="K100" s="25" t="str">
        <f t="shared" si="49"/>
        <v>PARAM_2,</v>
      </c>
      <c r="L100" s="12"/>
      <c r="M100" s="18"/>
      <c r="N100" s="5" t="str">
        <f t="shared" si="46"/>
        <v>PARAM_2 TEXT(),</v>
      </c>
      <c r="O100" s="1" t="s">
        <v>102</v>
      </c>
      <c r="P100">
        <v>2</v>
      </c>
      <c r="W100" s="17" t="str">
        <f t="shared" si="35"/>
        <v>param2</v>
      </c>
      <c r="X100" s="3" t="str">
        <f t="shared" si="36"/>
        <v>"param2":"",</v>
      </c>
      <c r="Y100" s="22" t="str">
        <f t="shared" si="47"/>
        <v>public static String PARAM_2="param2";</v>
      </c>
      <c r="Z100" s="7" t="str">
        <f t="shared" si="45"/>
        <v>private String param2="";</v>
      </c>
    </row>
    <row r="101" spans="2:26" ht="19.2" x14ac:dyDescent="0.45">
      <c r="B101" s="1" t="s">
        <v>99</v>
      </c>
      <c r="C101" s="1" t="s">
        <v>701</v>
      </c>
      <c r="D101" s="4"/>
      <c r="I101" t="e">
        <f>I99</f>
        <v>#REF!</v>
      </c>
      <c r="J101" t="str">
        <f t="shared" si="48"/>
        <v xml:space="preserve"> ADD  PARAM_3 TEXT();</v>
      </c>
      <c r="K101" s="25" t="str">
        <f t="shared" si="49"/>
        <v>PARAM_3,</v>
      </c>
      <c r="L101" s="12"/>
      <c r="M101" s="18" t="str">
        <f>CONCATENATE(B101,",")</f>
        <v>PARAM_3,</v>
      </c>
      <c r="N101" s="5" t="str">
        <f t="shared" si="46"/>
        <v>PARAM_3 TEXT(),</v>
      </c>
      <c r="O101" s="1" t="s">
        <v>102</v>
      </c>
      <c r="P101">
        <v>3</v>
      </c>
      <c r="W101" s="17" t="str">
        <f t="shared" si="35"/>
        <v>param3</v>
      </c>
      <c r="X101" s="3" t="str">
        <f t="shared" si="36"/>
        <v>"param3":"",</v>
      </c>
      <c r="Y101" s="22" t="str">
        <f t="shared" si="47"/>
        <v>public static String PARAM_3="param3";</v>
      </c>
      <c r="Z101" s="7" t="str">
        <f t="shared" si="45"/>
        <v>private String param3="";</v>
      </c>
    </row>
    <row r="102" spans="2:26" ht="19.2" x14ac:dyDescent="0.45">
      <c r="B102" s="1" t="s">
        <v>697</v>
      </c>
      <c r="C102" s="1" t="s">
        <v>1</v>
      </c>
      <c r="D102" s="4">
        <v>300</v>
      </c>
      <c r="I102" t="e">
        <f>I92</f>
        <v>#REF!</v>
      </c>
      <c r="J102" t="str">
        <f t="shared" si="48"/>
        <v xml:space="preserve"> ADD  JIRA_ID VARCHAR(300);</v>
      </c>
      <c r="K102" s="25" t="str">
        <f t="shared" si="49"/>
        <v>JIRA_ID,</v>
      </c>
      <c r="L102" s="12"/>
      <c r="M102" s="18" t="str">
        <f>CONCATENATE(B102,",")</f>
        <v>JIRA_ID,</v>
      </c>
      <c r="N102" s="5" t="str">
        <f t="shared" si="46"/>
        <v>JIRA_ID VARCHAR(300),</v>
      </c>
      <c r="O102" s="1" t="s">
        <v>699</v>
      </c>
      <c r="P102" t="s">
        <v>2</v>
      </c>
      <c r="W102" s="17" t="str">
        <f t="shared" si="35"/>
        <v>jiraId</v>
      </c>
      <c r="X102" s="3" t="str">
        <f t="shared" si="36"/>
        <v>"jiraId":"",</v>
      </c>
      <c r="Y102" s="22" t="str">
        <f t="shared" si="47"/>
        <v>public static String JIRA_ID="jiraId";</v>
      </c>
      <c r="Z102" s="7" t="str">
        <f t="shared" si="45"/>
        <v>private String jiraId="";</v>
      </c>
    </row>
    <row r="103" spans="2:26" ht="19.2" x14ac:dyDescent="0.45">
      <c r="B103" s="1" t="s">
        <v>698</v>
      </c>
      <c r="C103" s="1" t="s">
        <v>1</v>
      </c>
      <c r="D103" s="4">
        <v>300</v>
      </c>
      <c r="I103" t="e">
        <f>I92</f>
        <v>#REF!</v>
      </c>
      <c r="J103" t="str">
        <f t="shared" si="48"/>
        <v xml:space="preserve"> ADD  JIRA_KEY VARCHAR(300);</v>
      </c>
      <c r="K103" s="25" t="str">
        <f t="shared" si="49"/>
        <v>JIRA_KEY,</v>
      </c>
      <c r="L103" s="12"/>
      <c r="M103" s="18" t="str">
        <f>CONCATENATE(B103,",")</f>
        <v>JIRA_KEY,</v>
      </c>
      <c r="N103" s="5" t="str">
        <f t="shared" si="46"/>
        <v>JIRA_KEY VARCHAR(300),</v>
      </c>
      <c r="O103" s="1" t="s">
        <v>699</v>
      </c>
      <c r="P103" t="s">
        <v>43</v>
      </c>
      <c r="W103" s="17" t="str">
        <f t="shared" si="35"/>
        <v>jiraKey</v>
      </c>
      <c r="X103" s="3" t="str">
        <f t="shared" si="36"/>
        <v>"jiraKey":"",</v>
      </c>
      <c r="Y103" s="22" t="str">
        <f t="shared" si="47"/>
        <v>public static String JIRA_KEY="jiraKey";</v>
      </c>
      <c r="Z103" s="7" t="str">
        <f t="shared" si="45"/>
        <v>private String jiraKey="";</v>
      </c>
    </row>
    <row r="104" spans="2:26" ht="19.2" x14ac:dyDescent="0.45">
      <c r="B104" s="1" t="s">
        <v>778</v>
      </c>
      <c r="C104" s="1" t="s">
        <v>1</v>
      </c>
      <c r="D104" s="4">
        <v>300</v>
      </c>
      <c r="I104">
        <f>I91</f>
        <v>0</v>
      </c>
      <c r="J104" t="str">
        <f>CONCATENATE(LEFT(CONCATENATE(" ADD "," ",N104,";"),LEN(CONCATENATE(" ADD "," ",N104,";"))-2),";")</f>
        <v xml:space="preserve"> ADD  FK_OWNER_ID VARCHAR(300);</v>
      </c>
      <c r="K104" s="25" t="str">
        <f t="shared" si="49"/>
        <v>FK_OWNER_ID,</v>
      </c>
      <c r="L104" s="12"/>
      <c r="M104" s="18" t="str">
        <f>CONCATENATE(B104,",")</f>
        <v>FK_OWNER_ID,</v>
      </c>
      <c r="N104" s="5" t="str">
        <f>CONCATENATE(B104," ",C104,"(",D104,")",",")</f>
        <v>FK_OWNER_ID VARCHAR(300),</v>
      </c>
      <c r="O104" s="1" t="s">
        <v>10</v>
      </c>
      <c r="P104" t="s">
        <v>146</v>
      </c>
      <c r="Q104" t="s">
        <v>2</v>
      </c>
      <c r="W104" s="17" t="str">
        <f>CONCATENATE(,LOWER(O104),UPPER(LEFT(P104,1)),LOWER(RIGHT(P104,LEN(P104)-IF(LEN(P104)&gt;0,1,LEN(P104)))),UPPER(LEFT(Q104,1)),LOWER(RIGHT(Q104,LEN(Q104)-IF(LEN(Q104)&gt;0,1,LEN(Q104)))),UPPER(LEFT(R104,1)),LOWER(RIGHT(R104,LEN(R104)-IF(LEN(R104)&gt;0,1,LEN(R104)))),UPPER(LEFT(S104,1)),LOWER(RIGHT(S104,LEN(S104)-IF(LEN(S104)&gt;0,1,LEN(S104)))),UPPER(LEFT(T104,1)),LOWER(RIGHT(T104,LEN(T104)-IF(LEN(T104)&gt;0,1,LEN(T104)))),UPPER(LEFT(U104,1)),LOWER(RIGHT(U104,LEN(U104)-IF(LEN(U104)&gt;0,1,LEN(U104)))),UPPER(LEFT(V104,1)),LOWER(RIGHT(V104,LEN(V104)-IF(LEN(V104)&gt;0,1,LEN(V104)))))</f>
        <v>fkOwnerId</v>
      </c>
      <c r="X104" s="3" t="str">
        <f>CONCATENATE("""",W104,"""",":","""","""",",")</f>
        <v>"fkOwnerId":"",</v>
      </c>
      <c r="Y104" s="22" t="str">
        <f>CONCATENATE("public static String ",,B104,,"=","""",W104,""";")</f>
        <v>public static String FK_OWNER_ID="fkOwnerId";</v>
      </c>
      <c r="Z104" s="7" t="str">
        <f>CONCATENATE("private String ",W104,"=","""""",";")</f>
        <v>private String fkOwnerId="";</v>
      </c>
    </row>
    <row r="105" spans="2:26" ht="19.2" x14ac:dyDescent="0.45">
      <c r="B105" s="1" t="s">
        <v>736</v>
      </c>
      <c r="C105" s="1" t="s">
        <v>1</v>
      </c>
      <c r="D105" s="4">
        <v>300</v>
      </c>
      <c r="I105" t="e">
        <f>I92</f>
        <v>#REF!</v>
      </c>
      <c r="J105" t="str">
        <f>CONCATENATE(LEFT(CONCATENATE(" ADD "," ",N105,";"),LEN(CONCATENATE(" ADD "," ",N105,";"))-2),";")</f>
        <v xml:space="preserve"> ADD  SHOW_PROTOTYPE VARCHAR(300);</v>
      </c>
      <c r="K105" s="25" t="str">
        <f t="shared" si="49"/>
        <v>SHOW_PROTOTYPE,</v>
      </c>
      <c r="L105" s="12"/>
      <c r="M105" s="18" t="str">
        <f>CONCATENATE(B105,",")</f>
        <v>SHOW_PROTOTYPE,</v>
      </c>
      <c r="N105" s="5" t="str">
        <f>CONCATENATE(B105," ",C105,"(",D105,")",",")</f>
        <v>SHOW_PROTOTYPE VARCHAR(300),</v>
      </c>
      <c r="O105" s="1" t="s">
        <v>737</v>
      </c>
      <c r="P105" t="s">
        <v>738</v>
      </c>
      <c r="W105" s="17" t="str">
        <f>CONCATENATE(,LOWER(O105),UPPER(LEFT(P105,1)),LOWER(RIGHT(P105,LEN(P105)-IF(LEN(P105)&gt;0,1,LEN(P105)))),UPPER(LEFT(Q105,1)),LOWER(RIGHT(Q105,LEN(Q105)-IF(LEN(Q105)&gt;0,1,LEN(Q105)))),UPPER(LEFT(R105,1)),LOWER(RIGHT(R105,LEN(R105)-IF(LEN(R105)&gt;0,1,LEN(R105)))),UPPER(LEFT(S105,1)),LOWER(RIGHT(S105,LEN(S105)-IF(LEN(S105)&gt;0,1,LEN(S105)))),UPPER(LEFT(T105,1)),LOWER(RIGHT(T105,LEN(T105)-IF(LEN(T105)&gt;0,1,LEN(T105)))),UPPER(LEFT(U105,1)),LOWER(RIGHT(U105,LEN(U105)-IF(LEN(U105)&gt;0,1,LEN(U105)))),UPPER(LEFT(V105,1)),LOWER(RIGHT(V105,LEN(V105)-IF(LEN(V105)&gt;0,1,LEN(V105)))))</f>
        <v>showPrototype</v>
      </c>
      <c r="X105" s="3" t="str">
        <f>CONCATENATE("""",W105,"""",":","""","""",",")</f>
        <v>"showPrototype":"",</v>
      </c>
      <c r="Y105" s="22" t="str">
        <f>CONCATENATE("public static String ",,B105,,"=","""",W105,""";")</f>
        <v>public static String SHOW_PROTOTYPE="showPrototype";</v>
      </c>
      <c r="Z105" s="7" t="str">
        <f>CONCATENATE("private String ",W105,"=","""""",";")</f>
        <v>private String showPrototype="";</v>
      </c>
    </row>
    <row r="106" spans="2:26" ht="19.2" x14ac:dyDescent="0.45">
      <c r="B106" s="1" t="s">
        <v>396</v>
      </c>
      <c r="C106" s="1" t="s">
        <v>1</v>
      </c>
      <c r="D106" s="4">
        <v>3000</v>
      </c>
      <c r="I106" t="e">
        <f>#REF!</f>
        <v>#REF!</v>
      </c>
      <c r="K106" s="21" t="s">
        <v>485</v>
      </c>
      <c r="L106" s="12"/>
      <c r="M106" s="18" t="e">
        <f>CONCATENATE(#REF!,",")</f>
        <v>#REF!</v>
      </c>
      <c r="N106" s="5" t="e">
        <f>CONCATENATE(#REF!," ",C106,"(",D106,")",",")</f>
        <v>#REF!</v>
      </c>
      <c r="O106" s="1" t="s">
        <v>14</v>
      </c>
      <c r="W106" s="17" t="str">
        <f t="shared" si="35"/>
        <v>description</v>
      </c>
      <c r="X106" s="3" t="str">
        <f t="shared" si="36"/>
        <v>"description":"",</v>
      </c>
      <c r="Y106" s="22" t="e">
        <f>CONCATENATE("public static String ",,#REF!,,"=","""",W106,""";")</f>
        <v>#REF!</v>
      </c>
      <c r="Z106" s="7" t="str">
        <f t="shared" si="45"/>
        <v>private String description="";</v>
      </c>
    </row>
    <row r="107" spans="2:26" ht="19.2" x14ac:dyDescent="0.45">
      <c r="B107" s="1" t="s">
        <v>489</v>
      </c>
      <c r="C107" s="1"/>
      <c r="D107" s="8"/>
      <c r="K107" s="21" t="s">
        <v>14</v>
      </c>
      <c r="M107" s="18"/>
      <c r="N107" s="33" t="s">
        <v>130</v>
      </c>
      <c r="O107" s="1"/>
      <c r="W107" s="17"/>
    </row>
    <row r="108" spans="2:26" ht="19.2" x14ac:dyDescent="0.45">
      <c r="C108" s="1"/>
      <c r="D108" s="8"/>
      <c r="K108" s="21" t="s">
        <v>486</v>
      </c>
      <c r="M108" s="18"/>
      <c r="N108" s="31" t="s">
        <v>126</v>
      </c>
      <c r="O108" s="1"/>
      <c r="W108" s="17"/>
    </row>
    <row r="109" spans="2:26" ht="19.2" x14ac:dyDescent="0.45">
      <c r="C109" s="14"/>
      <c r="D109" s="9"/>
      <c r="M109" s="20"/>
      <c r="W109" s="17"/>
    </row>
    <row r="110" spans="2:26" ht="19.2" x14ac:dyDescent="0.45">
      <c r="C110" s="14"/>
      <c r="D110" s="9"/>
      <c r="M110" s="20"/>
      <c r="W110" s="17"/>
    </row>
    <row r="111" spans="2:26" x14ac:dyDescent="0.3">
      <c r="B111" s="2" t="s">
        <v>637</v>
      </c>
      <c r="I111" t="str">
        <f>CONCATENATE("ALTER TABLE"," ",B111)</f>
        <v>ALTER TABLE TM_BACKLOG_LIST_WITH_TASK</v>
      </c>
      <c r="J111" t="s">
        <v>293</v>
      </c>
      <c r="K111" s="26" t="s">
        <v>662</v>
      </c>
      <c r="N111" s="5" t="s">
        <v>594</v>
      </c>
    </row>
    <row r="112" spans="2:26" ht="19.2" x14ac:dyDescent="0.45">
      <c r="B112" s="1" t="s">
        <v>2</v>
      </c>
      <c r="C112" s="1" t="s">
        <v>1</v>
      </c>
      <c r="D112" s="4">
        <v>30</v>
      </c>
      <c r="E112" s="24" t="s">
        <v>113</v>
      </c>
      <c r="I112" t="str">
        <f>I111</f>
        <v>ALTER TABLE TM_BACKLOG_LIST_WITH_TASK</v>
      </c>
      <c r="K112" s="25" t="s">
        <v>594</v>
      </c>
      <c r="L112" s="12"/>
      <c r="M112" s="18" t="str">
        <f t="shared" ref="M112:M117" si="50">CONCATENATE(B112,",")</f>
        <v>ID,</v>
      </c>
      <c r="N112" s="5" t="s">
        <v>595</v>
      </c>
      <c r="O112" s="1" t="s">
        <v>2</v>
      </c>
      <c r="P112" s="6"/>
      <c r="Q112" s="6"/>
      <c r="R112" s="6"/>
      <c r="S112" s="6"/>
      <c r="T112" s="6"/>
      <c r="U112" s="6"/>
      <c r="V112" s="6"/>
      <c r="W112" s="17" t="str">
        <f t="shared" ref="W112:W150" si="51"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id</v>
      </c>
      <c r="X112" s="3" t="str">
        <f t="shared" ref="X112:X149" si="52">CONCATENATE("""",W112,"""",":","""","""",",")</f>
        <v>"id":"",</v>
      </c>
      <c r="Y112" s="22" t="str">
        <f t="shared" ref="Y112:Y131" si="53">CONCATENATE("public static String ",,B112,,"=","""",W112,""";")</f>
        <v>public static String ID="id";</v>
      </c>
      <c r="Z112" s="7" t="str">
        <f t="shared" ref="Z112:Z149" si="54">CONCATENATE("private String ",W112,"=","""""",";")</f>
        <v>private String id="";</v>
      </c>
    </row>
    <row r="113" spans="2:26" ht="19.2" x14ac:dyDescent="0.45">
      <c r="B113" s="1" t="s">
        <v>3</v>
      </c>
      <c r="C113" s="1" t="s">
        <v>1</v>
      </c>
      <c r="D113" s="4">
        <v>10</v>
      </c>
      <c r="I113" t="str">
        <f>I112</f>
        <v>ALTER TABLE TM_BACKLOG_LIST_WITH_TASK</v>
      </c>
      <c r="K113" s="25" t="s">
        <v>595</v>
      </c>
      <c r="L113" s="12"/>
      <c r="M113" s="18" t="str">
        <f t="shared" si="50"/>
        <v>STATUS,</v>
      </c>
      <c r="N113" s="5" t="s">
        <v>596</v>
      </c>
      <c r="O113" s="1" t="s">
        <v>3</v>
      </c>
      <c r="W113" s="17" t="str">
        <f t="shared" si="51"/>
        <v>status</v>
      </c>
      <c r="X113" s="3" t="str">
        <f t="shared" si="52"/>
        <v>"status":"",</v>
      </c>
      <c r="Y113" s="22" t="str">
        <f t="shared" si="53"/>
        <v>public static String STATUS="status";</v>
      </c>
      <c r="Z113" s="7" t="str">
        <f t="shared" si="54"/>
        <v>private String status="";</v>
      </c>
    </row>
    <row r="114" spans="2:26" ht="19.2" x14ac:dyDescent="0.45">
      <c r="B114" s="1" t="s">
        <v>4</v>
      </c>
      <c r="C114" s="1" t="s">
        <v>1</v>
      </c>
      <c r="D114" s="4">
        <v>30</v>
      </c>
      <c r="I114" t="str">
        <f>I113</f>
        <v>ALTER TABLE TM_BACKLOG_LIST_WITH_TASK</v>
      </c>
      <c r="K114" s="25" t="s">
        <v>596</v>
      </c>
      <c r="L114" s="12"/>
      <c r="M114" s="18" t="str">
        <f t="shared" si="50"/>
        <v>INSERT_DATE,</v>
      </c>
      <c r="N114" s="5" t="s">
        <v>597</v>
      </c>
      <c r="O114" s="1" t="s">
        <v>7</v>
      </c>
      <c r="P114" t="s">
        <v>8</v>
      </c>
      <c r="W114" s="17" t="str">
        <f t="shared" si="51"/>
        <v>insertDate</v>
      </c>
      <c r="X114" s="3" t="str">
        <f t="shared" si="52"/>
        <v>"insertDate":"",</v>
      </c>
      <c r="Y114" s="22" t="str">
        <f t="shared" si="53"/>
        <v>public static String INSERT_DATE="insertDate";</v>
      </c>
      <c r="Z114" s="7" t="str">
        <f t="shared" si="54"/>
        <v>private String insertDate="";</v>
      </c>
    </row>
    <row r="115" spans="2:26" ht="19.2" x14ac:dyDescent="0.45">
      <c r="B115" s="1" t="s">
        <v>5</v>
      </c>
      <c r="C115" s="1" t="s">
        <v>1</v>
      </c>
      <c r="D115" s="4">
        <v>30</v>
      </c>
      <c r="I115" t="str">
        <f>I114</f>
        <v>ALTER TABLE TM_BACKLOG_LIST_WITH_TASK</v>
      </c>
      <c r="K115" s="25" t="s">
        <v>597</v>
      </c>
      <c r="L115" s="12"/>
      <c r="M115" s="18" t="str">
        <f t="shared" si="50"/>
        <v>MODIFICATION_DATE,</v>
      </c>
      <c r="N115" s="5" t="s">
        <v>638</v>
      </c>
      <c r="O115" s="1" t="s">
        <v>9</v>
      </c>
      <c r="P115" t="s">
        <v>8</v>
      </c>
      <c r="W115" s="17" t="str">
        <f t="shared" si="51"/>
        <v>modificationDate</v>
      </c>
      <c r="X115" s="3" t="str">
        <f t="shared" si="52"/>
        <v>"modificationDate":"",</v>
      </c>
      <c r="Y115" s="22" t="str">
        <f t="shared" si="53"/>
        <v>public static String MODIFICATION_DATE="modificationDate";</v>
      </c>
      <c r="Z115" s="7" t="str">
        <f t="shared" si="54"/>
        <v>private String modificationDate="";</v>
      </c>
    </row>
    <row r="116" spans="2:26" ht="19.2" x14ac:dyDescent="0.45">
      <c r="B116" s="1" t="s">
        <v>521</v>
      </c>
      <c r="C116" s="1" t="s">
        <v>1</v>
      </c>
      <c r="D116" s="4">
        <v>222</v>
      </c>
      <c r="I116" t="e">
        <f>#REF!</f>
        <v>#REF!</v>
      </c>
      <c r="K116" s="25" t="s">
        <v>638</v>
      </c>
      <c r="L116" s="12"/>
      <c r="M116" s="18" t="str">
        <f t="shared" si="50"/>
        <v>TASK_COUNT,</v>
      </c>
      <c r="N116" s="5" t="s">
        <v>639</v>
      </c>
      <c r="O116" s="1" t="s">
        <v>311</v>
      </c>
      <c r="P116" t="s">
        <v>214</v>
      </c>
      <c r="W116" s="17" t="str">
        <f t="shared" si="51"/>
        <v>taskCount</v>
      </c>
      <c r="X116" s="3" t="str">
        <f t="shared" si="52"/>
        <v>"taskCount":"",</v>
      </c>
      <c r="Y116" s="22" t="str">
        <f t="shared" si="53"/>
        <v>public static String TASK_COUNT="taskCount";</v>
      </c>
      <c r="Z116" s="7" t="str">
        <f t="shared" si="54"/>
        <v>private String taskCount="";</v>
      </c>
    </row>
    <row r="117" spans="2:26" ht="19.2" x14ac:dyDescent="0.45">
      <c r="B117" s="1" t="s">
        <v>522</v>
      </c>
      <c r="C117" s="1" t="s">
        <v>1</v>
      </c>
      <c r="D117" s="4">
        <v>222</v>
      </c>
      <c r="I117" t="e">
        <f>#REF!</f>
        <v>#REF!</v>
      </c>
      <c r="K117" s="25" t="s">
        <v>639</v>
      </c>
      <c r="L117" s="12"/>
      <c r="M117" s="18" t="str">
        <f t="shared" si="50"/>
        <v>INPUT_COUNT,</v>
      </c>
      <c r="N117" s="5" t="s">
        <v>640</v>
      </c>
      <c r="O117" s="1" t="s">
        <v>13</v>
      </c>
      <c r="P117" t="s">
        <v>214</v>
      </c>
      <c r="W117" s="17" t="str">
        <f t="shared" si="51"/>
        <v>inputCount</v>
      </c>
      <c r="X117" s="3" t="str">
        <f t="shared" si="52"/>
        <v>"inputCount":"",</v>
      </c>
      <c r="Y117" s="22" t="str">
        <f t="shared" si="53"/>
        <v>public static String INPUT_COUNT="inputCount";</v>
      </c>
      <c r="Z117" s="7" t="str">
        <f t="shared" si="54"/>
        <v>private String inputCount="";</v>
      </c>
    </row>
    <row r="118" spans="2:26" ht="19.2" x14ac:dyDescent="0.45">
      <c r="B118" s="1" t="s">
        <v>442</v>
      </c>
      <c r="C118" s="1" t="s">
        <v>1</v>
      </c>
      <c r="D118" s="4">
        <v>12</v>
      </c>
      <c r="J118" s="23"/>
      <c r="K118" s="25" t="s">
        <v>640</v>
      </c>
      <c r="L118" s="12"/>
      <c r="M118" s="18"/>
      <c r="N118" s="5" t="s">
        <v>641</v>
      </c>
      <c r="O118" s="1" t="s">
        <v>409</v>
      </c>
      <c r="P118" t="s">
        <v>214</v>
      </c>
      <c r="W118" s="17" t="str">
        <f t="shared" si="51"/>
        <v>bugCount</v>
      </c>
      <c r="X118" s="3" t="str">
        <f t="shared" si="52"/>
        <v>"bugCount":"",</v>
      </c>
      <c r="Y118" s="22" t="str">
        <f t="shared" si="53"/>
        <v>public static String BUG_COUNT="bugCount";</v>
      </c>
      <c r="Z118" s="7" t="str">
        <f t="shared" si="54"/>
        <v>private String bugCount="";</v>
      </c>
    </row>
    <row r="119" spans="2:26" ht="19.2" x14ac:dyDescent="0.45">
      <c r="B119" s="1" t="s">
        <v>443</v>
      </c>
      <c r="C119" s="1" t="s">
        <v>1</v>
      </c>
      <c r="D119" s="4">
        <v>12</v>
      </c>
      <c r="J119" s="23"/>
      <c r="K119" s="25" t="s">
        <v>641</v>
      </c>
      <c r="L119" s="12"/>
      <c r="M119" s="18"/>
      <c r="N119" s="5" t="s">
        <v>642</v>
      </c>
      <c r="O119" s="1" t="s">
        <v>410</v>
      </c>
      <c r="P119" t="s">
        <v>214</v>
      </c>
      <c r="W119" s="17" t="str">
        <f t="shared" si="51"/>
        <v>updateCount</v>
      </c>
      <c r="X119" s="3" t="str">
        <f t="shared" si="52"/>
        <v>"updateCount":"",</v>
      </c>
      <c r="Y119" s="22" t="str">
        <f t="shared" si="53"/>
        <v>public static String UPDATE_COUNT="updateCount";</v>
      </c>
      <c r="Z119" s="7" t="str">
        <f t="shared" si="54"/>
        <v>private String updateCount="";</v>
      </c>
    </row>
    <row r="120" spans="2:26" ht="19.2" x14ac:dyDescent="0.45">
      <c r="B120" s="1" t="s">
        <v>523</v>
      </c>
      <c r="C120" s="1" t="s">
        <v>1</v>
      </c>
      <c r="D120" s="4">
        <v>12</v>
      </c>
      <c r="J120" s="23"/>
      <c r="K120" s="25" t="s">
        <v>642</v>
      </c>
      <c r="L120" s="12"/>
      <c r="M120" s="18"/>
      <c r="N120" s="5" t="s">
        <v>643</v>
      </c>
      <c r="O120" s="1" t="s">
        <v>323</v>
      </c>
      <c r="P120" t="s">
        <v>214</v>
      </c>
      <c r="W120" s="17" t="str">
        <f t="shared" si="51"/>
        <v>commentCount</v>
      </c>
      <c r="X120" s="3" t="str">
        <f t="shared" si="52"/>
        <v>"commentCount":"",</v>
      </c>
      <c r="Y120" s="22" t="str">
        <f t="shared" si="53"/>
        <v>public static String COMMENT_COUNT="commentCount";</v>
      </c>
      <c r="Z120" s="7" t="str">
        <f t="shared" si="54"/>
        <v>private String commentCount="";</v>
      </c>
    </row>
    <row r="121" spans="2:26" ht="19.2" x14ac:dyDescent="0.45">
      <c r="B121" s="1" t="s">
        <v>351</v>
      </c>
      <c r="C121" s="1" t="s">
        <v>1</v>
      </c>
      <c r="D121" s="4">
        <v>222</v>
      </c>
      <c r="I121" t="e">
        <f>#REF!</f>
        <v>#REF!</v>
      </c>
      <c r="K121" s="25" t="s">
        <v>643</v>
      </c>
      <c r="L121" s="12"/>
      <c r="M121" s="18" t="str">
        <f>CONCATENATE(B121,",")</f>
        <v>BACKLOG_NAME,</v>
      </c>
      <c r="N121" s="5" t="s">
        <v>644</v>
      </c>
      <c r="O121" s="1" t="s">
        <v>354</v>
      </c>
      <c r="P121" t="s">
        <v>0</v>
      </c>
      <c r="W121" s="17" t="str">
        <f t="shared" si="51"/>
        <v>backlogName</v>
      </c>
      <c r="X121" s="3" t="str">
        <f t="shared" si="52"/>
        <v>"backlogName":"",</v>
      </c>
      <c r="Y121" s="22" t="str">
        <f t="shared" si="53"/>
        <v>public static String BACKLOG_NAME="backlogName";</v>
      </c>
      <c r="Z121" s="7" t="str">
        <f t="shared" si="54"/>
        <v>private String backlogName="";</v>
      </c>
    </row>
    <row r="122" spans="2:26" ht="19.2" x14ac:dyDescent="0.45">
      <c r="B122" s="1" t="s">
        <v>353</v>
      </c>
      <c r="C122" s="1" t="s">
        <v>1</v>
      </c>
      <c r="D122" s="4">
        <v>222</v>
      </c>
      <c r="I122" t="e">
        <f>#REF!</f>
        <v>#REF!</v>
      </c>
      <c r="K122" s="25" t="s">
        <v>644</v>
      </c>
      <c r="L122" s="12"/>
      <c r="M122" s="18" t="str">
        <f>CONCATENATE(B122,",")</f>
        <v>BACKLOG_BECAUSE,</v>
      </c>
      <c r="N122" s="5" t="s">
        <v>645</v>
      </c>
      <c r="O122" s="1" t="s">
        <v>354</v>
      </c>
      <c r="P122" t="s">
        <v>355</v>
      </c>
      <c r="W122" s="17" t="str">
        <f t="shared" si="51"/>
        <v>backlogBecause</v>
      </c>
      <c r="X122" s="3" t="str">
        <f t="shared" si="52"/>
        <v>"backlogBecause":"",</v>
      </c>
      <c r="Y122" s="22" t="str">
        <f t="shared" si="53"/>
        <v>public static String BACKLOG_BECAUSE="backlogBecause";</v>
      </c>
      <c r="Z122" s="7" t="str">
        <f t="shared" si="54"/>
        <v>private String backlogBecause="";</v>
      </c>
    </row>
    <row r="123" spans="2:26" ht="19.2" x14ac:dyDescent="0.45">
      <c r="B123" s="1" t="s">
        <v>352</v>
      </c>
      <c r="C123" s="1" t="s">
        <v>1</v>
      </c>
      <c r="D123" s="4">
        <v>12</v>
      </c>
      <c r="J123" s="23"/>
      <c r="K123" s="25" t="s">
        <v>645</v>
      </c>
      <c r="L123" s="12"/>
      <c r="M123" s="18"/>
      <c r="N123" s="5" t="s">
        <v>602</v>
      </c>
      <c r="O123" s="1" t="s">
        <v>354</v>
      </c>
      <c r="P123" t="s">
        <v>3</v>
      </c>
      <c r="W123" s="17" t="str">
        <f t="shared" si="51"/>
        <v>backlogStatus</v>
      </c>
      <c r="X123" s="3" t="str">
        <f t="shared" si="52"/>
        <v>"backlogStatus":"",</v>
      </c>
      <c r="Y123" s="22" t="str">
        <f t="shared" si="53"/>
        <v>public static String BACKLOG_STATUS="backlogStatus";</v>
      </c>
      <c r="Z123" s="7" t="str">
        <f t="shared" si="54"/>
        <v>private String backlogStatus="";</v>
      </c>
    </row>
    <row r="124" spans="2:26" ht="19.2" x14ac:dyDescent="0.45">
      <c r="B124" s="10" t="s">
        <v>262</v>
      </c>
      <c r="C124" s="1" t="s">
        <v>1</v>
      </c>
      <c r="D124" s="4">
        <v>43</v>
      </c>
      <c r="I124" t="e">
        <f>#REF!</f>
        <v>#REF!</v>
      </c>
      <c r="K124" s="25" t="s">
        <v>602</v>
      </c>
      <c r="L124" s="12"/>
      <c r="M124" s="18" t="e">
        <f>CONCATENATE(#REF!,",")</f>
        <v>#REF!</v>
      </c>
      <c r="N124" s="5" t="s">
        <v>646</v>
      </c>
      <c r="O124" s="1" t="s">
        <v>282</v>
      </c>
      <c r="P124" t="s">
        <v>128</v>
      </c>
      <c r="W124" s="17" t="str">
        <f t="shared" si="51"/>
        <v>createdBy</v>
      </c>
      <c r="X124" s="3" t="str">
        <f t="shared" si="52"/>
        <v>"createdBy":"",</v>
      </c>
      <c r="Y124" s="22" t="str">
        <f t="shared" si="53"/>
        <v>public static String CREATED_BY="createdBy";</v>
      </c>
      <c r="Z124" s="7" t="str">
        <f t="shared" si="54"/>
        <v>private String createdBy="";</v>
      </c>
    </row>
    <row r="125" spans="2:26" ht="19.2" x14ac:dyDescent="0.45">
      <c r="B125" s="1" t="s">
        <v>274</v>
      </c>
      <c r="C125" s="1" t="s">
        <v>1</v>
      </c>
      <c r="D125" s="4">
        <v>50</v>
      </c>
      <c r="I125" t="e">
        <f>I122</f>
        <v>#REF!</v>
      </c>
      <c r="J125" t="str">
        <f>CONCATENATE(LEFT(CONCATENATE(" ADD "," ",N125,";"),LEN(CONCATENATE(" ADD "," ",N125,";"))-2),";")</f>
        <v xml:space="preserve"> ADD  (SELECT PROJECT_NAME FROM  TM_PROJECT U  WHERE U.ID = T.FK_PROJECT_ID) AS PROJECT_NAME;</v>
      </c>
      <c r="K125" s="25" t="s">
        <v>646</v>
      </c>
      <c r="L125" s="12"/>
      <c r="M125" s="18" t="str">
        <f>CONCATENATE(B125,",")</f>
        <v>FK_PROJECT_ID,</v>
      </c>
      <c r="N125" s="5" t="s">
        <v>628</v>
      </c>
      <c r="O125" s="1" t="s">
        <v>10</v>
      </c>
      <c r="P125" t="s">
        <v>288</v>
      </c>
      <c r="Q125" t="s">
        <v>2</v>
      </c>
      <c r="W125" s="17" t="str">
        <f t="shared" si="51"/>
        <v>fkProjectId</v>
      </c>
      <c r="X125" s="3" t="str">
        <f t="shared" si="52"/>
        <v>"fkProjectId":"",</v>
      </c>
      <c r="Y125" s="22" t="str">
        <f t="shared" si="53"/>
        <v>public static String FK_PROJECT_ID="fkProjectId";</v>
      </c>
      <c r="Z125" s="7" t="str">
        <f t="shared" si="54"/>
        <v>private String fkProjectId="";</v>
      </c>
    </row>
    <row r="126" spans="2:26" ht="19.2" x14ac:dyDescent="0.45">
      <c r="B126" s="1" t="s">
        <v>287</v>
      </c>
      <c r="C126" s="1" t="s">
        <v>1</v>
      </c>
      <c r="D126" s="4">
        <v>50</v>
      </c>
      <c r="I126">
        <f>I123</f>
        <v>0</v>
      </c>
      <c r="J126" t="str">
        <f>CONCATENATE(LEFT(CONCATENATE(" ADD "," ",N126,";"),LEN(CONCATENATE(" ADD "," ",N126,";"))-2),";")</f>
        <v xml:space="preserve"> ADD  (SELECT  USER_PERSON_NAME FROM CR_USER U  WHERE U.ID = T.CREATED_BY) AS CREATED_BY_NAME;</v>
      </c>
      <c r="K126" s="25" t="s">
        <v>628</v>
      </c>
      <c r="L126" s="12"/>
      <c r="M126" s="18" t="str">
        <f>CONCATENATE(B126,",")</f>
        <v>PROJECT_NAME,</v>
      </c>
      <c r="N126" s="5" t="s">
        <v>626</v>
      </c>
      <c r="O126" s="1" t="s">
        <v>288</v>
      </c>
      <c r="P126" t="s">
        <v>0</v>
      </c>
      <c r="W126" s="17" t="str">
        <f t="shared" si="51"/>
        <v>projectName</v>
      </c>
      <c r="X126" s="3" t="str">
        <f t="shared" si="52"/>
        <v>"projectName":"",</v>
      </c>
      <c r="Y126" s="22" t="str">
        <f t="shared" si="53"/>
        <v>public static String PROJECT_NAME="projectName";</v>
      </c>
      <c r="Z126" s="7" t="str">
        <f t="shared" si="54"/>
        <v>private String projectName="";</v>
      </c>
    </row>
    <row r="127" spans="2:26" ht="19.2" x14ac:dyDescent="0.45">
      <c r="B127" s="10" t="s">
        <v>339</v>
      </c>
      <c r="C127" s="1" t="s">
        <v>1</v>
      </c>
      <c r="D127" s="4">
        <v>43</v>
      </c>
      <c r="I127" t="e">
        <f>#REF!</f>
        <v>#REF!</v>
      </c>
      <c r="K127" s="25" t="s">
        <v>626</v>
      </c>
      <c r="L127" s="12"/>
      <c r="M127" s="18" t="str">
        <f>CONCATENATE(B124,",")</f>
        <v>CREATED_BY,</v>
      </c>
      <c r="N127" s="5" t="s">
        <v>603</v>
      </c>
      <c r="O127" s="1" t="s">
        <v>282</v>
      </c>
      <c r="P127" t="s">
        <v>128</v>
      </c>
      <c r="Q127" t="s">
        <v>0</v>
      </c>
      <c r="W127" s="17" t="str">
        <f t="shared" si="51"/>
        <v>createdByName</v>
      </c>
      <c r="X127" s="3" t="str">
        <f t="shared" si="52"/>
        <v>"createdByName":"",</v>
      </c>
      <c r="Y127" s="22" t="str">
        <f t="shared" si="53"/>
        <v>public static String CREATED_BY_NAME="createdByName";</v>
      </c>
      <c r="Z127" s="7" t="str">
        <f t="shared" si="54"/>
        <v>private String createdByName="";</v>
      </c>
    </row>
    <row r="128" spans="2:26" ht="19.2" x14ac:dyDescent="0.45">
      <c r="B128" s="1" t="s">
        <v>263</v>
      </c>
      <c r="C128" s="1" t="s">
        <v>1</v>
      </c>
      <c r="D128" s="4">
        <v>30</v>
      </c>
      <c r="I128" t="e">
        <f>#REF!</f>
        <v>#REF!</v>
      </c>
      <c r="K128" s="25" t="s">
        <v>603</v>
      </c>
      <c r="L128" s="12"/>
      <c r="M128" s="18" t="str">
        <f>CONCATENATE(B128,",")</f>
        <v>CREATED_DATE,</v>
      </c>
      <c r="N128" s="5" t="s">
        <v>604</v>
      </c>
      <c r="O128" s="1" t="s">
        <v>282</v>
      </c>
      <c r="P128" t="s">
        <v>8</v>
      </c>
      <c r="W128" s="17" t="str">
        <f t="shared" si="51"/>
        <v>createdDate</v>
      </c>
      <c r="X128" s="3" t="str">
        <f t="shared" si="52"/>
        <v>"createdDate":"",</v>
      </c>
      <c r="Y128" s="22" t="str">
        <f t="shared" si="53"/>
        <v>public static String CREATED_DATE="createdDate";</v>
      </c>
      <c r="Z128" s="7" t="str">
        <f t="shared" si="54"/>
        <v>private String createdDate="";</v>
      </c>
    </row>
    <row r="129" spans="2:26" ht="19.2" x14ac:dyDescent="0.45">
      <c r="B129" s="1" t="s">
        <v>264</v>
      </c>
      <c r="C129" s="1" t="s">
        <v>1</v>
      </c>
      <c r="D129" s="4">
        <v>12</v>
      </c>
      <c r="K129" s="25" t="s">
        <v>604</v>
      </c>
      <c r="L129" s="12"/>
      <c r="M129" s="18"/>
      <c r="N129" s="5" t="s">
        <v>647</v>
      </c>
      <c r="O129" s="1" t="s">
        <v>282</v>
      </c>
      <c r="P129" t="s">
        <v>133</v>
      </c>
      <c r="W129" s="17" t="str">
        <f t="shared" si="51"/>
        <v>createdTime</v>
      </c>
      <c r="X129" s="3" t="str">
        <f t="shared" si="52"/>
        <v>"createdTime":"",</v>
      </c>
      <c r="Y129" s="22" t="str">
        <f t="shared" si="53"/>
        <v>public static String CREATED_TIME="createdTime";</v>
      </c>
      <c r="Z129" s="7" t="str">
        <f t="shared" si="54"/>
        <v>private String createdTime="";</v>
      </c>
    </row>
    <row r="130" spans="2:26" ht="19.2" x14ac:dyDescent="0.45">
      <c r="B130" s="1" t="s">
        <v>258</v>
      </c>
      <c r="C130" s="1" t="s">
        <v>1</v>
      </c>
      <c r="D130" s="4">
        <v>50</v>
      </c>
      <c r="I130" t="e">
        <f>#REF!</f>
        <v>#REF!</v>
      </c>
      <c r="K130" s="25" t="s">
        <v>647</v>
      </c>
      <c r="L130" s="12"/>
      <c r="M130" s="18" t="str">
        <f t="shared" ref="M130:M143" si="55">CONCATENATE(B130,",")</f>
        <v>ORDER_NO,</v>
      </c>
      <c r="N130" s="5" t="s">
        <v>648</v>
      </c>
      <c r="O130" s="1" t="s">
        <v>259</v>
      </c>
      <c r="P130" t="s">
        <v>173</v>
      </c>
      <c r="W130" s="17" t="str">
        <f t="shared" si="51"/>
        <v>orderNo</v>
      </c>
      <c r="X130" s="3" t="str">
        <f t="shared" si="52"/>
        <v>"orderNo":"",</v>
      </c>
      <c r="Y130" s="22" t="str">
        <f t="shared" si="53"/>
        <v>public static String ORDER_NO="orderNo";</v>
      </c>
      <c r="Z130" s="7" t="str">
        <f t="shared" si="54"/>
        <v>private String orderNo="";</v>
      </c>
    </row>
    <row r="131" spans="2:26" ht="19.2" x14ac:dyDescent="0.45">
      <c r="B131" s="1" t="s">
        <v>487</v>
      </c>
      <c r="C131" s="1" t="s">
        <v>1</v>
      </c>
      <c r="D131" s="4">
        <v>50</v>
      </c>
      <c r="I131" t="e">
        <f>#REF!</f>
        <v>#REF!</v>
      </c>
      <c r="K131" s="25" t="s">
        <v>648</v>
      </c>
      <c r="L131" s="12"/>
      <c r="M131" s="18" t="str">
        <f t="shared" si="55"/>
        <v>IS_FROM_CUSTOMER,</v>
      </c>
      <c r="N131" s="5" t="s">
        <v>649</v>
      </c>
      <c r="O131" s="1" t="s">
        <v>112</v>
      </c>
      <c r="P131" t="s">
        <v>663</v>
      </c>
      <c r="Q131" t="s">
        <v>664</v>
      </c>
      <c r="W131" s="17" t="str">
        <f t="shared" si="51"/>
        <v>isFromCustomer</v>
      </c>
      <c r="X131" s="3" t="str">
        <f t="shared" si="52"/>
        <v>"isFromCustomer":"",</v>
      </c>
      <c r="Y131" s="22" t="str">
        <f t="shared" si="53"/>
        <v>public static String IS_FROM_CUSTOMER="isFromCustomer";</v>
      </c>
      <c r="Z131" s="7" t="str">
        <f t="shared" si="54"/>
        <v>private String isFromCustomer="";</v>
      </c>
    </row>
    <row r="132" spans="2:26" ht="19.2" x14ac:dyDescent="0.45">
      <c r="B132" s="1" t="s">
        <v>305</v>
      </c>
      <c r="C132" s="1" t="s">
        <v>1</v>
      </c>
      <c r="D132" s="4">
        <v>50</v>
      </c>
      <c r="I132" t="e">
        <f>#REF!</f>
        <v>#REF!</v>
      </c>
      <c r="K132" s="25" t="s">
        <v>649</v>
      </c>
      <c r="L132" s="12"/>
      <c r="M132" s="18" t="str">
        <f t="shared" si="55"/>
        <v>PRIORITY,</v>
      </c>
      <c r="N132" s="5" t="s">
        <v>650</v>
      </c>
      <c r="O132" s="1" t="s">
        <v>305</v>
      </c>
      <c r="W132" s="17" t="str">
        <f t="shared" si="51"/>
        <v>priority</v>
      </c>
      <c r="X132" s="3" t="str">
        <f t="shared" si="52"/>
        <v>"priority":"",</v>
      </c>
      <c r="Y132" s="22" t="str">
        <f t="shared" ref="Y132:Y139" si="56">CONCATENATE("public static String ",,B132,,"=","""",W132,""";")</f>
        <v>public static String PRIORITY="priority";</v>
      </c>
      <c r="Z132" s="7" t="str">
        <f t="shared" si="54"/>
        <v>private String priority="";</v>
      </c>
    </row>
    <row r="133" spans="2:26" ht="19.2" x14ac:dyDescent="0.45">
      <c r="B133" s="1" t="s">
        <v>422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T.ESTIMATED_HOURS;</v>
      </c>
      <c r="K133" s="25" t="s">
        <v>650</v>
      </c>
      <c r="L133" s="12"/>
      <c r="M133" s="18" t="str">
        <f t="shared" si="55"/>
        <v>FK_SOURCED_ID,</v>
      </c>
      <c r="N133" s="5" t="s">
        <v>605</v>
      </c>
      <c r="O133" s="1" t="s">
        <v>10</v>
      </c>
      <c r="P133" t="s">
        <v>394</v>
      </c>
      <c r="Q133" t="s">
        <v>2</v>
      </c>
      <c r="W133" s="17" t="str">
        <f t="shared" si="51"/>
        <v>fkSourcedId</v>
      </c>
      <c r="X133" s="3" t="str">
        <f t="shared" si="52"/>
        <v>"fkSourcedId":"",</v>
      </c>
      <c r="Y133" s="22" t="str">
        <f t="shared" si="56"/>
        <v>public static String FK_SOURCED_ID="fkSourcedId";</v>
      </c>
      <c r="Z133" s="7" t="str">
        <f t="shared" si="54"/>
        <v>private String fkSourcedId="";</v>
      </c>
    </row>
    <row r="134" spans="2:26" ht="24.6" customHeight="1" x14ac:dyDescent="0.45">
      <c r="B134" s="1" t="s">
        <v>400</v>
      </c>
      <c r="C134" s="1" t="s">
        <v>1</v>
      </c>
      <c r="D134" s="4">
        <v>40</v>
      </c>
      <c r="I134">
        <f>I129</f>
        <v>0</v>
      </c>
      <c r="J134" t="s">
        <v>395</v>
      </c>
      <c r="K134" s="25" t="s">
        <v>671</v>
      </c>
      <c r="L134" s="12"/>
      <c r="M134" s="18" t="str">
        <f t="shared" si="55"/>
        <v>ESTIMATED_HOURS,</v>
      </c>
      <c r="N134" s="5" t="s">
        <v>606</v>
      </c>
      <c r="O134" s="1" t="s">
        <v>405</v>
      </c>
      <c r="P134" t="s">
        <v>406</v>
      </c>
      <c r="W134" s="17" t="str">
        <f t="shared" si="51"/>
        <v>estimatedHours</v>
      </c>
      <c r="X134" s="3" t="str">
        <f t="shared" si="52"/>
        <v>"estimatedHours":"",</v>
      </c>
      <c r="Y134" s="22" t="str">
        <f t="shared" si="56"/>
        <v>public static String ESTIMATED_HOURS="estimatedHours";</v>
      </c>
      <c r="Z134" s="7" t="str">
        <f t="shared" si="54"/>
        <v>private String estimatedHours="";</v>
      </c>
    </row>
    <row r="135" spans="2:26" ht="19.2" x14ac:dyDescent="0.45">
      <c r="B135" s="1" t="s">
        <v>401</v>
      </c>
      <c r="C135" s="1" t="s">
        <v>1</v>
      </c>
      <c r="D135" s="4">
        <v>40</v>
      </c>
      <c r="I135" t="e">
        <f>I130</f>
        <v>#REF!</v>
      </c>
      <c r="J135" t="s">
        <v>395</v>
      </c>
      <c r="K135" s="25" t="s">
        <v>672</v>
      </c>
      <c r="L135" s="12"/>
      <c r="M135" s="18" t="str">
        <f t="shared" si="55"/>
        <v>SPENT_HOURS,</v>
      </c>
      <c r="N135" s="5" t="s">
        <v>651</v>
      </c>
      <c r="O135" s="1" t="s">
        <v>407</v>
      </c>
      <c r="P135" t="s">
        <v>406</v>
      </c>
      <c r="W135" s="17" t="str">
        <f t="shared" si="51"/>
        <v>spentHours</v>
      </c>
      <c r="X135" s="3" t="str">
        <f t="shared" si="52"/>
        <v>"spentHours":"",</v>
      </c>
      <c r="Y135" s="22" t="str">
        <f t="shared" si="56"/>
        <v>public static String SPENT_HOURS="spentHours";</v>
      </c>
      <c r="Z135" s="7" t="str">
        <f t="shared" si="54"/>
        <v>private String spentHours="";</v>
      </c>
    </row>
    <row r="136" spans="2:26" ht="19.2" x14ac:dyDescent="0.45">
      <c r="B136" s="1" t="s">
        <v>362</v>
      </c>
      <c r="C136" s="1" t="s">
        <v>1</v>
      </c>
      <c r="D136" s="4">
        <v>40</v>
      </c>
      <c r="I136" t="e">
        <f>I127</f>
        <v>#REF!</v>
      </c>
      <c r="J136" t="s">
        <v>395</v>
      </c>
      <c r="K136" s="36" t="s">
        <v>684</v>
      </c>
      <c r="L136" s="12"/>
      <c r="M136" s="18" t="str">
        <f t="shared" si="55"/>
        <v>SPRINT_END_DATE,</v>
      </c>
      <c r="N136" s="5" t="s">
        <v>652</v>
      </c>
      <c r="O136" s="1" t="s">
        <v>366</v>
      </c>
      <c r="P136" t="s">
        <v>0</v>
      </c>
      <c r="W136" s="17" t="str">
        <f t="shared" si="51"/>
        <v>sprintName</v>
      </c>
      <c r="X136" s="3" t="str">
        <f t="shared" si="52"/>
        <v>"sprintName":"",</v>
      </c>
      <c r="Y136" s="22" t="str">
        <f t="shared" si="56"/>
        <v>public static String SPRINT_END_DATE="sprintName";</v>
      </c>
      <c r="Z136" s="7" t="str">
        <f t="shared" si="54"/>
        <v>private String sprintName="";</v>
      </c>
    </row>
    <row r="137" spans="2:26" ht="19.2" x14ac:dyDescent="0.45">
      <c r="B137" s="1" t="s">
        <v>361</v>
      </c>
      <c r="C137" s="1" t="s">
        <v>1</v>
      </c>
      <c r="D137" s="4">
        <v>40</v>
      </c>
      <c r="I137" t="e">
        <f>I128</f>
        <v>#REF!</v>
      </c>
      <c r="J137" t="s">
        <v>395</v>
      </c>
      <c r="K137" s="36" t="s">
        <v>685</v>
      </c>
      <c r="L137" s="12"/>
      <c r="M137" s="18" t="str">
        <f>CONCATENATE(B137,",")</f>
        <v>SPRINT_START_DATE,</v>
      </c>
      <c r="N137" s="5" t="s">
        <v>652</v>
      </c>
      <c r="O137" s="1" t="s">
        <v>366</v>
      </c>
      <c r="P137" t="s">
        <v>0</v>
      </c>
      <c r="W137" s="17" t="str">
        <f>CONCATENATE(,LOWER(O137),UPPER(LEFT(P137,1)),LOWER(RIGHT(P137,LEN(P137)-IF(LEN(P137)&gt;0,1,LEN(P137)))),UPPER(LEFT(Q137,1)),LOWER(RIGHT(Q137,LEN(Q137)-IF(LEN(Q137)&gt;0,1,LEN(Q137)))),UPPER(LEFT(R137,1)),LOWER(RIGHT(R137,LEN(R137)-IF(LEN(R137)&gt;0,1,LEN(R137)))),UPPER(LEFT(S137,1)),LOWER(RIGHT(S137,LEN(S137)-IF(LEN(S137)&gt;0,1,LEN(S137)))),UPPER(LEFT(T137,1)),LOWER(RIGHT(T137,LEN(T137)-IF(LEN(T137)&gt;0,1,LEN(T137)))),UPPER(LEFT(U137,1)),LOWER(RIGHT(U137,LEN(U137)-IF(LEN(U137)&gt;0,1,LEN(U137)))),UPPER(LEFT(V137,1)),LOWER(RIGHT(V137,LEN(V137)-IF(LEN(V137)&gt;0,1,LEN(V137)))))</f>
        <v>sprintName</v>
      </c>
      <c r="X137" s="3" t="str">
        <f>CONCATENATE("""",W137,"""",":","""","""",",")</f>
        <v>"sprintName":"",</v>
      </c>
      <c r="Y137" s="22" t="str">
        <f>CONCATENATE("public static String ",,B137,,"=","""",W137,""";")</f>
        <v>public static String SPRINT_START_DATE="sprintName";</v>
      </c>
      <c r="Z137" s="7" t="str">
        <f>CONCATENATE("private String ",W137,"=","""""",";")</f>
        <v>private String sprintName="";</v>
      </c>
    </row>
    <row r="138" spans="2:26" ht="19.2" x14ac:dyDescent="0.45">
      <c r="B138" s="1" t="s">
        <v>360</v>
      </c>
      <c r="C138" s="1" t="s">
        <v>1</v>
      </c>
      <c r="D138" s="4">
        <v>40</v>
      </c>
      <c r="I138">
        <f>I129</f>
        <v>0</v>
      </c>
      <c r="J138" t="s">
        <v>395</v>
      </c>
      <c r="K138" s="36" t="s">
        <v>691</v>
      </c>
      <c r="L138" s="12"/>
      <c r="M138" s="18" t="str">
        <f t="shared" si="55"/>
        <v>SPRINT_NAME,</v>
      </c>
      <c r="N138" s="5" t="s">
        <v>652</v>
      </c>
      <c r="O138" s="1" t="s">
        <v>366</v>
      </c>
      <c r="P138" t="s">
        <v>0</v>
      </c>
      <c r="W138" s="17" t="str">
        <f t="shared" si="51"/>
        <v>sprintName</v>
      </c>
      <c r="X138" s="3" t="str">
        <f t="shared" si="52"/>
        <v>"sprintName":"",</v>
      </c>
      <c r="Y138" s="22" t="str">
        <f t="shared" si="56"/>
        <v>public static String SPRINT_NAME="sprintName";</v>
      </c>
      <c r="Z138" s="7" t="str">
        <f t="shared" si="54"/>
        <v>private String sprintName="";</v>
      </c>
    </row>
    <row r="139" spans="2:26" ht="19.2" x14ac:dyDescent="0.45">
      <c r="B139" s="1" t="s">
        <v>457</v>
      </c>
      <c r="C139" s="1" t="s">
        <v>1</v>
      </c>
      <c r="D139" s="4">
        <v>40</v>
      </c>
      <c r="I139" t="e">
        <f>I130</f>
        <v>#REF!</v>
      </c>
      <c r="J139" t="s">
        <v>395</v>
      </c>
      <c r="K139" s="36" t="s">
        <v>667</v>
      </c>
      <c r="L139" s="12"/>
      <c r="M139" s="18" t="str">
        <f t="shared" si="55"/>
        <v>LABEL_NAME,</v>
      </c>
      <c r="N139" s="5" t="s">
        <v>653</v>
      </c>
      <c r="O139" s="1" t="s">
        <v>61</v>
      </c>
      <c r="P139" t="s">
        <v>0</v>
      </c>
      <c r="W139" s="17" t="str">
        <f t="shared" si="51"/>
        <v>labelName</v>
      </c>
      <c r="X139" s="3" t="str">
        <f t="shared" si="52"/>
        <v>"labelName":"",</v>
      </c>
      <c r="Y139" s="22" t="str">
        <f t="shared" si="56"/>
        <v>public static String LABEL_NAME="labelName";</v>
      </c>
      <c r="Z139" s="7" t="str">
        <f t="shared" si="54"/>
        <v>private String labelName="";</v>
      </c>
    </row>
    <row r="140" spans="2:26" ht="19.2" x14ac:dyDescent="0.45">
      <c r="B140" s="1" t="s">
        <v>341</v>
      </c>
      <c r="C140" s="1" t="s">
        <v>1</v>
      </c>
      <c r="D140" s="4">
        <v>40</v>
      </c>
      <c r="I140" t="e">
        <f>I130</f>
        <v>#REF!</v>
      </c>
      <c r="J140" t="s">
        <v>395</v>
      </c>
      <c r="K140" t="s">
        <v>653</v>
      </c>
      <c r="L140" s="12"/>
      <c r="M140" s="18" t="str">
        <f>CONCATENATE(B141,",")</f>
        <v>FK_ASSIGNEE_ID,</v>
      </c>
      <c r="N140" s="5" t="s">
        <v>654</v>
      </c>
      <c r="O140" s="1" t="s">
        <v>344</v>
      </c>
      <c r="P140" t="s">
        <v>0</v>
      </c>
      <c r="W140" s="17" t="str">
        <f>CONCATENATE(,LOWER(O140),UPPER(LEFT(P140,1)),LOWER(RIGHT(P140,LEN(P140)-IF(LEN(P140)&gt;0,1,LEN(P140)))),UPPER(LEFT(Q140,1)),LOWER(RIGHT(Q140,LEN(Q140)-IF(LEN(Q140)&gt;0,1,LEN(Q140)))),UPPER(LEFT(R140,1)),LOWER(RIGHT(R140,LEN(R140)-IF(LEN(R140)&gt;0,1,LEN(R140)))),UPPER(LEFT(S140,1)),LOWER(RIGHT(S140,LEN(S140)-IF(LEN(S140)&gt;0,1,LEN(S140)))),UPPER(LEFT(T140,1)),LOWER(RIGHT(T140,LEN(T140)-IF(LEN(T140)&gt;0,1,LEN(T140)))),UPPER(LEFT(U140,1)),LOWER(RIGHT(U140,LEN(U140)-IF(LEN(U140)&gt;0,1,LEN(U140)))),UPPER(LEFT(V140,1)),LOWER(RIGHT(V140,LEN(V140)-IF(LEN(V140)&gt;0,1,LEN(V140)))))</f>
        <v>assigneeName</v>
      </c>
      <c r="X140" s="3" t="str">
        <f>CONCATENATE("""",W140,"""",":","""","""",",")</f>
        <v>"assigneeName":"",</v>
      </c>
      <c r="Y140" s="22" t="str">
        <f>CONCATENATE("public static String ",,B141,,"=","""",W140,""";")</f>
        <v>public static String FK_ASSIGNEE_ID="assigneeName";</v>
      </c>
      <c r="Z140" s="7" t="str">
        <f t="shared" si="54"/>
        <v>private String assigneeName="";</v>
      </c>
    </row>
    <row r="141" spans="2:26" ht="19.2" x14ac:dyDescent="0.45">
      <c r="B141" s="1" t="s">
        <v>399</v>
      </c>
      <c r="C141" s="1" t="s">
        <v>1</v>
      </c>
      <c r="D141" s="4">
        <v>40</v>
      </c>
      <c r="I141" t="e">
        <f>I130</f>
        <v>#REF!</v>
      </c>
      <c r="J141" t="s">
        <v>395</v>
      </c>
      <c r="K141" t="s">
        <v>666</v>
      </c>
      <c r="L141" s="12"/>
      <c r="M141" s="18" t="e">
        <f>CONCATENATE(#REF!,",")</f>
        <v>#REF!</v>
      </c>
      <c r="N141" s="5" t="s">
        <v>654</v>
      </c>
      <c r="O141" s="1" t="s">
        <v>10</v>
      </c>
      <c r="P141" t="s">
        <v>344</v>
      </c>
      <c r="Q141" t="s">
        <v>2</v>
      </c>
      <c r="W141" s="17" t="str">
        <f>CONCATENATE(,LOWER(O141),UPPER(LEFT(P141,1)),LOWER(RIGHT(P141,LEN(P141)-IF(LEN(P141)&gt;0,1,LEN(P141)))),UPPER(LEFT(Q141,1)),LOWER(RIGHT(Q141,LEN(Q141)-IF(LEN(Q141)&gt;0,1,LEN(Q141)))),UPPER(LEFT(R141,1)),LOWER(RIGHT(R141,LEN(R141)-IF(LEN(R141)&gt;0,1,LEN(R141)))),UPPER(LEFT(S141,1)),LOWER(RIGHT(S141,LEN(S141)-IF(LEN(S141)&gt;0,1,LEN(S141)))),UPPER(LEFT(T141,1)),LOWER(RIGHT(T141,LEN(T141)-IF(LEN(T141)&gt;0,1,LEN(T141)))),UPPER(LEFT(U141,1)),LOWER(RIGHT(U141,LEN(U141)-IF(LEN(U141)&gt;0,1,LEN(U141)))),UPPER(LEFT(V141,1)),LOWER(RIGHT(V141,LEN(V141)-IF(LEN(V141)&gt;0,1,LEN(V141)))))</f>
        <v>fkAssigneeId</v>
      </c>
      <c r="X141" s="3" t="str">
        <f>CONCATENATE("""",W141,"""",":","""","""",",")</f>
        <v>"fkAssigneeId":"",</v>
      </c>
      <c r="Y141" s="22" t="e">
        <f>CONCATENATE("public static String ",,#REF!,,"=","""",W141,""";")</f>
        <v>#REF!</v>
      </c>
      <c r="Z141" s="7" t="str">
        <f t="shared" si="54"/>
        <v>private String fkAssigneeId="";</v>
      </c>
    </row>
    <row r="142" spans="2:26" ht="19.2" x14ac:dyDescent="0.45">
      <c r="B142" s="1" t="s">
        <v>331</v>
      </c>
      <c r="C142" s="1" t="s">
        <v>1</v>
      </c>
      <c r="D142" s="4">
        <v>40</v>
      </c>
      <c r="I142" t="e">
        <f>I131</f>
        <v>#REF!</v>
      </c>
      <c r="J142" t="s">
        <v>395</v>
      </c>
      <c r="K142" s="21" t="s">
        <v>654</v>
      </c>
      <c r="L142" s="12"/>
      <c r="M142" s="18" t="str">
        <f>CONCATENATE(B142,",")</f>
        <v>TASK_TYPE_NAME,</v>
      </c>
      <c r="N142" s="5" t="s">
        <v>655</v>
      </c>
      <c r="O142" s="1" t="s">
        <v>311</v>
      </c>
      <c r="P142" t="s">
        <v>51</v>
      </c>
      <c r="Q142" t="s">
        <v>0</v>
      </c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taskTypeName</v>
      </c>
      <c r="X142" s="3" t="str">
        <f>CONCATENATE("""",W142,"""",":","""","""",",")</f>
        <v>"taskTypeName":"",</v>
      </c>
      <c r="Y142" s="22" t="str">
        <f>CONCATENATE("public static String ",,B142,,"=","""",W142,""";")</f>
        <v>public static String TASK_TYPE_NAME="taskTypeName";</v>
      </c>
      <c r="Z142" s="7" t="str">
        <f>CONCATENATE("private String ",W142,"=","""""",";")</f>
        <v>private String taskTypeName="";</v>
      </c>
    </row>
    <row r="143" spans="2:26" ht="19.2" x14ac:dyDescent="0.45">
      <c r="B143" s="1" t="s">
        <v>272</v>
      </c>
      <c r="C143" s="1" t="s">
        <v>1</v>
      </c>
      <c r="D143" s="4">
        <v>40</v>
      </c>
      <c r="I143" t="e">
        <f>I132</f>
        <v>#REF!</v>
      </c>
      <c r="J143" t="s">
        <v>395</v>
      </c>
      <c r="K143" s="21" t="s">
        <v>682</v>
      </c>
      <c r="L143" s="12"/>
      <c r="M143" s="18" t="str">
        <f t="shared" si="55"/>
        <v>FK_TASK_TYPE_ID,</v>
      </c>
      <c r="N143" s="5" t="s">
        <v>655</v>
      </c>
      <c r="O143" s="1" t="s">
        <v>10</v>
      </c>
      <c r="P143" t="s">
        <v>311</v>
      </c>
      <c r="Q143" t="s">
        <v>51</v>
      </c>
      <c r="R143" t="s">
        <v>2</v>
      </c>
      <c r="W143" s="17" t="str">
        <f t="shared" si="51"/>
        <v>fkTaskTypeId</v>
      </c>
      <c r="X143" s="3" t="str">
        <f t="shared" si="52"/>
        <v>"fkTaskTypeId":"",</v>
      </c>
      <c r="Y143" s="22" t="str">
        <f>CONCATENATE("public static String ",,B143,,"=","""",W143,""";")</f>
        <v>public static String FK_TASK_TYPE_ID="fkTaskTypeId";</v>
      </c>
      <c r="Z143" s="7" t="str">
        <f t="shared" si="54"/>
        <v>private String fkTaskTypeId="";</v>
      </c>
    </row>
    <row r="144" spans="2:26" ht="19.2" x14ac:dyDescent="0.45">
      <c r="B144" s="1" t="s">
        <v>416</v>
      </c>
      <c r="C144" s="1" t="s">
        <v>1</v>
      </c>
      <c r="D144" s="4">
        <v>3000</v>
      </c>
      <c r="I144" t="e">
        <f>I131</f>
        <v>#REF!</v>
      </c>
      <c r="J144" t="s">
        <v>395</v>
      </c>
      <c r="K144" s="21" t="s">
        <v>683</v>
      </c>
      <c r="L144" s="12"/>
      <c r="M144" s="18" t="str">
        <f>CONCATENATE(B148,",")</f>
        <v>IS_BOUNDED,</v>
      </c>
      <c r="N144" s="5" t="s">
        <v>484</v>
      </c>
      <c r="O144" s="1" t="s">
        <v>311</v>
      </c>
      <c r="P144" t="s">
        <v>3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taskStatus</v>
      </c>
      <c r="X144" s="3" t="str">
        <f>CONCATENATE("""",W144,"""",":","""","""",",")</f>
        <v>"taskStatus":"",</v>
      </c>
      <c r="Y144" s="22" t="str">
        <f>CONCATENATE("public static String ",,B144,,"=","""",W144,""";")</f>
        <v>public static String TASK_STATUS="taskStatus";</v>
      </c>
      <c r="Z144" s="7" t="str">
        <f>CONCATENATE("private String ",W144,"=","""""",";")</f>
        <v>private String taskStatus="";</v>
      </c>
    </row>
    <row r="145" spans="2:26" ht="19.2" x14ac:dyDescent="0.45">
      <c r="B145" s="1" t="s">
        <v>393</v>
      </c>
      <c r="C145" s="1" t="s">
        <v>1</v>
      </c>
      <c r="D145" s="4">
        <v>3000</v>
      </c>
      <c r="I145" t="e">
        <f>I132</f>
        <v>#REF!</v>
      </c>
      <c r="J145" t="s">
        <v>395</v>
      </c>
      <c r="K145" s="21" t="s">
        <v>655</v>
      </c>
      <c r="L145" s="12"/>
      <c r="M145" s="18" t="str">
        <f>CONCATENATE(B149,",")</f>
        <v>DESCRIPTION_SOURCED,</v>
      </c>
      <c r="N145" s="5" t="s">
        <v>484</v>
      </c>
      <c r="O145" s="1" t="s">
        <v>112</v>
      </c>
      <c r="P145" t="s">
        <v>394</v>
      </c>
      <c r="W145" s="17" t="str">
        <f t="shared" si="51"/>
        <v>isSourced</v>
      </c>
      <c r="X145" s="3" t="str">
        <f t="shared" si="52"/>
        <v>"isSourced":"",</v>
      </c>
      <c r="Y145" s="22" t="str">
        <f>CONCATENATE("public static String ",,B149,,"=","""",W145,""";")</f>
        <v>public static String DESCRIPTION_SOURCED="isSourced";</v>
      </c>
      <c r="Z145" s="7" t="str">
        <f t="shared" si="54"/>
        <v>private String isSourced="";</v>
      </c>
    </row>
    <row r="146" spans="2:26" ht="19.2" x14ac:dyDescent="0.45">
      <c r="B146" s="10" t="s">
        <v>490</v>
      </c>
      <c r="C146" s="1" t="s">
        <v>1</v>
      </c>
      <c r="D146" s="4">
        <v>3000</v>
      </c>
      <c r="I146" t="e">
        <f>#REF!</f>
        <v>#REF!</v>
      </c>
      <c r="K146" s="21" t="s">
        <v>484</v>
      </c>
      <c r="L146" s="12"/>
      <c r="M146" s="18" t="str">
        <f>CONCATENATE(B146,",")</f>
        <v>SOURCED_NAME,</v>
      </c>
      <c r="N146" s="5" t="s">
        <v>508</v>
      </c>
      <c r="O146" s="1" t="s">
        <v>394</v>
      </c>
      <c r="P146" t="s">
        <v>0</v>
      </c>
      <c r="W146" s="17" t="str">
        <f t="shared" si="51"/>
        <v>sourcedName</v>
      </c>
      <c r="X146" s="3" t="str">
        <f t="shared" si="52"/>
        <v>"sourcedName":"",</v>
      </c>
      <c r="Y146" s="22" t="str">
        <f>CONCATENATE("public static String ",,B146,,"=","""",W146,""";")</f>
        <v>public static String SOURCED_NAME="sourcedName";</v>
      </c>
      <c r="Z146" s="7" t="str">
        <f t="shared" si="54"/>
        <v>private String sourcedName="";</v>
      </c>
    </row>
    <row r="147" spans="2:26" ht="30.6" x14ac:dyDescent="0.45">
      <c r="B147" s="1" t="s">
        <v>507</v>
      </c>
      <c r="C147" s="1" t="s">
        <v>1</v>
      </c>
      <c r="D147" s="4">
        <v>3000</v>
      </c>
      <c r="I147" t="e">
        <f>#REF!</f>
        <v>#REF!</v>
      </c>
      <c r="K147" s="21" t="s">
        <v>508</v>
      </c>
      <c r="L147" s="12"/>
      <c r="M147" s="18" t="str">
        <f>CONCATENATE(B147,",")</f>
        <v>IS_INITIAL,</v>
      </c>
      <c r="N147" s="5" t="s">
        <v>509</v>
      </c>
      <c r="O147" s="1" t="s">
        <v>112</v>
      </c>
      <c r="P147" t="s">
        <v>506</v>
      </c>
      <c r="W147" s="17" t="str">
        <f t="shared" si="51"/>
        <v>isInitial</v>
      </c>
      <c r="X147" s="3" t="str">
        <f t="shared" si="52"/>
        <v>"isInitial":"",</v>
      </c>
      <c r="Y147" s="22" t="str">
        <f>CONCATENATE("public static String ",,B147,,"=","""",W147,""";")</f>
        <v>public static String IS_INITIAL="isInitial";</v>
      </c>
      <c r="Z147" s="7" t="str">
        <f t="shared" si="54"/>
        <v>private String isInitial="";</v>
      </c>
    </row>
    <row r="148" spans="2:26" ht="19.2" x14ac:dyDescent="0.45">
      <c r="B148" s="1" t="s">
        <v>488</v>
      </c>
      <c r="C148" s="1"/>
      <c r="D148" s="8"/>
      <c r="K148" s="21" t="s">
        <v>509</v>
      </c>
      <c r="M148" s="18"/>
      <c r="N148" s="33" t="s">
        <v>656</v>
      </c>
      <c r="O148" s="1" t="s">
        <v>112</v>
      </c>
      <c r="P148" t="s">
        <v>665</v>
      </c>
      <c r="W148" s="17" t="str">
        <f t="shared" si="51"/>
        <v>isBounded</v>
      </c>
      <c r="X148" s="3" t="str">
        <f t="shared" si="52"/>
        <v>"isBounded":"",</v>
      </c>
      <c r="Y148" s="22" t="str">
        <f>CONCATENATE("public static String ",,B148,,"=","""",W148,""";")</f>
        <v>public static String IS_BOUNDED="isBounded";</v>
      </c>
      <c r="Z148" s="7" t="str">
        <f t="shared" si="54"/>
        <v>private String isBounded="";</v>
      </c>
    </row>
    <row r="149" spans="2:26" ht="19.2" x14ac:dyDescent="0.45">
      <c r="B149" s="1" t="s">
        <v>396</v>
      </c>
      <c r="C149" s="1" t="s">
        <v>1</v>
      </c>
      <c r="D149" s="4">
        <v>3000</v>
      </c>
      <c r="I149" t="e">
        <f>#REF!</f>
        <v>#REF!</v>
      </c>
      <c r="K149" s="21" t="s">
        <v>656</v>
      </c>
      <c r="L149" s="12"/>
      <c r="M149" s="18" t="e">
        <f>CONCATENATE(#REF!,",")</f>
        <v>#REF!</v>
      </c>
      <c r="N149" s="5" t="s">
        <v>657</v>
      </c>
      <c r="O149" s="1" t="s">
        <v>14</v>
      </c>
      <c r="P149" t="s">
        <v>394</v>
      </c>
      <c r="W149" s="17" t="str">
        <f t="shared" si="51"/>
        <v>descriptionSourced</v>
      </c>
      <c r="X149" s="3" t="str">
        <f t="shared" si="52"/>
        <v>"descriptionSourced":"",</v>
      </c>
      <c r="Y149" s="22" t="e">
        <f>CONCATENATE("public static String ",,#REF!,,"=","""",W149,""";")</f>
        <v>#REF!</v>
      </c>
      <c r="Z149" s="7" t="str">
        <f t="shared" si="54"/>
        <v>private String descriptionSourced="";</v>
      </c>
    </row>
    <row r="150" spans="2:26" ht="19.2" x14ac:dyDescent="0.45">
      <c r="B150" s="1" t="s">
        <v>489</v>
      </c>
      <c r="C150" s="1"/>
      <c r="D150" s="8"/>
      <c r="K150" s="21" t="s">
        <v>657</v>
      </c>
      <c r="M150" s="18"/>
      <c r="N150" s="33" t="s">
        <v>658</v>
      </c>
      <c r="O150" s="1" t="s">
        <v>489</v>
      </c>
      <c r="W150" s="17" t="str">
        <f t="shared" si="51"/>
        <v xml:space="preserve">description </v>
      </c>
    </row>
    <row r="151" spans="2:26" ht="59.4" x14ac:dyDescent="0.45">
      <c r="C151" s="1"/>
      <c r="D151" s="8"/>
      <c r="K151" s="21" t="s">
        <v>690</v>
      </c>
      <c r="M151" s="18"/>
      <c r="N151" s="31" t="s">
        <v>659</v>
      </c>
      <c r="O151" s="1"/>
      <c r="W151" s="17"/>
    </row>
    <row r="152" spans="2:26" ht="19.2" x14ac:dyDescent="0.45">
      <c r="C152" s="14"/>
      <c r="D152" s="9"/>
      <c r="M152" s="20"/>
      <c r="N152" s="5" t="s">
        <v>660</v>
      </c>
      <c r="W152" s="17"/>
    </row>
    <row r="153" spans="2:26" ht="19.2" x14ac:dyDescent="0.45">
      <c r="C153" s="14"/>
      <c r="D153" s="9"/>
      <c r="M153" s="20"/>
      <c r="N153" s="5" t="s">
        <v>661</v>
      </c>
      <c r="W153" s="17"/>
    </row>
    <row r="154" spans="2:26" ht="19.2" x14ac:dyDescent="0.45">
      <c r="C154" s="14"/>
      <c r="D154" s="9"/>
      <c r="M154" s="20"/>
      <c r="W154" s="17"/>
    </row>
    <row r="156" spans="2:26" x14ac:dyDescent="0.3">
      <c r="B156" s="2" t="s">
        <v>283</v>
      </c>
      <c r="I156" t="str">
        <f>CONCATENATE("ALTER TABLE"," ",B156)</f>
        <v>ALTER TABLE TM_TASK_TYPE</v>
      </c>
      <c r="N156" s="5" t="str">
        <f>CONCATENATE("CREATE TABLE ",B156," ","(")</f>
        <v>CREATE TABLE TM_TASK_TYPE (</v>
      </c>
    </row>
    <row r="157" spans="2:26" ht="19.2" x14ac:dyDescent="0.45">
      <c r="B157" s="1" t="s">
        <v>2</v>
      </c>
      <c r="C157" s="1" t="s">
        <v>1</v>
      </c>
      <c r="D157" s="4">
        <v>30</v>
      </c>
      <c r="E157" s="24" t="s">
        <v>113</v>
      </c>
      <c r="I157" t="str">
        <f>I156</f>
        <v>ALTER TABLE TM_TASK_TYPE</v>
      </c>
      <c r="J157" t="str">
        <f>CONCATENATE(LEFT(CONCATENATE(" ADD "," ",N157,";"),LEN(CONCATENATE(" ADD "," ",N157,";"))-2),";")</f>
        <v xml:space="preserve"> ADD  ID VARCHAR(30) NOT NULL ;</v>
      </c>
      <c r="K157" s="21" t="str">
        <f>CONCATENATE(LEFT(CONCATENATE("  ALTER COLUMN  "," ",N157,";"),LEN(CONCATENATE("  ALTER COLUMN  "," ",N157,";"))-2),";")</f>
        <v xml:space="preserve">  ALTER COLUMN   ID VARCHAR(30) NOT NULL ;</v>
      </c>
      <c r="L157" s="12"/>
      <c r="M157" s="18" t="str">
        <f t="shared" ref="M157:M168" si="57">CONCATENATE(B157,",")</f>
        <v>ID,</v>
      </c>
      <c r="N157" s="5" t="str">
        <f>CONCATENATE(B157," ",C157,"(",D157,") ",E157," ,")</f>
        <v>ID VARCHAR(30) NOT NULL ,</v>
      </c>
      <c r="O157" s="1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8" si="58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8" si="59">CONCATENATE("""",W157,"""",":","""","""",",")</f>
        <v>"id":"",</v>
      </c>
      <c r="Y157" s="22" t="str">
        <f t="shared" ref="Y157:Y168" si="60">CONCATENATE("public static String ",,B157,,"=","""",W157,""";")</f>
        <v>public static String ID="id";</v>
      </c>
      <c r="Z157" s="7" t="str">
        <f t="shared" ref="Z157:Z168" si="61">CONCATENATE("private String ",W157,"=","""""",";")</f>
        <v>private String id="";</v>
      </c>
    </row>
    <row r="158" spans="2:26" ht="19.2" x14ac:dyDescent="0.45">
      <c r="B158" s="1" t="s">
        <v>3</v>
      </c>
      <c r="C158" s="1" t="s">
        <v>1</v>
      </c>
      <c r="D158" s="4">
        <v>10</v>
      </c>
      <c r="I158" t="str">
        <f>I157</f>
        <v>ALTER TABLE TM_TASK_TYPE</v>
      </c>
      <c r="J158" t="str">
        <f>CONCATENATE(LEFT(CONCATENATE(" ADD "," ",N158,";"),LEN(CONCATENATE(" ADD "," ",N158,";"))-2),";")</f>
        <v xml:space="preserve"> ADD  STATUS VARCHAR(10);</v>
      </c>
      <c r="K158" s="21" t="str">
        <f>CONCATENATE(LEFT(CONCATENATE("  ALTER COLUMN  "," ",N158,";"),LEN(CONCATENATE("  ALTER COLUMN  "," ",N158,";"))-2),";")</f>
        <v xml:space="preserve">  ALTER COLUMN   STATUS VARCHAR(10);</v>
      </c>
      <c r="L158" s="12"/>
      <c r="M158" s="18" t="str">
        <f t="shared" si="57"/>
        <v>STATUS,</v>
      </c>
      <c r="N158" s="5" t="str">
        <f t="shared" ref="N158:N168" si="62">CONCATENATE(B158," ",C158,"(",D158,")",",")</f>
        <v>STATUS VARCHAR(10),</v>
      </c>
      <c r="O158" s="1" t="s">
        <v>3</v>
      </c>
      <c r="W158" s="17" t="str">
        <f t="shared" si="58"/>
        <v>status</v>
      </c>
      <c r="X158" s="3" t="str">
        <f t="shared" si="59"/>
        <v>"status":"",</v>
      </c>
      <c r="Y158" s="22" t="str">
        <f t="shared" si="60"/>
        <v>public static String STATUS="status";</v>
      </c>
      <c r="Z158" s="7" t="str">
        <f t="shared" si="61"/>
        <v>private String status="";</v>
      </c>
    </row>
    <row r="159" spans="2:26" ht="19.2" x14ac:dyDescent="0.45">
      <c r="B159" s="1" t="s">
        <v>4</v>
      </c>
      <c r="C159" s="1" t="s">
        <v>1</v>
      </c>
      <c r="D159" s="4">
        <v>30</v>
      </c>
      <c r="I159" t="str">
        <f>I158</f>
        <v>ALTER TABLE TM_TASK_TYPE</v>
      </c>
      <c r="J159" t="str">
        <f>CONCATENATE(LEFT(CONCATENATE(" ADD "," ",N159,";"),LEN(CONCATENATE(" ADD "," ",N159,";"))-2),";")</f>
        <v xml:space="preserve"> ADD  INSERT_DATE VARCHAR(30);</v>
      </c>
      <c r="K159" s="21" t="str">
        <f>CONCATENATE(LEFT(CONCATENATE("  ALTER COLUMN  "," ",N159,";"),LEN(CONCATENATE("  ALTER COLUMN  "," ",N159,";"))-2),";")</f>
        <v xml:space="preserve">  ALTER COLUMN   INSERT_DATE VARCHAR(30);</v>
      </c>
      <c r="L159" s="12"/>
      <c r="M159" s="18" t="str">
        <f t="shared" si="57"/>
        <v>INSERT_DATE,</v>
      </c>
      <c r="N159" s="5" t="str">
        <f t="shared" si="62"/>
        <v>INSERT_DATE VARCHAR(30),</v>
      </c>
      <c r="O159" s="1" t="s">
        <v>7</v>
      </c>
      <c r="P159" t="s">
        <v>8</v>
      </c>
      <c r="W159" s="17" t="str">
        <f t="shared" si="58"/>
        <v>insertDate</v>
      </c>
      <c r="X159" s="3" t="str">
        <f t="shared" si="59"/>
        <v>"insertDate":"",</v>
      </c>
      <c r="Y159" s="22" t="str">
        <f t="shared" si="60"/>
        <v>public static String INSERT_DATE="insertDate";</v>
      </c>
      <c r="Z159" s="7" t="str">
        <f t="shared" si="61"/>
        <v>private String insertDate="";</v>
      </c>
    </row>
    <row r="160" spans="2:26" ht="19.2" x14ac:dyDescent="0.45">
      <c r="B160" s="1" t="s">
        <v>5</v>
      </c>
      <c r="C160" s="1" t="s">
        <v>1</v>
      </c>
      <c r="D160" s="4">
        <v>30</v>
      </c>
      <c r="I160" t="str">
        <f>I159</f>
        <v>ALTER TABLE TM_TASK_TYPE</v>
      </c>
      <c r="J160" t="str">
        <f>CONCATENATE(LEFT(CONCATENATE(" ADD "," ",N160,";"),LEN(CONCATENATE(" ADD "," ",N160,";"))-2),";")</f>
        <v xml:space="preserve"> ADD  MODIFICATION_DATE VARCHAR(30);</v>
      </c>
      <c r="K160" s="21" t="str">
        <f>CONCATENATE(LEFT(CONCATENATE("  ALTER COLUMN  "," ",N160,";"),LEN(CONCATENATE("  ALTER COLUMN  "," ",N160,";"))-2),";")</f>
        <v xml:space="preserve">  ALTER COLUMN   MODIFICATION_DATE VARCHAR(30);</v>
      </c>
      <c r="L160" s="12"/>
      <c r="M160" s="18" t="str">
        <f t="shared" si="57"/>
        <v>MODIFICATION_DATE,</v>
      </c>
      <c r="N160" s="5" t="str">
        <f t="shared" si="62"/>
        <v>MODIFICATION_DATE VARCHAR(30),</v>
      </c>
      <c r="O160" s="1" t="s">
        <v>9</v>
      </c>
      <c r="P160" t="s">
        <v>8</v>
      </c>
      <c r="W160" s="17" t="str">
        <f t="shared" si="58"/>
        <v>modificationDate</v>
      </c>
      <c r="X160" s="3" t="str">
        <f t="shared" si="59"/>
        <v>"modificationDate":"",</v>
      </c>
      <c r="Y160" s="22" t="str">
        <f t="shared" si="60"/>
        <v>public static String MODIFICATION_DATE="modificationDate";</v>
      </c>
      <c r="Z160" s="7" t="str">
        <f t="shared" si="61"/>
        <v>private String modificationDate="";</v>
      </c>
    </row>
    <row r="161" spans="2:26" ht="19.2" x14ac:dyDescent="0.45">
      <c r="B161" s="1" t="s">
        <v>284</v>
      </c>
      <c r="C161" s="1" t="s">
        <v>1</v>
      </c>
      <c r="D161" s="4">
        <v>222</v>
      </c>
      <c r="I161" t="e">
        <f>#REF!</f>
        <v>#REF!</v>
      </c>
      <c r="J161" t="str">
        <f>CONCATENATE(LEFT(CONCATENATE(" ADD "," ",N161,";"),LEN(CONCATENATE(" ADD "," ",N161,";"))-2),";")</f>
        <v xml:space="preserve"> ADD  TYPE_NAME VARCHAR(222);</v>
      </c>
      <c r="K161" s="21" t="str">
        <f>CONCATENATE(LEFT(CONCATENATE("  ALTER COLUMN  "," ",N161,";"),LEN(CONCATENATE("  ALTER COLUMN  "," ",N161,";"))-2),";")</f>
        <v xml:space="preserve">  ALTER COLUMN   TYPE_NAME VARCHAR(222);</v>
      </c>
      <c r="L161" s="12"/>
      <c r="M161" s="18" t="str">
        <f t="shared" si="57"/>
        <v>TYPE_NAME,</v>
      </c>
      <c r="N161" s="5" t="str">
        <f t="shared" si="62"/>
        <v>TYPE_NAME VARCHAR(222),</v>
      </c>
      <c r="O161" s="1" t="s">
        <v>51</v>
      </c>
      <c r="P161" t="s">
        <v>0</v>
      </c>
      <c r="W161" s="17" t="str">
        <f>CONCATENATE(,LOWER(O161),UPPER(LEFT(P161,1)),LOWER(RIGHT(P161,LEN(P161)-IF(LEN(P161)&gt;0,1,LEN(P161)))),UPPER(LEFT(Q161,1)),LOWER(RIGHT(Q161,LEN(Q161)-IF(LEN(Q161)&gt;0,1,LEN(Q161)))),UPPER(LEFT(R161,1)),LOWER(RIGHT(R161,LEN(R161)-IF(LEN(R161)&gt;0,1,LEN(R161)))),UPPER(LEFT(S161,1)),LOWER(RIGHT(S161,LEN(S161)-IF(LEN(S161)&gt;0,1,LEN(S161)))),UPPER(LEFT(T161,1)),LOWER(RIGHT(T161,LEN(T161)-IF(LEN(T161)&gt;0,1,LEN(T161)))),UPPER(LEFT(U161,1)),LOWER(RIGHT(U161,LEN(U161)-IF(LEN(U161)&gt;0,1,LEN(U161)))),UPPER(LEFT(V161,1)),LOWER(RIGHT(V161,LEN(V161)-IF(LEN(V161)&gt;0,1,LEN(V161)))))</f>
        <v>typeName</v>
      </c>
      <c r="X161" s="3" t="str">
        <f t="shared" si="59"/>
        <v>"typeName":"",</v>
      </c>
      <c r="Y161" s="22" t="str">
        <f t="shared" si="60"/>
        <v>public static String TYPE_NAME="typeName";</v>
      </c>
      <c r="Z161" s="7" t="str">
        <f t="shared" si="61"/>
        <v>private String typeName="";</v>
      </c>
    </row>
    <row r="162" spans="2:26" ht="19.2" x14ac:dyDescent="0.45">
      <c r="B162" s="1" t="s">
        <v>285</v>
      </c>
      <c r="C162" s="1" t="s">
        <v>1</v>
      </c>
      <c r="D162" s="4">
        <v>12</v>
      </c>
      <c r="L162" s="12"/>
      <c r="M162" s="18" t="str">
        <f t="shared" si="57"/>
        <v>TYPE_STATUS,</v>
      </c>
      <c r="N162" s="5" t="str">
        <f t="shared" si="62"/>
        <v>TYPE_STATUS VARCHAR(12),</v>
      </c>
      <c r="O162" s="1" t="s">
        <v>51</v>
      </c>
      <c r="P162" t="s">
        <v>3</v>
      </c>
      <c r="W162" s="17" t="str">
        <f t="shared" si="58"/>
        <v>typeStatus</v>
      </c>
      <c r="X162" s="3" t="str">
        <f t="shared" si="59"/>
        <v>"typeStatus":"",</v>
      </c>
      <c r="Y162" s="22" t="str">
        <f t="shared" si="60"/>
        <v>public static String TYPE_STATUS="typeStatus";</v>
      </c>
      <c r="Z162" s="7" t="str">
        <f t="shared" si="61"/>
        <v>private String typeStatus="";</v>
      </c>
    </row>
    <row r="163" spans="2:26" ht="19.2" x14ac:dyDescent="0.45">
      <c r="B163" s="10" t="s">
        <v>398</v>
      </c>
      <c r="C163" s="1" t="s">
        <v>1</v>
      </c>
      <c r="D163" s="4">
        <v>43</v>
      </c>
      <c r="I163" t="e">
        <f>#REF!</f>
        <v>#REF!</v>
      </c>
      <c r="J163" t="str">
        <f>CONCATENATE(LEFT(CONCATENATE(" ADD "," ",N163,";"),LEN(CONCATENATE(" ADD "," ",N163,";"))-2),";")</f>
        <v xml:space="preserve"> ADD  DEPENDENT_TASK_TYPE_1_ID VARCHAR(43);</v>
      </c>
      <c r="K163" s="21" t="str">
        <f>CONCATENATE(LEFT(CONCATENATE("  ALTER COLUMN  "," ",N163,";"),LEN(CONCATENATE("  ALTER COLUMN  "," ",N163,";"))-2),";")</f>
        <v xml:space="preserve">  ALTER COLUMN   DEPENDENT_TASK_TYPE_1_ID VARCHAR(43);</v>
      </c>
      <c r="L163" s="12"/>
      <c r="M163" s="18" t="str">
        <f t="shared" si="57"/>
        <v>DEPENDENT_TASK_TYPE_1_ID,</v>
      </c>
      <c r="N163" s="5" t="str">
        <f t="shared" si="62"/>
        <v>DEPENDENT_TASK_TYPE_1_ID VARCHAR(43),</v>
      </c>
      <c r="O163" s="1" t="s">
        <v>282</v>
      </c>
      <c r="P163" t="s">
        <v>128</v>
      </c>
      <c r="W163" s="17" t="str">
        <f t="shared" si="58"/>
        <v>createdBy</v>
      </c>
      <c r="X163" s="3" t="str">
        <f t="shared" si="59"/>
        <v>"createdBy":"",</v>
      </c>
      <c r="Y163" s="22" t="str">
        <f t="shared" si="60"/>
        <v>public static String DEPENDENT_TASK_TYPE_1_ID="createdBy";</v>
      </c>
      <c r="Z163" s="7" t="str">
        <f t="shared" si="61"/>
        <v>private String createdBy="";</v>
      </c>
    </row>
    <row r="164" spans="2:26" ht="19.2" x14ac:dyDescent="0.45">
      <c r="B164" s="10" t="s">
        <v>397</v>
      </c>
      <c r="C164" s="1" t="s">
        <v>1</v>
      </c>
      <c r="D164" s="4">
        <v>43</v>
      </c>
      <c r="I164" t="e">
        <f>#REF!</f>
        <v>#REF!</v>
      </c>
      <c r="J164" t="str">
        <f>CONCATENATE(LEFT(CONCATENATE(" ADD "," ",N164,";"),LEN(CONCATENATE(" ADD "," ",N164,";"))-2),";")</f>
        <v xml:space="preserve"> ADD  DEPENDENT_TASK_TYPE_2_ID VARCHAR(43);</v>
      </c>
      <c r="K164" s="21" t="str">
        <f>CONCATENATE(LEFT(CONCATENATE("  ALTER COLUMN  "," ",N164,";"),LEN(CONCATENATE("  ALTER COLUMN  "," ",N164,";"))-2),";")</f>
        <v xml:space="preserve">  ALTER COLUMN   DEPENDENT_TASK_TYPE_2_ID VARCHAR(43);</v>
      </c>
      <c r="L164" s="12"/>
      <c r="M164" s="18" t="str">
        <f>CONCATENATE(B164,",")</f>
        <v>DEPENDENT_TASK_TYPE_2_ID,</v>
      </c>
      <c r="N164" s="5" t="str">
        <f>CONCATENATE(B164," ",C164,"(",D164,")",",")</f>
        <v>DEPENDENT_TASK_TYPE_2_ID VARCHAR(43),</v>
      </c>
      <c r="O164" s="1" t="s">
        <v>282</v>
      </c>
      <c r="P164" t="s">
        <v>128</v>
      </c>
      <c r="W164" s="17" t="str">
        <f>CONCATENATE(,LOWER(O164),UPPER(LEFT(P164,1)),LOWER(RIGHT(P164,LEN(P164)-IF(LEN(P164)&gt;0,1,LEN(P164)))),UPPER(LEFT(Q164,1)),LOWER(RIGHT(Q164,LEN(Q164)-IF(LEN(Q164)&gt;0,1,LEN(Q164)))),UPPER(LEFT(R164,1)),LOWER(RIGHT(R164,LEN(R164)-IF(LEN(R164)&gt;0,1,LEN(R164)))),UPPER(LEFT(S164,1)),LOWER(RIGHT(S164,LEN(S164)-IF(LEN(S164)&gt;0,1,LEN(S164)))),UPPER(LEFT(T164,1)),LOWER(RIGHT(T164,LEN(T164)-IF(LEN(T164)&gt;0,1,LEN(T164)))),UPPER(LEFT(U164,1)),LOWER(RIGHT(U164,LEN(U164)-IF(LEN(U164)&gt;0,1,LEN(U164)))),UPPER(LEFT(V164,1)),LOWER(RIGHT(V164,LEN(V164)-IF(LEN(V164)&gt;0,1,LEN(V164)))))</f>
        <v>createdBy</v>
      </c>
      <c r="X164" s="3" t="str">
        <f>CONCATENATE("""",W164,"""",":","""","""",",")</f>
        <v>"createdBy":"",</v>
      </c>
      <c r="Y164" s="22" t="str">
        <f>CONCATENATE("public static String ",,B164,,"=","""",W164,""";")</f>
        <v>public static String DEPENDENT_TASK_TYPE_2_ID="createdBy";</v>
      </c>
      <c r="Z164" s="7" t="str">
        <f>CONCATENATE("private String ",W164,"=","""""",";")</f>
        <v>private String createdBy="";</v>
      </c>
    </row>
    <row r="165" spans="2:26" ht="19.2" x14ac:dyDescent="0.45">
      <c r="B165" s="10" t="s">
        <v>262</v>
      </c>
      <c r="C165" s="1" t="s">
        <v>1</v>
      </c>
      <c r="D165" s="4">
        <v>43</v>
      </c>
      <c r="I165" t="e">
        <f>#REF!</f>
        <v>#REF!</v>
      </c>
      <c r="J165" t="str">
        <f>CONCATENATE(LEFT(CONCATENATE(" ADD "," ",N165,";"),LEN(CONCATENATE(" ADD "," ",N165,";"))-2),";")</f>
        <v xml:space="preserve"> ADD  CREATED_BY VARCHAR(43);</v>
      </c>
      <c r="K165" s="21" t="str">
        <f>CONCATENATE(LEFT(CONCATENATE("  ALTER COLUMN  "," ",N165,";"),LEN(CONCATENATE("  ALTER COLUMN  "," ",N165,";"))-2),";")</f>
        <v xml:space="preserve">  ALTER COLUMN   CREATED_BY VARCHAR(43);</v>
      </c>
      <c r="L165" s="12"/>
      <c r="M165" s="18" t="str">
        <f t="shared" si="57"/>
        <v>CREATED_BY,</v>
      </c>
      <c r="N165" s="5" t="str">
        <f t="shared" si="62"/>
        <v>CREATED_BY VARCHAR(43),</v>
      </c>
      <c r="O165" s="1" t="s">
        <v>282</v>
      </c>
      <c r="P165" t="s">
        <v>128</v>
      </c>
      <c r="W165" s="17" t="str">
        <f t="shared" si="58"/>
        <v>createdBy</v>
      </c>
      <c r="X165" s="3" t="str">
        <f t="shared" si="59"/>
        <v>"createdBy":"",</v>
      </c>
      <c r="Y165" s="22" t="str">
        <f t="shared" si="60"/>
        <v>public static String CREATED_BY="createdBy";</v>
      </c>
      <c r="Z165" s="7" t="str">
        <f t="shared" si="61"/>
        <v>private String createdBy="";</v>
      </c>
    </row>
    <row r="166" spans="2:26" ht="19.2" x14ac:dyDescent="0.45">
      <c r="B166" s="1" t="s">
        <v>263</v>
      </c>
      <c r="C166" s="1" t="s">
        <v>1</v>
      </c>
      <c r="D166" s="4">
        <v>30</v>
      </c>
      <c r="I166" t="e">
        <f>I23</f>
        <v>#REF!</v>
      </c>
      <c r="J166" t="str">
        <f>CONCATENATE(LEFT(CONCATENATE(" ADD "," ",N166,";"),LEN(CONCATENATE(" ADD "," ",N166,";"))-2),";")</f>
        <v xml:space="preserve"> ADD  CREATED_DATE VARCHAR(30);</v>
      </c>
      <c r="K166" s="21" t="str">
        <f>CONCATENATE(LEFT(CONCATENATE("  ALTER COLUMN  "," ",N166,";"),LEN(CONCATENATE("  ALTER COLUMN  "," ",N166,";"))-2),";")</f>
        <v xml:space="preserve">  ALTER COLUMN   CREATED_DATE VARCHAR(30);</v>
      </c>
      <c r="L166" s="12"/>
      <c r="M166" s="18" t="str">
        <f t="shared" si="57"/>
        <v>CREATED_DATE,</v>
      </c>
      <c r="N166" s="5" t="str">
        <f t="shared" si="62"/>
        <v>CREATED_DATE VARCHAR(30),</v>
      </c>
      <c r="O166" s="1" t="s">
        <v>282</v>
      </c>
      <c r="P166" t="s">
        <v>8</v>
      </c>
      <c r="W166" s="17" t="str">
        <f t="shared" si="58"/>
        <v>createdDate</v>
      </c>
      <c r="X166" s="3" t="str">
        <f t="shared" si="59"/>
        <v>"createdDate":"",</v>
      </c>
      <c r="Y166" s="22" t="str">
        <f t="shared" si="60"/>
        <v>public static String CREATED_DATE="createdDate";</v>
      </c>
      <c r="Z166" s="7" t="str">
        <f t="shared" si="61"/>
        <v>private String createdDate="";</v>
      </c>
    </row>
    <row r="167" spans="2:26" ht="19.2" x14ac:dyDescent="0.45">
      <c r="B167" s="1" t="s">
        <v>264</v>
      </c>
      <c r="C167" s="1" t="s">
        <v>1</v>
      </c>
      <c r="D167" s="4">
        <v>12</v>
      </c>
      <c r="L167" s="12"/>
      <c r="M167" s="18" t="str">
        <f t="shared" si="57"/>
        <v>CREATED_TIME,</v>
      </c>
      <c r="N167" s="5" t="str">
        <f t="shared" si="62"/>
        <v>CREATED_TIME VARCHAR(12),</v>
      </c>
      <c r="O167" s="1" t="s">
        <v>282</v>
      </c>
      <c r="P167" t="s">
        <v>133</v>
      </c>
      <c r="W167" s="17" t="str">
        <f t="shared" si="58"/>
        <v>createdTime</v>
      </c>
      <c r="X167" s="3" t="str">
        <f t="shared" si="59"/>
        <v>"createdTime":"",</v>
      </c>
      <c r="Y167" s="22" t="str">
        <f t="shared" si="60"/>
        <v>public static String CREATED_TIME="createdTime";</v>
      </c>
      <c r="Z167" s="7" t="str">
        <f t="shared" si="61"/>
        <v>private String createdTime="";</v>
      </c>
    </row>
    <row r="168" spans="2:26" ht="19.2" x14ac:dyDescent="0.45">
      <c r="B168" s="1" t="s">
        <v>14</v>
      </c>
      <c r="C168" s="1" t="s">
        <v>1</v>
      </c>
      <c r="D168" s="4">
        <v>3000</v>
      </c>
      <c r="I168" t="e">
        <f>I23</f>
        <v>#REF!</v>
      </c>
      <c r="J168" t="str">
        <f>CONCATENATE(LEFT(CONCATENATE(" ADD "," ",N168,";"),LEN(CONCATENATE(" ADD "," ",N168,";"))-2),";")</f>
        <v xml:space="preserve"> ADD  DESCRIPTION VARCHAR(3000);</v>
      </c>
      <c r="K168" s="21" t="str">
        <f>CONCATENATE(LEFT(CONCATENATE("  ALTER COLUMN  "," ",N168,";"),LEN(CONCATENATE("  ALTER COLUMN  "," ",N168,";"))-2),";")</f>
        <v xml:space="preserve">  ALTER COLUMN   DESCRIPTION VARCHAR(3000);</v>
      </c>
      <c r="L168" s="12"/>
      <c r="M168" s="18" t="str">
        <f t="shared" si="57"/>
        <v>DESCRIPTION,</v>
      </c>
      <c r="N168" s="5" t="str">
        <f t="shared" si="62"/>
        <v>DESCRIPTION VARCHAR(3000),</v>
      </c>
      <c r="O168" s="1" t="s">
        <v>14</v>
      </c>
      <c r="W168" s="17" t="str">
        <f t="shared" si="58"/>
        <v>description</v>
      </c>
      <c r="X168" s="3" t="str">
        <f t="shared" si="59"/>
        <v>"description":"",</v>
      </c>
      <c r="Y168" s="22" t="str">
        <f t="shared" si="60"/>
        <v>public static String DESCRIPTION="description";</v>
      </c>
      <c r="Z168" s="7" t="str">
        <f t="shared" si="61"/>
        <v>private String description="";</v>
      </c>
    </row>
    <row r="169" spans="2:26" ht="19.2" x14ac:dyDescent="0.45">
      <c r="C169" s="1"/>
      <c r="D169" s="8"/>
      <c r="M169" s="18"/>
      <c r="N169" s="33" t="s">
        <v>130</v>
      </c>
      <c r="O169" s="1"/>
      <c r="W169" s="17"/>
    </row>
    <row r="170" spans="2:26" ht="19.2" x14ac:dyDescent="0.45">
      <c r="C170" s="1"/>
      <c r="D170" s="8"/>
      <c r="M170" s="18"/>
      <c r="N170" s="31" t="s">
        <v>126</v>
      </c>
      <c r="O170" s="1"/>
      <c r="W170" s="17"/>
    </row>
    <row r="171" spans="2:26" ht="19.2" x14ac:dyDescent="0.45">
      <c r="C171" s="14"/>
      <c r="D171" s="9"/>
      <c r="M171" s="20"/>
      <c r="W171" s="17"/>
    </row>
    <row r="173" spans="2:26" x14ac:dyDescent="0.3">
      <c r="B173" s="2" t="s">
        <v>286</v>
      </c>
      <c r="I173" t="str">
        <f>CONCATENATE("ALTER TABLE"," ",B173)</f>
        <v>ALTER TABLE TM_PROJECT</v>
      </c>
      <c r="N173" s="5" t="str">
        <f>CONCATENATE("CREATE TABLE ",B173," ","(")</f>
        <v>CREATE TABLE TM_PROJECT (</v>
      </c>
    </row>
    <row r="174" spans="2:26" ht="19.2" x14ac:dyDescent="0.45">
      <c r="B174" s="1" t="s">
        <v>2</v>
      </c>
      <c r="C174" s="1" t="s">
        <v>1</v>
      </c>
      <c r="D174" s="4">
        <v>30</v>
      </c>
      <c r="E174" s="24" t="s">
        <v>113</v>
      </c>
      <c r="I174" t="str">
        <f>I173</f>
        <v>ALTER TABLE TM_PROJECT</v>
      </c>
      <c r="J174" t="str">
        <f t="shared" ref="J174:J179" si="63">CONCATENATE(LEFT(CONCATENATE(" ADD "," ",N174,";"),LEN(CONCATENATE(" ADD "," ",N174,";"))-2),";")</f>
        <v xml:space="preserve"> ADD  ID VARCHAR(30) NOT NULL ;</v>
      </c>
      <c r="K174" s="21" t="str">
        <f t="shared" ref="K174:K179" si="64">CONCATENATE(LEFT(CONCATENATE("  ALTER COLUMN  "," ",N174,";"),LEN(CONCATENATE("  ALTER COLUMN  "," ",N174,";"))-2),";")</f>
        <v xml:space="preserve">  ALTER COLUMN   ID VARCHAR(30) NOT NULL ;</v>
      </c>
      <c r="L174" s="12"/>
      <c r="M174" s="18" t="str">
        <f t="shared" ref="M174:M184" si="65">CONCATENATE(B174,",")</f>
        <v>ID,</v>
      </c>
      <c r="N174" s="5" t="str">
        <f>CONCATENATE(B174," ",C174,"(",D174,") ",E174," ,")</f>
        <v>ID VARCHAR(30) NOT NULL ,</v>
      </c>
      <c r="O174" s="1" t="s">
        <v>2</v>
      </c>
      <c r="P174" s="6"/>
      <c r="Q174" s="6"/>
      <c r="R174" s="6"/>
      <c r="S174" s="6"/>
      <c r="T174" s="6"/>
      <c r="U174" s="6"/>
      <c r="V174" s="6"/>
      <c r="W174" s="17" t="str">
        <f t="shared" ref="W174:W184" si="66">CONCATENATE(,LOWER(O174),UPPER(LEFT(P174,1)),LOWER(RIGHT(P174,LEN(P174)-IF(LEN(P174)&gt;0,1,LEN(P174)))),UPPER(LEFT(Q174,1)),LOWER(RIGHT(Q174,LEN(Q174)-IF(LEN(Q174)&gt;0,1,LEN(Q174)))),UPPER(LEFT(R174,1)),LOWER(RIGHT(R174,LEN(R174)-IF(LEN(R174)&gt;0,1,LEN(R174)))),UPPER(LEFT(S174,1)),LOWER(RIGHT(S174,LEN(S174)-IF(LEN(S174)&gt;0,1,LEN(S174)))),UPPER(LEFT(T174,1)),LOWER(RIGHT(T174,LEN(T174)-IF(LEN(T174)&gt;0,1,LEN(T174)))),UPPER(LEFT(U174,1)),LOWER(RIGHT(U174,LEN(U174)-IF(LEN(U174)&gt;0,1,LEN(U174)))),UPPER(LEFT(V174,1)),LOWER(RIGHT(V174,LEN(V174)-IF(LEN(V174)&gt;0,1,LEN(V174)))))</f>
        <v>id</v>
      </c>
      <c r="X174" s="3" t="str">
        <f t="shared" ref="X174:X184" si="67">CONCATENATE("""",W174,"""",":","""","""",",")</f>
        <v>"id":"",</v>
      </c>
      <c r="Y174" s="22" t="str">
        <f t="shared" ref="Y174:Y184" si="68">CONCATENATE("public static String ",,B174,,"=","""",W174,""";")</f>
        <v>public static String ID="id";</v>
      </c>
      <c r="Z174" s="7" t="str">
        <f t="shared" ref="Z174:Z184" si="69">CONCATENATE("private String ",W174,"=","""""",";")</f>
        <v>private String id="";</v>
      </c>
    </row>
    <row r="175" spans="2:26" ht="19.2" x14ac:dyDescent="0.45">
      <c r="B175" s="1" t="s">
        <v>3</v>
      </c>
      <c r="C175" s="1" t="s">
        <v>1</v>
      </c>
      <c r="D175" s="4">
        <v>10</v>
      </c>
      <c r="I175" t="str">
        <f>I174</f>
        <v>ALTER TABLE TM_PROJECT</v>
      </c>
      <c r="J175" t="str">
        <f t="shared" si="63"/>
        <v xml:space="preserve"> ADD  STATUS VARCHAR(10);</v>
      </c>
      <c r="K175" s="21" t="str">
        <f t="shared" si="64"/>
        <v xml:space="preserve">  ALTER COLUMN   STATUS VARCHAR(10);</v>
      </c>
      <c r="L175" s="12"/>
      <c r="M175" s="18" t="str">
        <f t="shared" si="65"/>
        <v>STATUS,</v>
      </c>
      <c r="N175" s="5" t="str">
        <f t="shared" ref="N175:N184" si="70">CONCATENATE(B175," ",C175,"(",D175,")",",")</f>
        <v>STATUS VARCHAR(10),</v>
      </c>
      <c r="O175" s="1" t="s">
        <v>3</v>
      </c>
      <c r="W175" s="17" t="str">
        <f t="shared" si="66"/>
        <v>status</v>
      </c>
      <c r="X175" s="3" t="str">
        <f t="shared" si="67"/>
        <v>"status":"",</v>
      </c>
      <c r="Y175" s="22" t="str">
        <f t="shared" si="68"/>
        <v>public static String STATUS="status";</v>
      </c>
      <c r="Z175" s="7" t="str">
        <f t="shared" si="69"/>
        <v>private String status="";</v>
      </c>
    </row>
    <row r="176" spans="2:26" ht="19.2" x14ac:dyDescent="0.45">
      <c r="B176" s="1" t="s">
        <v>4</v>
      </c>
      <c r="C176" s="1" t="s">
        <v>1</v>
      </c>
      <c r="D176" s="4">
        <v>30</v>
      </c>
      <c r="I176" t="str">
        <f>I175</f>
        <v>ALTER TABLE TM_PROJECT</v>
      </c>
      <c r="J176" t="str">
        <f t="shared" si="63"/>
        <v xml:space="preserve"> ADD  INSERT_DATE VARCHAR(30);</v>
      </c>
      <c r="K176" s="21" t="str">
        <f t="shared" si="64"/>
        <v xml:space="preserve">  ALTER COLUMN   INSERT_DATE VARCHAR(30);</v>
      </c>
      <c r="L176" s="12"/>
      <c r="M176" s="18" t="str">
        <f t="shared" si="65"/>
        <v>INSERT_DATE,</v>
      </c>
      <c r="N176" s="5" t="str">
        <f t="shared" si="70"/>
        <v>INSERT_DATE VARCHAR(30),</v>
      </c>
      <c r="O176" s="1" t="s">
        <v>7</v>
      </c>
      <c r="P176" t="s">
        <v>8</v>
      </c>
      <c r="W176" s="17" t="str">
        <f t="shared" si="66"/>
        <v>insertDate</v>
      </c>
      <c r="X176" s="3" t="str">
        <f t="shared" si="67"/>
        <v>"insertDate":"",</v>
      </c>
      <c r="Y176" s="22" t="str">
        <f t="shared" si="68"/>
        <v>public static String INSERT_DATE="insertDate";</v>
      </c>
      <c r="Z176" s="7" t="str">
        <f t="shared" si="69"/>
        <v>private String insertDate="";</v>
      </c>
    </row>
    <row r="177" spans="2:26" ht="19.2" x14ac:dyDescent="0.45">
      <c r="B177" s="1" t="s">
        <v>5</v>
      </c>
      <c r="C177" s="1" t="s">
        <v>1</v>
      </c>
      <c r="D177" s="4">
        <v>30</v>
      </c>
      <c r="I177" t="str">
        <f>I176</f>
        <v>ALTER TABLE TM_PROJECT</v>
      </c>
      <c r="J177" t="str">
        <f t="shared" si="63"/>
        <v xml:space="preserve"> ADD  MODIFICATION_DATE VARCHAR(30);</v>
      </c>
      <c r="K177" s="21" t="str">
        <f t="shared" si="64"/>
        <v xml:space="preserve">  ALTER COLUMN   MODIFICATION_DATE VARCHAR(30);</v>
      </c>
      <c r="L177" s="12"/>
      <c r="M177" s="18" t="str">
        <f t="shared" si="65"/>
        <v>MODIFICATION_DATE,</v>
      </c>
      <c r="N177" s="5" t="str">
        <f t="shared" si="70"/>
        <v>MODIFICATION_DATE VARCHAR(30),</v>
      </c>
      <c r="O177" s="1" t="s">
        <v>9</v>
      </c>
      <c r="P177" t="s">
        <v>8</v>
      </c>
      <c r="W177" s="17" t="str">
        <f t="shared" si="66"/>
        <v>modificationDate</v>
      </c>
      <c r="X177" s="3" t="str">
        <f t="shared" si="67"/>
        <v>"modificationDate":"",</v>
      </c>
      <c r="Y177" s="22" t="str">
        <f t="shared" si="68"/>
        <v>public static String MODIFICATION_DATE="modificationDate";</v>
      </c>
      <c r="Z177" s="7" t="str">
        <f t="shared" si="69"/>
        <v>private String modificationDate="";</v>
      </c>
    </row>
    <row r="178" spans="2:26" ht="19.2" x14ac:dyDescent="0.45">
      <c r="B178" s="1" t="s">
        <v>696</v>
      </c>
      <c r="C178" s="1" t="s">
        <v>1</v>
      </c>
      <c r="D178" s="4">
        <v>300</v>
      </c>
      <c r="I178" t="str">
        <f>I177</f>
        <v>ALTER TABLE TM_PROJECT</v>
      </c>
      <c r="J178" t="str">
        <f t="shared" si="63"/>
        <v xml:space="preserve"> ADD  PROJECT_CODE VARCHAR(300);</v>
      </c>
      <c r="K178" s="21" t="str">
        <f t="shared" si="64"/>
        <v xml:space="preserve">  ALTER COLUMN   PROJECT_CODE VARCHAR(300);</v>
      </c>
      <c r="L178" s="12"/>
      <c r="M178" s="18" t="str">
        <f>CONCATENATE(B178,",")</f>
        <v>PROJECT_CODE,</v>
      </c>
      <c r="N178" s="5" t="str">
        <f>CONCATENATE(B178," ",C178,"(",D178,")",",")</f>
        <v>PROJECT_CODE VARCHAR(300),</v>
      </c>
      <c r="O178" s="1" t="s">
        <v>288</v>
      </c>
      <c r="P178" t="s">
        <v>18</v>
      </c>
      <c r="W178" s="17" t="str">
        <f>CONCATENATE(,LOWER(O178),UPPER(LEFT(P178,1)),LOWER(RIGHT(P178,LEN(P178)-IF(LEN(P178)&gt;0,1,LEN(P178)))),UPPER(LEFT(Q178,1)),LOWER(RIGHT(Q178,LEN(Q178)-IF(LEN(Q178)&gt;0,1,LEN(Q178)))),UPPER(LEFT(R178,1)),LOWER(RIGHT(R178,LEN(R178)-IF(LEN(R178)&gt;0,1,LEN(R178)))),UPPER(LEFT(S178,1)),LOWER(RIGHT(S178,LEN(S178)-IF(LEN(S178)&gt;0,1,LEN(S178)))),UPPER(LEFT(T178,1)),LOWER(RIGHT(T178,LEN(T178)-IF(LEN(T178)&gt;0,1,LEN(T178)))),UPPER(LEFT(U178,1)),LOWER(RIGHT(U178,LEN(U178)-IF(LEN(U178)&gt;0,1,LEN(U178)))),UPPER(LEFT(V178,1)),LOWER(RIGHT(V178,LEN(V178)-IF(LEN(V178)&gt;0,1,LEN(V178)))))</f>
        <v>projectCode</v>
      </c>
      <c r="X178" s="3" t="str">
        <f>CONCATENATE("""",W178,"""",":","""","""",",")</f>
        <v>"projectCode":"",</v>
      </c>
      <c r="Y178" s="22" t="str">
        <f>CONCATENATE("public static String ",,B178,,"=","""",W178,""";")</f>
        <v>public static String PROJECT_CODE="projectCode";</v>
      </c>
      <c r="Z178" s="7" t="str">
        <f>CONCATENATE("private String ",W178,"=","""""",";")</f>
        <v>private String projectCode="";</v>
      </c>
    </row>
    <row r="179" spans="2:26" ht="19.2" x14ac:dyDescent="0.45">
      <c r="B179" s="1" t="s">
        <v>287</v>
      </c>
      <c r="C179" s="1" t="s">
        <v>1</v>
      </c>
      <c r="D179" s="4">
        <v>300</v>
      </c>
      <c r="I179" t="e">
        <f>#REF!</f>
        <v>#REF!</v>
      </c>
      <c r="J179" t="str">
        <f t="shared" si="63"/>
        <v xml:space="preserve"> ADD  PROJECT_NAME VARCHAR(300);</v>
      </c>
      <c r="K179" s="21" t="str">
        <f t="shared" si="64"/>
        <v xml:space="preserve">  ALTER COLUMN   PROJECT_NAME VARCHAR(300);</v>
      </c>
      <c r="L179" s="12"/>
      <c r="M179" s="18" t="str">
        <f t="shared" si="65"/>
        <v>PROJECT_NAME,</v>
      </c>
      <c r="N179" s="5" t="str">
        <f t="shared" si="70"/>
        <v>PROJECT_NAME VARCHAR(300),</v>
      </c>
      <c r="O179" s="1" t="s">
        <v>288</v>
      </c>
      <c r="P179" t="s">
        <v>0</v>
      </c>
      <c r="W179" s="17" t="str">
        <f t="shared" si="66"/>
        <v>projectName</v>
      </c>
      <c r="X179" s="3" t="str">
        <f t="shared" si="67"/>
        <v>"projectName":"",</v>
      </c>
      <c r="Y179" s="22" t="str">
        <f t="shared" si="68"/>
        <v>public static String PROJECT_NAME="projectName";</v>
      </c>
      <c r="Z179" s="7" t="str">
        <f t="shared" si="69"/>
        <v>private String projectName="";</v>
      </c>
    </row>
    <row r="180" spans="2:26" ht="19.2" x14ac:dyDescent="0.45">
      <c r="B180" s="1" t="s">
        <v>265</v>
      </c>
      <c r="C180" s="1" t="s">
        <v>1</v>
      </c>
      <c r="D180" s="4">
        <v>20</v>
      </c>
      <c r="L180" s="12"/>
      <c r="M180" s="18" t="str">
        <f t="shared" si="65"/>
        <v>START_DATE,</v>
      </c>
      <c r="N180" s="5" t="str">
        <f t="shared" si="70"/>
        <v>START_DATE VARCHAR(20),</v>
      </c>
      <c r="O180" s="1" t="s">
        <v>289</v>
      </c>
      <c r="P180" t="s">
        <v>8</v>
      </c>
      <c r="W180" s="17" t="str">
        <f t="shared" si="66"/>
        <v>startDate</v>
      </c>
      <c r="X180" s="3" t="str">
        <f t="shared" si="67"/>
        <v>"startDate":"",</v>
      </c>
      <c r="Y180" s="22" t="str">
        <f t="shared" si="68"/>
        <v>public static String START_DATE="startDate";</v>
      </c>
      <c r="Z180" s="7" t="str">
        <f t="shared" si="69"/>
        <v>private String startDate="";</v>
      </c>
    </row>
    <row r="181" spans="2:26" ht="19.2" x14ac:dyDescent="0.45">
      <c r="B181" s="10" t="s">
        <v>267</v>
      </c>
      <c r="C181" s="1" t="s">
        <v>1</v>
      </c>
      <c r="D181" s="4">
        <v>43</v>
      </c>
      <c r="I181" t="e">
        <f>#REF!</f>
        <v>#REF!</v>
      </c>
      <c r="J181" t="str">
        <f>CONCATENATE(LEFT(CONCATENATE(" ADD "," ",N181,";"),LEN(CONCATENATE(" ADD "," ",N181,";"))-2),";")</f>
        <v xml:space="preserve"> ADD  END_DATE VARCHAR(43);</v>
      </c>
      <c r="K181" s="21" t="str">
        <f>CONCATENATE(LEFT(CONCATENATE("  ALTER COLUMN  "," ",N181,";"),LEN(CONCATENATE("  ALTER COLUMN  "," ",N181,";"))-2),";")</f>
        <v xml:space="preserve">  ALTER COLUMN   END_DATE VARCHAR(43);</v>
      </c>
      <c r="L181" s="12"/>
      <c r="M181" s="18" t="str">
        <f t="shared" si="65"/>
        <v>END_DATE,</v>
      </c>
      <c r="N181" s="5" t="str">
        <f t="shared" si="70"/>
        <v>END_DATE VARCHAR(43),</v>
      </c>
      <c r="O181" s="1" t="s">
        <v>290</v>
      </c>
      <c r="P181" t="s">
        <v>8</v>
      </c>
      <c r="W181" s="17" t="str">
        <f t="shared" si="66"/>
        <v>endDate</v>
      </c>
      <c r="X181" s="3" t="str">
        <f t="shared" si="67"/>
        <v>"endDate":"",</v>
      </c>
      <c r="Y181" s="22" t="str">
        <f t="shared" si="68"/>
        <v>public static String END_DATE="endDate";</v>
      </c>
      <c r="Z181" s="7" t="str">
        <f t="shared" si="69"/>
        <v>private String endDate="";</v>
      </c>
    </row>
    <row r="182" spans="2:26" ht="19.2" x14ac:dyDescent="0.45">
      <c r="B182" s="10" t="s">
        <v>291</v>
      </c>
      <c r="C182" s="1" t="s">
        <v>1</v>
      </c>
      <c r="D182" s="4">
        <v>40</v>
      </c>
      <c r="I182" t="e">
        <f>#REF!</f>
        <v>#REF!</v>
      </c>
      <c r="J182" t="str">
        <f>CONCATENATE(LEFT(CONCATENATE(" ADD "," ",N182,";"),LEN(CONCATENATE(" ADD "," ",N182,";"))-2),";")</f>
        <v xml:space="preserve"> ADD  FK_NETWORK_ID VARCHAR(40);</v>
      </c>
      <c r="K182" s="21" t="str">
        <f>CONCATENATE(LEFT(CONCATENATE("  ALTER COLUMN  "," ",N182,";"),LEN(CONCATENATE("  ALTER COLUMN  "," ",N182,";"))-2),";")</f>
        <v xml:space="preserve">  ALTER COLUMN   FK_NETWORK_ID VARCHAR(40);</v>
      </c>
      <c r="L182" s="12"/>
      <c r="M182" s="18" t="str">
        <f t="shared" si="65"/>
        <v>FK_NETWORK_ID,</v>
      </c>
      <c r="N182" s="5" t="str">
        <f t="shared" si="70"/>
        <v>FK_NETWORK_ID VARCHAR(40),</v>
      </c>
      <c r="O182" s="1" t="s">
        <v>10</v>
      </c>
      <c r="P182" t="s">
        <v>281</v>
      </c>
      <c r="Q182" t="s">
        <v>2</v>
      </c>
      <c r="W182" s="17" t="str">
        <f t="shared" si="66"/>
        <v>fkNetworkId</v>
      </c>
      <c r="X182" s="3" t="str">
        <f t="shared" si="67"/>
        <v>"fkNetworkId":"",</v>
      </c>
      <c r="Y182" s="22" t="str">
        <f t="shared" si="68"/>
        <v>public static String FK_NETWORK_ID="fkNetworkId";</v>
      </c>
      <c r="Z182" s="7" t="str">
        <f t="shared" si="69"/>
        <v>private String fkNetworkId="";</v>
      </c>
    </row>
    <row r="183" spans="2:26" ht="19.2" x14ac:dyDescent="0.45">
      <c r="B183" s="1" t="s">
        <v>181</v>
      </c>
      <c r="C183" s="1" t="s">
        <v>1</v>
      </c>
      <c r="D183" s="4">
        <v>300</v>
      </c>
      <c r="I183" t="e">
        <f>I20</f>
        <v>#REF!</v>
      </c>
      <c r="J183" t="str">
        <f>CONCATENATE(LEFT(CONCATENATE(" ADD "," ",N183,";"),LEN(CONCATENATE(" ADD "," ",N183,";"))-2),";")</f>
        <v xml:space="preserve"> ADD  PURPOSE VARCHAR(300);</v>
      </c>
      <c r="K183" s="21" t="str">
        <f>CONCATENATE(LEFT(CONCATENATE("  ALTER COLUMN  "," ",N183,";"),LEN(CONCATENATE("  ALTER COLUMN  "," ",N183,";"))-2),";")</f>
        <v xml:space="preserve">  ALTER COLUMN   PURPOSE VARCHAR(300);</v>
      </c>
      <c r="L183" s="12"/>
      <c r="M183" s="18" t="str">
        <f t="shared" si="65"/>
        <v>PURPOSE,</v>
      </c>
      <c r="N183" s="5" t="str">
        <f t="shared" si="70"/>
        <v>PURPOSE VARCHAR(300),</v>
      </c>
      <c r="O183" s="1" t="s">
        <v>181</v>
      </c>
      <c r="W183" s="17" t="str">
        <f t="shared" si="66"/>
        <v>purpose</v>
      </c>
      <c r="X183" s="3" t="str">
        <f t="shared" si="67"/>
        <v>"purpose":"",</v>
      </c>
      <c r="Y183" s="22" t="str">
        <f t="shared" si="68"/>
        <v>public static String PURPOSE="purpose";</v>
      </c>
      <c r="Z183" s="7" t="str">
        <f t="shared" si="69"/>
        <v>private String purpose="";</v>
      </c>
    </row>
    <row r="184" spans="2:26" ht="19.2" x14ac:dyDescent="0.45">
      <c r="B184" s="1" t="s">
        <v>14</v>
      </c>
      <c r="C184" s="1" t="s">
        <v>1</v>
      </c>
      <c r="D184" s="4">
        <v>3000</v>
      </c>
      <c r="I184">
        <f>I24</f>
        <v>0</v>
      </c>
      <c r="J184" t="str">
        <f>CONCATENATE(LEFT(CONCATENATE(" ADD "," ",N184,";"),LEN(CONCATENATE(" ADD "," ",N184,";"))-2),";")</f>
        <v xml:space="preserve"> ADD  DESCRIPTION VARCHAR(3000);</v>
      </c>
      <c r="K184" s="21" t="str">
        <f>CONCATENATE(LEFT(CONCATENATE("  ALTER COLUMN  "," ",N184,";"),LEN(CONCATENATE("  ALTER COLUMN  "," ",N184,";"))-2),";")</f>
        <v xml:space="preserve">  ALTER COLUMN   DESCRIPTION VARCHAR(3000);</v>
      </c>
      <c r="L184" s="12"/>
      <c r="M184" s="18" t="str">
        <f t="shared" si="65"/>
        <v>DESCRIPTION,</v>
      </c>
      <c r="N184" s="5" t="str">
        <f t="shared" si="70"/>
        <v>DESCRIPTION VARCHAR(3000),</v>
      </c>
      <c r="O184" s="1" t="s">
        <v>14</v>
      </c>
      <c r="W184" s="17" t="str">
        <f t="shared" si="66"/>
        <v>description</v>
      </c>
      <c r="X184" s="3" t="str">
        <f t="shared" si="67"/>
        <v>"description":"",</v>
      </c>
      <c r="Y184" s="22" t="str">
        <f t="shared" si="68"/>
        <v>public static String DESCRIPTION="description";</v>
      </c>
      <c r="Z184" s="7" t="str">
        <f t="shared" si="69"/>
        <v>private String description="";</v>
      </c>
    </row>
    <row r="185" spans="2:26" ht="19.2" x14ac:dyDescent="0.45">
      <c r="C185" s="1"/>
      <c r="D185" s="8"/>
      <c r="M185" s="18"/>
      <c r="N185" s="33" t="s">
        <v>130</v>
      </c>
      <c r="O185" s="1"/>
      <c r="W185" s="17"/>
    </row>
    <row r="186" spans="2:26" ht="19.2" x14ac:dyDescent="0.45">
      <c r="C186" s="1"/>
      <c r="D186" s="8"/>
      <c r="M186" s="18"/>
      <c r="N186" s="31" t="s">
        <v>126</v>
      </c>
      <c r="O186" s="1"/>
      <c r="W186" s="17"/>
    </row>
    <row r="187" spans="2:26" ht="19.2" x14ac:dyDescent="0.45">
      <c r="C187" s="14"/>
      <c r="D187" s="9"/>
      <c r="M187" s="20"/>
      <c r="W187" s="17"/>
    </row>
    <row r="188" spans="2:26" x14ac:dyDescent="0.3">
      <c r="B188" s="2" t="s">
        <v>346</v>
      </c>
      <c r="I188" t="str">
        <f>CONCATENATE("ALTER TABLE"," ",B188)</f>
        <v>ALTER TABLE TM_PROJECT_PERMISSION</v>
      </c>
      <c r="N188" s="5" t="str">
        <f>CONCATENATE("CREATE TABLE ",B188," ","(")</f>
        <v>CREATE TABLE TM_PROJECT_PERMISSION (</v>
      </c>
    </row>
    <row r="189" spans="2:26" ht="19.2" x14ac:dyDescent="0.45">
      <c r="B189" s="1" t="s">
        <v>2</v>
      </c>
      <c r="C189" s="1" t="s">
        <v>1</v>
      </c>
      <c r="D189" s="4">
        <v>30</v>
      </c>
      <c r="E189" s="24" t="s">
        <v>113</v>
      </c>
      <c r="I189" t="str">
        <f>I188</f>
        <v>ALTER TABLE TM_PROJECT_PERMISSION</v>
      </c>
      <c r="J189" t="str">
        <f>CONCATENATE(LEFT(CONCATENATE(" ADD "," ",N189,";"),LEN(CONCATENATE(" ADD "," ",N189,";"))-2),";")</f>
        <v xml:space="preserve"> ADD  ID VARCHAR(30) NOT NULL ;</v>
      </c>
      <c r="K189" s="21" t="str">
        <f>CONCATENATE(LEFT(CONCATENATE("  ALTER COLUMN  "," ",N189,";"),LEN(CONCATENATE("  ALTER COLUMN  "," ",N189,";"))-2),";")</f>
        <v xml:space="preserve">  ALTER COLUMN   ID VARCHAR(30) NOT NULL ;</v>
      </c>
      <c r="L189" s="12"/>
      <c r="M189" s="18" t="str">
        <f t="shared" ref="M189:M195" si="71">CONCATENATE(B189,",")</f>
        <v>ID,</v>
      </c>
      <c r="N189" s="5" t="str">
        <f>CONCATENATE(B189," ",C189,"(",D189,") ",E189," ,")</f>
        <v>ID VARCHAR(30) NOT NULL ,</v>
      </c>
      <c r="O189" s="1" t="s">
        <v>2</v>
      </c>
      <c r="P189" s="6"/>
      <c r="Q189" s="6"/>
      <c r="R189" s="6"/>
      <c r="S189" s="6"/>
      <c r="T189" s="6"/>
      <c r="U189" s="6"/>
      <c r="V189" s="6"/>
      <c r="W189" s="17" t="str">
        <f t="shared" ref="W189:W195" si="72">CONCATENATE(,LOWER(O189),UPPER(LEFT(P189,1)),LOWER(RIGHT(P189,LEN(P189)-IF(LEN(P189)&gt;0,1,LEN(P189)))),UPPER(LEFT(Q189,1)),LOWER(RIGHT(Q189,LEN(Q189)-IF(LEN(Q189)&gt;0,1,LEN(Q189)))),UPPER(LEFT(R189,1)),LOWER(RIGHT(R189,LEN(R189)-IF(LEN(R189)&gt;0,1,LEN(R189)))),UPPER(LEFT(S189,1)),LOWER(RIGHT(S189,LEN(S189)-IF(LEN(S189)&gt;0,1,LEN(S189)))),UPPER(LEFT(T189,1)),LOWER(RIGHT(T189,LEN(T189)-IF(LEN(T189)&gt;0,1,LEN(T189)))),UPPER(LEFT(U189,1)),LOWER(RIGHT(U189,LEN(U189)-IF(LEN(U189)&gt;0,1,LEN(U189)))),UPPER(LEFT(V189,1)),LOWER(RIGHT(V189,LEN(V189)-IF(LEN(V189)&gt;0,1,LEN(V189)))))</f>
        <v>id</v>
      </c>
      <c r="X189" s="3" t="str">
        <f t="shared" ref="X189:X195" si="73">CONCATENATE("""",W189,"""",":","""","""",",")</f>
        <v>"id":"",</v>
      </c>
      <c r="Y189" s="22" t="str">
        <f t="shared" ref="Y189:Y195" si="74">CONCATENATE("public static String ",,B189,,"=","""",W189,""";")</f>
        <v>public static String ID="id";</v>
      </c>
      <c r="Z189" s="7" t="str">
        <f t="shared" ref="Z189:Z195" si="75">CONCATENATE("private String ",W189,"=","""""",";")</f>
        <v>private String id="";</v>
      </c>
    </row>
    <row r="190" spans="2:26" ht="19.2" x14ac:dyDescent="0.45">
      <c r="B190" s="1" t="s">
        <v>3</v>
      </c>
      <c r="C190" s="1" t="s">
        <v>1</v>
      </c>
      <c r="D190" s="4">
        <v>10</v>
      </c>
      <c r="I190" t="str">
        <f>I189</f>
        <v>ALTER TABLE TM_PROJECT_PERMISSION</v>
      </c>
      <c r="J190" t="str">
        <f>CONCATENATE(LEFT(CONCATENATE(" ADD "," ",N190,";"),LEN(CONCATENATE(" ADD "," ",N190,";"))-2),";")</f>
        <v xml:space="preserve"> ADD  STATUS VARCHAR(10);</v>
      </c>
      <c r="K190" s="21" t="str">
        <f>CONCATENATE(LEFT(CONCATENATE("  ALTER COLUMN  "," ",N190,";"),LEN(CONCATENATE("  ALTER COLUMN  "," ",N190,";"))-2),";")</f>
        <v xml:space="preserve">  ALTER COLUMN   STATUS VARCHAR(10);</v>
      </c>
      <c r="L190" s="12"/>
      <c r="M190" s="18" t="str">
        <f t="shared" si="71"/>
        <v>STATUS,</v>
      </c>
      <c r="N190" s="5" t="str">
        <f t="shared" ref="N190:N195" si="76">CONCATENATE(B190," ",C190,"(",D190,")",",")</f>
        <v>STATUS VARCHAR(10),</v>
      </c>
      <c r="O190" s="1" t="s">
        <v>3</v>
      </c>
      <c r="W190" s="17" t="str">
        <f t="shared" si="72"/>
        <v>status</v>
      </c>
      <c r="X190" s="3" t="str">
        <f t="shared" si="73"/>
        <v>"status":"",</v>
      </c>
      <c r="Y190" s="22" t="str">
        <f t="shared" si="74"/>
        <v>public static String STATUS="status";</v>
      </c>
      <c r="Z190" s="7" t="str">
        <f t="shared" si="75"/>
        <v>private String status="";</v>
      </c>
    </row>
    <row r="191" spans="2:26" ht="19.2" x14ac:dyDescent="0.45">
      <c r="B191" s="1" t="s">
        <v>4</v>
      </c>
      <c r="C191" s="1" t="s">
        <v>1</v>
      </c>
      <c r="D191" s="4">
        <v>30</v>
      </c>
      <c r="I191" t="str">
        <f>I190</f>
        <v>ALTER TABLE TM_PROJECT_PERMISSION</v>
      </c>
      <c r="J191" t="str">
        <f>CONCATENATE(LEFT(CONCATENATE(" ADD "," ",N191,";"),LEN(CONCATENATE(" ADD "," ",N191,";"))-2),";")</f>
        <v xml:space="preserve"> ADD  INSERT_DATE VARCHAR(30);</v>
      </c>
      <c r="K191" s="21" t="str">
        <f>CONCATENATE(LEFT(CONCATENATE("  ALTER COLUMN  "," ",N191,";"),LEN(CONCATENATE("  ALTER COLUMN  "," ",N191,";"))-2),";")</f>
        <v xml:space="preserve">  ALTER COLUMN   INSERT_DATE VARCHAR(30);</v>
      </c>
      <c r="L191" s="12"/>
      <c r="M191" s="18" t="str">
        <f t="shared" si="71"/>
        <v>INSERT_DATE,</v>
      </c>
      <c r="N191" s="5" t="str">
        <f t="shared" si="76"/>
        <v>INSERT_DATE VARCHAR(30),</v>
      </c>
      <c r="O191" s="1" t="s">
        <v>7</v>
      </c>
      <c r="P191" t="s">
        <v>8</v>
      </c>
      <c r="W191" s="17" t="str">
        <f t="shared" si="72"/>
        <v>insertDate</v>
      </c>
      <c r="X191" s="3" t="str">
        <f t="shared" si="73"/>
        <v>"insertDate":"",</v>
      </c>
      <c r="Y191" s="22" t="str">
        <f t="shared" si="74"/>
        <v>public static String INSERT_DATE="insertDate";</v>
      </c>
      <c r="Z191" s="7" t="str">
        <f t="shared" si="75"/>
        <v>private String insertDate="";</v>
      </c>
    </row>
    <row r="192" spans="2:26" ht="19.2" x14ac:dyDescent="0.45">
      <c r="B192" s="1" t="s">
        <v>5</v>
      </c>
      <c r="C192" s="1" t="s">
        <v>1</v>
      </c>
      <c r="D192" s="4">
        <v>30</v>
      </c>
      <c r="I192" t="str">
        <f>I191</f>
        <v>ALTER TABLE TM_PROJECT_PERMISSION</v>
      </c>
      <c r="J192" t="str">
        <f>CONCATENATE(LEFT(CONCATENATE(" ADD "," ",N192,";"),LEN(CONCATENATE(" ADD "," ",N192,";"))-2),";")</f>
        <v xml:space="preserve"> ADD  MODIFICATION_DATE VARCHAR(30);</v>
      </c>
      <c r="K192" s="21" t="str">
        <f>CONCATENATE(LEFT(CONCATENATE("  ALTER COLUMN  "," ",N192,";"),LEN(CONCATENATE("  ALTER COLUMN  "," ",N192,";"))-2),";")</f>
        <v xml:space="preserve">  ALTER COLUMN   MODIFICATION_DATE VARCHAR(30);</v>
      </c>
      <c r="L192" s="12"/>
      <c r="M192" s="18" t="str">
        <f t="shared" si="71"/>
        <v>MODIFICATION_DATE,</v>
      </c>
      <c r="N192" s="5" t="str">
        <f t="shared" si="76"/>
        <v>MODIFICATION_DATE VARCHAR(30),</v>
      </c>
      <c r="O192" s="1" t="s">
        <v>9</v>
      </c>
      <c r="P192" t="s">
        <v>8</v>
      </c>
      <c r="W192" s="17" t="str">
        <f t="shared" si="72"/>
        <v>modificationDate</v>
      </c>
      <c r="X192" s="3" t="str">
        <f t="shared" si="73"/>
        <v>"modificationDate":"",</v>
      </c>
      <c r="Y192" s="22" t="str">
        <f t="shared" si="74"/>
        <v>public static String MODIFICATION_DATE="modificationDate";</v>
      </c>
      <c r="Z192" s="7" t="str">
        <f t="shared" si="75"/>
        <v>private String modificationDate="";</v>
      </c>
    </row>
    <row r="193" spans="2:26" ht="19.2" x14ac:dyDescent="0.45">
      <c r="B193" s="1" t="s">
        <v>274</v>
      </c>
      <c r="C193" s="1" t="s">
        <v>1</v>
      </c>
      <c r="D193" s="4">
        <v>300</v>
      </c>
      <c r="I193">
        <f>I24</f>
        <v>0</v>
      </c>
      <c r="J193" t="str">
        <f>CONCATENATE(LEFT(CONCATENATE(" ADD "," ",N193,";"),LEN(CONCATENATE(" ADD "," ",N193,";"))-2),";")</f>
        <v xml:space="preserve"> ADD  FK_PROJECT_ID VARCHAR(300);</v>
      </c>
      <c r="K193" s="21" t="str">
        <f>CONCATENATE(LEFT(CONCATENATE("  ALTER COLUMN  "," ",N193,";"),LEN(CONCATENATE("  ALTER COLUMN  "," ",N193,";"))-2),";")</f>
        <v xml:space="preserve">  ALTER COLUMN   FK_PROJECT_ID VARCHAR(300);</v>
      </c>
      <c r="L193" s="12"/>
      <c r="M193" s="18" t="str">
        <f t="shared" si="71"/>
        <v>FK_PROJECT_ID,</v>
      </c>
      <c r="N193" s="5" t="str">
        <f t="shared" si="76"/>
        <v>FK_PROJECT_ID VARCHAR(300),</v>
      </c>
      <c r="O193" s="1" t="s">
        <v>10</v>
      </c>
      <c r="P193" t="s">
        <v>288</v>
      </c>
      <c r="Q193" t="s">
        <v>2</v>
      </c>
      <c r="W193" s="17" t="str">
        <f t="shared" si="72"/>
        <v>fkProjectId</v>
      </c>
      <c r="X193" s="3" t="str">
        <f t="shared" si="73"/>
        <v>"fkProjectId":"",</v>
      </c>
      <c r="Y193" s="22" t="str">
        <f t="shared" si="74"/>
        <v>public static String FK_PROJECT_ID="fkProjectId";</v>
      </c>
      <c r="Z193" s="7" t="str">
        <f t="shared" si="75"/>
        <v>private String fkProjectId="";</v>
      </c>
    </row>
    <row r="194" spans="2:26" ht="19.2" x14ac:dyDescent="0.45">
      <c r="B194" s="1" t="s">
        <v>11</v>
      </c>
      <c r="C194" s="1" t="s">
        <v>1</v>
      </c>
      <c r="D194" s="4">
        <v>45</v>
      </c>
      <c r="L194" s="12"/>
      <c r="M194" s="18" t="str">
        <f>CONCATENATE(B194,",")</f>
        <v>FK_USER_ID,</v>
      </c>
      <c r="N194" s="5" t="str">
        <f>CONCATENATE(B194," ",C194,"(",D194,")",",")</f>
        <v>FK_USER_ID VARCHAR(45),</v>
      </c>
      <c r="O194" s="1" t="s">
        <v>10</v>
      </c>
      <c r="P194" t="s">
        <v>12</v>
      </c>
      <c r="W194" s="17" t="str">
        <f t="shared" si="72"/>
        <v>fkUser</v>
      </c>
      <c r="X194" s="3" t="str">
        <f>CONCATENATE("""",W194,"""",":","""","""",",")</f>
        <v>"fkUser":"",</v>
      </c>
      <c r="Y194" s="22" t="str">
        <f>CONCATENATE("public static String ",,B194,,"=","""",W194,""";")</f>
        <v>public static String FK_USER_ID="fkUser";</v>
      </c>
      <c r="Z194" s="7" t="str">
        <f>CONCATENATE("private String ",W194,"=","""""",";")</f>
        <v>private String fkUser="";</v>
      </c>
    </row>
    <row r="195" spans="2:26" ht="19.2" x14ac:dyDescent="0.45">
      <c r="B195" s="1" t="s">
        <v>14</v>
      </c>
      <c r="C195" s="1" t="s">
        <v>1</v>
      </c>
      <c r="D195" s="4">
        <v>3000</v>
      </c>
      <c r="I195">
        <f>I167</f>
        <v>0</v>
      </c>
      <c r="J195" t="str">
        <f>CONCATENATE(LEFT(CONCATENATE(" ADD "," ",N195,";"),LEN(CONCATENATE(" ADD "," ",N195,";"))-2),";")</f>
        <v xml:space="preserve"> ADD  DESCRIPTION VARCHAR(3000);</v>
      </c>
      <c r="K195" s="21" t="str">
        <f>CONCATENATE(LEFT(CONCATENATE("  ALTER COLUMN  "," ",N195,";"),LEN(CONCATENATE("  ALTER COLUMN  "," ",N195,";"))-2),";")</f>
        <v xml:space="preserve">  ALTER COLUMN   DESCRIPTION VARCHAR(3000);</v>
      </c>
      <c r="L195" s="12"/>
      <c r="M195" s="18" t="str">
        <f t="shared" si="71"/>
        <v>DESCRIPTION,</v>
      </c>
      <c r="N195" s="5" t="str">
        <f t="shared" si="76"/>
        <v>DESCRIPTION VARCHAR(3000),</v>
      </c>
      <c r="O195" s="1" t="s">
        <v>14</v>
      </c>
      <c r="W195" s="17" t="str">
        <f t="shared" si="72"/>
        <v>description</v>
      </c>
      <c r="X195" s="3" t="str">
        <f t="shared" si="73"/>
        <v>"description":"",</v>
      </c>
      <c r="Y195" s="22" t="str">
        <f t="shared" si="74"/>
        <v>public static String DESCRIPTION="description";</v>
      </c>
      <c r="Z195" s="7" t="str">
        <f t="shared" si="75"/>
        <v>private String description="";</v>
      </c>
    </row>
    <row r="196" spans="2:26" ht="19.2" x14ac:dyDescent="0.45">
      <c r="C196" s="1"/>
      <c r="D196" s="8"/>
      <c r="M196" s="18"/>
      <c r="N196" s="33" t="s">
        <v>130</v>
      </c>
      <c r="O196" s="1"/>
      <c r="W196" s="17"/>
    </row>
    <row r="197" spans="2:26" ht="19.2" x14ac:dyDescent="0.45">
      <c r="C197" s="1"/>
      <c r="D197" s="8"/>
      <c r="M197" s="18"/>
      <c r="N197" s="31" t="s">
        <v>126</v>
      </c>
      <c r="O197" s="1"/>
      <c r="W197" s="17"/>
    </row>
    <row r="198" spans="2:26" x14ac:dyDescent="0.3">
      <c r="B198" s="2" t="s">
        <v>348</v>
      </c>
      <c r="I198" t="str">
        <f>CONCATENATE("ALTER TABLE"," ",B198)</f>
        <v>ALTER TABLE TM_PROJECT_PERMISSION_LIST</v>
      </c>
      <c r="J198" t="s">
        <v>293</v>
      </c>
      <c r="K198" s="26" t="str">
        <f>CONCATENATE(J198," VIEW ",B198," AS SELECT")</f>
        <v>create OR REPLACE VIEW TM_PROJECT_PERMISSION_LIST AS SELECT</v>
      </c>
      <c r="N198" s="5" t="str">
        <f>CONCATENATE("CREATE TABLE ",B198," ","(")</f>
        <v>CREATE TABLE TM_PROJECT_PERMISSION_LIST (</v>
      </c>
    </row>
    <row r="199" spans="2:26" ht="19.2" x14ac:dyDescent="0.45">
      <c r="B199" s="1" t="s">
        <v>2</v>
      </c>
      <c r="C199" s="1" t="s">
        <v>1</v>
      </c>
      <c r="D199" s="4">
        <v>30</v>
      </c>
      <c r="E199" s="24" t="s">
        <v>113</v>
      </c>
      <c r="I199" t="str">
        <f>I198</f>
        <v>ALTER TABLE TM_PROJECT_PERMISSION_LIST</v>
      </c>
      <c r="K199" s="25" t="str">
        <f>CONCATENATE(B199,",")</f>
        <v>ID,</v>
      </c>
      <c r="L199" s="12"/>
      <c r="M199" s="18" t="str">
        <f t="shared" ref="M199:M207" si="77">CONCATENATE(B199,",")</f>
        <v>ID,</v>
      </c>
      <c r="N199" s="5" t="str">
        <f>CONCATENATE(B199," ",C199,"(",D199,") ",E199," ,")</f>
        <v>ID VARCHAR(30) NOT NULL ,</v>
      </c>
      <c r="O199" s="1" t="s">
        <v>2</v>
      </c>
      <c r="P199" s="6"/>
      <c r="Q199" s="6"/>
      <c r="R199" s="6"/>
      <c r="S199" s="6"/>
      <c r="T199" s="6"/>
      <c r="U199" s="6"/>
      <c r="V199" s="6"/>
      <c r="W199" s="17" t="str">
        <f t="shared" ref="W199:W207" si="78">CONCATENATE(,LOWER(O199),UPPER(LEFT(P199,1)),LOWER(RIGHT(P199,LEN(P199)-IF(LEN(P199)&gt;0,1,LEN(P199)))),UPPER(LEFT(Q199,1)),LOWER(RIGHT(Q199,LEN(Q199)-IF(LEN(Q199)&gt;0,1,LEN(Q199)))),UPPER(LEFT(R199,1)),LOWER(RIGHT(R199,LEN(R199)-IF(LEN(R199)&gt;0,1,LEN(R199)))),UPPER(LEFT(S199,1)),LOWER(RIGHT(S199,LEN(S199)-IF(LEN(S199)&gt;0,1,LEN(S199)))),UPPER(LEFT(T199,1)),LOWER(RIGHT(T199,LEN(T199)-IF(LEN(T199)&gt;0,1,LEN(T199)))),UPPER(LEFT(U199,1)),LOWER(RIGHT(U199,LEN(U199)-IF(LEN(U199)&gt;0,1,LEN(U199)))),UPPER(LEFT(V199,1)),LOWER(RIGHT(V199,LEN(V199)-IF(LEN(V199)&gt;0,1,LEN(V199)))))</f>
        <v>id</v>
      </c>
      <c r="X199" s="3" t="str">
        <f t="shared" ref="X199:X207" si="79">CONCATENATE("""",W199,"""",":","""","""",",")</f>
        <v>"id":"",</v>
      </c>
      <c r="Y199" s="22" t="str">
        <f t="shared" ref="Y199:Y207" si="80">CONCATENATE("public static String ",,B199,,"=","""",W199,""";")</f>
        <v>public static String ID="id";</v>
      </c>
      <c r="Z199" s="7" t="str">
        <f t="shared" ref="Z199:Z207" si="81">CONCATENATE("private String ",W199,"=","""""",";")</f>
        <v>private String id="";</v>
      </c>
    </row>
    <row r="200" spans="2:26" ht="19.2" x14ac:dyDescent="0.45">
      <c r="B200" s="1" t="s">
        <v>3</v>
      </c>
      <c r="C200" s="1" t="s">
        <v>1</v>
      </c>
      <c r="D200" s="4">
        <v>10</v>
      </c>
      <c r="I200" t="str">
        <f>I199</f>
        <v>ALTER TABLE TM_PROJECT_PERMISSION_LIST</v>
      </c>
      <c r="K200" s="25" t="str">
        <f>CONCATENATE(B200,",")</f>
        <v>STATUS,</v>
      </c>
      <c r="L200" s="12"/>
      <c r="M200" s="18" t="str">
        <f t="shared" si="77"/>
        <v>STATUS,</v>
      </c>
      <c r="N200" s="5" t="str">
        <f t="shared" ref="N200:N207" si="82">CONCATENATE(B200," ",C200,"(",D200,")",",")</f>
        <v>STATUS VARCHAR(10),</v>
      </c>
      <c r="O200" s="1" t="s">
        <v>3</v>
      </c>
      <c r="W200" s="17" t="str">
        <f t="shared" si="78"/>
        <v>status</v>
      </c>
      <c r="X200" s="3" t="str">
        <f t="shared" si="79"/>
        <v>"status":"",</v>
      </c>
      <c r="Y200" s="22" t="str">
        <f t="shared" si="80"/>
        <v>public static String STATUS="status";</v>
      </c>
      <c r="Z200" s="7" t="str">
        <f t="shared" si="81"/>
        <v>private String status="";</v>
      </c>
    </row>
    <row r="201" spans="2:26" ht="19.2" x14ac:dyDescent="0.45">
      <c r="B201" s="1" t="s">
        <v>4</v>
      </c>
      <c r="C201" s="1" t="s">
        <v>1</v>
      </c>
      <c r="D201" s="4">
        <v>30</v>
      </c>
      <c r="I201" t="str">
        <f>I200</f>
        <v>ALTER TABLE TM_PROJECT_PERMISSION_LIST</v>
      </c>
      <c r="K201" s="25" t="str">
        <f>CONCATENATE(B201,",")</f>
        <v>INSERT_DATE,</v>
      </c>
      <c r="L201" s="12"/>
      <c r="M201" s="18" t="str">
        <f t="shared" si="77"/>
        <v>INSERT_DATE,</v>
      </c>
      <c r="N201" s="5" t="str">
        <f t="shared" si="82"/>
        <v>INSERT_DATE VARCHAR(30),</v>
      </c>
      <c r="O201" s="1" t="s">
        <v>7</v>
      </c>
      <c r="P201" t="s">
        <v>8</v>
      </c>
      <c r="W201" s="17" t="str">
        <f t="shared" si="78"/>
        <v>insertDate</v>
      </c>
      <c r="X201" s="3" t="str">
        <f t="shared" si="79"/>
        <v>"insertDate":"",</v>
      </c>
      <c r="Y201" s="22" t="str">
        <f t="shared" si="80"/>
        <v>public static String INSERT_DATE="insertDate";</v>
      </c>
      <c r="Z201" s="7" t="str">
        <f t="shared" si="81"/>
        <v>private String insertDate="";</v>
      </c>
    </row>
    <row r="202" spans="2:26" ht="19.2" x14ac:dyDescent="0.45">
      <c r="B202" s="1" t="s">
        <v>5</v>
      </c>
      <c r="C202" s="1" t="s">
        <v>1</v>
      </c>
      <c r="D202" s="4">
        <v>30</v>
      </c>
      <c r="I202" t="str">
        <f>I201</f>
        <v>ALTER TABLE TM_PROJECT_PERMISSION_LIST</v>
      </c>
      <c r="K202" s="25" t="str">
        <f>CONCATENATE(B202,",")</f>
        <v>MODIFICATION_DATE,</v>
      </c>
      <c r="L202" s="12"/>
      <c r="M202" s="18" t="str">
        <f t="shared" si="77"/>
        <v>MODIFICATION_DATE,</v>
      </c>
      <c r="N202" s="5" t="str">
        <f t="shared" si="82"/>
        <v>MODIFICATION_DATE VARCHAR(30),</v>
      </c>
      <c r="O202" s="1" t="s">
        <v>9</v>
      </c>
      <c r="P202" t="s">
        <v>8</v>
      </c>
      <c r="W202" s="17" t="str">
        <f t="shared" si="78"/>
        <v>modificationDate</v>
      </c>
      <c r="X202" s="3" t="str">
        <f t="shared" si="79"/>
        <v>"modificationDate":"",</v>
      </c>
      <c r="Y202" s="22" t="str">
        <f t="shared" si="80"/>
        <v>public static String MODIFICATION_DATE="modificationDate";</v>
      </c>
      <c r="Z202" s="7" t="str">
        <f t="shared" si="81"/>
        <v>private String modificationDate="";</v>
      </c>
    </row>
    <row r="203" spans="2:26" ht="19.2" x14ac:dyDescent="0.45">
      <c r="B203" s="1" t="s">
        <v>274</v>
      </c>
      <c r="C203" s="1" t="s">
        <v>1</v>
      </c>
      <c r="D203" s="4">
        <v>300</v>
      </c>
      <c r="I203" t="str">
        <f>I160</f>
        <v>ALTER TABLE TM_TASK_TYPE</v>
      </c>
      <c r="K203" s="25" t="str">
        <f>CONCATENATE(B203,",")</f>
        <v>FK_PROJECT_ID,</v>
      </c>
      <c r="L203" s="12"/>
      <c r="M203" s="18" t="str">
        <f>CONCATENATE(B203,",")</f>
        <v>FK_PROJECT_ID,</v>
      </c>
      <c r="N203" s="5" t="str">
        <f>CONCATENATE(B203," ",C203,"(",D203,")",",")</f>
        <v>FK_PROJECT_ID VARCHAR(300),</v>
      </c>
      <c r="O203" s="1" t="s">
        <v>10</v>
      </c>
      <c r="P203" t="s">
        <v>288</v>
      </c>
      <c r="Q203" t="s">
        <v>2</v>
      </c>
      <c r="W203" s="17" t="str">
        <f t="shared" si="78"/>
        <v>fkProjectId</v>
      </c>
      <c r="X203" s="3" t="str">
        <f>CONCATENATE("""",W203,"""",":","""","""",",")</f>
        <v>"fkProjectId":"",</v>
      </c>
      <c r="Y203" s="22" t="str">
        <f>CONCATENATE("public static String ",,B203,,"=","""",W203,""";")</f>
        <v>public static String FK_PROJECT_ID="fkProjectId";</v>
      </c>
      <c r="Z203" s="7" t="str">
        <f>CONCATENATE("private String ",W203,"=","""""",";")</f>
        <v>private String fkProjectId="";</v>
      </c>
    </row>
    <row r="204" spans="2:26" ht="19.2" x14ac:dyDescent="0.45">
      <c r="B204" s="1" t="s">
        <v>287</v>
      </c>
      <c r="C204" s="1" t="s">
        <v>1</v>
      </c>
      <c r="D204" s="4">
        <v>300</v>
      </c>
      <c r="I204" t="e">
        <f>I161</f>
        <v>#REF!</v>
      </c>
      <c r="J204" s="23"/>
      <c r="K204" s="25" t="s">
        <v>382</v>
      </c>
      <c r="L204" s="12"/>
      <c r="M204" s="18" t="str">
        <f t="shared" si="77"/>
        <v>PROJECT_NAME,</v>
      </c>
      <c r="N204" s="5" t="str">
        <f t="shared" si="82"/>
        <v>PROJECT_NAME VARCHAR(300),</v>
      </c>
      <c r="O204" s="1" t="s">
        <v>288</v>
      </c>
      <c r="P204" t="s">
        <v>0</v>
      </c>
      <c r="W204" s="17" t="str">
        <f t="shared" si="78"/>
        <v>projectName</v>
      </c>
      <c r="X204" s="3" t="str">
        <f t="shared" si="79"/>
        <v>"projectName":"",</v>
      </c>
      <c r="Y204" s="22" t="str">
        <f t="shared" si="80"/>
        <v>public static String PROJECT_NAME="projectName";</v>
      </c>
      <c r="Z204" s="7" t="str">
        <f t="shared" si="81"/>
        <v>private String projectName="";</v>
      </c>
    </row>
    <row r="205" spans="2:26" ht="19.2" x14ac:dyDescent="0.45">
      <c r="B205" s="1" t="s">
        <v>11</v>
      </c>
      <c r="C205" s="1" t="s">
        <v>1</v>
      </c>
      <c r="D205" s="4">
        <v>45</v>
      </c>
      <c r="K205" s="25" t="str">
        <f>CONCATENATE(B205,",")</f>
        <v>FK_USER_ID,</v>
      </c>
      <c r="L205" s="12"/>
      <c r="M205" s="18" t="str">
        <f>CONCATENATE(B205,",")</f>
        <v>FK_USER_ID,</v>
      </c>
      <c r="N205" s="5" t="str">
        <f>CONCATENATE(B205," ",C205,"(",D205,")",",")</f>
        <v>FK_USER_ID VARCHAR(45),</v>
      </c>
      <c r="O205" s="1" t="s">
        <v>10</v>
      </c>
      <c r="P205" t="s">
        <v>12</v>
      </c>
      <c r="R205" t="s">
        <v>349</v>
      </c>
      <c r="W205" s="17" t="str">
        <f t="shared" si="78"/>
        <v>fkUserId</v>
      </c>
      <c r="X205" s="3" t="str">
        <f>CONCATENATE("""",W205,"""",":","""","""",",")</f>
        <v>"fkUserId":"",</v>
      </c>
      <c r="Y205" s="22" t="str">
        <f>CONCATENATE("public static String ",,B205,,"=","""",W205,""";")</f>
        <v>public static String FK_USER_ID="fkUserId";</v>
      </c>
      <c r="Z205" s="7" t="str">
        <f>CONCATENATE("private String ",W205,"=","""""",";")</f>
        <v>private String fkUserId="";</v>
      </c>
    </row>
    <row r="206" spans="2:26" ht="19.2" x14ac:dyDescent="0.45">
      <c r="B206" s="1" t="s">
        <v>347</v>
      </c>
      <c r="C206" s="1" t="s">
        <v>1</v>
      </c>
      <c r="D206" s="4">
        <v>45</v>
      </c>
      <c r="K206" s="25" t="s">
        <v>441</v>
      </c>
      <c r="L206" s="12"/>
      <c r="M206" s="18" t="str">
        <f t="shared" si="77"/>
        <v>USER_NAME,</v>
      </c>
      <c r="N206" s="5" t="str">
        <f t="shared" si="82"/>
        <v>USER_NAME VARCHAR(45),</v>
      </c>
      <c r="O206" s="1" t="s">
        <v>12</v>
      </c>
      <c r="P206" t="s">
        <v>0</v>
      </c>
      <c r="W206" s="17" t="str">
        <f t="shared" si="78"/>
        <v>userName</v>
      </c>
      <c r="X206" s="3" t="str">
        <f t="shared" si="79"/>
        <v>"userName":"",</v>
      </c>
      <c r="Y206" s="22" t="str">
        <f t="shared" si="80"/>
        <v>public static String USER_NAME="userName";</v>
      </c>
      <c r="Z206" s="7" t="str">
        <f t="shared" si="81"/>
        <v>private String userName="";</v>
      </c>
    </row>
    <row r="207" spans="2:26" ht="19.2" x14ac:dyDescent="0.45">
      <c r="B207" s="1" t="s">
        <v>14</v>
      </c>
      <c r="C207" s="1" t="s">
        <v>1</v>
      </c>
      <c r="D207" s="4">
        <v>3000</v>
      </c>
      <c r="I207" t="str">
        <f>I177</f>
        <v>ALTER TABLE TM_PROJECT</v>
      </c>
      <c r="K207" s="25" t="str">
        <f>CONCATENATE(B207,"")</f>
        <v>DESCRIPTION</v>
      </c>
      <c r="L207" s="12"/>
      <c r="M207" s="18" t="str">
        <f t="shared" si="77"/>
        <v>DESCRIPTION,</v>
      </c>
      <c r="N207" s="5" t="str">
        <f t="shared" si="82"/>
        <v>DESCRIPTION VARCHAR(3000),</v>
      </c>
      <c r="O207" s="1" t="s">
        <v>14</v>
      </c>
      <c r="W207" s="17" t="str">
        <f t="shared" si="78"/>
        <v>description</v>
      </c>
      <c r="X207" s="3" t="str">
        <f t="shared" si="79"/>
        <v>"description":"",</v>
      </c>
      <c r="Y207" s="22" t="str">
        <f t="shared" si="80"/>
        <v>public static String DESCRIPTION="description";</v>
      </c>
      <c r="Z207" s="7" t="str">
        <f t="shared" si="81"/>
        <v>private String description="";</v>
      </c>
    </row>
    <row r="208" spans="2:26" ht="19.2" x14ac:dyDescent="0.45">
      <c r="C208" s="14"/>
      <c r="D208" s="9"/>
      <c r="K208" s="29" t="str">
        <f>CONCATENATE(" FROM ",LEFT(B198,LEN(B198)-5)," T")</f>
        <v xml:space="preserve"> FROM TM_PROJECT_PERMISSION T</v>
      </c>
      <c r="M208" s="20"/>
      <c r="W208" s="17"/>
    </row>
    <row r="209" spans="2:26" ht="19.2" x14ac:dyDescent="0.45">
      <c r="C209" s="14"/>
      <c r="D209" s="9"/>
      <c r="K209" s="29"/>
      <c r="M209" s="20"/>
      <c r="W209" s="17"/>
    </row>
    <row r="210" spans="2:26" x14ac:dyDescent="0.3">
      <c r="B210" s="2" t="s">
        <v>292</v>
      </c>
      <c r="I210" t="str">
        <f>CONCATENATE("ALTER TABLE"," ",B210)</f>
        <v>ALTER TABLE TM_PROJECT_LIST</v>
      </c>
      <c r="J210" t="s">
        <v>293</v>
      </c>
      <c r="K210" s="26" t="str">
        <f>CONCATENATE(J210," VIEW ",B210," AS SELECT")</f>
        <v>create OR REPLACE VIEW TM_PROJECT_LIST AS SELECT</v>
      </c>
      <c r="N210" s="5" t="str">
        <f>CONCATENATE("CREATE TABLE ",B210," ","(")</f>
        <v>CREATE TABLE TM_PROJECT_LIST (</v>
      </c>
    </row>
    <row r="211" spans="2:26" ht="19.2" x14ac:dyDescent="0.45">
      <c r="B211" s="1" t="s">
        <v>2</v>
      </c>
      <c r="C211" s="1" t="s">
        <v>1</v>
      </c>
      <c r="D211" s="4">
        <v>30</v>
      </c>
      <c r="E211" s="24" t="s">
        <v>113</v>
      </c>
      <c r="I211" t="str">
        <f>I210</f>
        <v>ALTER TABLE TM_PROJECT_LIST</v>
      </c>
      <c r="K211" s="25" t="str">
        <f t="shared" ref="K211:K219" si="83">CONCATENATE(B211,",")</f>
        <v>ID,</v>
      </c>
      <c r="L211" s="12"/>
      <c r="M211" s="18" t="str">
        <f t="shared" ref="M211:M222" si="84">CONCATENATE(B211,",")</f>
        <v>ID,</v>
      </c>
      <c r="N211" s="5" t="str">
        <f>CONCATENATE(B211," ",C211,"(",D211,") ",E211," ,")</f>
        <v>ID VARCHAR(30) NOT NULL ,</v>
      </c>
      <c r="O211" s="1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16" si="85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2" si="86">CONCATENATE("""",W211,"""",":","""","""",",")</f>
        <v>"id":"",</v>
      </c>
      <c r="Y211" s="22" t="str">
        <f t="shared" ref="Y211:Y222" si="87">CONCATENATE("public static String ",,B211,,"=","""",W211,""";")</f>
        <v>public static String ID="id";</v>
      </c>
      <c r="Z211" s="7" t="str">
        <f t="shared" ref="Z211:Z222" si="88">CONCATENATE("private String ",W211,"=","""""",";")</f>
        <v>private String id="";</v>
      </c>
    </row>
    <row r="212" spans="2:26" ht="19.2" x14ac:dyDescent="0.45">
      <c r="B212" s="1" t="s">
        <v>3</v>
      </c>
      <c r="C212" s="1" t="s">
        <v>1</v>
      </c>
      <c r="D212" s="4">
        <v>10</v>
      </c>
      <c r="I212" t="str">
        <f>I211</f>
        <v>ALTER TABLE TM_PROJECT_LIST</v>
      </c>
      <c r="K212" s="25" t="str">
        <f t="shared" si="83"/>
        <v>STATUS,</v>
      </c>
      <c r="L212" s="12"/>
      <c r="M212" s="18" t="str">
        <f t="shared" si="84"/>
        <v>STATUS,</v>
      </c>
      <c r="N212" s="5" t="str">
        <f t="shared" ref="N212:N222" si="89">CONCATENATE(B212," ",C212,"(",D212,")",",")</f>
        <v>STATUS VARCHAR(10),</v>
      </c>
      <c r="O212" s="1" t="s">
        <v>3</v>
      </c>
      <c r="W212" s="17" t="str">
        <f t="shared" si="85"/>
        <v>status</v>
      </c>
      <c r="X212" s="3" t="str">
        <f t="shared" si="86"/>
        <v>"status":"",</v>
      </c>
      <c r="Y212" s="22" t="str">
        <f t="shared" si="87"/>
        <v>public static String STATUS="status";</v>
      </c>
      <c r="Z212" s="7" t="str">
        <f t="shared" si="88"/>
        <v>private String status="";</v>
      </c>
    </row>
    <row r="213" spans="2:26" ht="19.2" x14ac:dyDescent="0.45">
      <c r="B213" s="1" t="s">
        <v>4</v>
      </c>
      <c r="C213" s="1" t="s">
        <v>1</v>
      </c>
      <c r="D213" s="4">
        <v>30</v>
      </c>
      <c r="I213" t="str">
        <f>I212</f>
        <v>ALTER TABLE TM_PROJECT_LIST</v>
      </c>
      <c r="K213" s="25" t="str">
        <f t="shared" si="83"/>
        <v>INSERT_DATE,</v>
      </c>
      <c r="L213" s="12"/>
      <c r="M213" s="18" t="str">
        <f t="shared" si="84"/>
        <v>INSERT_DATE,</v>
      </c>
      <c r="N213" s="5" t="str">
        <f t="shared" si="89"/>
        <v>INSERT_DATE VARCHAR(30),</v>
      </c>
      <c r="O213" s="1" t="s">
        <v>7</v>
      </c>
      <c r="P213" t="s">
        <v>8</v>
      </c>
      <c r="W213" s="17" t="str">
        <f t="shared" si="85"/>
        <v>insertDate</v>
      </c>
      <c r="X213" s="3" t="str">
        <f t="shared" si="86"/>
        <v>"insertDate":"",</v>
      </c>
      <c r="Y213" s="22" t="str">
        <f t="shared" si="87"/>
        <v>public static String INSERT_DATE="insertDate";</v>
      </c>
      <c r="Z213" s="7" t="str">
        <f t="shared" si="88"/>
        <v>private String insertDate="";</v>
      </c>
    </row>
    <row r="214" spans="2:26" ht="19.2" x14ac:dyDescent="0.45">
      <c r="B214" s="1" t="s">
        <v>5</v>
      </c>
      <c r="C214" s="1" t="s">
        <v>1</v>
      </c>
      <c r="D214" s="4">
        <v>30</v>
      </c>
      <c r="I214" t="str">
        <f>I213</f>
        <v>ALTER TABLE TM_PROJECT_LIST</v>
      </c>
      <c r="K214" s="25" t="str">
        <f t="shared" si="83"/>
        <v>MODIFICATION_DATE,</v>
      </c>
      <c r="L214" s="12"/>
      <c r="M214" s="18" t="str">
        <f t="shared" si="84"/>
        <v>MODIFICATION_DATE,</v>
      </c>
      <c r="N214" s="5" t="str">
        <f t="shared" si="89"/>
        <v>MODIFICATION_DATE VARCHAR(30),</v>
      </c>
      <c r="O214" s="1" t="s">
        <v>9</v>
      </c>
      <c r="P214" t="s">
        <v>8</v>
      </c>
      <c r="W214" s="17" t="str">
        <f t="shared" si="85"/>
        <v>modificationDate</v>
      </c>
      <c r="X214" s="3" t="str">
        <f t="shared" si="86"/>
        <v>"modificationDate":"",</v>
      </c>
      <c r="Y214" s="22" t="str">
        <f t="shared" si="87"/>
        <v>public static String MODIFICATION_DATE="modificationDate";</v>
      </c>
      <c r="Z214" s="7" t="str">
        <f t="shared" si="88"/>
        <v>private String modificationDate="";</v>
      </c>
    </row>
    <row r="215" spans="2:26" ht="19.2" x14ac:dyDescent="0.45">
      <c r="B215" s="1" t="s">
        <v>696</v>
      </c>
      <c r="C215" s="1" t="s">
        <v>1</v>
      </c>
      <c r="D215" s="4">
        <v>300</v>
      </c>
      <c r="I215" t="str">
        <f>I214</f>
        <v>ALTER TABLE TM_PROJECT_LIST</v>
      </c>
      <c r="J215" t="str">
        <f>CONCATENATE(LEFT(CONCATENATE(" ADD "," ",N215,";"),LEN(CONCATENATE(" ADD "," ",N215,";"))-2),";")</f>
        <v xml:space="preserve"> ADD  PROJECT_CODE VARCHAR(300);</v>
      </c>
      <c r="K215" s="25" t="str">
        <f t="shared" si="83"/>
        <v>PROJECT_CODE,</v>
      </c>
      <c r="L215" s="12"/>
      <c r="M215" s="18" t="str">
        <f t="shared" si="84"/>
        <v>PROJECT_CODE,</v>
      </c>
      <c r="N215" s="5" t="str">
        <f t="shared" si="89"/>
        <v>PROJECT_CODE VARCHAR(300),</v>
      </c>
      <c r="O215" s="1" t="s">
        <v>288</v>
      </c>
      <c r="P215" t="s">
        <v>18</v>
      </c>
      <c r="W215" s="17" t="str">
        <f t="shared" si="85"/>
        <v>projectCode</v>
      </c>
      <c r="X215" s="3" t="str">
        <f t="shared" si="86"/>
        <v>"projectCode":"",</v>
      </c>
      <c r="Y215" s="22" t="str">
        <f t="shared" si="87"/>
        <v>public static String PROJECT_CODE="projectCode";</v>
      </c>
      <c r="Z215" s="7" t="str">
        <f t="shared" si="88"/>
        <v>private String projectCode="";</v>
      </c>
    </row>
    <row r="216" spans="2:26" ht="19.2" x14ac:dyDescent="0.45">
      <c r="B216" s="1" t="s">
        <v>287</v>
      </c>
      <c r="C216" s="1" t="s">
        <v>1</v>
      </c>
      <c r="D216" s="4">
        <v>300</v>
      </c>
      <c r="I216">
        <f>I167</f>
        <v>0</v>
      </c>
      <c r="K216" s="25" t="str">
        <f t="shared" si="83"/>
        <v>PROJECT_NAME,</v>
      </c>
      <c r="L216" s="12"/>
      <c r="M216" s="18" t="str">
        <f t="shared" si="84"/>
        <v>PROJECT_NAME,</v>
      </c>
      <c r="N216" s="5" t="str">
        <f t="shared" si="89"/>
        <v>PROJECT_NAME VARCHAR(300),</v>
      </c>
      <c r="O216" s="1" t="s">
        <v>288</v>
      </c>
      <c r="P216" t="s">
        <v>0</v>
      </c>
      <c r="W216" s="17" t="str">
        <f t="shared" si="85"/>
        <v>projectName</v>
      </c>
      <c r="X216" s="3" t="str">
        <f t="shared" si="86"/>
        <v>"projectName":"",</v>
      </c>
      <c r="Y216" s="22" t="str">
        <f t="shared" si="87"/>
        <v>public static String PROJECT_NAME="projectName";</v>
      </c>
      <c r="Z216" s="7" t="str">
        <f t="shared" si="88"/>
        <v>private String projectName="";</v>
      </c>
    </row>
    <row r="217" spans="2:26" ht="19.2" x14ac:dyDescent="0.45">
      <c r="B217" s="1" t="s">
        <v>265</v>
      </c>
      <c r="C217" s="1" t="s">
        <v>1</v>
      </c>
      <c r="D217" s="4">
        <v>20</v>
      </c>
      <c r="J217" s="23"/>
      <c r="K217" s="25" t="str">
        <f t="shared" si="83"/>
        <v>START_DATE,</v>
      </c>
      <c r="L217" s="12"/>
      <c r="M217" s="18" t="str">
        <f t="shared" si="84"/>
        <v>START_DATE,</v>
      </c>
      <c r="N217" s="5" t="str">
        <f t="shared" si="89"/>
        <v>START_DATE VARCHAR(20),</v>
      </c>
      <c r="O217" s="1" t="s">
        <v>289</v>
      </c>
      <c r="P217" t="s">
        <v>8</v>
      </c>
      <c r="W217" s="17" t="str">
        <f t="shared" ref="W217:W222" si="90">CONCATENATE(,LOWER(O217),UPPER(LEFT(P217,1)),LOWER(RIGHT(P217,LEN(P217)-IF(LEN(P217)&gt;0,1,LEN(P217)))),UPPER(LEFT(Q217,1)),LOWER(RIGHT(Q217,LEN(Q217)-IF(LEN(Q217)&gt;0,1,LEN(Q217)))),UPPER(LEFT(R217,1)),LOWER(RIGHT(R217,LEN(R217)-IF(LEN(R217)&gt;0,1,LEN(R217)))),UPPER(LEFT(S217,1)),LOWER(RIGHT(S217,LEN(S217)-IF(LEN(S217)&gt;0,1,LEN(S217)))),UPPER(LEFT(T217,1)),LOWER(RIGHT(T217,LEN(T217)-IF(LEN(T217)&gt;0,1,LEN(T217)))),UPPER(LEFT(U217,1)),LOWER(RIGHT(U217,LEN(U217)-IF(LEN(U217)&gt;0,1,LEN(U217)))),UPPER(LEFT(V217,1)),LOWER(RIGHT(V217,LEN(V217)-IF(LEN(V217)&gt;0,1,LEN(V217)))))</f>
        <v>startDate</v>
      </c>
      <c r="X217" s="3" t="str">
        <f t="shared" si="86"/>
        <v>"startDate":"",</v>
      </c>
      <c r="Y217" s="22" t="str">
        <f t="shared" si="87"/>
        <v>public static String START_DATE="startDate";</v>
      </c>
      <c r="Z217" s="7" t="str">
        <f t="shared" si="88"/>
        <v>private String startDate="";</v>
      </c>
    </row>
    <row r="218" spans="2:26" ht="19.2" x14ac:dyDescent="0.45">
      <c r="B218" s="10" t="s">
        <v>267</v>
      </c>
      <c r="C218" s="1" t="s">
        <v>1</v>
      </c>
      <c r="D218" s="4">
        <v>43</v>
      </c>
      <c r="I218" t="e">
        <f>I161</f>
        <v>#REF!</v>
      </c>
      <c r="K218" s="25" t="str">
        <f t="shared" si="83"/>
        <v>END_DATE,</v>
      </c>
      <c r="L218" s="12"/>
      <c r="M218" s="18" t="str">
        <f t="shared" si="84"/>
        <v>END_DATE,</v>
      </c>
      <c r="N218" s="5" t="str">
        <f t="shared" si="89"/>
        <v>END_DATE VARCHAR(43),</v>
      </c>
      <c r="O218" s="1" t="s">
        <v>290</v>
      </c>
      <c r="P218" t="s">
        <v>8</v>
      </c>
      <c r="W218" s="17" t="str">
        <f t="shared" si="90"/>
        <v>endDate</v>
      </c>
      <c r="X218" s="3" t="str">
        <f t="shared" si="86"/>
        <v>"endDate":"",</v>
      </c>
      <c r="Y218" s="22" t="str">
        <f t="shared" si="87"/>
        <v>public static String END_DATE="endDate";</v>
      </c>
      <c r="Z218" s="7" t="str">
        <f t="shared" si="88"/>
        <v>private String endDate="";</v>
      </c>
    </row>
    <row r="219" spans="2:26" ht="19.2" x14ac:dyDescent="0.45">
      <c r="B219" s="10" t="s">
        <v>291</v>
      </c>
      <c r="C219" s="1" t="s">
        <v>1</v>
      </c>
      <c r="D219" s="4">
        <v>40</v>
      </c>
      <c r="I219" t="e">
        <f>I161</f>
        <v>#REF!</v>
      </c>
      <c r="K219" s="25" t="str">
        <f t="shared" si="83"/>
        <v>FK_NETWORK_ID,</v>
      </c>
      <c r="L219" s="12"/>
      <c r="M219" s="18" t="str">
        <f>CONCATENATE(B219,",")</f>
        <v>FK_NETWORK_ID,</v>
      </c>
      <c r="N219" s="5" t="str">
        <f>CONCATENATE(B219," ",C219,"(",D219,")",",")</f>
        <v>FK_NETWORK_ID VARCHAR(40),</v>
      </c>
      <c r="O219" s="1" t="s">
        <v>10</v>
      </c>
      <c r="P219" t="s">
        <v>281</v>
      </c>
      <c r="Q219" t="s">
        <v>2</v>
      </c>
      <c r="W219" s="17" t="str">
        <f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fkNetworkId</v>
      </c>
      <c r="X219" s="3" t="str">
        <f>CONCATENATE("""",W219,"""",":","""","""",",")</f>
        <v>"fkNetworkId":"",</v>
      </c>
      <c r="Y219" s="22" t="str">
        <f>CONCATENATE("public static String ",,B219,,"=","""",W219,""";")</f>
        <v>public static String FK_NETWORK_ID="fkNetworkId";</v>
      </c>
      <c r="Z219" s="7" t="str">
        <f>CONCATENATE("private String ",W219,"=","""""",";")</f>
        <v>private String fkNetworkId="";</v>
      </c>
    </row>
    <row r="220" spans="2:26" ht="19.2" x14ac:dyDescent="0.45">
      <c r="B220" s="10" t="s">
        <v>279</v>
      </c>
      <c r="C220" s="1" t="s">
        <v>1</v>
      </c>
      <c r="D220" s="4">
        <v>40</v>
      </c>
      <c r="I220">
        <f>I162</f>
        <v>0</v>
      </c>
      <c r="K220" s="35" t="s">
        <v>381</v>
      </c>
      <c r="L220" s="12"/>
      <c r="M220" s="18" t="str">
        <f t="shared" si="84"/>
        <v>NETWORK_NAME,</v>
      </c>
      <c r="N220" s="5" t="str">
        <f t="shared" si="89"/>
        <v>NETWORK_NAME VARCHAR(40),</v>
      </c>
      <c r="O220" s="1" t="s">
        <v>281</v>
      </c>
      <c r="P220" t="s">
        <v>0</v>
      </c>
      <c r="W220" s="17" t="str">
        <f t="shared" si="90"/>
        <v>networkName</v>
      </c>
      <c r="X220" s="3" t="str">
        <f t="shared" si="86"/>
        <v>"networkName":"",</v>
      </c>
      <c r="Y220" s="22" t="str">
        <f t="shared" si="87"/>
        <v>public static String NETWORK_NAME="networkName";</v>
      </c>
      <c r="Z220" s="7" t="str">
        <f t="shared" si="88"/>
        <v>private String networkName="";</v>
      </c>
    </row>
    <row r="221" spans="2:26" ht="19.2" x14ac:dyDescent="0.45">
      <c r="B221" s="1" t="s">
        <v>181</v>
      </c>
      <c r="C221" s="1" t="s">
        <v>1</v>
      </c>
      <c r="D221" s="4">
        <v>300</v>
      </c>
      <c r="I221" t="str">
        <f>I192</f>
        <v>ALTER TABLE TM_PROJECT_PERMISSION</v>
      </c>
      <c r="K221" s="25" t="str">
        <f>CONCATENATE(B221,",")</f>
        <v>PURPOSE,</v>
      </c>
      <c r="L221" s="12"/>
      <c r="M221" s="18" t="str">
        <f t="shared" si="84"/>
        <v>PURPOSE,</v>
      </c>
      <c r="N221" s="5" t="str">
        <f t="shared" si="89"/>
        <v>PURPOSE VARCHAR(300),</v>
      </c>
      <c r="O221" s="1" t="s">
        <v>181</v>
      </c>
      <c r="W221" s="17" t="str">
        <f t="shared" si="90"/>
        <v>purpose</v>
      </c>
      <c r="X221" s="3" t="str">
        <f t="shared" si="86"/>
        <v>"purpose":"",</v>
      </c>
      <c r="Y221" s="22" t="str">
        <f t="shared" si="87"/>
        <v>public static String PURPOSE="purpose";</v>
      </c>
      <c r="Z221" s="7" t="str">
        <f t="shared" si="88"/>
        <v>private String purpose="";</v>
      </c>
    </row>
    <row r="222" spans="2:26" ht="19.2" x14ac:dyDescent="0.45">
      <c r="B222" s="1" t="s">
        <v>14</v>
      </c>
      <c r="C222" s="1" t="s">
        <v>1</v>
      </c>
      <c r="D222" s="4">
        <v>3000</v>
      </c>
      <c r="I222" t="e">
        <f>#REF!</f>
        <v>#REF!</v>
      </c>
      <c r="K222" s="25" t="str">
        <f>CONCATENATE(B222,"")</f>
        <v>DESCRIPTION</v>
      </c>
      <c r="L222" s="12"/>
      <c r="M222" s="18" t="str">
        <f t="shared" si="84"/>
        <v>DESCRIPTION,</v>
      </c>
      <c r="N222" s="5" t="str">
        <f t="shared" si="89"/>
        <v>DESCRIPTION VARCHAR(3000),</v>
      </c>
      <c r="O222" s="1" t="s">
        <v>14</v>
      </c>
      <c r="W222" s="17" t="str">
        <f t="shared" si="90"/>
        <v>description</v>
      </c>
      <c r="X222" s="3" t="str">
        <f t="shared" si="86"/>
        <v>"description":"",</v>
      </c>
      <c r="Y222" s="22" t="str">
        <f t="shared" si="87"/>
        <v>public static String DESCRIPTION="description";</v>
      </c>
      <c r="Z222" s="7" t="str">
        <f t="shared" si="88"/>
        <v>private String description="";</v>
      </c>
    </row>
    <row r="223" spans="2:26" x14ac:dyDescent="0.3">
      <c r="K223" s="29" t="str">
        <f>CONCATENATE(" FROM ",LEFT(B210,LEN(B210)-5)," T")</f>
        <v xml:space="preserve"> FROM TM_PROJECT T</v>
      </c>
    </row>
    <row r="224" spans="2:26" x14ac:dyDescent="0.3">
      <c r="K224" s="29"/>
    </row>
    <row r="225" spans="2:26" x14ac:dyDescent="0.3">
      <c r="K225" s="29"/>
    </row>
    <row r="226" spans="2:26" x14ac:dyDescent="0.3">
      <c r="K226" s="29"/>
    </row>
    <row r="227" spans="2:26" x14ac:dyDescent="0.3">
      <c r="K227" s="29"/>
    </row>
    <row r="228" spans="2:26" x14ac:dyDescent="0.3">
      <c r="B228" s="2" t="s">
        <v>294</v>
      </c>
      <c r="I228" t="str">
        <f>CONCATENATE("ALTER TABLE"," ",B228)</f>
        <v>ALTER TABLE TM_PROGRESS</v>
      </c>
      <c r="N228" s="5" t="str">
        <f>CONCATENATE("CREATE TABLE ",B228," ","(")</f>
        <v>CREATE TABLE TM_PROGRESS (</v>
      </c>
    </row>
    <row r="229" spans="2:26" ht="19.2" x14ac:dyDescent="0.45">
      <c r="B229" s="1" t="s">
        <v>2</v>
      </c>
      <c r="C229" s="1" t="s">
        <v>1</v>
      </c>
      <c r="D229" s="4">
        <v>30</v>
      </c>
      <c r="E229" s="24" t="s">
        <v>113</v>
      </c>
      <c r="I229" t="str">
        <f>I228</f>
        <v>ALTER TABLE TM_PROGRESS</v>
      </c>
      <c r="J229" t="str">
        <f>CONCATENATE(LEFT(CONCATENATE(" ADD "," ",N229,";"),LEN(CONCATENATE(" ADD "," ",N229,";"))-2),";")</f>
        <v xml:space="preserve"> ADD  ID VARCHAR(30) NOT NULL ;</v>
      </c>
      <c r="K229" s="21" t="str">
        <f>CONCATENATE(LEFT(CONCATENATE("  ALTER COLUMN  "," ",N229,";"),LEN(CONCATENATE("  ALTER COLUMN  "," ",N229,";"))-2),";")</f>
        <v xml:space="preserve">  ALTER COLUMN   ID VARCHAR(30) NOT NULL ;</v>
      </c>
      <c r="L229" s="12"/>
      <c r="M229" s="18" t="str">
        <f>CONCATENATE(B229,",")</f>
        <v>ID,</v>
      </c>
      <c r="N229" s="5" t="str">
        <f>CONCATENATE(B229," ",C229,"(",D229,") ",E229," ,")</f>
        <v>ID VARCHAR(30) NOT NULL ,</v>
      </c>
      <c r="O229" s="1" t="s">
        <v>2</v>
      </c>
      <c r="P229" s="6"/>
      <c r="Q229" s="6"/>
      <c r="R229" s="6"/>
      <c r="S229" s="6"/>
      <c r="T229" s="6"/>
      <c r="U229" s="6"/>
      <c r="V229" s="6"/>
      <c r="W229" s="17" t="str">
        <f t="shared" ref="W229:W235" si="91">CONCATENATE(,LOWER(O229),UPPER(LEFT(P229,1)),LOWER(RIGHT(P229,LEN(P229)-IF(LEN(P229)&gt;0,1,LEN(P229)))),UPPER(LEFT(Q229,1)),LOWER(RIGHT(Q229,LEN(Q229)-IF(LEN(Q229)&gt;0,1,LEN(Q229)))),UPPER(LEFT(R229,1)),LOWER(RIGHT(R229,LEN(R229)-IF(LEN(R229)&gt;0,1,LEN(R229)))),UPPER(LEFT(S229,1)),LOWER(RIGHT(S229,LEN(S229)-IF(LEN(S229)&gt;0,1,LEN(S229)))),UPPER(LEFT(T229,1)),LOWER(RIGHT(T229,LEN(T229)-IF(LEN(T229)&gt;0,1,LEN(T229)))),UPPER(LEFT(U229,1)),LOWER(RIGHT(U229,LEN(U229)-IF(LEN(U229)&gt;0,1,LEN(U229)))),UPPER(LEFT(V229,1)),LOWER(RIGHT(V229,LEN(V229)-IF(LEN(V229)&gt;0,1,LEN(V229)))))</f>
        <v>id</v>
      </c>
      <c r="X229" s="3" t="str">
        <f t="shared" ref="X229:X235" si="92">CONCATENATE("""",W229,"""",":","""","""",",")</f>
        <v>"id":"",</v>
      </c>
      <c r="Y229" s="22" t="str">
        <f t="shared" ref="Y229:Y235" si="93">CONCATENATE("public static String ",,B229,,"=","""",W229,""";")</f>
        <v>public static String ID="id";</v>
      </c>
      <c r="Z229" s="7" t="str">
        <f t="shared" ref="Z229:Z235" si="94">CONCATENATE("private String ",W229,"=","""""",";")</f>
        <v>private String id="";</v>
      </c>
    </row>
    <row r="230" spans="2:26" ht="19.2" x14ac:dyDescent="0.45">
      <c r="B230" s="1" t="s">
        <v>3</v>
      </c>
      <c r="C230" s="1" t="s">
        <v>1</v>
      </c>
      <c r="D230" s="4">
        <v>10</v>
      </c>
      <c r="I230" t="str">
        <f>I229</f>
        <v>ALTER TABLE TM_PROGRESS</v>
      </c>
      <c r="J230" t="str">
        <f>CONCATENATE(LEFT(CONCATENATE(" ADD "," ",N230,";"),LEN(CONCATENATE(" ADD "," ",N230,";"))-2),";")</f>
        <v xml:space="preserve"> ADD  STATUS VARCHAR(10);</v>
      </c>
      <c r="K230" s="21" t="str">
        <f>CONCATENATE(LEFT(CONCATENATE("  ALTER COLUMN  "," ",N230,";"),LEN(CONCATENATE("  ALTER COLUMN  "," ",N230,";"))-2),";")</f>
        <v xml:space="preserve">  ALTER COLUMN   STATUS VARCHAR(10);</v>
      </c>
      <c r="L230" s="12"/>
      <c r="M230" s="18" t="str">
        <f>CONCATENATE(B230,",")</f>
        <v>STATUS,</v>
      </c>
      <c r="N230" s="5" t="str">
        <f t="shared" ref="N230:N235" si="95">CONCATENATE(B230," ",C230,"(",D230,")",",")</f>
        <v>STATUS VARCHAR(10),</v>
      </c>
      <c r="O230" s="1" t="s">
        <v>3</v>
      </c>
      <c r="W230" s="17" t="str">
        <f t="shared" si="91"/>
        <v>status</v>
      </c>
      <c r="X230" s="3" t="str">
        <f t="shared" si="92"/>
        <v>"status":"",</v>
      </c>
      <c r="Y230" s="22" t="str">
        <f t="shared" si="93"/>
        <v>public static String STATUS="status";</v>
      </c>
      <c r="Z230" s="7" t="str">
        <f t="shared" si="94"/>
        <v>private String status="";</v>
      </c>
    </row>
    <row r="231" spans="2:26" ht="19.2" x14ac:dyDescent="0.45">
      <c r="B231" s="1" t="s">
        <v>4</v>
      </c>
      <c r="C231" s="1" t="s">
        <v>1</v>
      </c>
      <c r="D231" s="4">
        <v>30</v>
      </c>
      <c r="I231" t="str">
        <f>I230</f>
        <v>ALTER TABLE TM_PROGRESS</v>
      </c>
      <c r="J231" t="str">
        <f>CONCATENATE(LEFT(CONCATENATE(" ADD "," ",N231,";"),LEN(CONCATENATE(" ADD "," ",N231,";"))-2),";")</f>
        <v xml:space="preserve"> ADD  INSERT_DATE VARCHAR(30);</v>
      </c>
      <c r="K231" s="21" t="str">
        <f>CONCATENATE(LEFT(CONCATENATE("  ALTER COLUMN  "," ",N231,";"),LEN(CONCATENATE("  ALTER COLUMN  "," ",N231,";"))-2),";")</f>
        <v xml:space="preserve">  ALTER COLUMN   INSERT_DATE VARCHAR(30);</v>
      </c>
      <c r="L231" s="12"/>
      <c r="M231" s="18" t="str">
        <f>CONCATENATE(B231,",")</f>
        <v>INSERT_DATE,</v>
      </c>
      <c r="N231" s="5" t="str">
        <f t="shared" si="95"/>
        <v>INSERT_DATE VARCHAR(30),</v>
      </c>
      <c r="O231" s="1" t="s">
        <v>7</v>
      </c>
      <c r="P231" t="s">
        <v>8</v>
      </c>
      <c r="W231" s="17" t="str">
        <f t="shared" si="91"/>
        <v>insertDate</v>
      </c>
      <c r="X231" s="3" t="str">
        <f t="shared" si="92"/>
        <v>"insertDate":"",</v>
      </c>
      <c r="Y231" s="22" t="str">
        <f t="shared" si="93"/>
        <v>public static String INSERT_DATE="insertDate";</v>
      </c>
      <c r="Z231" s="7" t="str">
        <f t="shared" si="94"/>
        <v>private String insertDate="";</v>
      </c>
    </row>
    <row r="232" spans="2:26" ht="19.2" x14ac:dyDescent="0.45">
      <c r="B232" s="1" t="s">
        <v>5</v>
      </c>
      <c r="C232" s="1" t="s">
        <v>1</v>
      </c>
      <c r="D232" s="4">
        <v>30</v>
      </c>
      <c r="I232" t="str">
        <f>I231</f>
        <v>ALTER TABLE TM_PROGRESS</v>
      </c>
      <c r="J232" t="str">
        <f>CONCATENATE(LEFT(CONCATENATE(" ADD "," ",N232,";"),LEN(CONCATENATE(" ADD "," ",N232,";"))-2),";")</f>
        <v xml:space="preserve"> ADD  MODIFICATION_DATE VARCHAR(30);</v>
      </c>
      <c r="K232" s="21" t="str">
        <f>CONCATENATE(LEFT(CONCATENATE("  ALTER COLUMN  "," ",N232,";"),LEN(CONCATENATE("  ALTER COLUMN  "," ",N232,";"))-2),";")</f>
        <v xml:space="preserve">  ALTER COLUMN   MODIFICATION_DATE VARCHAR(30);</v>
      </c>
      <c r="L232" s="12"/>
      <c r="M232" s="18" t="str">
        <f>CONCATENATE(B232,",")</f>
        <v>MODIFICATION_DATE,</v>
      </c>
      <c r="N232" s="5" t="str">
        <f t="shared" si="95"/>
        <v>MODIFICATION_DATE VARCHAR(30),</v>
      </c>
      <c r="O232" s="1" t="s">
        <v>9</v>
      </c>
      <c r="P232" t="s">
        <v>8</v>
      </c>
      <c r="W232" s="17" t="str">
        <f t="shared" si="91"/>
        <v>modificationDate</v>
      </c>
      <c r="X232" s="3" t="str">
        <f t="shared" si="92"/>
        <v>"modificationDate":"",</v>
      </c>
      <c r="Y232" s="22" t="str">
        <f t="shared" si="93"/>
        <v>public static String MODIFICATION_DATE="modificationDate";</v>
      </c>
      <c r="Z232" s="7" t="str">
        <f t="shared" si="94"/>
        <v>private String modificationDate="";</v>
      </c>
    </row>
    <row r="233" spans="2:26" ht="19.2" x14ac:dyDescent="0.45">
      <c r="B233" s="1" t="s">
        <v>295</v>
      </c>
      <c r="C233" s="1" t="s">
        <v>1</v>
      </c>
      <c r="D233" s="4">
        <v>222</v>
      </c>
      <c r="I233">
        <f>I171</f>
        <v>0</v>
      </c>
      <c r="J233" t="str">
        <f>CONCATENATE(LEFT(CONCATENATE(" ADD "," ",N233,";"),LEN(CONCATENATE(" ADD "," ",N233,";"))-2),";")</f>
        <v xml:space="preserve"> ADD  PROGRESS_CODE VARCHAR(222);</v>
      </c>
      <c r="K233" s="21" t="str">
        <f>CONCATENATE(LEFT(CONCATENATE("  ALTER COLUMN  "," ",N233,";"),LEN(CONCATENATE("  ALTER COLUMN  "," ",N233,";"))-2),";")</f>
        <v xml:space="preserve">  ALTER COLUMN   PROGRESS_CODE VARCHAR(222);</v>
      </c>
      <c r="L233" s="12"/>
      <c r="M233" s="18" t="str">
        <f>CONCATENATE(B233,",")</f>
        <v>PROGRESS_CODE,</v>
      </c>
      <c r="N233" s="5" t="str">
        <f t="shared" si="95"/>
        <v>PROGRESS_CODE VARCHAR(222),</v>
      </c>
      <c r="O233" s="1" t="s">
        <v>297</v>
      </c>
      <c r="P233" t="s">
        <v>18</v>
      </c>
      <c r="W233" s="17" t="str">
        <f t="shared" si="91"/>
        <v>progressCode</v>
      </c>
      <c r="X233" s="3" t="str">
        <f t="shared" si="92"/>
        <v>"progressCode":"",</v>
      </c>
      <c r="Y233" s="22" t="str">
        <f t="shared" si="93"/>
        <v>public static String PROGRESS_CODE="progressCode";</v>
      </c>
      <c r="Z233" s="7" t="str">
        <f t="shared" si="94"/>
        <v>private String progressCode="";</v>
      </c>
    </row>
    <row r="234" spans="2:26" ht="19.2" x14ac:dyDescent="0.45">
      <c r="B234" s="1" t="s">
        <v>296</v>
      </c>
      <c r="C234" s="1" t="s">
        <v>1</v>
      </c>
      <c r="D234" s="4">
        <v>444</v>
      </c>
      <c r="L234" s="12"/>
      <c r="M234" s="18"/>
      <c r="N234" s="5" t="str">
        <f t="shared" si="95"/>
        <v>PROGRESS_NAME VARCHAR(444),</v>
      </c>
      <c r="O234" s="1" t="s">
        <v>297</v>
      </c>
      <c r="P234" t="s">
        <v>0</v>
      </c>
      <c r="W234" s="17" t="str">
        <f t="shared" si="91"/>
        <v>progressName</v>
      </c>
      <c r="X234" s="3" t="str">
        <f t="shared" si="92"/>
        <v>"progressName":"",</v>
      </c>
      <c r="Y234" s="22" t="str">
        <f t="shared" si="93"/>
        <v>public static String PROGRESS_NAME="progressName";</v>
      </c>
      <c r="Z234" s="7" t="str">
        <f t="shared" si="94"/>
        <v>private String progressName="";</v>
      </c>
    </row>
    <row r="235" spans="2:26" ht="19.2" x14ac:dyDescent="0.45">
      <c r="B235" s="1" t="s">
        <v>14</v>
      </c>
      <c r="C235" s="1" t="s">
        <v>1</v>
      </c>
      <c r="D235" s="4">
        <v>3000</v>
      </c>
      <c r="I235">
        <f>I197</f>
        <v>0</v>
      </c>
      <c r="J235" t="str">
        <f>CONCATENATE(LEFT(CONCATENATE(" ADD "," ",N235,";"),LEN(CONCATENATE(" ADD "," ",N235,";"))-2),";")</f>
        <v xml:space="preserve"> ADD  DESCRIPTION VARCHAR(3000);</v>
      </c>
      <c r="K235" s="21" t="str">
        <f>CONCATENATE(LEFT(CONCATENATE("  ALTER COLUMN  "," ",N235,";"),LEN(CONCATENATE("  ALTER COLUMN  "," ",N235,";"))-2),";")</f>
        <v xml:space="preserve">  ALTER COLUMN   DESCRIPTION VARCHAR(3000);</v>
      </c>
      <c r="L235" s="12"/>
      <c r="M235" s="18" t="str">
        <f>CONCATENATE(B235,",")</f>
        <v>DESCRIPTION,</v>
      </c>
      <c r="N235" s="5" t="str">
        <f t="shared" si="95"/>
        <v>DESCRIPTION VARCHAR(3000),</v>
      </c>
      <c r="O235" s="1" t="s">
        <v>14</v>
      </c>
      <c r="W235" s="17" t="str">
        <f t="shared" si="91"/>
        <v>description</v>
      </c>
      <c r="X235" s="3" t="str">
        <f t="shared" si="92"/>
        <v>"description":"",</v>
      </c>
      <c r="Y235" s="22" t="str">
        <f t="shared" si="93"/>
        <v>public static String DESCRIPTION="description";</v>
      </c>
      <c r="Z235" s="7" t="str">
        <f t="shared" si="94"/>
        <v>private String description="";</v>
      </c>
    </row>
    <row r="236" spans="2:26" ht="19.2" x14ac:dyDescent="0.45">
      <c r="C236" s="1"/>
      <c r="D236" s="8"/>
      <c r="M236" s="18"/>
      <c r="N236" s="33" t="s">
        <v>130</v>
      </c>
      <c r="O236" s="1"/>
      <c r="W236" s="17"/>
    </row>
    <row r="237" spans="2:26" ht="19.2" x14ac:dyDescent="0.45">
      <c r="C237" s="1"/>
      <c r="D237" s="8"/>
      <c r="M237" s="18"/>
      <c r="N237" s="31" t="s">
        <v>126</v>
      </c>
      <c r="O237" s="1"/>
      <c r="W237" s="17"/>
    </row>
    <row r="238" spans="2:26" ht="19.2" x14ac:dyDescent="0.45">
      <c r="C238" s="14"/>
      <c r="D238" s="9"/>
      <c r="M238" s="20"/>
      <c r="W238" s="17"/>
    </row>
    <row r="241" spans="2:26" x14ac:dyDescent="0.3">
      <c r="B241" s="2" t="s">
        <v>298</v>
      </c>
      <c r="I241" t="str">
        <f>CONCATENATE("ALTER TABLE"," ",B241)</f>
        <v>ALTER TABLE TM_TASK_STATUS</v>
      </c>
      <c r="N241" s="5" t="str">
        <f>CONCATENATE("CREATE TABLE ",B241," ","(")</f>
        <v>CREATE TABLE TM_TASK_STATUS (</v>
      </c>
    </row>
    <row r="242" spans="2:26" ht="19.2" x14ac:dyDescent="0.45">
      <c r="B242" s="1" t="s">
        <v>2</v>
      </c>
      <c r="C242" s="1" t="s">
        <v>1</v>
      </c>
      <c r="D242" s="4">
        <v>30</v>
      </c>
      <c r="E242" s="24" t="s">
        <v>113</v>
      </c>
      <c r="I242" t="str">
        <f t="shared" ref="I242:I248" si="96">I241</f>
        <v>ALTER TABLE TM_TASK_STATUS</v>
      </c>
      <c r="J242" t="str">
        <f t="shared" ref="J242:J248" si="97">CONCATENATE(LEFT(CONCATENATE(" ADD "," ",N242,";"),LEN(CONCATENATE(" ADD "," ",N242,";"))-2),";")</f>
        <v xml:space="preserve"> ADD  ID VARCHAR(30) NOT NULL ;</v>
      </c>
      <c r="K242" s="21" t="str">
        <f>CONCATENATE(LEFT(CONCATENATE("  ALTER COLUMN  "," ",N242,";"),LEN(CONCATENATE("  ALTER COLUMN  "," ",N242,";"))-2),";")</f>
        <v xml:space="preserve">  ALTER COLUMN   ID VARCHAR(30) NOT NULL ;</v>
      </c>
      <c r="L242" s="12"/>
      <c r="M242" s="18" t="str">
        <f>CONCATENATE(B242,",")</f>
        <v>ID,</v>
      </c>
      <c r="N242" s="5" t="str">
        <f>CONCATENATE(B242," ",C242,"(",D242,") ",E242," ,")</f>
        <v>ID VARCHAR(30) NOT NULL ,</v>
      </c>
      <c r="O242" s="1" t="s">
        <v>2</v>
      </c>
      <c r="P242" s="6"/>
      <c r="Q242" s="6"/>
      <c r="R242" s="6"/>
      <c r="S242" s="6"/>
      <c r="T242" s="6"/>
      <c r="U242" s="6"/>
      <c r="V242" s="6"/>
      <c r="W242" s="17" t="str">
        <f t="shared" ref="W242:W248" si="98">CONCATENATE(,LOWER(O242),UPPER(LEFT(P242,1)),LOWER(RIGHT(P242,LEN(P242)-IF(LEN(P242)&gt;0,1,LEN(P242)))),UPPER(LEFT(Q242,1)),LOWER(RIGHT(Q242,LEN(Q242)-IF(LEN(Q242)&gt;0,1,LEN(Q242)))),UPPER(LEFT(R242,1)),LOWER(RIGHT(R242,LEN(R242)-IF(LEN(R242)&gt;0,1,LEN(R242)))),UPPER(LEFT(S242,1)),LOWER(RIGHT(S242,LEN(S242)-IF(LEN(S242)&gt;0,1,LEN(S242)))),UPPER(LEFT(T242,1)),LOWER(RIGHT(T242,LEN(T242)-IF(LEN(T242)&gt;0,1,LEN(T242)))),UPPER(LEFT(U242,1)),LOWER(RIGHT(U242,LEN(U242)-IF(LEN(U242)&gt;0,1,LEN(U242)))),UPPER(LEFT(V242,1)),LOWER(RIGHT(V242,LEN(V242)-IF(LEN(V242)&gt;0,1,LEN(V242)))))</f>
        <v>id</v>
      </c>
      <c r="X242" s="3" t="str">
        <f t="shared" ref="X242:X248" si="99">CONCATENATE("""",W242,"""",":","""","""",",")</f>
        <v>"id":"",</v>
      </c>
      <c r="Y242" s="22" t="str">
        <f t="shared" ref="Y242:Y248" si="100">CONCATENATE("public static String ",,B242,,"=","""",W242,""";")</f>
        <v>public static String ID="id";</v>
      </c>
      <c r="Z242" s="7" t="str">
        <f t="shared" ref="Z242:Z248" si="101">CONCATENATE("private String ",W242,"=","""""",";")</f>
        <v>private String id="";</v>
      </c>
    </row>
    <row r="243" spans="2:26" ht="19.2" x14ac:dyDescent="0.45">
      <c r="B243" s="1" t="s">
        <v>3</v>
      </c>
      <c r="C243" s="1" t="s">
        <v>1</v>
      </c>
      <c r="D243" s="4">
        <v>10</v>
      </c>
      <c r="I243" t="str">
        <f t="shared" si="96"/>
        <v>ALTER TABLE TM_TASK_STATUS</v>
      </c>
      <c r="J243" t="str">
        <f t="shared" si="97"/>
        <v xml:space="preserve"> ADD  STATUS VARCHAR(10);</v>
      </c>
      <c r="K243" s="21" t="str">
        <f>CONCATENATE(LEFT(CONCATENATE("  ALTER COLUMN  "," ",N243,";"),LEN(CONCATENATE("  ALTER COLUMN  "," ",N243,";"))-2),";")</f>
        <v xml:space="preserve">  ALTER COLUMN   STATUS VARCHAR(10);</v>
      </c>
      <c r="L243" s="12"/>
      <c r="M243" s="18" t="str">
        <f>CONCATENATE(B243,",")</f>
        <v>STATUS,</v>
      </c>
      <c r="N243" s="5" t="str">
        <f t="shared" ref="N243:N248" si="102">CONCATENATE(B243," ",C243,"(",D243,")",",")</f>
        <v>STATUS VARCHAR(10),</v>
      </c>
      <c r="O243" s="1" t="s">
        <v>3</v>
      </c>
      <c r="W243" s="17" t="str">
        <f t="shared" si="98"/>
        <v>status</v>
      </c>
      <c r="X243" s="3" t="str">
        <f t="shared" si="99"/>
        <v>"status":"",</v>
      </c>
      <c r="Y243" s="22" t="str">
        <f t="shared" si="100"/>
        <v>public static String STATUS="status";</v>
      </c>
      <c r="Z243" s="7" t="str">
        <f t="shared" si="101"/>
        <v>private String status="";</v>
      </c>
    </row>
    <row r="244" spans="2:26" ht="19.2" x14ac:dyDescent="0.45">
      <c r="B244" s="1" t="s">
        <v>4</v>
      </c>
      <c r="C244" s="1" t="s">
        <v>1</v>
      </c>
      <c r="D244" s="4">
        <v>30</v>
      </c>
      <c r="I244" t="str">
        <f t="shared" si="96"/>
        <v>ALTER TABLE TM_TASK_STATUS</v>
      </c>
      <c r="J244" t="str">
        <f t="shared" si="97"/>
        <v xml:space="preserve"> ADD  INSERT_DATE VARCHAR(30);</v>
      </c>
      <c r="K244" s="21" t="str">
        <f>CONCATENATE(LEFT(CONCATENATE("  ALTER COLUMN  "," ",N244,";"),LEN(CONCATENATE("  ALTER COLUMN  "," ",N244,";"))-2),";")</f>
        <v xml:space="preserve">  ALTER COLUMN   INSERT_DATE VARCHAR(30);</v>
      </c>
      <c r="L244" s="12"/>
      <c r="M244" s="18" t="str">
        <f>CONCATENATE(B244,",")</f>
        <v>INSERT_DATE,</v>
      </c>
      <c r="N244" s="5" t="str">
        <f t="shared" si="102"/>
        <v>INSERT_DATE VARCHAR(30),</v>
      </c>
      <c r="O244" s="1" t="s">
        <v>7</v>
      </c>
      <c r="P244" t="s">
        <v>8</v>
      </c>
      <c r="W244" s="17" t="str">
        <f t="shared" si="98"/>
        <v>insertDate</v>
      </c>
      <c r="X244" s="3" t="str">
        <f t="shared" si="99"/>
        <v>"insertDate":"",</v>
      </c>
      <c r="Y244" s="22" t="str">
        <f t="shared" si="100"/>
        <v>public static String INSERT_DATE="insertDate";</v>
      </c>
      <c r="Z244" s="7" t="str">
        <f t="shared" si="101"/>
        <v>private String insertDate="";</v>
      </c>
    </row>
    <row r="245" spans="2:26" ht="19.2" x14ac:dyDescent="0.45">
      <c r="B245" s="1" t="s">
        <v>5</v>
      </c>
      <c r="C245" s="1" t="s">
        <v>1</v>
      </c>
      <c r="D245" s="4">
        <v>30</v>
      </c>
      <c r="I245" t="str">
        <f t="shared" si="96"/>
        <v>ALTER TABLE TM_TASK_STATUS</v>
      </c>
      <c r="J245" t="str">
        <f t="shared" si="97"/>
        <v xml:space="preserve"> ADD  MODIFICATION_DATE VARCHAR(30);</v>
      </c>
      <c r="K245" s="21" t="str">
        <f>CONCATENATE(LEFT(CONCATENATE("  ALTER COLUMN  "," ",N245,";"),LEN(CONCATENATE("  ALTER COLUMN  "," ",N245,";"))-2),";")</f>
        <v xml:space="preserve">  ALTER COLUMN   MODIFICATION_DATE VARCHAR(30);</v>
      </c>
      <c r="L245" s="12"/>
      <c r="M245" s="18" t="str">
        <f>CONCATENATE(B245,",")</f>
        <v>MODIFICATION_DATE,</v>
      </c>
      <c r="N245" s="5" t="str">
        <f t="shared" si="102"/>
        <v>MODIFICATION_DATE VARCHAR(30),</v>
      </c>
      <c r="O245" s="1" t="s">
        <v>9</v>
      </c>
      <c r="P245" t="s">
        <v>8</v>
      </c>
      <c r="W245" s="17" t="str">
        <f t="shared" si="98"/>
        <v>modificationDate</v>
      </c>
      <c r="X245" s="3" t="str">
        <f t="shared" si="99"/>
        <v>"modificationDate":"",</v>
      </c>
      <c r="Y245" s="22" t="str">
        <f t="shared" si="100"/>
        <v>public static String MODIFICATION_DATE="modificationDate";</v>
      </c>
      <c r="Z245" s="7" t="str">
        <f t="shared" si="101"/>
        <v>private String modificationDate="";</v>
      </c>
    </row>
    <row r="246" spans="2:26" ht="19.2" x14ac:dyDescent="0.45">
      <c r="B246" s="1" t="s">
        <v>299</v>
      </c>
      <c r="C246" s="1" t="s">
        <v>1</v>
      </c>
      <c r="D246" s="4">
        <v>222</v>
      </c>
      <c r="I246" t="str">
        <f t="shared" si="96"/>
        <v>ALTER TABLE TM_TASK_STATUS</v>
      </c>
      <c r="J246" t="str">
        <f t="shared" si="97"/>
        <v xml:space="preserve"> ADD  STATUS_CODE VARCHAR(222);</v>
      </c>
      <c r="K246" s="21" t="str">
        <f>CONCATENATE(LEFT(CONCATENATE("  ALTER COLUMN  "," ",N246,";"),LEN(CONCATENATE("  ALTER COLUMN  "," ",N246,";"))-2),";")</f>
        <v xml:space="preserve">  ALTER COLUMN   STATUS_CODE VARCHAR(222);</v>
      </c>
      <c r="L246" s="12"/>
      <c r="M246" s="18" t="str">
        <f>CONCATENATE(B246,",")</f>
        <v>STATUS_CODE,</v>
      </c>
      <c r="N246" s="5" t="str">
        <f t="shared" si="102"/>
        <v>STATUS_CODE VARCHAR(222),</v>
      </c>
      <c r="O246" s="1" t="s">
        <v>3</v>
      </c>
      <c r="P246" t="s">
        <v>18</v>
      </c>
      <c r="W246" s="17" t="str">
        <f t="shared" si="98"/>
        <v>statusCode</v>
      </c>
      <c r="X246" s="3" t="str">
        <f t="shared" si="99"/>
        <v>"statusCode":"",</v>
      </c>
      <c r="Y246" s="22" t="str">
        <f t="shared" si="100"/>
        <v>public static String STATUS_CODE="statusCode";</v>
      </c>
      <c r="Z246" s="7" t="str">
        <f t="shared" si="101"/>
        <v>private String statusCode="";</v>
      </c>
    </row>
    <row r="247" spans="2:26" ht="19.2" x14ac:dyDescent="0.45">
      <c r="B247" s="1" t="s">
        <v>300</v>
      </c>
      <c r="C247" s="1" t="s">
        <v>1</v>
      </c>
      <c r="D247" s="4">
        <v>444</v>
      </c>
      <c r="I247" t="str">
        <f t="shared" si="96"/>
        <v>ALTER TABLE TM_TASK_STATUS</v>
      </c>
      <c r="J247" t="str">
        <f t="shared" si="97"/>
        <v xml:space="preserve"> ADD  STATUS_NAME VARCHAR(444);</v>
      </c>
      <c r="L247" s="12"/>
      <c r="M247" s="18"/>
      <c r="N247" s="5" t="str">
        <f t="shared" si="102"/>
        <v>STATUS_NAME VARCHAR(444),</v>
      </c>
      <c r="O247" s="1" t="s">
        <v>3</v>
      </c>
      <c r="P247" t="s">
        <v>0</v>
      </c>
      <c r="W247" s="17" t="str">
        <f t="shared" si="98"/>
        <v>statusName</v>
      </c>
      <c r="X247" s="3" t="str">
        <f t="shared" si="99"/>
        <v>"statusName":"",</v>
      </c>
      <c r="Y247" s="22" t="str">
        <f t="shared" si="100"/>
        <v>public static String STATUS_NAME="statusName";</v>
      </c>
      <c r="Z247" s="7" t="str">
        <f t="shared" si="101"/>
        <v>private String statusName="";</v>
      </c>
    </row>
    <row r="248" spans="2:26" ht="19.2" x14ac:dyDescent="0.45">
      <c r="B248" s="1" t="s">
        <v>14</v>
      </c>
      <c r="C248" s="1" t="s">
        <v>1</v>
      </c>
      <c r="D248" s="4">
        <v>3000</v>
      </c>
      <c r="I248" t="str">
        <f t="shared" si="96"/>
        <v>ALTER TABLE TM_TASK_STATUS</v>
      </c>
      <c r="J248" t="str">
        <f t="shared" si="97"/>
        <v xml:space="preserve"> ADD  DESCRIPTION VARCHAR(3000);</v>
      </c>
      <c r="K248" s="21" t="str">
        <f>CONCATENATE(LEFT(CONCATENATE("  ALTER COLUMN  "," ",N248,";"),LEN(CONCATENATE("  ALTER COLUMN  "," ",N248,";"))-2),";")</f>
        <v xml:space="preserve">  ALTER COLUMN   DESCRIPTION VARCHAR(3000);</v>
      </c>
      <c r="L248" s="12"/>
      <c r="M248" s="18" t="str">
        <f>CONCATENATE(B248,",")</f>
        <v>DESCRIPTION,</v>
      </c>
      <c r="N248" s="5" t="str">
        <f t="shared" si="102"/>
        <v>DESCRIPTION VARCHAR(3000),</v>
      </c>
      <c r="O248" s="1" t="s">
        <v>14</v>
      </c>
      <c r="W248" s="17" t="str">
        <f t="shared" si="98"/>
        <v>description</v>
      </c>
      <c r="X248" s="3" t="str">
        <f t="shared" si="99"/>
        <v>"description":"",</v>
      </c>
      <c r="Y248" s="22" t="str">
        <f t="shared" si="100"/>
        <v>public static String DESCRIPTION="description";</v>
      </c>
      <c r="Z248" s="7" t="str">
        <f t="shared" si="101"/>
        <v>private String description="";</v>
      </c>
    </row>
    <row r="249" spans="2:26" ht="19.2" x14ac:dyDescent="0.45">
      <c r="C249" s="1"/>
      <c r="D249" s="8"/>
      <c r="M249" s="18"/>
      <c r="N249" s="33" t="s">
        <v>130</v>
      </c>
      <c r="O249" s="1"/>
      <c r="W249" s="17"/>
    </row>
    <row r="250" spans="2:26" ht="19.2" x14ac:dyDescent="0.45">
      <c r="C250" s="1"/>
      <c r="D250" s="8"/>
      <c r="M250" s="18"/>
      <c r="N250" s="31" t="s">
        <v>126</v>
      </c>
      <c r="O250" s="1"/>
      <c r="W250" s="17"/>
    </row>
    <row r="251" spans="2:26" ht="19.2" x14ac:dyDescent="0.45">
      <c r="C251" s="14"/>
      <c r="D251" s="9"/>
      <c r="M251" s="20"/>
      <c r="W251" s="17"/>
    </row>
    <row r="253" spans="2:26" x14ac:dyDescent="0.3">
      <c r="B253" s="2" t="s">
        <v>302</v>
      </c>
      <c r="I253" t="str">
        <f>CONCATENATE("ALTER TABLE"," ",B253)</f>
        <v>ALTER TABLE TM_TASK_PRIORITY</v>
      </c>
      <c r="N253" s="5" t="str">
        <f>CONCATENATE("CREATE TABLE ",B253," ","(")</f>
        <v>CREATE TABLE TM_TASK_PRIORITY (</v>
      </c>
    </row>
    <row r="254" spans="2:26" ht="19.2" x14ac:dyDescent="0.45">
      <c r="B254" s="1" t="s">
        <v>2</v>
      </c>
      <c r="C254" s="1" t="s">
        <v>1</v>
      </c>
      <c r="D254" s="4">
        <v>30</v>
      </c>
      <c r="E254" s="24" t="s">
        <v>113</v>
      </c>
      <c r="I254" t="str">
        <f>I253</f>
        <v>ALTER TABLE TM_TASK_PRIORITY</v>
      </c>
      <c r="J254" t="str">
        <f>CONCATENATE(LEFT(CONCATENATE(" ADD "," ",N254,";"),LEN(CONCATENATE(" ADD "," ",N254,";"))-2),";")</f>
        <v xml:space="preserve"> ADD  ID VARCHAR(30) NOT NULL ;</v>
      </c>
      <c r="K254" s="21" t="str">
        <f>CONCATENATE(LEFT(CONCATENATE("  ALTER COLUMN  "," ",N254,";"),LEN(CONCATENATE("  ALTER COLUMN  "," ",N254,";"))-2),";")</f>
        <v xml:space="preserve">  ALTER COLUMN   ID VARCHAR(30) NOT NULL ;</v>
      </c>
      <c r="L254" s="12"/>
      <c r="M254" s="18" t="str">
        <f>CONCATENATE(B254,",")</f>
        <v>ID,</v>
      </c>
      <c r="N254" s="5" t="str">
        <f>CONCATENATE(B254," ",C254,"(",D254,") ",E254," ,")</f>
        <v>ID VARCHAR(30) NOT NULL ,</v>
      </c>
      <c r="O254" s="1" t="s">
        <v>2</v>
      </c>
      <c r="P254" s="6"/>
      <c r="Q254" s="6"/>
      <c r="R254" s="6"/>
      <c r="S254" s="6"/>
      <c r="T254" s="6"/>
      <c r="U254" s="6"/>
      <c r="V254" s="6"/>
      <c r="W254" s="17" t="str">
        <f t="shared" ref="W254:W260" si="103">CONCATENATE(,LOWER(O254),UPPER(LEFT(P254,1)),LOWER(RIGHT(P254,LEN(P254)-IF(LEN(P254)&gt;0,1,LEN(P254)))),UPPER(LEFT(Q254,1)),LOWER(RIGHT(Q254,LEN(Q254)-IF(LEN(Q254)&gt;0,1,LEN(Q254)))),UPPER(LEFT(R254,1)),LOWER(RIGHT(R254,LEN(R254)-IF(LEN(R254)&gt;0,1,LEN(R254)))),UPPER(LEFT(S254,1)),LOWER(RIGHT(S254,LEN(S254)-IF(LEN(S254)&gt;0,1,LEN(S254)))),UPPER(LEFT(T254,1)),LOWER(RIGHT(T254,LEN(T254)-IF(LEN(T254)&gt;0,1,LEN(T254)))),UPPER(LEFT(U254,1)),LOWER(RIGHT(U254,LEN(U254)-IF(LEN(U254)&gt;0,1,LEN(U254)))),UPPER(LEFT(V254,1)),LOWER(RIGHT(V254,LEN(V254)-IF(LEN(V254)&gt;0,1,LEN(V254)))))</f>
        <v>id</v>
      </c>
      <c r="X254" s="3" t="str">
        <f t="shared" ref="X254:X260" si="104">CONCATENATE("""",W254,"""",":","""","""",",")</f>
        <v>"id":"",</v>
      </c>
      <c r="Y254" s="22" t="str">
        <f t="shared" ref="Y254:Y260" si="105">CONCATENATE("public static String ",,B254,,"=","""",W254,""";")</f>
        <v>public static String ID="id";</v>
      </c>
      <c r="Z254" s="7" t="str">
        <f t="shared" ref="Z254:Z260" si="106">CONCATENATE("private String ",W254,"=","""""",";")</f>
        <v>private String id="";</v>
      </c>
    </row>
    <row r="255" spans="2:26" ht="19.2" x14ac:dyDescent="0.45">
      <c r="B255" s="1" t="s">
        <v>3</v>
      </c>
      <c r="C255" s="1" t="s">
        <v>1</v>
      </c>
      <c r="D255" s="4">
        <v>10</v>
      </c>
      <c r="I255" t="str">
        <f>I254</f>
        <v>ALTER TABLE TM_TASK_PRIORITY</v>
      </c>
      <c r="J255" t="str">
        <f>CONCATENATE(LEFT(CONCATENATE(" ADD "," ",N255,";"),LEN(CONCATENATE(" ADD "," ",N255,";"))-2),";")</f>
        <v xml:space="preserve"> ADD  STATUS VARCHAR(10);</v>
      </c>
      <c r="K255" s="21" t="str">
        <f>CONCATENATE(LEFT(CONCATENATE("  ALTER COLUMN  "," ",N255,";"),LEN(CONCATENATE("  ALTER COLUMN  "," ",N255,";"))-2),";")</f>
        <v xml:space="preserve">  ALTER COLUMN   STATUS VARCHAR(10);</v>
      </c>
      <c r="L255" s="12"/>
      <c r="M255" s="18" t="str">
        <f>CONCATENATE(B255,",")</f>
        <v>STATUS,</v>
      </c>
      <c r="N255" s="5" t="str">
        <f t="shared" ref="N255:N260" si="107">CONCATENATE(B255," ",C255,"(",D255,")",",")</f>
        <v>STATUS VARCHAR(10),</v>
      </c>
      <c r="O255" s="1" t="s">
        <v>3</v>
      </c>
      <c r="W255" s="17" t="str">
        <f t="shared" si="103"/>
        <v>status</v>
      </c>
      <c r="X255" s="3" t="str">
        <f t="shared" si="104"/>
        <v>"status":"",</v>
      </c>
      <c r="Y255" s="22" t="str">
        <f t="shared" si="105"/>
        <v>public static String STATUS="status";</v>
      </c>
      <c r="Z255" s="7" t="str">
        <f t="shared" si="106"/>
        <v>private String status="";</v>
      </c>
    </row>
    <row r="256" spans="2:26" ht="19.2" x14ac:dyDescent="0.45">
      <c r="B256" s="1" t="s">
        <v>4</v>
      </c>
      <c r="C256" s="1" t="s">
        <v>1</v>
      </c>
      <c r="D256" s="4">
        <v>30</v>
      </c>
      <c r="I256" t="str">
        <f>I255</f>
        <v>ALTER TABLE TM_TASK_PRIORITY</v>
      </c>
      <c r="J256" t="str">
        <f>CONCATENATE(LEFT(CONCATENATE(" ADD "," ",N256,";"),LEN(CONCATENATE(" ADD "," ",N256,";"))-2),";")</f>
        <v xml:space="preserve"> ADD  INSERT_DATE VARCHAR(30);</v>
      </c>
      <c r="K256" s="21" t="str">
        <f>CONCATENATE(LEFT(CONCATENATE("  ALTER COLUMN  "," ",N256,";"),LEN(CONCATENATE("  ALTER COLUMN  "," ",N256,";"))-2),";")</f>
        <v xml:space="preserve">  ALTER COLUMN   INSERT_DATE VARCHAR(30);</v>
      </c>
      <c r="L256" s="12"/>
      <c r="M256" s="18" t="str">
        <f>CONCATENATE(B256,",")</f>
        <v>INSERT_DATE,</v>
      </c>
      <c r="N256" s="5" t="str">
        <f t="shared" si="107"/>
        <v>INSERT_DATE VARCHAR(30),</v>
      </c>
      <c r="O256" s="1" t="s">
        <v>7</v>
      </c>
      <c r="P256" t="s">
        <v>8</v>
      </c>
      <c r="W256" s="17" t="str">
        <f t="shared" si="103"/>
        <v>insertDate</v>
      </c>
      <c r="X256" s="3" t="str">
        <f t="shared" si="104"/>
        <v>"insertDate":"",</v>
      </c>
      <c r="Y256" s="22" t="str">
        <f t="shared" si="105"/>
        <v>public static String INSERT_DATE="insertDate";</v>
      </c>
      <c r="Z256" s="7" t="str">
        <f t="shared" si="106"/>
        <v>private String insertDate="";</v>
      </c>
    </row>
    <row r="257" spans="2:26" ht="19.2" x14ac:dyDescent="0.45">
      <c r="B257" s="1" t="s">
        <v>5</v>
      </c>
      <c r="C257" s="1" t="s">
        <v>1</v>
      </c>
      <c r="D257" s="4">
        <v>30</v>
      </c>
      <c r="I257" t="str">
        <f>I256</f>
        <v>ALTER TABLE TM_TASK_PRIORITY</v>
      </c>
      <c r="J257" t="str">
        <f>CONCATENATE(LEFT(CONCATENATE(" ADD "," ",N257,";"),LEN(CONCATENATE(" ADD "," ",N257,";"))-2),";")</f>
        <v xml:space="preserve"> ADD  MODIFICATION_DATE VARCHAR(30);</v>
      </c>
      <c r="K257" s="21" t="str">
        <f>CONCATENATE(LEFT(CONCATENATE("  ALTER COLUMN  "," ",N257,";"),LEN(CONCATENATE("  ALTER COLUMN  "," ",N257,";"))-2),";")</f>
        <v xml:space="preserve">  ALTER COLUMN   MODIFICATION_DATE VARCHAR(30);</v>
      </c>
      <c r="L257" s="12"/>
      <c r="M257" s="18" t="str">
        <f>CONCATENATE(B257,",")</f>
        <v>MODIFICATION_DATE,</v>
      </c>
      <c r="N257" s="5" t="str">
        <f t="shared" si="107"/>
        <v>MODIFICATION_DATE VARCHAR(30),</v>
      </c>
      <c r="O257" s="1" t="s">
        <v>9</v>
      </c>
      <c r="P257" t="s">
        <v>8</v>
      </c>
      <c r="W257" s="17" t="str">
        <f t="shared" si="103"/>
        <v>modificationDate</v>
      </c>
      <c r="X257" s="3" t="str">
        <f t="shared" si="104"/>
        <v>"modificationDate":"",</v>
      </c>
      <c r="Y257" s="22" t="str">
        <f t="shared" si="105"/>
        <v>public static String MODIFICATION_DATE="modificationDate";</v>
      </c>
      <c r="Z257" s="7" t="str">
        <f t="shared" si="106"/>
        <v>private String modificationDate="";</v>
      </c>
    </row>
    <row r="258" spans="2:26" ht="19.2" x14ac:dyDescent="0.45">
      <c r="B258" s="1" t="s">
        <v>303</v>
      </c>
      <c r="C258" s="1" t="s">
        <v>1</v>
      </c>
      <c r="D258" s="4">
        <v>222</v>
      </c>
      <c r="I258">
        <f>I220</f>
        <v>0</v>
      </c>
      <c r="J258" t="str">
        <f>CONCATENATE(LEFT(CONCATENATE(" ADD "," ",N258,";"),LEN(CONCATENATE(" ADD "," ",N258,";"))-2),";")</f>
        <v xml:space="preserve"> ADD  PRIORITY_CODE VARCHAR(222);</v>
      </c>
      <c r="K258" s="21" t="str">
        <f>CONCATENATE(LEFT(CONCATENATE("  ALTER COLUMN  "," ",N258,";"),LEN(CONCATENATE("  ALTER COLUMN  "," ",N258,";"))-2),";")</f>
        <v xml:space="preserve">  ALTER COLUMN   PRIORITY_CODE VARCHAR(222);</v>
      </c>
      <c r="L258" s="12"/>
      <c r="M258" s="18" t="str">
        <f>CONCATENATE(B258,",")</f>
        <v>PRIORITY_CODE,</v>
      </c>
      <c r="N258" s="5" t="str">
        <f t="shared" si="107"/>
        <v>PRIORITY_CODE VARCHAR(222),</v>
      </c>
      <c r="O258" s="1" t="s">
        <v>305</v>
      </c>
      <c r="P258" t="s">
        <v>18</v>
      </c>
      <c r="W258" s="17" t="str">
        <f t="shared" si="103"/>
        <v>priorityCode</v>
      </c>
      <c r="X258" s="3" t="str">
        <f t="shared" si="104"/>
        <v>"priorityCode":"",</v>
      </c>
      <c r="Y258" s="22" t="str">
        <f t="shared" si="105"/>
        <v>public static String PRIORITY_CODE="priorityCode";</v>
      </c>
      <c r="Z258" s="7" t="str">
        <f t="shared" si="106"/>
        <v>private String priorityCode="";</v>
      </c>
    </row>
    <row r="259" spans="2:26" ht="19.2" x14ac:dyDescent="0.45">
      <c r="B259" s="1" t="s">
        <v>304</v>
      </c>
      <c r="C259" s="1" t="s">
        <v>1</v>
      </c>
      <c r="D259" s="4">
        <v>444</v>
      </c>
      <c r="L259" s="12"/>
      <c r="M259" s="18"/>
      <c r="N259" s="5" t="str">
        <f t="shared" si="107"/>
        <v>PRIORITY_NAME VARCHAR(444),</v>
      </c>
      <c r="O259" s="1" t="s">
        <v>305</v>
      </c>
      <c r="P259" t="s">
        <v>0</v>
      </c>
      <c r="W259" s="17" t="str">
        <f t="shared" si="103"/>
        <v>priorityName</v>
      </c>
      <c r="X259" s="3" t="str">
        <f t="shared" si="104"/>
        <v>"priorityName":"",</v>
      </c>
      <c r="Y259" s="22" t="str">
        <f t="shared" si="105"/>
        <v>public static String PRIORITY_NAME="priorityName";</v>
      </c>
      <c r="Z259" s="7" t="str">
        <f t="shared" si="106"/>
        <v>private String priorityName="";</v>
      </c>
    </row>
    <row r="260" spans="2:26" ht="19.2" x14ac:dyDescent="0.45">
      <c r="B260" s="1" t="s">
        <v>14</v>
      </c>
      <c r="C260" s="1" t="s">
        <v>1</v>
      </c>
      <c r="D260" s="4">
        <v>3000</v>
      </c>
      <c r="I260">
        <f>I234</f>
        <v>0</v>
      </c>
      <c r="J260" t="str">
        <f>CONCATENATE(LEFT(CONCATENATE(" ADD "," ",N260,";"),LEN(CONCATENATE(" ADD "," ",N260,";"))-2),";")</f>
        <v xml:space="preserve"> ADD  DESCRIPTION VARCHAR(3000);</v>
      </c>
      <c r="K260" s="21" t="str">
        <f>CONCATENATE(LEFT(CONCATENATE("  ALTER COLUMN  "," ",N260,";"),LEN(CONCATENATE("  ALTER COLUMN  "," ",N260,";"))-2),";")</f>
        <v xml:space="preserve">  ALTER COLUMN   DESCRIPTION VARCHAR(3000);</v>
      </c>
      <c r="L260" s="12"/>
      <c r="M260" s="18" t="str">
        <f>CONCATENATE(B260,",")</f>
        <v>DESCRIPTION,</v>
      </c>
      <c r="N260" s="5" t="str">
        <f t="shared" si="107"/>
        <v>DESCRIPTION VARCHAR(3000),</v>
      </c>
      <c r="O260" s="1" t="s">
        <v>14</v>
      </c>
      <c r="W260" s="17" t="str">
        <f t="shared" si="103"/>
        <v>description</v>
      </c>
      <c r="X260" s="3" t="str">
        <f t="shared" si="104"/>
        <v>"description":"",</v>
      </c>
      <c r="Y260" s="22" t="str">
        <f t="shared" si="105"/>
        <v>public static String DESCRIPTION="description";</v>
      </c>
      <c r="Z260" s="7" t="str">
        <f t="shared" si="106"/>
        <v>private String description="";</v>
      </c>
    </row>
    <row r="261" spans="2:26" ht="19.2" x14ac:dyDescent="0.45">
      <c r="C261" s="1"/>
      <c r="D261" s="8"/>
      <c r="M261" s="18"/>
      <c r="N261" s="33" t="s">
        <v>130</v>
      </c>
      <c r="O261" s="1"/>
      <c r="W261" s="17"/>
    </row>
    <row r="262" spans="2:26" ht="19.2" x14ac:dyDescent="0.45">
      <c r="C262" s="1"/>
      <c r="D262" s="8"/>
      <c r="M262" s="18"/>
      <c r="N262" s="31" t="s">
        <v>126</v>
      </c>
      <c r="O262" s="1"/>
      <c r="W262" s="17"/>
    </row>
    <row r="263" spans="2:26" ht="19.2" x14ac:dyDescent="0.45">
      <c r="C263" s="14"/>
      <c r="D263" s="9"/>
      <c r="M263" s="20"/>
      <c r="W263" s="17"/>
    </row>
    <row r="264" spans="2:26" x14ac:dyDescent="0.3">
      <c r="B264" s="2" t="s">
        <v>307</v>
      </c>
      <c r="I264" t="str">
        <f>CONCATENATE("ALTER TABLE"," ",B264)</f>
        <v>ALTER TABLE TM_TASK_CATEGORY</v>
      </c>
      <c r="N264" s="5" t="str">
        <f>CONCATENATE("CREATE TABLE ",B264," ","(")</f>
        <v>CREATE TABLE TM_TASK_CATEGORY (</v>
      </c>
    </row>
    <row r="265" spans="2:26" ht="19.2" x14ac:dyDescent="0.45">
      <c r="B265" s="1" t="s">
        <v>2</v>
      </c>
      <c r="C265" s="1" t="s">
        <v>1</v>
      </c>
      <c r="D265" s="4">
        <v>30</v>
      </c>
      <c r="E265" s="24" t="s">
        <v>113</v>
      </c>
      <c r="I265" t="str">
        <f>I264</f>
        <v>ALTER TABLE TM_TASK_CATEGORY</v>
      </c>
      <c r="J265" t="str">
        <f>CONCATENATE(LEFT(CONCATENATE(" ADD "," ",N265,";"),LEN(CONCATENATE(" ADD "," ",N265,";"))-2),";")</f>
        <v xml:space="preserve"> ADD  ID VARCHAR(30) NOT NULL ;</v>
      </c>
      <c r="K265" s="21" t="str">
        <f>CONCATENATE(LEFT(CONCATENATE("  ALTER COLUMN  "," ",N265,";"),LEN(CONCATENATE("  ALTER COLUMN  "," ",N265,";"))-2),";")</f>
        <v xml:space="preserve">  ALTER COLUMN   ID VARCHAR(30) NOT NULL ;</v>
      </c>
      <c r="L265" s="12"/>
      <c r="M265" s="18" t="str">
        <f>CONCATENATE(B265,",")</f>
        <v>ID,</v>
      </c>
      <c r="N265" s="5" t="str">
        <f>CONCATENATE(B265," ",C265,"(",D265,") ",E265," ,")</f>
        <v>ID VARCHAR(30) NOT NULL ,</v>
      </c>
      <c r="O265" s="1" t="s">
        <v>2</v>
      </c>
      <c r="P265" s="6"/>
      <c r="Q265" s="6"/>
      <c r="R265" s="6"/>
      <c r="S265" s="6"/>
      <c r="T265" s="6"/>
      <c r="U265" s="6"/>
      <c r="V265" s="6"/>
      <c r="W265" s="17" t="str">
        <f t="shared" ref="W265:W271" si="108">CONCATENATE(,LOWER(O265),UPPER(LEFT(P265,1)),LOWER(RIGHT(P265,LEN(P265)-IF(LEN(P265)&gt;0,1,LEN(P265)))),UPPER(LEFT(Q265,1)),LOWER(RIGHT(Q265,LEN(Q265)-IF(LEN(Q265)&gt;0,1,LEN(Q265)))),UPPER(LEFT(R265,1)),LOWER(RIGHT(R265,LEN(R265)-IF(LEN(R265)&gt;0,1,LEN(R265)))),UPPER(LEFT(S265,1)),LOWER(RIGHT(S265,LEN(S265)-IF(LEN(S265)&gt;0,1,LEN(S265)))),UPPER(LEFT(T265,1)),LOWER(RIGHT(T265,LEN(T265)-IF(LEN(T265)&gt;0,1,LEN(T265)))),UPPER(LEFT(U265,1)),LOWER(RIGHT(U265,LEN(U265)-IF(LEN(U265)&gt;0,1,LEN(U265)))),UPPER(LEFT(V265,1)),LOWER(RIGHT(V265,LEN(V265)-IF(LEN(V265)&gt;0,1,LEN(V265)))))</f>
        <v>id</v>
      </c>
      <c r="X265" s="3" t="str">
        <f t="shared" ref="X265:X271" si="109">CONCATENATE("""",W265,"""",":","""","""",",")</f>
        <v>"id":"",</v>
      </c>
      <c r="Y265" s="22" t="str">
        <f t="shared" ref="Y265:Y271" si="110">CONCATENATE("public static String ",,B265,,"=","""",W265,""";")</f>
        <v>public static String ID="id";</v>
      </c>
      <c r="Z265" s="7" t="str">
        <f t="shared" ref="Z265:Z271" si="111">CONCATENATE("private String ",W265,"=","""""",";")</f>
        <v>private String id="";</v>
      </c>
    </row>
    <row r="266" spans="2:26" ht="19.2" x14ac:dyDescent="0.45">
      <c r="B266" s="1" t="s">
        <v>3</v>
      </c>
      <c r="C266" s="1" t="s">
        <v>1</v>
      </c>
      <c r="D266" s="4">
        <v>10</v>
      </c>
      <c r="I266" t="str">
        <f>I265</f>
        <v>ALTER TABLE TM_TASK_CATEGORY</v>
      </c>
      <c r="J266" t="str">
        <f>CONCATENATE(LEFT(CONCATENATE(" ADD "," ",N266,";"),LEN(CONCATENATE(" ADD "," ",N266,";"))-2),";")</f>
        <v xml:space="preserve"> ADD  STATUS VARCHAR(10);</v>
      </c>
      <c r="K266" s="21" t="str">
        <f>CONCATENATE(LEFT(CONCATENATE("  ALTER COLUMN  "," ",N266,";"),LEN(CONCATENATE("  ALTER COLUMN  "," ",N266,";"))-2),";")</f>
        <v xml:space="preserve">  ALTER COLUMN   STATUS VARCHAR(10);</v>
      </c>
      <c r="L266" s="12"/>
      <c r="M266" s="18" t="str">
        <f>CONCATENATE(B266,",")</f>
        <v>STATUS,</v>
      </c>
      <c r="N266" s="5" t="str">
        <f t="shared" ref="N266:N271" si="112">CONCATENATE(B266," ",C266,"(",D266,")",",")</f>
        <v>STATUS VARCHAR(10),</v>
      </c>
      <c r="O266" s="1" t="s">
        <v>3</v>
      </c>
      <c r="W266" s="17" t="str">
        <f t="shared" si="108"/>
        <v>status</v>
      </c>
      <c r="X266" s="3" t="str">
        <f t="shared" si="109"/>
        <v>"status":"",</v>
      </c>
      <c r="Y266" s="22" t="str">
        <f t="shared" si="110"/>
        <v>public static String STATUS="status";</v>
      </c>
      <c r="Z266" s="7" t="str">
        <f t="shared" si="111"/>
        <v>private String status="";</v>
      </c>
    </row>
    <row r="267" spans="2:26" ht="19.2" x14ac:dyDescent="0.45">
      <c r="B267" s="1" t="s">
        <v>4</v>
      </c>
      <c r="C267" s="1" t="s">
        <v>1</v>
      </c>
      <c r="D267" s="4">
        <v>30</v>
      </c>
      <c r="I267" t="str">
        <f>I266</f>
        <v>ALTER TABLE TM_TASK_CATEGORY</v>
      </c>
      <c r="J267" t="str">
        <f>CONCATENATE(LEFT(CONCATENATE(" ADD "," ",N267,";"),LEN(CONCATENATE(" ADD "," ",N267,";"))-2),";")</f>
        <v xml:space="preserve"> ADD  INSERT_DATE VARCHAR(30);</v>
      </c>
      <c r="K267" s="21" t="str">
        <f>CONCATENATE(LEFT(CONCATENATE("  ALTER COLUMN  "," ",N267,";"),LEN(CONCATENATE("  ALTER COLUMN  "," ",N267,";"))-2),";")</f>
        <v xml:space="preserve">  ALTER COLUMN   INSERT_DATE VARCHAR(30);</v>
      </c>
      <c r="L267" s="12"/>
      <c r="M267" s="18" t="str">
        <f>CONCATENATE(B267,",")</f>
        <v>INSERT_DATE,</v>
      </c>
      <c r="N267" s="5" t="str">
        <f t="shared" si="112"/>
        <v>INSERT_DATE VARCHAR(30),</v>
      </c>
      <c r="O267" s="1" t="s">
        <v>7</v>
      </c>
      <c r="P267" t="s">
        <v>8</v>
      </c>
      <c r="W267" s="17" t="str">
        <f t="shared" si="108"/>
        <v>insertDate</v>
      </c>
      <c r="X267" s="3" t="str">
        <f t="shared" si="109"/>
        <v>"insertDate":"",</v>
      </c>
      <c r="Y267" s="22" t="str">
        <f t="shared" si="110"/>
        <v>public static String INSERT_DATE="insertDate";</v>
      </c>
      <c r="Z267" s="7" t="str">
        <f t="shared" si="111"/>
        <v>private String insertDate="";</v>
      </c>
    </row>
    <row r="268" spans="2:26" ht="19.2" x14ac:dyDescent="0.45">
      <c r="B268" s="1" t="s">
        <v>5</v>
      </c>
      <c r="C268" s="1" t="s">
        <v>1</v>
      </c>
      <c r="D268" s="4">
        <v>30</v>
      </c>
      <c r="I268" t="str">
        <f>I267</f>
        <v>ALTER TABLE TM_TASK_CATEGORY</v>
      </c>
      <c r="J268" t="str">
        <f>CONCATENATE(LEFT(CONCATENATE(" ADD "," ",N268,";"),LEN(CONCATENATE(" ADD "," ",N268,";"))-2),";")</f>
        <v xml:space="preserve"> ADD  MODIFICATION_DATE VARCHAR(30);</v>
      </c>
      <c r="K268" s="21" t="str">
        <f>CONCATENATE(LEFT(CONCATENATE("  ALTER COLUMN  "," ",N268,";"),LEN(CONCATENATE("  ALTER COLUMN  "," ",N268,";"))-2),";")</f>
        <v xml:space="preserve">  ALTER COLUMN   MODIFICATION_DATE VARCHAR(30);</v>
      </c>
      <c r="L268" s="12"/>
      <c r="M268" s="18" t="str">
        <f>CONCATENATE(B268,",")</f>
        <v>MODIFICATION_DATE,</v>
      </c>
      <c r="N268" s="5" t="str">
        <f t="shared" si="112"/>
        <v>MODIFICATION_DATE VARCHAR(30),</v>
      </c>
      <c r="O268" s="1" t="s">
        <v>9</v>
      </c>
      <c r="P268" t="s">
        <v>8</v>
      </c>
      <c r="W268" s="17" t="str">
        <f t="shared" si="108"/>
        <v>modificationDate</v>
      </c>
      <c r="X268" s="3" t="str">
        <f t="shared" si="109"/>
        <v>"modificationDate":"",</v>
      </c>
      <c r="Y268" s="22" t="str">
        <f t="shared" si="110"/>
        <v>public static String MODIFICATION_DATE="modificationDate";</v>
      </c>
      <c r="Z268" s="7" t="str">
        <f t="shared" si="111"/>
        <v>private String modificationDate="";</v>
      </c>
    </row>
    <row r="269" spans="2:26" ht="19.2" x14ac:dyDescent="0.45">
      <c r="B269" s="1" t="s">
        <v>308</v>
      </c>
      <c r="C269" s="1" t="s">
        <v>1</v>
      </c>
      <c r="D269" s="4">
        <v>222</v>
      </c>
      <c r="I269" t="str">
        <f>I231</f>
        <v>ALTER TABLE TM_PROGRESS</v>
      </c>
      <c r="J269" t="str">
        <f>CONCATENATE(LEFT(CONCATENATE(" ADD "," ",N269,";"),LEN(CONCATENATE(" ADD "," ",N269,";"))-2),";")</f>
        <v xml:space="preserve"> ADD  CATEGORY_CODE VARCHAR(222);</v>
      </c>
      <c r="K269" s="21" t="str">
        <f>CONCATENATE(LEFT(CONCATENATE("  ALTER COLUMN  "," ",N269,";"),LEN(CONCATENATE("  ALTER COLUMN  "," ",N269,";"))-2),";")</f>
        <v xml:space="preserve">  ALTER COLUMN   CATEGORY_CODE VARCHAR(222);</v>
      </c>
      <c r="L269" s="12"/>
      <c r="M269" s="18" t="str">
        <f>CONCATENATE(B269,",")</f>
        <v>CATEGORY_CODE,</v>
      </c>
      <c r="N269" s="5" t="str">
        <f t="shared" si="112"/>
        <v>CATEGORY_CODE VARCHAR(222),</v>
      </c>
      <c r="O269" s="1" t="s">
        <v>310</v>
      </c>
      <c r="P269" t="s">
        <v>18</v>
      </c>
      <c r="W269" s="17" t="str">
        <f t="shared" si="108"/>
        <v>categoryCode</v>
      </c>
      <c r="X269" s="3" t="str">
        <f t="shared" si="109"/>
        <v>"categoryCode":"",</v>
      </c>
      <c r="Y269" s="22" t="str">
        <f t="shared" si="110"/>
        <v>public static String CATEGORY_CODE="categoryCode";</v>
      </c>
      <c r="Z269" s="7" t="str">
        <f t="shared" si="111"/>
        <v>private String categoryCode="";</v>
      </c>
    </row>
    <row r="270" spans="2:26" ht="19.2" x14ac:dyDescent="0.45">
      <c r="B270" s="1" t="s">
        <v>309</v>
      </c>
      <c r="C270" s="1" t="s">
        <v>1</v>
      </c>
      <c r="D270" s="4">
        <v>444</v>
      </c>
      <c r="L270" s="12"/>
      <c r="M270" s="18"/>
      <c r="N270" s="5" t="str">
        <f t="shared" si="112"/>
        <v>CATEGORY_NAME VARCHAR(444),</v>
      </c>
      <c r="O270" s="1" t="s">
        <v>310</v>
      </c>
      <c r="P270" t="s">
        <v>0</v>
      </c>
      <c r="W270" s="17" t="str">
        <f t="shared" si="108"/>
        <v>categoryName</v>
      </c>
      <c r="X270" s="3" t="str">
        <f t="shared" si="109"/>
        <v>"categoryName":"",</v>
      </c>
      <c r="Y270" s="22" t="str">
        <f t="shared" si="110"/>
        <v>public static String CATEGORY_NAME="categoryName";</v>
      </c>
      <c r="Z270" s="7" t="str">
        <f t="shared" si="111"/>
        <v>private String categoryName="";</v>
      </c>
    </row>
    <row r="271" spans="2:26" ht="19.2" x14ac:dyDescent="0.45">
      <c r="B271" s="1" t="s">
        <v>14</v>
      </c>
      <c r="C271" s="1" t="s">
        <v>1</v>
      </c>
      <c r="D271" s="4">
        <v>3000</v>
      </c>
      <c r="I271" t="str">
        <f>I245</f>
        <v>ALTER TABLE TM_TASK_STATUS</v>
      </c>
      <c r="J271" t="str">
        <f>CONCATENATE(LEFT(CONCATENATE(" ADD "," ",N271,";"),LEN(CONCATENATE(" ADD "," ",N271,";"))-2),";")</f>
        <v xml:space="preserve"> ADD  DESCRIPTION VARCHAR(3000);</v>
      </c>
      <c r="K271" s="21" t="str">
        <f>CONCATENATE(LEFT(CONCATENATE("  ALTER COLUMN  "," ",N271,";"),LEN(CONCATENATE("  ALTER COLUMN  "," ",N271,";"))-2),";")</f>
        <v xml:space="preserve">  ALTER COLUMN   DESCRIPTION VARCHAR(3000);</v>
      </c>
      <c r="L271" s="12"/>
      <c r="M271" s="18" t="str">
        <f>CONCATENATE(B271,",")</f>
        <v>DESCRIPTION,</v>
      </c>
      <c r="N271" s="5" t="str">
        <f t="shared" si="112"/>
        <v>DESCRIPTION VARCHAR(3000),</v>
      </c>
      <c r="O271" s="1" t="s">
        <v>14</v>
      </c>
      <c r="W271" s="17" t="str">
        <f t="shared" si="108"/>
        <v>description</v>
      </c>
      <c r="X271" s="3" t="str">
        <f t="shared" si="109"/>
        <v>"description":"",</v>
      </c>
      <c r="Y271" s="22" t="str">
        <f t="shared" si="110"/>
        <v>public static String DESCRIPTION="description";</v>
      </c>
      <c r="Z271" s="7" t="str">
        <f t="shared" si="111"/>
        <v>private String description="";</v>
      </c>
    </row>
    <row r="272" spans="2:26" ht="19.2" x14ac:dyDescent="0.45">
      <c r="C272" s="1"/>
      <c r="D272" s="8"/>
      <c r="M272" s="18"/>
      <c r="N272" s="33" t="s">
        <v>130</v>
      </c>
      <c r="O272" s="1"/>
      <c r="W272" s="17"/>
    </row>
    <row r="273" spans="2:26" ht="19.2" x14ac:dyDescent="0.45">
      <c r="C273" s="1"/>
      <c r="D273" s="8"/>
      <c r="M273" s="18"/>
      <c r="N273" s="31" t="s">
        <v>126</v>
      </c>
      <c r="O273" s="1"/>
      <c r="W273" s="17"/>
    </row>
    <row r="274" spans="2:26" ht="19.2" x14ac:dyDescent="0.45">
      <c r="C274" s="14"/>
      <c r="D274" s="9"/>
      <c r="M274" s="20"/>
      <c r="W274" s="17"/>
    </row>
    <row r="276" spans="2:26" x14ac:dyDescent="0.3">
      <c r="B276" s="2" t="s">
        <v>317</v>
      </c>
      <c r="I276" t="str">
        <f>CONCATENATE("ALTER TABLE"," ",B276)</f>
        <v>ALTER TABLE TM_TASK_ASSIGNEE</v>
      </c>
      <c r="N276" s="5" t="str">
        <f>CONCATENATE("CREATE TABLE ",B276," ","(")</f>
        <v>CREATE TABLE TM_TASK_ASSIGNEE (</v>
      </c>
    </row>
    <row r="277" spans="2:26" ht="19.2" x14ac:dyDescent="0.45">
      <c r="B277" s="1" t="s">
        <v>2</v>
      </c>
      <c r="C277" s="1" t="s">
        <v>1</v>
      </c>
      <c r="D277" s="4">
        <v>30</v>
      </c>
      <c r="E277" s="24" t="s">
        <v>113</v>
      </c>
      <c r="I277" t="str">
        <f>I276</f>
        <v>ALTER TABLE TM_TASK_ASSIGNEE</v>
      </c>
      <c r="J277" t="str">
        <f>CONCATENATE(LEFT(CONCATENATE(" ADD "," ",N277,";"),LEN(CONCATENATE(" ADD "," ",N277,";"))-2),";")</f>
        <v xml:space="preserve"> ADD  ID VARCHAR(30) NOT NULL ;</v>
      </c>
      <c r="K277" s="21" t="str">
        <f>CONCATENATE(LEFT(CONCATENATE("  ALTER COLUMN  "," ",N277,";"),LEN(CONCATENATE("  ALTER COLUMN  "," ",N277,";"))-2),";")</f>
        <v xml:space="preserve">  ALTER COLUMN   ID VARCHAR(30) NOT NULL ;</v>
      </c>
      <c r="L277" s="12"/>
      <c r="M277" s="18" t="str">
        <f>CONCATENATE(B277,",")</f>
        <v>ID,</v>
      </c>
      <c r="N277" s="5" t="str">
        <f>CONCATENATE(B277," ",C277,"(",D277,") ",E277," ,")</f>
        <v>ID VARCHAR(30) NOT NULL ,</v>
      </c>
      <c r="O277" s="1" t="s">
        <v>2</v>
      </c>
      <c r="P277" s="6"/>
      <c r="Q277" s="6"/>
      <c r="R277" s="6"/>
      <c r="S277" s="6"/>
      <c r="T277" s="6"/>
      <c r="U277" s="6"/>
      <c r="V277" s="6"/>
      <c r="W277" s="17" t="str">
        <f t="shared" ref="W277:W283" si="113">CONCATENATE(,LOWER(O277),UPPER(LEFT(P277,1)),LOWER(RIGHT(P277,LEN(P277)-IF(LEN(P277)&gt;0,1,LEN(P277)))),UPPER(LEFT(Q277,1)),LOWER(RIGHT(Q277,LEN(Q277)-IF(LEN(Q277)&gt;0,1,LEN(Q277)))),UPPER(LEFT(R277,1)),LOWER(RIGHT(R277,LEN(R277)-IF(LEN(R277)&gt;0,1,LEN(R277)))),UPPER(LEFT(S277,1)),LOWER(RIGHT(S277,LEN(S277)-IF(LEN(S277)&gt;0,1,LEN(S277)))),UPPER(LEFT(T277,1)),LOWER(RIGHT(T277,LEN(T277)-IF(LEN(T277)&gt;0,1,LEN(T277)))),UPPER(LEFT(U277,1)),LOWER(RIGHT(U277,LEN(U277)-IF(LEN(U277)&gt;0,1,LEN(U277)))),UPPER(LEFT(V277,1)),LOWER(RIGHT(V277,LEN(V277)-IF(LEN(V277)&gt;0,1,LEN(V277)))))</f>
        <v>id</v>
      </c>
      <c r="X277" s="3" t="str">
        <f t="shared" ref="X277:X283" si="114">CONCATENATE("""",W277,"""",":","""","""",",")</f>
        <v>"id":"",</v>
      </c>
      <c r="Y277" s="22" t="str">
        <f t="shared" ref="Y277:Y283" si="115">CONCATENATE("public static String ",,B277,,"=","""",W277,""";")</f>
        <v>public static String ID="id";</v>
      </c>
      <c r="Z277" s="7" t="str">
        <f t="shared" ref="Z277:Z283" si="116">CONCATENATE("private String ",W277,"=","""""",";")</f>
        <v>private String id="";</v>
      </c>
    </row>
    <row r="278" spans="2:26" ht="19.2" x14ac:dyDescent="0.45">
      <c r="B278" s="1" t="s">
        <v>3</v>
      </c>
      <c r="C278" s="1" t="s">
        <v>1</v>
      </c>
      <c r="D278" s="4">
        <v>10</v>
      </c>
      <c r="I278" t="str">
        <f>I277</f>
        <v>ALTER TABLE TM_TASK_ASSIGNEE</v>
      </c>
      <c r="J278" t="str">
        <f>CONCATENATE(LEFT(CONCATENATE(" ADD "," ",N278,";"),LEN(CONCATENATE(" ADD "," ",N278,";"))-2),";")</f>
        <v xml:space="preserve"> ADD  STATUS VARCHAR(10);</v>
      </c>
      <c r="K278" s="21" t="str">
        <f>CONCATENATE(LEFT(CONCATENATE("  ALTER COLUMN  "," ",N278,";"),LEN(CONCATENATE("  ALTER COLUMN  "," ",N278,";"))-2),";")</f>
        <v xml:space="preserve">  ALTER COLUMN   STATUS VARCHAR(10);</v>
      </c>
      <c r="L278" s="12"/>
      <c r="M278" s="18" t="str">
        <f>CONCATENATE(B278,",")</f>
        <v>STATUS,</v>
      </c>
      <c r="N278" s="5" t="str">
        <f t="shared" ref="N278:N283" si="117">CONCATENATE(B278," ",C278,"(",D278,")",",")</f>
        <v>STATUS VARCHAR(10),</v>
      </c>
      <c r="O278" s="1" t="s">
        <v>3</v>
      </c>
      <c r="W278" s="17" t="str">
        <f t="shared" si="113"/>
        <v>status</v>
      </c>
      <c r="X278" s="3" t="str">
        <f t="shared" si="114"/>
        <v>"status":"",</v>
      </c>
      <c r="Y278" s="22" t="str">
        <f t="shared" si="115"/>
        <v>public static String STATUS="status";</v>
      </c>
      <c r="Z278" s="7" t="str">
        <f t="shared" si="116"/>
        <v>private String status="";</v>
      </c>
    </row>
    <row r="279" spans="2:26" ht="19.2" x14ac:dyDescent="0.45">
      <c r="B279" s="1" t="s">
        <v>4</v>
      </c>
      <c r="C279" s="1" t="s">
        <v>1</v>
      </c>
      <c r="D279" s="4">
        <v>30</v>
      </c>
      <c r="I279" t="str">
        <f>I278</f>
        <v>ALTER TABLE TM_TASK_ASSIGNEE</v>
      </c>
      <c r="J279" t="str">
        <f>CONCATENATE(LEFT(CONCATENATE(" ADD "," ",N279,";"),LEN(CONCATENATE(" ADD "," ",N279,";"))-2),";")</f>
        <v xml:space="preserve"> ADD  INSERT_DATE VARCHAR(30);</v>
      </c>
      <c r="K279" s="21" t="str">
        <f>CONCATENATE(LEFT(CONCATENATE("  ALTER COLUMN  "," ",N279,";"),LEN(CONCATENATE("  ALTER COLUMN  "," ",N279,";"))-2),";")</f>
        <v xml:space="preserve">  ALTER COLUMN   INSERT_DATE VARCHAR(30);</v>
      </c>
      <c r="L279" s="12"/>
      <c r="M279" s="18" t="str">
        <f>CONCATENATE(B279,",")</f>
        <v>INSERT_DATE,</v>
      </c>
      <c r="N279" s="5" t="str">
        <f t="shared" si="117"/>
        <v>INSERT_DATE VARCHAR(30),</v>
      </c>
      <c r="O279" s="1" t="s">
        <v>7</v>
      </c>
      <c r="P279" t="s">
        <v>8</v>
      </c>
      <c r="W279" s="17" t="str">
        <f t="shared" si="113"/>
        <v>insertDate</v>
      </c>
      <c r="X279" s="3" t="str">
        <f t="shared" si="114"/>
        <v>"insertDate":"",</v>
      </c>
      <c r="Y279" s="22" t="str">
        <f t="shared" si="115"/>
        <v>public static String INSERT_DATE="insertDate";</v>
      </c>
      <c r="Z279" s="7" t="str">
        <f t="shared" si="116"/>
        <v>private String insertDate="";</v>
      </c>
    </row>
    <row r="280" spans="2:26" ht="19.2" x14ac:dyDescent="0.45">
      <c r="B280" s="1" t="s">
        <v>5</v>
      </c>
      <c r="C280" s="1" t="s">
        <v>1</v>
      </c>
      <c r="D280" s="4">
        <v>30</v>
      </c>
      <c r="I280" t="str">
        <f>I279</f>
        <v>ALTER TABLE TM_TASK_ASSIGNEE</v>
      </c>
      <c r="J280" t="str">
        <f>CONCATENATE(LEFT(CONCATENATE(" ADD "," ",N280,";"),LEN(CONCATENATE(" ADD "," ",N280,";"))-2),";")</f>
        <v xml:space="preserve"> ADD  MODIFICATION_DATE VARCHAR(30);</v>
      </c>
      <c r="K280" s="21" t="str">
        <f>CONCATENATE(LEFT(CONCATENATE("  ALTER COLUMN  "," ",N280,";"),LEN(CONCATENATE("  ALTER COLUMN  "," ",N280,";"))-2),";")</f>
        <v xml:space="preserve">  ALTER COLUMN   MODIFICATION_DATE VARCHAR(30);</v>
      </c>
      <c r="L280" s="12"/>
      <c r="M280" s="18" t="str">
        <f>CONCATENATE(B280,",")</f>
        <v>MODIFICATION_DATE,</v>
      </c>
      <c r="N280" s="5" t="str">
        <f t="shared" si="117"/>
        <v>MODIFICATION_DATE VARCHAR(30),</v>
      </c>
      <c r="O280" s="1" t="s">
        <v>9</v>
      </c>
      <c r="P280" t="s">
        <v>8</v>
      </c>
      <c r="W280" s="17" t="str">
        <f t="shared" si="113"/>
        <v>modificationDate</v>
      </c>
      <c r="X280" s="3" t="str">
        <f t="shared" si="114"/>
        <v>"modificationDate":"",</v>
      </c>
      <c r="Y280" s="22" t="str">
        <f t="shared" si="115"/>
        <v>public static String MODIFICATION_DATE="modificationDate";</v>
      </c>
      <c r="Z280" s="7" t="str">
        <f t="shared" si="116"/>
        <v>private String modificationDate="";</v>
      </c>
    </row>
    <row r="281" spans="2:26" ht="19.2" x14ac:dyDescent="0.45">
      <c r="B281" s="1" t="s">
        <v>318</v>
      </c>
      <c r="C281" s="1" t="s">
        <v>1</v>
      </c>
      <c r="D281" s="4">
        <v>222</v>
      </c>
      <c r="I281" t="str">
        <f>I243</f>
        <v>ALTER TABLE TM_TASK_STATUS</v>
      </c>
      <c r="J281" t="str">
        <f>CONCATENATE(LEFT(CONCATENATE(" ADD "," ",N281,";"),LEN(CONCATENATE(" ADD "," ",N281,";"))-2),";")</f>
        <v xml:space="preserve"> ADD  FK_TASK_ID VARCHAR(222);</v>
      </c>
      <c r="K281" s="21" t="str">
        <f>CONCATENATE(LEFT(CONCATENATE("  ALTER COLUMN  "," ",N281,";"),LEN(CONCATENATE("  ALTER COLUMN  "," ",N281,";"))-2),";")</f>
        <v xml:space="preserve">  ALTER COLUMN   FK_TASK_ID VARCHAR(222);</v>
      </c>
      <c r="L281" s="12"/>
      <c r="M281" s="18" t="str">
        <f>CONCATENATE(B281,",")</f>
        <v>FK_TASK_ID,</v>
      </c>
      <c r="N281" s="5" t="str">
        <f t="shared" si="117"/>
        <v>FK_TASK_ID VARCHAR(222),</v>
      </c>
      <c r="O281" s="1" t="s">
        <v>10</v>
      </c>
      <c r="P281" t="s">
        <v>311</v>
      </c>
      <c r="Q281" t="s">
        <v>2</v>
      </c>
      <c r="W281" s="17" t="str">
        <f t="shared" si="113"/>
        <v>fkTaskId</v>
      </c>
      <c r="X281" s="3" t="str">
        <f t="shared" si="114"/>
        <v>"fkTaskId":"",</v>
      </c>
      <c r="Y281" s="22" t="str">
        <f t="shared" si="115"/>
        <v>public static String FK_TASK_ID="fkTaskId";</v>
      </c>
      <c r="Z281" s="7" t="str">
        <f t="shared" si="116"/>
        <v>private String fkTaskId="";</v>
      </c>
    </row>
    <row r="282" spans="2:26" ht="19.2" x14ac:dyDescent="0.45">
      <c r="B282" s="1" t="s">
        <v>11</v>
      </c>
      <c r="C282" s="1" t="s">
        <v>1</v>
      </c>
      <c r="D282" s="4">
        <v>444</v>
      </c>
      <c r="L282" s="12"/>
      <c r="M282" s="18"/>
      <c r="N282" s="5" t="str">
        <f t="shared" si="117"/>
        <v>FK_USER_ID VARCHAR(444),</v>
      </c>
      <c r="O282" s="1" t="s">
        <v>10</v>
      </c>
      <c r="P282" t="s">
        <v>12</v>
      </c>
      <c r="Q282" t="s">
        <v>2</v>
      </c>
      <c r="W282" s="17" t="str">
        <f t="shared" si="113"/>
        <v>fkUserId</v>
      </c>
      <c r="X282" s="3" t="str">
        <f t="shared" si="114"/>
        <v>"fkUserId":"",</v>
      </c>
      <c r="Y282" s="22" t="str">
        <f t="shared" si="115"/>
        <v>public static String FK_USER_ID="fkUserId";</v>
      </c>
      <c r="Z282" s="7" t="str">
        <f t="shared" si="116"/>
        <v>private String fkUserId="";</v>
      </c>
    </row>
    <row r="283" spans="2:26" ht="19.2" x14ac:dyDescent="0.45">
      <c r="B283" s="1" t="s">
        <v>14</v>
      </c>
      <c r="C283" s="1" t="s">
        <v>1</v>
      </c>
      <c r="D283" s="4">
        <v>3000</v>
      </c>
      <c r="I283" t="str">
        <f>I257</f>
        <v>ALTER TABLE TM_TASK_PRIORITY</v>
      </c>
      <c r="J283" t="str">
        <f>CONCATENATE(LEFT(CONCATENATE(" ADD "," ",N283,";"),LEN(CONCATENATE(" ADD "," ",N283,";"))-2),";")</f>
        <v xml:space="preserve"> ADD  DESCRIPTION VARCHAR(3000);</v>
      </c>
      <c r="K283" s="21" t="str">
        <f>CONCATENATE(LEFT(CONCATENATE("  ALTER COLUMN  "," ",N283,";"),LEN(CONCATENATE("  ALTER COLUMN  "," ",N283,";"))-2),";")</f>
        <v xml:space="preserve">  ALTER COLUMN   DESCRIPTION VARCHAR(3000);</v>
      </c>
      <c r="L283" s="12"/>
      <c r="M283" s="18" t="str">
        <f>CONCATENATE(B283,",")</f>
        <v>DESCRIPTION,</v>
      </c>
      <c r="N283" s="5" t="str">
        <f t="shared" si="117"/>
        <v>DESCRIPTION VARCHAR(3000),</v>
      </c>
      <c r="O283" s="1" t="s">
        <v>14</v>
      </c>
      <c r="W283" s="17" t="str">
        <f t="shared" si="113"/>
        <v>description</v>
      </c>
      <c r="X283" s="3" t="str">
        <f t="shared" si="114"/>
        <v>"description":"",</v>
      </c>
      <c r="Y283" s="22" t="str">
        <f t="shared" si="115"/>
        <v>public static String DESCRIPTION="description";</v>
      </c>
      <c r="Z283" s="7" t="str">
        <f t="shared" si="116"/>
        <v>private String description="";</v>
      </c>
    </row>
    <row r="284" spans="2:26" ht="19.2" x14ac:dyDescent="0.45">
      <c r="C284" s="1"/>
      <c r="D284" s="8"/>
      <c r="M284" s="18"/>
      <c r="N284" s="33" t="s">
        <v>130</v>
      </c>
      <c r="O284" s="1"/>
      <c r="W284" s="17"/>
    </row>
    <row r="285" spans="2:26" ht="19.2" x14ac:dyDescent="0.45">
      <c r="C285" s="1"/>
      <c r="D285" s="8"/>
      <c r="M285" s="18"/>
      <c r="N285" s="31" t="s">
        <v>126</v>
      </c>
      <c r="O285" s="1"/>
      <c r="W285" s="17"/>
    </row>
    <row r="286" spans="2:26" ht="19.2" x14ac:dyDescent="0.45">
      <c r="C286" s="14"/>
      <c r="D286" s="9"/>
      <c r="M286" s="20"/>
      <c r="W286" s="17"/>
    </row>
    <row r="287" spans="2:26" x14ac:dyDescent="0.3">
      <c r="B287" s="2" t="s">
        <v>319</v>
      </c>
      <c r="I287" t="str">
        <f>CONCATENATE("ALTER TABLE"," ",B287)</f>
        <v>ALTER TABLE TM_TASK_REPORTER</v>
      </c>
      <c r="N287" s="5" t="str">
        <f>CONCATENATE("CREATE TABLE ",B287," ","(")</f>
        <v>CREATE TABLE TM_TASK_REPORTER (</v>
      </c>
    </row>
    <row r="288" spans="2:26" ht="19.2" x14ac:dyDescent="0.45">
      <c r="B288" s="1" t="s">
        <v>2</v>
      </c>
      <c r="C288" s="1" t="s">
        <v>1</v>
      </c>
      <c r="D288" s="4">
        <v>30</v>
      </c>
      <c r="E288" s="24" t="s">
        <v>113</v>
      </c>
      <c r="I288" t="str">
        <f>I287</f>
        <v>ALTER TABLE TM_TASK_REPORTER</v>
      </c>
      <c r="J288" t="str">
        <f>CONCATENATE(LEFT(CONCATENATE(" ADD "," ",N288,";"),LEN(CONCATENATE(" ADD "," ",N288,";"))-2),";")</f>
        <v xml:space="preserve"> ADD  ID VARCHAR(30) NOT NULL ;</v>
      </c>
      <c r="K288" s="21" t="str">
        <f>CONCATENATE(LEFT(CONCATENATE("  ALTER COLUMN  "," ",N288,";"),LEN(CONCATENATE("  ALTER COLUMN  "," ",N288,";"))-2),";")</f>
        <v xml:space="preserve">  ALTER COLUMN   ID VARCHAR(30) NOT NULL ;</v>
      </c>
      <c r="L288" s="12"/>
      <c r="M288" s="18" t="str">
        <f>CONCATENATE(B288,",")</f>
        <v>ID,</v>
      </c>
      <c r="N288" s="5" t="str">
        <f>CONCATENATE(B288," ",C288,"(",D288,") ",E288," ,")</f>
        <v>ID VARCHAR(30) NOT NULL ,</v>
      </c>
      <c r="O288" s="1" t="s">
        <v>2</v>
      </c>
      <c r="P288" s="6"/>
      <c r="Q288" s="6"/>
      <c r="R288" s="6"/>
      <c r="S288" s="6"/>
      <c r="T288" s="6"/>
      <c r="U288" s="6"/>
      <c r="V288" s="6"/>
      <c r="W288" s="17" t="str">
        <f t="shared" ref="W288:W294" si="118">CONCATENATE(,LOWER(O288),UPPER(LEFT(P288,1)),LOWER(RIGHT(P288,LEN(P288)-IF(LEN(P288)&gt;0,1,LEN(P288)))),UPPER(LEFT(Q288,1)),LOWER(RIGHT(Q288,LEN(Q288)-IF(LEN(Q288)&gt;0,1,LEN(Q288)))),UPPER(LEFT(R288,1)),LOWER(RIGHT(R288,LEN(R288)-IF(LEN(R288)&gt;0,1,LEN(R288)))),UPPER(LEFT(S288,1)),LOWER(RIGHT(S288,LEN(S288)-IF(LEN(S288)&gt;0,1,LEN(S288)))),UPPER(LEFT(T288,1)),LOWER(RIGHT(T288,LEN(T288)-IF(LEN(T288)&gt;0,1,LEN(T288)))),UPPER(LEFT(U288,1)),LOWER(RIGHT(U288,LEN(U288)-IF(LEN(U288)&gt;0,1,LEN(U288)))),UPPER(LEFT(V288,1)),LOWER(RIGHT(V288,LEN(V288)-IF(LEN(V288)&gt;0,1,LEN(V288)))))</f>
        <v>id</v>
      </c>
      <c r="X288" s="3" t="str">
        <f t="shared" ref="X288:X294" si="119">CONCATENATE("""",W288,"""",":","""","""",",")</f>
        <v>"id":"",</v>
      </c>
      <c r="Y288" s="22" t="str">
        <f t="shared" ref="Y288:Y294" si="120">CONCATENATE("public static String ",,B288,,"=","""",W288,""";")</f>
        <v>public static String ID="id";</v>
      </c>
      <c r="Z288" s="7" t="str">
        <f t="shared" ref="Z288:Z294" si="121">CONCATENATE("private String ",W288,"=","""""",";")</f>
        <v>private String id="";</v>
      </c>
    </row>
    <row r="289" spans="2:26" ht="19.2" x14ac:dyDescent="0.45">
      <c r="B289" s="1" t="s">
        <v>3</v>
      </c>
      <c r="C289" s="1" t="s">
        <v>1</v>
      </c>
      <c r="D289" s="4">
        <v>10</v>
      </c>
      <c r="I289" t="str">
        <f>I288</f>
        <v>ALTER TABLE TM_TASK_REPORTER</v>
      </c>
      <c r="J289" t="str">
        <f>CONCATENATE(LEFT(CONCATENATE(" ADD "," ",N289,";"),LEN(CONCATENATE(" ADD "," ",N289,";"))-2),";")</f>
        <v xml:space="preserve"> ADD  STATUS VARCHAR(10);</v>
      </c>
      <c r="K289" s="21" t="str">
        <f>CONCATENATE(LEFT(CONCATENATE("  ALTER COLUMN  "," ",N289,";"),LEN(CONCATENATE("  ALTER COLUMN  "," ",N289,";"))-2),";")</f>
        <v xml:space="preserve">  ALTER COLUMN   STATUS VARCHAR(10);</v>
      </c>
      <c r="L289" s="12"/>
      <c r="M289" s="18" t="str">
        <f>CONCATENATE(B289,",")</f>
        <v>STATUS,</v>
      </c>
      <c r="N289" s="5" t="str">
        <f t="shared" ref="N289:N294" si="122">CONCATENATE(B289," ",C289,"(",D289,")",",")</f>
        <v>STATUS VARCHAR(10),</v>
      </c>
      <c r="O289" s="1" t="s">
        <v>3</v>
      </c>
      <c r="W289" s="17" t="str">
        <f t="shared" si="118"/>
        <v>status</v>
      </c>
      <c r="X289" s="3" t="str">
        <f t="shared" si="119"/>
        <v>"status":"",</v>
      </c>
      <c r="Y289" s="22" t="str">
        <f t="shared" si="120"/>
        <v>public static String STATUS="status";</v>
      </c>
      <c r="Z289" s="7" t="str">
        <f t="shared" si="121"/>
        <v>private String status="";</v>
      </c>
    </row>
    <row r="290" spans="2:26" ht="19.2" x14ac:dyDescent="0.45">
      <c r="B290" s="1" t="s">
        <v>4</v>
      </c>
      <c r="C290" s="1" t="s">
        <v>1</v>
      </c>
      <c r="D290" s="4">
        <v>30</v>
      </c>
      <c r="I290" t="str">
        <f>I289</f>
        <v>ALTER TABLE TM_TASK_REPORTER</v>
      </c>
      <c r="J290" t="str">
        <f>CONCATENATE(LEFT(CONCATENATE(" ADD "," ",N290,";"),LEN(CONCATENATE(" ADD "," ",N290,";"))-2),";")</f>
        <v xml:space="preserve"> ADD  INSERT_DATE VARCHAR(30);</v>
      </c>
      <c r="K290" s="21" t="str">
        <f>CONCATENATE(LEFT(CONCATENATE("  ALTER COLUMN  "," ",N290,";"),LEN(CONCATENATE("  ALTER COLUMN  "," ",N290,";"))-2),";")</f>
        <v xml:space="preserve">  ALTER COLUMN   INSERT_DATE VARCHAR(30);</v>
      </c>
      <c r="L290" s="12"/>
      <c r="M290" s="18" t="str">
        <f>CONCATENATE(B290,",")</f>
        <v>INSERT_DATE,</v>
      </c>
      <c r="N290" s="5" t="str">
        <f t="shared" si="122"/>
        <v>INSERT_DATE VARCHAR(30),</v>
      </c>
      <c r="O290" s="1" t="s">
        <v>7</v>
      </c>
      <c r="P290" t="s">
        <v>8</v>
      </c>
      <c r="W290" s="17" t="str">
        <f t="shared" si="118"/>
        <v>insertDate</v>
      </c>
      <c r="X290" s="3" t="str">
        <f t="shared" si="119"/>
        <v>"insertDate":"",</v>
      </c>
      <c r="Y290" s="22" t="str">
        <f t="shared" si="120"/>
        <v>public static String INSERT_DATE="insertDate";</v>
      </c>
      <c r="Z290" s="7" t="str">
        <f t="shared" si="121"/>
        <v>private String insertDate="";</v>
      </c>
    </row>
    <row r="291" spans="2:26" ht="19.2" x14ac:dyDescent="0.45">
      <c r="B291" s="1" t="s">
        <v>5</v>
      </c>
      <c r="C291" s="1" t="s">
        <v>1</v>
      </c>
      <c r="D291" s="4">
        <v>30</v>
      </c>
      <c r="I291" t="str">
        <f>I290</f>
        <v>ALTER TABLE TM_TASK_REPORTER</v>
      </c>
      <c r="J291" t="str">
        <f>CONCATENATE(LEFT(CONCATENATE(" ADD "," ",N291,";"),LEN(CONCATENATE(" ADD "," ",N291,";"))-2),";")</f>
        <v xml:space="preserve"> ADD  MODIFICATION_DATE VARCHAR(30);</v>
      </c>
      <c r="K291" s="21" t="str">
        <f>CONCATENATE(LEFT(CONCATENATE("  ALTER COLUMN  "," ",N291,";"),LEN(CONCATENATE("  ALTER COLUMN  "," ",N291,";"))-2),";")</f>
        <v xml:space="preserve">  ALTER COLUMN   MODIFICATION_DATE VARCHAR(30);</v>
      </c>
      <c r="L291" s="12"/>
      <c r="M291" s="18" t="str">
        <f>CONCATENATE(B291,",")</f>
        <v>MODIFICATION_DATE,</v>
      </c>
      <c r="N291" s="5" t="str">
        <f t="shared" si="122"/>
        <v>MODIFICATION_DATE VARCHAR(30),</v>
      </c>
      <c r="O291" s="1" t="s">
        <v>9</v>
      </c>
      <c r="P291" t="s">
        <v>8</v>
      </c>
      <c r="W291" s="17" t="str">
        <f t="shared" si="118"/>
        <v>modificationDate</v>
      </c>
      <c r="X291" s="3" t="str">
        <f t="shared" si="119"/>
        <v>"modificationDate":"",</v>
      </c>
      <c r="Y291" s="22" t="str">
        <f t="shared" si="120"/>
        <v>public static String MODIFICATION_DATE="modificationDate";</v>
      </c>
      <c r="Z291" s="7" t="str">
        <f t="shared" si="121"/>
        <v>private String modificationDate="";</v>
      </c>
    </row>
    <row r="292" spans="2:26" ht="19.2" x14ac:dyDescent="0.45">
      <c r="B292" s="1" t="s">
        <v>318</v>
      </c>
      <c r="C292" s="1" t="s">
        <v>1</v>
      </c>
      <c r="D292" s="4">
        <v>222</v>
      </c>
      <c r="I292" t="str">
        <f>I254</f>
        <v>ALTER TABLE TM_TASK_PRIORITY</v>
      </c>
      <c r="J292" t="str">
        <f>CONCATENATE(LEFT(CONCATENATE(" ADD "," ",N292,";"),LEN(CONCATENATE(" ADD "," ",N292,";"))-2),";")</f>
        <v xml:space="preserve"> ADD  FK_TASK_ID VARCHAR(222);</v>
      </c>
      <c r="K292" s="21" t="str">
        <f>CONCATENATE(LEFT(CONCATENATE("  ALTER COLUMN  "," ",N292,";"),LEN(CONCATENATE("  ALTER COLUMN  "," ",N292,";"))-2),";")</f>
        <v xml:space="preserve">  ALTER COLUMN   FK_TASK_ID VARCHAR(222);</v>
      </c>
      <c r="L292" s="12"/>
      <c r="M292" s="18" t="str">
        <f>CONCATENATE(B292,",")</f>
        <v>FK_TASK_ID,</v>
      </c>
      <c r="N292" s="5" t="str">
        <f t="shared" si="122"/>
        <v>FK_TASK_ID VARCHAR(222),</v>
      </c>
      <c r="O292" s="1" t="s">
        <v>10</v>
      </c>
      <c r="P292" t="s">
        <v>311</v>
      </c>
      <c r="Q292" t="s">
        <v>2</v>
      </c>
      <c r="W292" s="17" t="str">
        <f t="shared" si="118"/>
        <v>fkTaskId</v>
      </c>
      <c r="X292" s="3" t="str">
        <f t="shared" si="119"/>
        <v>"fkTaskId":"",</v>
      </c>
      <c r="Y292" s="22" t="str">
        <f t="shared" si="120"/>
        <v>public static String FK_TASK_ID="fkTaskId";</v>
      </c>
      <c r="Z292" s="7" t="str">
        <f t="shared" si="121"/>
        <v>private String fkTaskId="";</v>
      </c>
    </row>
    <row r="293" spans="2:26" ht="19.2" x14ac:dyDescent="0.45">
      <c r="B293" s="1" t="s">
        <v>11</v>
      </c>
      <c r="C293" s="1" t="s">
        <v>1</v>
      </c>
      <c r="D293" s="4">
        <v>444</v>
      </c>
      <c r="L293" s="12"/>
      <c r="M293" s="18"/>
      <c r="N293" s="5" t="str">
        <f t="shared" si="122"/>
        <v>FK_USER_ID VARCHAR(444),</v>
      </c>
      <c r="O293" s="1" t="s">
        <v>10</v>
      </c>
      <c r="P293" t="s">
        <v>12</v>
      </c>
      <c r="Q293" t="s">
        <v>2</v>
      </c>
      <c r="W293" s="17" t="str">
        <f t="shared" si="118"/>
        <v>fkUserId</v>
      </c>
      <c r="X293" s="3" t="str">
        <f t="shared" si="119"/>
        <v>"fkUserId":"",</v>
      </c>
      <c r="Y293" s="22" t="str">
        <f t="shared" si="120"/>
        <v>public static String FK_USER_ID="fkUserId";</v>
      </c>
      <c r="Z293" s="7" t="str">
        <f t="shared" si="121"/>
        <v>private String fkUserId="";</v>
      </c>
    </row>
    <row r="294" spans="2:26" ht="19.2" x14ac:dyDescent="0.45">
      <c r="B294" s="1" t="s">
        <v>14</v>
      </c>
      <c r="C294" s="1" t="s">
        <v>1</v>
      </c>
      <c r="D294" s="4">
        <v>3000</v>
      </c>
      <c r="I294" t="str">
        <f>I268</f>
        <v>ALTER TABLE TM_TASK_CATEGORY</v>
      </c>
      <c r="J294" t="str">
        <f>CONCATENATE(LEFT(CONCATENATE(" ADD "," ",N294,";"),LEN(CONCATENATE(" ADD "," ",N294,";"))-2),";")</f>
        <v xml:space="preserve"> ADD  DESCRIPTION VARCHAR(3000);</v>
      </c>
      <c r="K294" s="21" t="str">
        <f>CONCATENATE(LEFT(CONCATENATE("  ALTER COLUMN  "," ",N294,";"),LEN(CONCATENATE("  ALTER COLUMN  "," ",N294,";"))-2),";")</f>
        <v xml:space="preserve">  ALTER COLUMN   DESCRIPTION VARCHAR(3000);</v>
      </c>
      <c r="L294" s="12"/>
      <c r="M294" s="18" t="str">
        <f>CONCATENATE(B294,",")</f>
        <v>DESCRIPTION,</v>
      </c>
      <c r="N294" s="5" t="str">
        <f t="shared" si="122"/>
        <v>DESCRIPTION VARCHAR(3000),</v>
      </c>
      <c r="O294" s="1" t="s">
        <v>14</v>
      </c>
      <c r="W294" s="17" t="str">
        <f t="shared" si="118"/>
        <v>description</v>
      </c>
      <c r="X294" s="3" t="str">
        <f t="shared" si="119"/>
        <v>"description":"",</v>
      </c>
      <c r="Y294" s="22" t="str">
        <f t="shared" si="120"/>
        <v>public static String DESCRIPTION="description";</v>
      </c>
      <c r="Z294" s="7" t="str">
        <f t="shared" si="121"/>
        <v>private String description="";</v>
      </c>
    </row>
    <row r="295" spans="2:26" ht="19.2" x14ac:dyDescent="0.45">
      <c r="C295" s="1"/>
      <c r="D295" s="8"/>
      <c r="M295" s="18"/>
      <c r="N295" s="33" t="s">
        <v>130</v>
      </c>
      <c r="O295" s="1"/>
      <c r="W295" s="17"/>
    </row>
    <row r="296" spans="2:26" ht="19.2" x14ac:dyDescent="0.45">
      <c r="C296" s="14"/>
      <c r="D296" s="9"/>
      <c r="M296" s="20"/>
      <c r="N296" s="33"/>
      <c r="O296" s="14"/>
      <c r="W296" s="17"/>
    </row>
    <row r="297" spans="2:26" x14ac:dyDescent="0.3">
      <c r="B297" s="2" t="s">
        <v>357</v>
      </c>
      <c r="I297" t="str">
        <f>CONCATENATE("ALTER TABLE"," ",B297)</f>
        <v>ALTER TABLE TM_TASK_LABEL</v>
      </c>
      <c r="N297" s="5" t="str">
        <f>CONCATENATE("CREATE TABLE ",B297," ","(")</f>
        <v>CREATE TABLE TM_TASK_LABEL (</v>
      </c>
    </row>
    <row r="298" spans="2:26" ht="19.2" x14ac:dyDescent="0.45">
      <c r="B298" s="1" t="s">
        <v>2</v>
      </c>
      <c r="C298" s="1" t="s">
        <v>1</v>
      </c>
      <c r="D298" s="4">
        <v>30</v>
      </c>
      <c r="E298" s="24" t="s">
        <v>113</v>
      </c>
      <c r="I298" t="str">
        <f t="shared" ref="I298:I305" si="123">I297</f>
        <v>ALTER TABLE TM_TASK_LABEL</v>
      </c>
      <c r="J298" t="str">
        <f t="shared" ref="J298:J305" si="124">CONCATENATE(LEFT(CONCATENATE(" ADD "," ",N298,";"),LEN(CONCATENATE(" ADD "," ",N298,";"))-2),";")</f>
        <v xml:space="preserve"> ADD  ID VARCHAR(30) NOT NULL ;</v>
      </c>
      <c r="K298" s="21" t="str">
        <f t="shared" ref="K298:K305" si="125">CONCATENATE(LEFT(CONCATENATE("  ALTER COLUMN  "," ",N298,";"),LEN(CONCATENATE("  ALTER COLUMN  "," ",N298,";"))-2),";")</f>
        <v xml:space="preserve">  ALTER COLUMN   ID VARCHAR(30) NOT NULL ;</v>
      </c>
      <c r="L298" s="12"/>
      <c r="M298" s="18" t="str">
        <f t="shared" ref="M298:M303" si="126">CONCATENATE(B298,",")</f>
        <v>ID,</v>
      </c>
      <c r="N298" s="5" t="str">
        <f>CONCATENATE(B298," ",C298,"(",D298,") ",E298," ,")</f>
        <v>ID VARCHAR(30) NOT NULL ,</v>
      </c>
      <c r="O298" s="1" t="s">
        <v>2</v>
      </c>
      <c r="P298" s="6"/>
      <c r="Q298" s="6"/>
      <c r="R298" s="6"/>
      <c r="S298" s="6"/>
      <c r="T298" s="6"/>
      <c r="U298" s="6"/>
      <c r="V298" s="6"/>
      <c r="W298" s="17" t="str">
        <f t="shared" ref="W298:W303" si="127">CONCATENATE(,LOWER(O298),UPPER(LEFT(P298,1)),LOWER(RIGHT(P298,LEN(P298)-IF(LEN(P298)&gt;0,1,LEN(P298)))),UPPER(LEFT(Q298,1)),LOWER(RIGHT(Q298,LEN(Q298)-IF(LEN(Q298)&gt;0,1,LEN(Q298)))),UPPER(LEFT(R298,1)),LOWER(RIGHT(R298,LEN(R298)-IF(LEN(R298)&gt;0,1,LEN(R298)))),UPPER(LEFT(S298,1)),LOWER(RIGHT(S298,LEN(S298)-IF(LEN(S298)&gt;0,1,LEN(S298)))),UPPER(LEFT(T298,1)),LOWER(RIGHT(T298,LEN(T298)-IF(LEN(T298)&gt;0,1,LEN(T298)))),UPPER(LEFT(U298,1)),LOWER(RIGHT(U298,LEN(U298)-IF(LEN(U298)&gt;0,1,LEN(U298)))),UPPER(LEFT(V298,1)),LOWER(RIGHT(V298,LEN(V298)-IF(LEN(V298)&gt;0,1,LEN(V298)))))</f>
        <v>id</v>
      </c>
      <c r="X298" s="3" t="str">
        <f t="shared" ref="X298:X303" si="128">CONCATENATE("""",W298,"""",":","""","""",",")</f>
        <v>"id":"",</v>
      </c>
      <c r="Y298" s="22" t="str">
        <f t="shared" ref="Y298:Y303" si="129">CONCATENATE("public static String ",,B298,,"=","""",W298,""";")</f>
        <v>public static String ID="id";</v>
      </c>
      <c r="Z298" s="7" t="str">
        <f t="shared" ref="Z298:Z303" si="130">CONCATENATE("private String ",W298,"=","""""",";")</f>
        <v>private String id="";</v>
      </c>
    </row>
    <row r="299" spans="2:26" ht="19.2" x14ac:dyDescent="0.45">
      <c r="B299" s="1" t="s">
        <v>3</v>
      </c>
      <c r="C299" s="1" t="s">
        <v>1</v>
      </c>
      <c r="D299" s="4">
        <v>10</v>
      </c>
      <c r="I299" t="str">
        <f t="shared" si="123"/>
        <v>ALTER TABLE TM_TASK_LABEL</v>
      </c>
      <c r="J299" t="str">
        <f t="shared" si="124"/>
        <v xml:space="preserve"> ADD  STATUS VARCHAR(10);</v>
      </c>
      <c r="K299" s="21" t="str">
        <f t="shared" si="125"/>
        <v xml:space="preserve">  ALTER COLUMN   STATUS VARCHAR(10);</v>
      </c>
      <c r="L299" s="12"/>
      <c r="M299" s="18" t="str">
        <f t="shared" si="126"/>
        <v>STATUS,</v>
      </c>
      <c r="N299" s="5" t="str">
        <f t="shared" ref="N299:N305" si="131">CONCATENATE(B299," ",C299,"(",D299,")",",")</f>
        <v>STATUS VARCHAR(10),</v>
      </c>
      <c r="O299" s="1" t="s">
        <v>3</v>
      </c>
      <c r="W299" s="17" t="str">
        <f t="shared" si="127"/>
        <v>status</v>
      </c>
      <c r="X299" s="3" t="str">
        <f t="shared" si="128"/>
        <v>"status":"",</v>
      </c>
      <c r="Y299" s="22" t="str">
        <f t="shared" si="129"/>
        <v>public static String STATUS="status";</v>
      </c>
      <c r="Z299" s="7" t="str">
        <f t="shared" si="130"/>
        <v>private String status="";</v>
      </c>
    </row>
    <row r="300" spans="2:26" ht="19.2" x14ac:dyDescent="0.45">
      <c r="B300" s="1" t="s">
        <v>4</v>
      </c>
      <c r="C300" s="1" t="s">
        <v>1</v>
      </c>
      <c r="D300" s="4">
        <v>30</v>
      </c>
      <c r="I300" t="str">
        <f t="shared" si="123"/>
        <v>ALTER TABLE TM_TASK_LABEL</v>
      </c>
      <c r="J300" t="str">
        <f t="shared" si="124"/>
        <v xml:space="preserve"> ADD  INSERT_DATE VARCHAR(30);</v>
      </c>
      <c r="K300" s="21" t="str">
        <f t="shared" si="125"/>
        <v xml:space="preserve">  ALTER COLUMN   INSERT_DATE VARCHAR(30);</v>
      </c>
      <c r="L300" s="12"/>
      <c r="M300" s="18" t="str">
        <f t="shared" si="126"/>
        <v>INSERT_DATE,</v>
      </c>
      <c r="N300" s="5" t="str">
        <f t="shared" si="131"/>
        <v>INSERT_DATE VARCHAR(30),</v>
      </c>
      <c r="O300" s="1" t="s">
        <v>7</v>
      </c>
      <c r="P300" t="s">
        <v>8</v>
      </c>
      <c r="W300" s="17" t="str">
        <f t="shared" si="127"/>
        <v>insertDate</v>
      </c>
      <c r="X300" s="3" t="str">
        <f t="shared" si="128"/>
        <v>"insertDate":"",</v>
      </c>
      <c r="Y300" s="22" t="str">
        <f t="shared" si="129"/>
        <v>public static String INSERT_DATE="insertDate";</v>
      </c>
      <c r="Z300" s="7" t="str">
        <f t="shared" si="130"/>
        <v>private String insertDate="";</v>
      </c>
    </row>
    <row r="301" spans="2:26" ht="19.2" x14ac:dyDescent="0.45">
      <c r="B301" s="1" t="s">
        <v>5</v>
      </c>
      <c r="C301" s="1" t="s">
        <v>1</v>
      </c>
      <c r="D301" s="4">
        <v>30</v>
      </c>
      <c r="I301" t="str">
        <f t="shared" si="123"/>
        <v>ALTER TABLE TM_TASK_LABEL</v>
      </c>
      <c r="J301" t="str">
        <f t="shared" si="124"/>
        <v xml:space="preserve"> ADD  MODIFICATION_DATE VARCHAR(30);</v>
      </c>
      <c r="K301" s="21" t="str">
        <f t="shared" si="125"/>
        <v xml:space="preserve">  ALTER COLUMN   MODIFICATION_DATE VARCHAR(30);</v>
      </c>
      <c r="L301" s="12"/>
      <c r="M301" s="18" t="str">
        <f t="shared" si="126"/>
        <v>MODIFICATION_DATE,</v>
      </c>
      <c r="N301" s="5" t="str">
        <f t="shared" si="131"/>
        <v>MODIFICATION_DATE VARCHAR(30),</v>
      </c>
      <c r="O301" s="1" t="s">
        <v>9</v>
      </c>
      <c r="P301" t="s">
        <v>8</v>
      </c>
      <c r="W301" s="17" t="str">
        <f t="shared" si="127"/>
        <v>modificationDate</v>
      </c>
      <c r="X301" s="3" t="str">
        <f t="shared" si="128"/>
        <v>"modificationDate":"",</v>
      </c>
      <c r="Y301" s="22" t="str">
        <f t="shared" si="129"/>
        <v>public static String MODIFICATION_DATE="modificationDate";</v>
      </c>
      <c r="Z301" s="7" t="str">
        <f t="shared" si="130"/>
        <v>private String modificationDate="";</v>
      </c>
    </row>
    <row r="302" spans="2:26" ht="19.2" x14ac:dyDescent="0.45">
      <c r="B302" s="1" t="s">
        <v>274</v>
      </c>
      <c r="C302" s="1" t="s">
        <v>1</v>
      </c>
      <c r="D302" s="4">
        <v>222</v>
      </c>
      <c r="I302" t="str">
        <f t="shared" si="123"/>
        <v>ALTER TABLE TM_TASK_LABEL</v>
      </c>
      <c r="J302" t="str">
        <f t="shared" si="124"/>
        <v xml:space="preserve"> ADD  FK_PROJECT_ID VARCHAR(222);</v>
      </c>
      <c r="K302" s="21" t="str">
        <f t="shared" si="125"/>
        <v xml:space="preserve">  ALTER COLUMN   FK_PROJECT_ID VARCHAR(222);</v>
      </c>
      <c r="L302" s="12"/>
      <c r="M302" s="18" t="str">
        <f t="shared" si="126"/>
        <v>FK_PROJECT_ID,</v>
      </c>
      <c r="N302" s="5" t="str">
        <f t="shared" si="131"/>
        <v>FK_PROJECT_ID VARCHAR(222),</v>
      </c>
      <c r="O302" s="1" t="s">
        <v>0</v>
      </c>
      <c r="W302" s="17" t="str">
        <f>CONCATENATE(,LOWER(O302),UPPER(LEFT(P302,1)),LOWER(RIGHT(P302,LEN(P302)-IF(LEN(P302)&gt;0,1,LEN(P302)))),UPPER(LEFT(Q302,1)),LOWER(RIGHT(Q302,LEN(Q302)-IF(LEN(Q302)&gt;0,1,LEN(Q302)))),UPPER(LEFT(R302,1)),LOWER(RIGHT(R302,LEN(R302)-IF(LEN(R302)&gt;0,1,LEN(R302)))),UPPER(LEFT(S302,1)),LOWER(RIGHT(S302,LEN(S302)-IF(LEN(S302)&gt;0,1,LEN(S302)))),UPPER(LEFT(T302,1)),LOWER(RIGHT(T302,LEN(T302)-IF(LEN(T302)&gt;0,1,LEN(T302)))),UPPER(LEFT(U302,1)),LOWER(RIGHT(U302,LEN(U302)-IF(LEN(U302)&gt;0,1,LEN(U302)))),UPPER(LEFT(V302,1)),LOWER(RIGHT(V302,LEN(V302)-IF(LEN(V302)&gt;0,1,LEN(V302)))))</f>
        <v>name</v>
      </c>
      <c r="X302" s="3" t="str">
        <f>CONCATENATE("""",W302,"""",":","""","""",",")</f>
        <v>"name":"",</v>
      </c>
      <c r="Y302" s="22" t="str">
        <f>CONCATENATE("public static String ",,B302,,"=","""",W302,""";")</f>
        <v>public static String FK_PROJECT_ID="name";</v>
      </c>
      <c r="Z302" s="7" t="str">
        <f>CONCATENATE("private String ",W302,"=","""""",";")</f>
        <v>private String name="";</v>
      </c>
    </row>
    <row r="303" spans="2:26" ht="19.2" x14ac:dyDescent="0.45">
      <c r="B303" s="1" t="s">
        <v>0</v>
      </c>
      <c r="C303" s="1" t="s">
        <v>1</v>
      </c>
      <c r="D303" s="4">
        <v>222</v>
      </c>
      <c r="I303" t="str">
        <f t="shared" si="123"/>
        <v>ALTER TABLE TM_TASK_LABEL</v>
      </c>
      <c r="J303" t="str">
        <f t="shared" si="124"/>
        <v xml:space="preserve"> ADD  NAME VARCHAR(222);</v>
      </c>
      <c r="K303" s="21" t="str">
        <f t="shared" si="125"/>
        <v xml:space="preserve">  ALTER COLUMN   NAME VARCHAR(222);</v>
      </c>
      <c r="L303" s="12"/>
      <c r="M303" s="18" t="str">
        <f t="shared" si="126"/>
        <v>NAME,</v>
      </c>
      <c r="N303" s="5" t="str">
        <f t="shared" si="131"/>
        <v>NAME VARCHAR(222),</v>
      </c>
      <c r="O303" s="1" t="s">
        <v>0</v>
      </c>
      <c r="W303" s="17" t="str">
        <f t="shared" si="127"/>
        <v>name</v>
      </c>
      <c r="X303" s="3" t="str">
        <f t="shared" si="128"/>
        <v>"name":"",</v>
      </c>
      <c r="Y303" s="22" t="str">
        <f t="shared" si="129"/>
        <v>public static String NAME="name";</v>
      </c>
      <c r="Z303" s="7" t="str">
        <f t="shared" si="130"/>
        <v>private String name="";</v>
      </c>
    </row>
    <row r="304" spans="2:26" ht="19.2" x14ac:dyDescent="0.45">
      <c r="B304" s="1" t="s">
        <v>634</v>
      </c>
      <c r="C304" s="1" t="s">
        <v>1</v>
      </c>
      <c r="D304" s="4">
        <v>20</v>
      </c>
      <c r="I304" t="str">
        <f t="shared" si="123"/>
        <v>ALTER TABLE TM_TASK_LABEL</v>
      </c>
      <c r="J304" t="str">
        <f t="shared" si="124"/>
        <v xml:space="preserve"> ADD  IS_MENU VARCHAR(20);</v>
      </c>
      <c r="K304" s="21" t="str">
        <f t="shared" si="125"/>
        <v xml:space="preserve">  ALTER COLUMN   IS_MENU VARCHAR(20);</v>
      </c>
      <c r="L304" s="12"/>
      <c r="M304" s="18" t="s">
        <v>635</v>
      </c>
      <c r="N304" s="5" t="str">
        <f>CONCATENATE(B304," ",C304,"(",D304,")",",")</f>
        <v>IS_MENU VARCHAR(20),</v>
      </c>
      <c r="O304" s="1" t="s">
        <v>112</v>
      </c>
      <c r="P304" t="s">
        <v>636</v>
      </c>
      <c r="W304" s="17" t="str">
        <f>CONCATENATE(,LOWER(O304),UPPER(LEFT(P304,1)),LOWER(RIGHT(P304,LEN(P304)-IF(LEN(P304)&gt;0,1,LEN(P304)))),UPPER(LEFT(Q304,1)),LOWER(RIGHT(Q304,LEN(Q304)-IF(LEN(Q304)&gt;0,1,LEN(Q304)))),UPPER(LEFT(R304,1)),LOWER(RIGHT(R304,LEN(R304)-IF(LEN(R304)&gt;0,1,LEN(R304)))),UPPER(LEFT(S304,1)),LOWER(RIGHT(S304,LEN(S304)-IF(LEN(S304)&gt;0,1,LEN(S304)))),UPPER(LEFT(T304,1)),LOWER(RIGHT(T304,LEN(T304)-IF(LEN(T304)&gt;0,1,LEN(T304)))),UPPER(LEFT(U304,1)),LOWER(RIGHT(U304,LEN(U304)-IF(LEN(U304)&gt;0,1,LEN(U304)))),UPPER(LEFT(V304,1)),LOWER(RIGHT(V304,LEN(V304)-IF(LEN(V304)&gt;0,1,LEN(V304)))))</f>
        <v>isMenu</v>
      </c>
      <c r="X304" s="3" t="str">
        <f>CONCATENATE("""",W304,"""",":","""","""",",")</f>
        <v>"isMenu":"",</v>
      </c>
      <c r="Y304" s="22" t="str">
        <f>CONCATENATE("public static String ",,B304,,"=","""",W304,""";")</f>
        <v>public static String IS_MENU="isMenu";</v>
      </c>
      <c r="Z304" s="7" t="str">
        <f>CONCATENATE("private String ",W304,"=","""""",";")</f>
        <v>private String isMenu="";</v>
      </c>
    </row>
    <row r="305" spans="2:26" ht="19.2" x14ac:dyDescent="0.45">
      <c r="B305" s="1" t="s">
        <v>358</v>
      </c>
      <c r="C305" s="1" t="s">
        <v>1</v>
      </c>
      <c r="D305" s="4">
        <v>444</v>
      </c>
      <c r="I305" t="str">
        <f t="shared" si="123"/>
        <v>ALTER TABLE TM_TASK_LABEL</v>
      </c>
      <c r="J305" t="str">
        <f t="shared" si="124"/>
        <v xml:space="preserve"> ADD  COLOR VARCHAR(444);</v>
      </c>
      <c r="K305" s="21" t="str">
        <f t="shared" si="125"/>
        <v xml:space="preserve">  ALTER COLUMN   COLOR VARCHAR(444);</v>
      </c>
      <c r="L305" s="12"/>
      <c r="M305" s="18"/>
      <c r="N305" s="5" t="str">
        <f t="shared" si="131"/>
        <v>COLOR VARCHAR(444),</v>
      </c>
      <c r="O305" s="1" t="s">
        <v>358</v>
      </c>
      <c r="W305" s="17" t="str">
        <f>CONCATENATE(,LOWER(O305),UPPER(LEFT(P305,1)),LOWER(RIGHT(P305,LEN(P305)-IF(LEN(P305)&gt;0,1,LEN(P305)))),UPPER(LEFT(Q305,1)),LOWER(RIGHT(Q305,LEN(Q305)-IF(LEN(Q305)&gt;0,1,LEN(Q305)))),UPPER(LEFT(R305,1)),LOWER(RIGHT(R305,LEN(R305)-IF(LEN(R305)&gt;0,1,LEN(R305)))),UPPER(LEFT(S305,1)),LOWER(RIGHT(S305,LEN(S305)-IF(LEN(S305)&gt;0,1,LEN(S305)))),UPPER(LEFT(T305,1)),LOWER(RIGHT(T305,LEN(T305)-IF(LEN(T305)&gt;0,1,LEN(T305)))),UPPER(LEFT(U305,1)),LOWER(RIGHT(U305,LEN(U305)-IF(LEN(U305)&gt;0,1,LEN(U305)))),UPPER(LEFT(V305,1)),LOWER(RIGHT(V305,LEN(V305)-IF(LEN(V305)&gt;0,1,LEN(V305)))))</f>
        <v>color</v>
      </c>
      <c r="X305" s="3" t="str">
        <f>CONCATENATE("""",W305,"""",":","""","""",",")</f>
        <v>"color":"",</v>
      </c>
      <c r="Y305" s="22" t="str">
        <f>CONCATENATE("public static String ",,B305,,"=","""",W305,""";")</f>
        <v>public static String COLOR="color";</v>
      </c>
      <c r="Z305" s="7" t="str">
        <f>CONCATENATE("private String ",W305,"=","""""",";")</f>
        <v>private String color="";</v>
      </c>
    </row>
    <row r="306" spans="2:26" ht="19.2" x14ac:dyDescent="0.45">
      <c r="B306" s="1"/>
      <c r="C306" s="1"/>
      <c r="D306" s="4"/>
      <c r="L306" s="12"/>
      <c r="M306" s="18"/>
      <c r="O306" s="1"/>
      <c r="W306" s="17"/>
    </row>
    <row r="307" spans="2:26" ht="19.2" x14ac:dyDescent="0.45">
      <c r="C307" s="1"/>
      <c r="D307" s="8"/>
      <c r="M307" s="18"/>
      <c r="N307" s="33" t="s">
        <v>130</v>
      </c>
      <c r="O307" s="1"/>
      <c r="W307" s="17"/>
    </row>
    <row r="308" spans="2:26" ht="19.2" x14ac:dyDescent="0.45">
      <c r="C308" s="1"/>
      <c r="D308" s="8"/>
      <c r="M308" s="18"/>
      <c r="N308" s="31" t="s">
        <v>126</v>
      </c>
      <c r="O308" s="1"/>
      <c r="W308" s="17"/>
    </row>
    <row r="309" spans="2:26" ht="19.2" x14ac:dyDescent="0.45">
      <c r="C309" s="14"/>
      <c r="D309" s="9"/>
      <c r="M309" s="20"/>
      <c r="W309" s="17"/>
    </row>
    <row r="310" spans="2:26" ht="19.2" x14ac:dyDescent="0.45">
      <c r="C310" s="1"/>
      <c r="D310" s="8"/>
      <c r="M310" s="18"/>
      <c r="N310" s="31"/>
      <c r="O310" s="1"/>
      <c r="W310" s="17"/>
    </row>
    <row r="311" spans="2:26" x14ac:dyDescent="0.3">
      <c r="B311" s="2" t="s">
        <v>520</v>
      </c>
      <c r="I311" t="str">
        <f>CONCATENATE("ALTER TABLE"," ",B311)</f>
        <v>ALTER TABLE TM_TASK_LABEL_LIST</v>
      </c>
      <c r="J311" t="s">
        <v>293</v>
      </c>
      <c r="K311" s="26" t="str">
        <f>CONCATENATE(J311," VIEW ",B311," AS SELECT")</f>
        <v>create OR REPLACE VIEW TM_TASK_LABEL_LIST AS SELECT</v>
      </c>
      <c r="N311" s="5" t="str">
        <f>CONCATENATE("CREATE TABLE ",B311," ","(")</f>
        <v>CREATE TABLE TM_TASK_LABEL_LIST (</v>
      </c>
    </row>
    <row r="312" spans="2:26" ht="19.2" x14ac:dyDescent="0.45">
      <c r="B312" s="1" t="s">
        <v>2</v>
      </c>
      <c r="C312" s="1" t="s">
        <v>1</v>
      </c>
      <c r="D312" s="4">
        <v>30</v>
      </c>
      <c r="E312" s="24" t="s">
        <v>113</v>
      </c>
      <c r="I312" t="str">
        <f>I311</f>
        <v>ALTER TABLE TM_TASK_LABEL_LIST</v>
      </c>
      <c r="K312" s="25" t="str">
        <f t="shared" ref="K312:K319" si="132">CONCATENATE(B312,",")</f>
        <v>ID,</v>
      </c>
      <c r="L312" s="12"/>
      <c r="M312" s="18" t="str">
        <f t="shared" ref="M312:M317" si="133">CONCATENATE(B312,",")</f>
        <v>ID,</v>
      </c>
      <c r="N312" s="5" t="str">
        <f>CONCATENATE(B312," ",C312,"(",D312,") ",E312," ,")</f>
        <v>ID VARCHAR(30) NOT NULL 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0" si="134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0" si="135">CONCATENATE("""",W312,"""",":","""","""",",")</f>
        <v>"id":"",</v>
      </c>
      <c r="Y312" s="22" t="str">
        <f t="shared" ref="Y312:Y320" si="136">CONCATENATE("public static String ",,B312,,"=","""",W312,""";")</f>
        <v>public static String ID="id";</v>
      </c>
      <c r="Z312" s="7" t="str">
        <f t="shared" ref="Z312:Z320" si="137">CONCATENATE("private String ",W312,"=","""""",";")</f>
        <v>private String id="";</v>
      </c>
    </row>
    <row r="313" spans="2:26" ht="19.2" x14ac:dyDescent="0.45">
      <c r="B313" s="1" t="s">
        <v>3</v>
      </c>
      <c r="C313" s="1" t="s">
        <v>1</v>
      </c>
      <c r="D313" s="4">
        <v>10</v>
      </c>
      <c r="I313" t="str">
        <f>I312</f>
        <v>ALTER TABLE TM_TASK_LABEL_LIST</v>
      </c>
      <c r="K313" s="25" t="str">
        <f t="shared" si="132"/>
        <v>STATUS,</v>
      </c>
      <c r="L313" s="12"/>
      <c r="M313" s="18" t="str">
        <f t="shared" si="133"/>
        <v>STATUS,</v>
      </c>
      <c r="N313" s="5" t="str">
        <f t="shared" ref="N313:N320" si="138">CONCATENATE(B313," ",C313,"(",D313,")",",")</f>
        <v>STATUS VARCHAR(10),</v>
      </c>
      <c r="O313" s="1" t="s">
        <v>3</v>
      </c>
      <c r="W313" s="17" t="str">
        <f t="shared" si="134"/>
        <v>status</v>
      </c>
      <c r="X313" s="3" t="str">
        <f t="shared" si="135"/>
        <v>"status":"",</v>
      </c>
      <c r="Y313" s="22" t="str">
        <f t="shared" si="136"/>
        <v>public static String STATUS="status";</v>
      </c>
      <c r="Z313" s="7" t="str">
        <f t="shared" si="137"/>
        <v>private String status="";</v>
      </c>
    </row>
    <row r="314" spans="2:26" ht="19.2" x14ac:dyDescent="0.45">
      <c r="B314" s="1" t="s">
        <v>4</v>
      </c>
      <c r="C314" s="1" t="s">
        <v>1</v>
      </c>
      <c r="D314" s="4">
        <v>30</v>
      </c>
      <c r="I314" t="str">
        <f>I313</f>
        <v>ALTER TABLE TM_TASK_LABEL_LIST</v>
      </c>
      <c r="K314" s="25" t="str">
        <f t="shared" si="132"/>
        <v>INSERT_DATE,</v>
      </c>
      <c r="L314" s="12"/>
      <c r="M314" s="18" t="str">
        <f t="shared" si="133"/>
        <v>INSERT_DATE,</v>
      </c>
      <c r="N314" s="5" t="str">
        <f t="shared" si="138"/>
        <v>INSERT_DATE VARCHAR(30),</v>
      </c>
      <c r="O314" s="1" t="s">
        <v>7</v>
      </c>
      <c r="P314" t="s">
        <v>8</v>
      </c>
      <c r="W314" s="17" t="str">
        <f t="shared" si="134"/>
        <v>insertDate</v>
      </c>
      <c r="X314" s="3" t="str">
        <f t="shared" si="135"/>
        <v>"insertDate":"",</v>
      </c>
      <c r="Y314" s="22" t="str">
        <f t="shared" si="136"/>
        <v>public static String INSERT_DATE="insertDate";</v>
      </c>
      <c r="Z314" s="7" t="str">
        <f t="shared" si="137"/>
        <v>private String insertDate="";</v>
      </c>
    </row>
    <row r="315" spans="2:26" ht="19.2" x14ac:dyDescent="0.45">
      <c r="B315" s="1" t="s">
        <v>5</v>
      </c>
      <c r="C315" s="1" t="s">
        <v>1</v>
      </c>
      <c r="D315" s="4">
        <v>30</v>
      </c>
      <c r="I315" t="str">
        <f>I314</f>
        <v>ALTER TABLE TM_TASK_LABEL_LIST</v>
      </c>
      <c r="K315" s="25" t="str">
        <f t="shared" si="132"/>
        <v>MODIFICATION_DATE,</v>
      </c>
      <c r="L315" s="12"/>
      <c r="M315" s="18" t="str">
        <f t="shared" si="133"/>
        <v>MODIFICATION_DATE,</v>
      </c>
      <c r="N315" s="5" t="str">
        <f t="shared" si="138"/>
        <v>MODIFICATION_DATE VARCHAR(30),</v>
      </c>
      <c r="O315" s="1" t="s">
        <v>9</v>
      </c>
      <c r="P315" t="s">
        <v>8</v>
      </c>
      <c r="W315" s="17" t="str">
        <f t="shared" si="134"/>
        <v>modificationDate</v>
      </c>
      <c r="X315" s="3" t="str">
        <f t="shared" si="135"/>
        <v>"modificationDate":"",</v>
      </c>
      <c r="Y315" s="22" t="str">
        <f t="shared" si="136"/>
        <v>public static String MODIFICATION_DATE="modificationDate";</v>
      </c>
      <c r="Z315" s="7" t="str">
        <f t="shared" si="137"/>
        <v>private String modificationDate="";</v>
      </c>
    </row>
    <row r="316" spans="2:26" ht="19.2" x14ac:dyDescent="0.45">
      <c r="B316" s="1" t="s">
        <v>274</v>
      </c>
      <c r="C316" s="1" t="s">
        <v>1</v>
      </c>
      <c r="D316" s="4">
        <v>222</v>
      </c>
      <c r="I316">
        <f>I263</f>
        <v>0</v>
      </c>
      <c r="K316" s="25" t="str">
        <f t="shared" si="132"/>
        <v>FK_PROJECT_ID,</v>
      </c>
      <c r="L316" s="12"/>
      <c r="M316" s="18" t="str">
        <f t="shared" si="133"/>
        <v>FK_PROJECT_ID,</v>
      </c>
      <c r="N316" s="5" t="str">
        <f t="shared" si="138"/>
        <v>FK_PROJECT_ID VARCHAR(222),</v>
      </c>
      <c r="O316" s="1" t="s">
        <v>10</v>
      </c>
      <c r="P316" t="s">
        <v>288</v>
      </c>
      <c r="Q316" t="s">
        <v>2</v>
      </c>
      <c r="W316" s="17" t="str">
        <f t="shared" si="134"/>
        <v>fkProjectId</v>
      </c>
      <c r="X316" s="3" t="str">
        <f t="shared" si="135"/>
        <v>"fkProjectId":"",</v>
      </c>
      <c r="Y316" s="22" t="str">
        <f t="shared" si="136"/>
        <v>public static String FK_PROJECT_ID="fkProjectId";</v>
      </c>
      <c r="Z316" s="7" t="str">
        <f t="shared" si="137"/>
        <v>private String fkProjectId="";</v>
      </c>
    </row>
    <row r="317" spans="2:26" ht="19.2" x14ac:dyDescent="0.45">
      <c r="B317" s="1" t="s">
        <v>0</v>
      </c>
      <c r="C317" s="1" t="s">
        <v>1</v>
      </c>
      <c r="D317" s="4">
        <v>222</v>
      </c>
      <c r="I317" t="str">
        <f>I264</f>
        <v>ALTER TABLE TM_TASK_CATEGORY</v>
      </c>
      <c r="J317" s="23"/>
      <c r="K317" s="25" t="str">
        <f t="shared" si="132"/>
        <v>NAME,</v>
      </c>
      <c r="L317" s="12"/>
      <c r="M317" s="18" t="str">
        <f t="shared" si="133"/>
        <v>NAME,</v>
      </c>
      <c r="N317" s="5" t="str">
        <f t="shared" si="138"/>
        <v>NAME VARCHAR(222),</v>
      </c>
      <c r="O317" s="1" t="s">
        <v>0</v>
      </c>
      <c r="W317" s="17" t="str">
        <f t="shared" si="134"/>
        <v>name</v>
      </c>
      <c r="X317" s="3" t="str">
        <f t="shared" si="135"/>
        <v>"name":"",</v>
      </c>
      <c r="Y317" s="22" t="str">
        <f t="shared" si="136"/>
        <v>public static String NAME="name";</v>
      </c>
      <c r="Z317" s="7" t="str">
        <f t="shared" si="137"/>
        <v>private String name="";</v>
      </c>
    </row>
    <row r="318" spans="2:26" ht="19.2" x14ac:dyDescent="0.45">
      <c r="B318" s="1" t="s">
        <v>518</v>
      </c>
      <c r="C318" s="1" t="s">
        <v>1</v>
      </c>
      <c r="D318" s="4">
        <v>3333</v>
      </c>
      <c r="I318">
        <f>I250</f>
        <v>0</v>
      </c>
      <c r="K318" s="25" t="s">
        <v>673</v>
      </c>
      <c r="L318" s="12"/>
      <c r="M318" s="18"/>
      <c r="N318" s="5" t="str">
        <f t="shared" si="138"/>
        <v>BACKLOG_COUNT VARCHAR(3333),</v>
      </c>
      <c r="O318" s="1" t="s">
        <v>354</v>
      </c>
      <c r="P318" t="s">
        <v>214</v>
      </c>
      <c r="W318" s="17" t="str">
        <f t="shared" si="134"/>
        <v>backlogCount</v>
      </c>
      <c r="X318" s="3" t="str">
        <f t="shared" si="135"/>
        <v>"backlogCount":"",</v>
      </c>
      <c r="Y318" s="22" t="str">
        <f t="shared" si="136"/>
        <v>public static String BACKLOG_COUNT="backlogCount";</v>
      </c>
      <c r="Z318" s="7" t="str">
        <f t="shared" si="137"/>
        <v>private String backlogCount="";</v>
      </c>
    </row>
    <row r="319" spans="2:26" ht="19.2" x14ac:dyDescent="0.45">
      <c r="B319" s="1" t="s">
        <v>634</v>
      </c>
      <c r="C319" s="1" t="s">
        <v>1</v>
      </c>
      <c r="D319" s="4">
        <v>20</v>
      </c>
      <c r="I319">
        <f>I318</f>
        <v>0</v>
      </c>
      <c r="J319" t="str">
        <f>CONCATENATE(LEFT(CONCATENATE(" ADD "," ",N319,";"),LEN(CONCATENATE(" ADD "," ",N319,";"))-2),";")</f>
        <v xml:space="preserve"> ADD  IS_MENU VARCHAR(20);</v>
      </c>
      <c r="K319" s="25" t="str">
        <f t="shared" si="132"/>
        <v>IS_MENU,</v>
      </c>
      <c r="L319" s="12"/>
      <c r="M319" s="18" t="s">
        <v>635</v>
      </c>
      <c r="N319" s="5" t="str">
        <f t="shared" si="138"/>
        <v>IS_MENU VARCHAR(20),</v>
      </c>
      <c r="O319" s="1" t="s">
        <v>112</v>
      </c>
      <c r="P319" t="s">
        <v>636</v>
      </c>
      <c r="W319" s="17" t="str">
        <f>CONCATENATE(,LOWER(O319),UPPER(LEFT(P319,1)),LOWER(RIGHT(P319,LEN(P319)-IF(LEN(P319)&gt;0,1,LEN(P319)))),UPPER(LEFT(Q319,1)),LOWER(RIGHT(Q319,LEN(Q319)-IF(LEN(Q319)&gt;0,1,LEN(Q319)))),UPPER(LEFT(R319,1)),LOWER(RIGHT(R319,LEN(R319)-IF(LEN(R319)&gt;0,1,LEN(R319)))),UPPER(LEFT(S319,1)),LOWER(RIGHT(S319,LEN(S319)-IF(LEN(S319)&gt;0,1,LEN(S319)))),UPPER(LEFT(T319,1)),LOWER(RIGHT(T319,LEN(T319)-IF(LEN(T319)&gt;0,1,LEN(T319)))),UPPER(LEFT(U319,1)),LOWER(RIGHT(U319,LEN(U319)-IF(LEN(U319)&gt;0,1,LEN(U319)))),UPPER(LEFT(V319,1)),LOWER(RIGHT(V319,LEN(V319)-IF(LEN(V319)&gt;0,1,LEN(V319)))))</f>
        <v>isMenu</v>
      </c>
      <c r="X319" s="3" t="str">
        <f>CONCATENATE("""",W319,"""",":","""","""",",")</f>
        <v>"isMenu":"",</v>
      </c>
      <c r="Y319" s="22" t="str">
        <f>CONCATENATE("public static String ",,B319,,"=","""",W319,""";")</f>
        <v>public static String IS_MENU="isMenu";</v>
      </c>
      <c r="Z319" s="7" t="str">
        <f>CONCATENATE("private String ",W319,"=","""""",";")</f>
        <v>private String isMenu="";</v>
      </c>
    </row>
    <row r="320" spans="2:26" ht="19.2" x14ac:dyDescent="0.45">
      <c r="B320" s="1" t="s">
        <v>358</v>
      </c>
      <c r="C320" s="1" t="s">
        <v>1</v>
      </c>
      <c r="D320" s="4">
        <v>444</v>
      </c>
      <c r="K320" s="25" t="str">
        <f>CONCATENATE(B320,"")</f>
        <v>COLOR</v>
      </c>
      <c r="L320" s="12"/>
      <c r="M320" s="18"/>
      <c r="N320" s="5" t="str">
        <f t="shared" si="138"/>
        <v>COLOR VARCHAR(444),</v>
      </c>
      <c r="O320" s="1" t="s">
        <v>358</v>
      </c>
      <c r="W320" s="17" t="str">
        <f t="shared" si="134"/>
        <v>color</v>
      </c>
      <c r="X320" s="3" t="str">
        <f t="shared" si="135"/>
        <v>"color":"",</v>
      </c>
      <c r="Y320" s="22" t="str">
        <f t="shared" si="136"/>
        <v>public static String COLOR="color";</v>
      </c>
      <c r="Z320" s="7" t="str">
        <f t="shared" si="137"/>
        <v>private String color="";</v>
      </c>
    </row>
    <row r="321" spans="2:26" ht="19.2" x14ac:dyDescent="0.45">
      <c r="B321" s="1"/>
      <c r="C321" s="1"/>
      <c r="D321" s="4"/>
      <c r="K321" s="29" t="str">
        <f>CONCATENATE(" FROM ",LEFT(B311,LEN(B311)-5)," T")</f>
        <v xml:space="preserve"> FROM TM_TASK_LABEL T</v>
      </c>
      <c r="L321" s="12"/>
      <c r="M321" s="18"/>
      <c r="O321" s="1"/>
      <c r="W321" s="17"/>
    </row>
    <row r="322" spans="2:26" ht="19.2" x14ac:dyDescent="0.45">
      <c r="C322" s="1"/>
      <c r="D322" s="8"/>
      <c r="M322" s="18"/>
      <c r="N322" s="33" t="s">
        <v>130</v>
      </c>
      <c r="O322" s="1"/>
      <c r="W322" s="17"/>
    </row>
    <row r="323" spans="2:26" ht="19.2" x14ac:dyDescent="0.45">
      <c r="C323" s="1"/>
      <c r="D323" s="8"/>
      <c r="M323" s="18"/>
      <c r="N323" s="31" t="s">
        <v>126</v>
      </c>
      <c r="O323" s="1"/>
      <c r="W323" s="17"/>
    </row>
    <row r="324" spans="2:26" ht="19.2" x14ac:dyDescent="0.45">
      <c r="C324" s="14"/>
      <c r="D324" s="9"/>
      <c r="M324" s="20"/>
      <c r="W324" s="17"/>
    </row>
    <row r="325" spans="2:26" ht="19.2" x14ac:dyDescent="0.45">
      <c r="C325" s="1"/>
      <c r="D325" s="8"/>
      <c r="M325" s="18"/>
      <c r="N325" s="31"/>
      <c r="O325" s="1"/>
      <c r="W325" s="17"/>
    </row>
    <row r="326" spans="2:26" x14ac:dyDescent="0.3">
      <c r="B326" s="2" t="s">
        <v>359</v>
      </c>
      <c r="I326" t="str">
        <f>CONCATENATE("ALTER TABLE"," ",B326)</f>
        <v>ALTER TABLE TM_TASK_SPRINT</v>
      </c>
      <c r="N326" s="5" t="str">
        <f>CONCATENATE("CREATE TABLE ",B326," ","(")</f>
        <v>CREATE TABLE TM_TASK_SPRINT (</v>
      </c>
    </row>
    <row r="327" spans="2:26" ht="19.2" x14ac:dyDescent="0.45">
      <c r="B327" s="1" t="s">
        <v>2</v>
      </c>
      <c r="C327" s="1" t="s">
        <v>1</v>
      </c>
      <c r="D327" s="4">
        <v>30</v>
      </c>
      <c r="E327" s="24" t="s">
        <v>113</v>
      </c>
      <c r="I327" t="str">
        <f>I326</f>
        <v>ALTER TABLE TM_TASK_SPRINT</v>
      </c>
      <c r="J327" t="str">
        <f>CONCATENATE(LEFT(CONCATENATE(" ADD "," ",N327,";"),LEN(CONCATENATE(" ADD "," ",N327,";"))-2),";")</f>
        <v xml:space="preserve"> ADD  ID VARCHAR(30) NOT NULL ;</v>
      </c>
      <c r="K327" s="21" t="str">
        <f>CONCATENATE(LEFT(CONCATENATE("  ALTER COLUMN  "," ",N327,";"),LEN(CONCATENATE("  ALTER COLUMN  "," ",N327,";"))-2),";")</f>
        <v xml:space="preserve">  ALTER COLUMN   ID VARCHAR(30) NOT NULL ;</v>
      </c>
      <c r="L327" s="12"/>
      <c r="M327" s="18" t="str">
        <f>CONCATENATE(B327,",")</f>
        <v>ID,</v>
      </c>
      <c r="N327" s="5" t="str">
        <f>CONCATENATE(B327," ",C327,"(",D327,") ",E327," ,")</f>
        <v>ID VARCHAR(30) NOT NULL ,</v>
      </c>
      <c r="O327" s="1" t="s">
        <v>2</v>
      </c>
      <c r="P327" s="6"/>
      <c r="Q327" s="6"/>
      <c r="R327" s="6"/>
      <c r="S327" s="6"/>
      <c r="T327" s="6"/>
      <c r="U327" s="6"/>
      <c r="V327" s="6"/>
      <c r="W327" s="17" t="str">
        <f t="shared" ref="W327:W337" si="139"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id</v>
      </c>
      <c r="X327" s="3" t="str">
        <f t="shared" ref="X327:X337" si="140">CONCATENATE("""",W327,"""",":","""","""",",")</f>
        <v>"id":"",</v>
      </c>
      <c r="Y327" s="22" t="str">
        <f t="shared" ref="Y327:Y337" si="141">CONCATENATE("public static String ",,B327,,"=","""",W327,""";")</f>
        <v>public static String ID="id";</v>
      </c>
      <c r="Z327" s="7" t="str">
        <f t="shared" ref="Z327:Z337" si="142">CONCATENATE("private String ",W327,"=","""""",";")</f>
        <v>private String id="";</v>
      </c>
    </row>
    <row r="328" spans="2:26" ht="19.2" x14ac:dyDescent="0.45">
      <c r="B328" s="1" t="s">
        <v>3</v>
      </c>
      <c r="C328" s="1" t="s">
        <v>1</v>
      </c>
      <c r="D328" s="4">
        <v>10</v>
      </c>
      <c r="I328" t="str">
        <f>I327</f>
        <v>ALTER TABLE TM_TASK_SPRINT</v>
      </c>
      <c r="J328" t="str">
        <f>CONCATENATE(LEFT(CONCATENATE(" ADD "," ",N328,";"),LEN(CONCATENATE(" ADD "," ",N328,";"))-2),";")</f>
        <v xml:space="preserve"> ADD  STATUS VARCHAR(10);</v>
      </c>
      <c r="K328" s="21" t="str">
        <f>CONCATENATE(LEFT(CONCATENATE("  ALTER COLUMN  "," ",N328,";"),LEN(CONCATENATE("  ALTER COLUMN  "," ",N328,";"))-2),";")</f>
        <v xml:space="preserve">  ALTER COLUMN   STATUS VARCHAR(10);</v>
      </c>
      <c r="L328" s="12"/>
      <c r="M328" s="18" t="str">
        <f>CONCATENATE(B328,",")</f>
        <v>STATUS,</v>
      </c>
      <c r="N328" s="5" t="str">
        <f t="shared" ref="N328:N337" si="143">CONCATENATE(B328," ",C328,"(",D328,")",",")</f>
        <v>STATUS VARCHAR(10),</v>
      </c>
      <c r="O328" s="1" t="s">
        <v>3</v>
      </c>
      <c r="W328" s="17" t="str">
        <f t="shared" si="139"/>
        <v>status</v>
      </c>
      <c r="X328" s="3" t="str">
        <f t="shared" si="140"/>
        <v>"status":"",</v>
      </c>
      <c r="Y328" s="22" t="str">
        <f t="shared" si="141"/>
        <v>public static String STATUS="status";</v>
      </c>
      <c r="Z328" s="7" t="str">
        <f t="shared" si="142"/>
        <v>private String status="";</v>
      </c>
    </row>
    <row r="329" spans="2:26" ht="19.2" x14ac:dyDescent="0.45">
      <c r="B329" s="1" t="s">
        <v>4</v>
      </c>
      <c r="C329" s="1" t="s">
        <v>1</v>
      </c>
      <c r="D329" s="4">
        <v>30</v>
      </c>
      <c r="I329" t="str">
        <f>I328</f>
        <v>ALTER TABLE TM_TASK_SPRINT</v>
      </c>
      <c r="J329" t="str">
        <f>CONCATENATE(LEFT(CONCATENATE(" ADD "," ",N329,";"),LEN(CONCATENATE(" ADD "," ",N329,";"))-2),";")</f>
        <v xml:space="preserve"> ADD  INSERT_DATE VARCHAR(30);</v>
      </c>
      <c r="K329" s="21" t="str">
        <f>CONCATENATE(LEFT(CONCATENATE("  ALTER COLUMN  "," ",N329,";"),LEN(CONCATENATE("  ALTER COLUMN  "," ",N329,";"))-2),";")</f>
        <v xml:space="preserve">  ALTER COLUMN   INSERT_DATE VARCHAR(30);</v>
      </c>
      <c r="L329" s="12"/>
      <c r="M329" s="18" t="str">
        <f>CONCATENATE(B329,",")</f>
        <v>INSERT_DATE,</v>
      </c>
      <c r="N329" s="5" t="str">
        <f t="shared" si="143"/>
        <v>INSERT_DATE VARCHAR(30),</v>
      </c>
      <c r="O329" s="1" t="s">
        <v>7</v>
      </c>
      <c r="P329" t="s">
        <v>8</v>
      </c>
      <c r="W329" s="17" t="str">
        <f t="shared" si="139"/>
        <v>insertDate</v>
      </c>
      <c r="X329" s="3" t="str">
        <f t="shared" si="140"/>
        <v>"insertDate":"",</v>
      </c>
      <c r="Y329" s="22" t="str">
        <f t="shared" si="141"/>
        <v>public static String INSERT_DATE="insertDate";</v>
      </c>
      <c r="Z329" s="7" t="str">
        <f t="shared" si="142"/>
        <v>private String insertDate="";</v>
      </c>
    </row>
    <row r="330" spans="2:26" ht="19.2" x14ac:dyDescent="0.45">
      <c r="B330" s="1" t="s">
        <v>5</v>
      </c>
      <c r="C330" s="1" t="s">
        <v>1</v>
      </c>
      <c r="D330" s="4">
        <v>30</v>
      </c>
      <c r="I330" t="str">
        <f>I329</f>
        <v>ALTER TABLE TM_TASK_SPRINT</v>
      </c>
      <c r="J330" t="str">
        <f>CONCATENATE(LEFT(CONCATENATE(" ADD "," ",N330,";"),LEN(CONCATENATE(" ADD "," ",N330,";"))-2),";")</f>
        <v xml:space="preserve"> ADD  MODIFICATION_DATE VARCHAR(30);</v>
      </c>
      <c r="K330" s="21" t="str">
        <f>CONCATENATE(LEFT(CONCATENATE("  ALTER COLUMN  "," ",N330,";"),LEN(CONCATENATE("  ALTER COLUMN  "," ",N330,";"))-2),";")</f>
        <v xml:space="preserve">  ALTER COLUMN   MODIFICATION_DATE VARCHAR(30);</v>
      </c>
      <c r="L330" s="12"/>
      <c r="M330" s="18" t="str">
        <f>CONCATENATE(B330,",")</f>
        <v>MODIFICATION_DATE,</v>
      </c>
      <c r="N330" s="5" t="str">
        <f t="shared" si="143"/>
        <v>MODIFICATION_DATE VARCHAR(30),</v>
      </c>
      <c r="O330" s="1" t="s">
        <v>9</v>
      </c>
      <c r="P330" t="s">
        <v>8</v>
      </c>
      <c r="W330" s="17" t="str">
        <f t="shared" si="139"/>
        <v>modificationDate</v>
      </c>
      <c r="X330" s="3" t="str">
        <f t="shared" si="140"/>
        <v>"modificationDate":"",</v>
      </c>
      <c r="Y330" s="22" t="str">
        <f t="shared" si="141"/>
        <v>public static String MODIFICATION_DATE="modificationDate";</v>
      </c>
      <c r="Z330" s="7" t="str">
        <f t="shared" si="142"/>
        <v>private String modificationDate="";</v>
      </c>
    </row>
    <row r="331" spans="2:26" ht="19.2" x14ac:dyDescent="0.45">
      <c r="B331" s="1" t="s">
        <v>360</v>
      </c>
      <c r="C331" s="1" t="s">
        <v>1</v>
      </c>
      <c r="D331" s="4">
        <v>500</v>
      </c>
      <c r="I331">
        <f>I263</f>
        <v>0</v>
      </c>
      <c r="J331" t="str">
        <f>CONCATENATE(LEFT(CONCATENATE(" ADD "," ",N331,";"),LEN(CONCATENATE(" ADD "," ",N331,";"))-2),";")</f>
        <v xml:space="preserve"> ADD  SPRINT_NAME VARCHAR(500);</v>
      </c>
      <c r="K331" s="21" t="str">
        <f>CONCATENATE(LEFT(CONCATENATE("  ALTER COLUMN  "," ",N331,";"),LEN(CONCATENATE("  ALTER COLUMN  "," ",N331,";"))-2),";")</f>
        <v xml:space="preserve">  ALTER COLUMN   SPRINT_NAME VARCHAR(500);</v>
      </c>
      <c r="L331" s="12"/>
      <c r="M331" s="18" t="str">
        <f>CONCATENATE(B331,",")</f>
        <v>SPRINT_NAME,</v>
      </c>
      <c r="N331" s="5" t="str">
        <f t="shared" si="143"/>
        <v>SPRINT_NAME VARCHAR(500),</v>
      </c>
      <c r="O331" s="1" t="s">
        <v>366</v>
      </c>
      <c r="P331" t="s">
        <v>0</v>
      </c>
      <c r="W331" s="17" t="str">
        <f t="shared" si="139"/>
        <v>sprintName</v>
      </c>
      <c r="X331" s="3" t="str">
        <f t="shared" si="140"/>
        <v>"sprintName":"",</v>
      </c>
      <c r="Y331" s="22" t="str">
        <f t="shared" si="141"/>
        <v>public static String SPRINT_NAME="sprintName";</v>
      </c>
      <c r="Z331" s="7" t="str">
        <f t="shared" si="142"/>
        <v>private String sprintName="";</v>
      </c>
    </row>
    <row r="332" spans="2:26" ht="19.2" x14ac:dyDescent="0.45">
      <c r="B332" s="1" t="s">
        <v>361</v>
      </c>
      <c r="C332" s="1" t="s">
        <v>1</v>
      </c>
      <c r="D332" s="4">
        <v>32</v>
      </c>
      <c r="L332" s="12"/>
      <c r="M332" s="18"/>
      <c r="N332" s="5" t="str">
        <f t="shared" si="143"/>
        <v>SPRINT_START_DATE VARCHAR(32),</v>
      </c>
      <c r="O332" s="1" t="s">
        <v>366</v>
      </c>
      <c r="P332" t="s">
        <v>289</v>
      </c>
      <c r="Q332" t="s">
        <v>8</v>
      </c>
      <c r="W332" s="17" t="str">
        <f t="shared" si="139"/>
        <v>sprintStartDate</v>
      </c>
      <c r="X332" s="3" t="str">
        <f t="shared" si="140"/>
        <v>"sprintStartDate":"",</v>
      </c>
      <c r="Y332" s="22" t="str">
        <f t="shared" si="141"/>
        <v>public static String SPRINT_START_DATE="sprintStartDate";</v>
      </c>
      <c r="Z332" s="7" t="str">
        <f t="shared" si="142"/>
        <v>private String sprintStartDate="";</v>
      </c>
    </row>
    <row r="333" spans="2:26" ht="19.2" x14ac:dyDescent="0.45">
      <c r="B333" s="1" t="s">
        <v>362</v>
      </c>
      <c r="C333" s="1" t="s">
        <v>1</v>
      </c>
      <c r="D333" s="4">
        <v>32</v>
      </c>
      <c r="I333" t="str">
        <f>I265</f>
        <v>ALTER TABLE TM_TASK_CATEGORY</v>
      </c>
      <c r="J333" t="str">
        <f>CONCATENATE(LEFT(CONCATENATE(" ADD "," ",N333,";"),LEN(CONCATENATE(" ADD "," ",N333,";"))-2),";")</f>
        <v xml:space="preserve"> ADD  SPRINT_END_DATE VARCHAR(32);</v>
      </c>
      <c r="K333" s="21" t="str">
        <f>CONCATENATE(LEFT(CONCATENATE("  ALTER COLUMN  "," ",N333,";"),LEN(CONCATENATE("  ALTER COLUMN  "," ",N333,";"))-2),";")</f>
        <v xml:space="preserve">  ALTER COLUMN   SPRINT_END_DATE VARCHAR(32);</v>
      </c>
      <c r="L333" s="12"/>
      <c r="M333" s="18" t="str">
        <f>CONCATENATE(B333,",")</f>
        <v>SPRINT_END_DATE,</v>
      </c>
      <c r="N333" s="5" t="str">
        <f t="shared" si="143"/>
        <v>SPRINT_END_DATE VARCHAR(32),</v>
      </c>
      <c r="O333" s="1" t="s">
        <v>366</v>
      </c>
      <c r="P333" t="s">
        <v>290</v>
      </c>
      <c r="Q333" t="s">
        <v>8</v>
      </c>
      <c r="W333" s="17" t="str">
        <f t="shared" si="139"/>
        <v>sprintEndDate</v>
      </c>
      <c r="X333" s="3" t="str">
        <f t="shared" si="140"/>
        <v>"sprintEndDate":"",</v>
      </c>
      <c r="Y333" s="22" t="str">
        <f t="shared" si="141"/>
        <v>public static String SPRINT_END_DATE="sprintEndDate";</v>
      </c>
      <c r="Z333" s="7" t="str">
        <f t="shared" si="142"/>
        <v>private String sprintEndDate="";</v>
      </c>
    </row>
    <row r="334" spans="2:26" ht="19.2" x14ac:dyDescent="0.45">
      <c r="B334" s="1" t="s">
        <v>274</v>
      </c>
      <c r="C334" s="1" t="s">
        <v>1</v>
      </c>
      <c r="D334" s="4">
        <v>54</v>
      </c>
      <c r="I334" t="str">
        <f>I266</f>
        <v>ALTER TABLE TM_TASK_CATEGORY</v>
      </c>
      <c r="J334" t="str">
        <f>CONCATENATE(LEFT(CONCATENATE(" ADD "," ",N334,";"),LEN(CONCATENATE(" ADD "," ",N334,";"))-2),";")</f>
        <v xml:space="preserve"> ADD  FK_PROJECT_ID VARCHAR(54);</v>
      </c>
      <c r="L334" s="12"/>
      <c r="M334" s="18"/>
      <c r="N334" s="5" t="str">
        <f t="shared" si="143"/>
        <v>FK_PROJECT_ID VARCHAR(54),</v>
      </c>
      <c r="O334" s="1" t="s">
        <v>10</v>
      </c>
      <c r="P334" t="s">
        <v>288</v>
      </c>
      <c r="Q334" t="s">
        <v>2</v>
      </c>
      <c r="W334" s="17" t="str">
        <f t="shared" si="139"/>
        <v>fkProjectId</v>
      </c>
      <c r="X334" s="3" t="str">
        <f t="shared" si="140"/>
        <v>"fkProjectId":"",</v>
      </c>
      <c r="Y334" s="22" t="str">
        <f t="shared" si="141"/>
        <v>public static String FK_PROJECT_ID="fkProjectId";</v>
      </c>
      <c r="Z334" s="7" t="str">
        <f t="shared" si="142"/>
        <v>private String fkProjectId="";</v>
      </c>
    </row>
    <row r="335" spans="2:26" ht="19.2" x14ac:dyDescent="0.45">
      <c r="B335" s="1" t="s">
        <v>364</v>
      </c>
      <c r="C335" s="1" t="s">
        <v>1</v>
      </c>
      <c r="D335" s="4">
        <v>54</v>
      </c>
      <c r="I335" t="str">
        <f>I267</f>
        <v>ALTER TABLE TM_TASK_CATEGORY</v>
      </c>
      <c r="J335" t="str">
        <f>CONCATENATE(LEFT(CONCATENATE(" ADD "," ",N335,";"),LEN(CONCATENATE(" ADD "," ",N335,";"))-2),";")</f>
        <v xml:space="preserve"> ADD  SPRINT_STATUS VARCHAR(54);</v>
      </c>
      <c r="L335" s="12"/>
      <c r="M335" s="18"/>
      <c r="N335" s="5" t="str">
        <f t="shared" si="143"/>
        <v>SPRINT_STATUS VARCHAR(54),</v>
      </c>
      <c r="O335" s="1" t="s">
        <v>366</v>
      </c>
      <c r="P335" t="s">
        <v>3</v>
      </c>
      <c r="W335" s="17" t="str">
        <f t="shared" si="139"/>
        <v>sprintStatus</v>
      </c>
      <c r="X335" s="3" t="str">
        <f t="shared" si="140"/>
        <v>"sprintStatus":"",</v>
      </c>
      <c r="Y335" s="22" t="str">
        <f t="shared" si="141"/>
        <v>public static String SPRINT_STATUS="sprintStatus";</v>
      </c>
      <c r="Z335" s="7" t="str">
        <f t="shared" si="142"/>
        <v>private String sprintStatus="";</v>
      </c>
    </row>
    <row r="336" spans="2:26" ht="19.2" x14ac:dyDescent="0.45">
      <c r="B336" s="1" t="s">
        <v>365</v>
      </c>
      <c r="C336" s="1" t="s">
        <v>1</v>
      </c>
      <c r="D336" s="4">
        <v>54</v>
      </c>
      <c r="I336" t="str">
        <f>I268</f>
        <v>ALTER TABLE TM_TASK_CATEGORY</v>
      </c>
      <c r="J336" t="str">
        <f>CONCATENATE(LEFT(CONCATENATE(" ADD "," ",N336,";"),LEN(CONCATENATE(" ADD "," ",N336,";"))-2),";")</f>
        <v xml:space="preserve"> ADD  SPRINT_COLOR VARCHAR(54);</v>
      </c>
      <c r="L336" s="12"/>
      <c r="M336" s="18"/>
      <c r="N336" s="5" t="str">
        <f t="shared" si="143"/>
        <v>SPRINT_COLOR VARCHAR(54),</v>
      </c>
      <c r="O336" s="1" t="s">
        <v>366</v>
      </c>
      <c r="P336" t="s">
        <v>358</v>
      </c>
      <c r="W336" s="17" t="str">
        <f t="shared" si="139"/>
        <v>sprintColor</v>
      </c>
      <c r="X336" s="3" t="str">
        <f t="shared" si="140"/>
        <v>"sprintColor":"",</v>
      </c>
      <c r="Y336" s="22" t="str">
        <f t="shared" si="141"/>
        <v>public static String SPRINT_COLOR="sprintColor";</v>
      </c>
      <c r="Z336" s="7" t="str">
        <f t="shared" si="142"/>
        <v>private String sprintColor="";</v>
      </c>
    </row>
    <row r="337" spans="2:26" ht="19.2" x14ac:dyDescent="0.45">
      <c r="B337" s="1" t="s">
        <v>363</v>
      </c>
      <c r="C337" s="1" t="s">
        <v>1</v>
      </c>
      <c r="D337" s="4">
        <v>3333</v>
      </c>
      <c r="I337" t="str">
        <f>I269</f>
        <v>ALTER TABLE TM_PROGRESS</v>
      </c>
      <c r="J337" t="str">
        <f>CONCATENATE(LEFT(CONCATENATE(" ADD "," ",N337,";"),LEN(CONCATENATE(" ADD "," ",N337,";"))-2),";")</f>
        <v xml:space="preserve"> ADD  SPRINT_DESCRIPTION VARCHAR(3333);</v>
      </c>
      <c r="L337" s="12"/>
      <c r="M337" s="18"/>
      <c r="N337" s="5" t="str">
        <f t="shared" si="143"/>
        <v>SPRINT_DESCRIPTION VARCHAR(3333),</v>
      </c>
      <c r="O337" s="1" t="s">
        <v>366</v>
      </c>
      <c r="P337" t="s">
        <v>14</v>
      </c>
      <c r="W337" s="17" t="str">
        <f t="shared" si="139"/>
        <v>sprintDescription</v>
      </c>
      <c r="X337" s="3" t="str">
        <f t="shared" si="140"/>
        <v>"sprintDescription":"",</v>
      </c>
      <c r="Y337" s="22" t="str">
        <f t="shared" si="141"/>
        <v>public static String SPRINT_DESCRIPTION="sprintDescription";</v>
      </c>
      <c r="Z337" s="7" t="str">
        <f t="shared" si="142"/>
        <v>private String sprintDescription="";</v>
      </c>
    </row>
    <row r="338" spans="2:26" ht="19.2" x14ac:dyDescent="0.45">
      <c r="B338" s="1"/>
      <c r="C338" s="1"/>
      <c r="D338" s="4"/>
      <c r="L338" s="12"/>
      <c r="M338" s="18"/>
      <c r="O338" s="1"/>
      <c r="W338" s="17"/>
    </row>
    <row r="339" spans="2:26" ht="19.2" x14ac:dyDescent="0.45">
      <c r="C339" s="1"/>
      <c r="D339" s="8"/>
      <c r="M339" s="18"/>
      <c r="N339" s="33" t="s">
        <v>130</v>
      </c>
      <c r="O339" s="1"/>
      <c r="W339" s="17"/>
    </row>
    <row r="340" spans="2:26" ht="19.2" x14ac:dyDescent="0.45">
      <c r="C340" s="1"/>
      <c r="D340" s="8"/>
      <c r="M340" s="18"/>
      <c r="N340" s="31" t="s">
        <v>126</v>
      </c>
      <c r="O340" s="1"/>
      <c r="W340" s="17"/>
    </row>
    <row r="341" spans="2:26" x14ac:dyDescent="0.3">
      <c r="B341" s="2" t="s">
        <v>517</v>
      </c>
      <c r="I341" t="str">
        <f>CONCATENATE("ALTER TABLE"," ",B341)</f>
        <v>ALTER TABLE TM_TASK_SPRINT_LIST</v>
      </c>
      <c r="J341" t="s">
        <v>293</v>
      </c>
      <c r="K341" s="26" t="str">
        <f>CONCATENATE(J341," VIEW ",B341," AS SELECT")</f>
        <v>create OR REPLACE VIEW TM_TASK_SPRINT_LIST AS SELECT</v>
      </c>
      <c r="N341" s="5" t="str">
        <f>CONCATENATE("CREATE TABLE ",B341," ","(")</f>
        <v>CREATE TABLE TM_TASK_SPRINT_LIST (</v>
      </c>
    </row>
    <row r="342" spans="2:26" ht="19.2" x14ac:dyDescent="0.45">
      <c r="B342" s="1" t="s">
        <v>2</v>
      </c>
      <c r="C342" s="1" t="s">
        <v>1</v>
      </c>
      <c r="D342" s="4">
        <v>30</v>
      </c>
      <c r="E342" s="24" t="s">
        <v>113</v>
      </c>
      <c r="I342" t="str">
        <f>I341</f>
        <v>ALTER TABLE TM_TASK_SPRINT_LIST</v>
      </c>
      <c r="K342" s="25" t="str">
        <f t="shared" ref="K342:K348" si="144">CONCATENATE(B342,",")</f>
        <v>ID,</v>
      </c>
      <c r="L342" s="12"/>
      <c r="M342" s="18" t="str">
        <f>CONCATENATE(B342,",")</f>
        <v>ID,</v>
      </c>
      <c r="N342" s="5" t="str">
        <f>CONCATENATE(B342," ",C342,"(",D342,") ",E342," ,")</f>
        <v>ID VARCHAR(30) NOT NULL ,</v>
      </c>
      <c r="O342" s="1" t="s">
        <v>2</v>
      </c>
      <c r="P342" s="6"/>
      <c r="Q342" s="6"/>
      <c r="R342" s="6"/>
      <c r="S342" s="6"/>
      <c r="T342" s="6"/>
      <c r="U342" s="6"/>
      <c r="V342" s="6"/>
      <c r="W342" s="17" t="str">
        <f t="shared" ref="W342:W353" si="145">CONCATENATE(,LOWER(O342),UPPER(LEFT(P342,1)),LOWER(RIGHT(P342,LEN(P342)-IF(LEN(P342)&gt;0,1,LEN(P342)))),UPPER(LEFT(Q342,1)),LOWER(RIGHT(Q342,LEN(Q342)-IF(LEN(Q342)&gt;0,1,LEN(Q342)))),UPPER(LEFT(R342,1)),LOWER(RIGHT(R342,LEN(R342)-IF(LEN(R342)&gt;0,1,LEN(R342)))),UPPER(LEFT(S342,1)),LOWER(RIGHT(S342,LEN(S342)-IF(LEN(S342)&gt;0,1,LEN(S342)))),UPPER(LEFT(T342,1)),LOWER(RIGHT(T342,LEN(T342)-IF(LEN(T342)&gt;0,1,LEN(T342)))),UPPER(LEFT(U342,1)),LOWER(RIGHT(U342,LEN(U342)-IF(LEN(U342)&gt;0,1,LEN(U342)))),UPPER(LEFT(V342,1)),LOWER(RIGHT(V342,LEN(V342)-IF(LEN(V342)&gt;0,1,LEN(V342)))))</f>
        <v>id</v>
      </c>
      <c r="X342" s="3" t="str">
        <f t="shared" ref="X342:X353" si="146">CONCATENATE("""",W342,"""",":","""","""",",")</f>
        <v>"id":"",</v>
      </c>
      <c r="Y342" s="22" t="str">
        <f t="shared" ref="Y342:Y353" si="147">CONCATENATE("public static String ",,B342,,"=","""",W342,""";")</f>
        <v>public static String ID="id";</v>
      </c>
      <c r="Z342" s="7" t="str">
        <f t="shared" ref="Z342:Z353" si="148">CONCATENATE("private String ",W342,"=","""""",";")</f>
        <v>private String id="";</v>
      </c>
    </row>
    <row r="343" spans="2:26" ht="19.2" x14ac:dyDescent="0.45">
      <c r="B343" s="1" t="s">
        <v>3</v>
      </c>
      <c r="C343" s="1" t="s">
        <v>1</v>
      </c>
      <c r="D343" s="4">
        <v>10</v>
      </c>
      <c r="I343" t="str">
        <f>I342</f>
        <v>ALTER TABLE TM_TASK_SPRINT_LIST</v>
      </c>
      <c r="K343" s="25" t="str">
        <f t="shared" si="144"/>
        <v>STATUS,</v>
      </c>
      <c r="L343" s="12"/>
      <c r="M343" s="18" t="str">
        <f>CONCATENATE(B343,",")</f>
        <v>STATUS,</v>
      </c>
      <c r="N343" s="5" t="str">
        <f t="shared" ref="N343:N353" si="149">CONCATENATE(B343," ",C343,"(",D343,")",",")</f>
        <v>STATUS VARCHAR(10),</v>
      </c>
      <c r="O343" s="1" t="s">
        <v>3</v>
      </c>
      <c r="W343" s="17" t="str">
        <f t="shared" si="145"/>
        <v>status</v>
      </c>
      <c r="X343" s="3" t="str">
        <f t="shared" si="146"/>
        <v>"status":"",</v>
      </c>
      <c r="Y343" s="22" t="str">
        <f t="shared" si="147"/>
        <v>public static String STATUS="status";</v>
      </c>
      <c r="Z343" s="7" t="str">
        <f t="shared" si="148"/>
        <v>private String status="";</v>
      </c>
    </row>
    <row r="344" spans="2:26" ht="19.2" x14ac:dyDescent="0.45">
      <c r="B344" s="1" t="s">
        <v>4</v>
      </c>
      <c r="C344" s="1" t="s">
        <v>1</v>
      </c>
      <c r="D344" s="4">
        <v>30</v>
      </c>
      <c r="I344" t="str">
        <f>I343</f>
        <v>ALTER TABLE TM_TASK_SPRINT_LIST</v>
      </c>
      <c r="K344" s="25" t="str">
        <f t="shared" si="144"/>
        <v>INSERT_DATE,</v>
      </c>
      <c r="L344" s="12"/>
      <c r="M344" s="18" t="str">
        <f>CONCATENATE(B344,",")</f>
        <v>INSERT_DATE,</v>
      </c>
      <c r="N344" s="5" t="str">
        <f t="shared" si="149"/>
        <v>INSERT_DATE VARCHAR(30),</v>
      </c>
      <c r="O344" s="1" t="s">
        <v>7</v>
      </c>
      <c r="P344" t="s">
        <v>8</v>
      </c>
      <c r="W344" s="17" t="str">
        <f t="shared" si="145"/>
        <v>insertDate</v>
      </c>
      <c r="X344" s="3" t="str">
        <f t="shared" si="146"/>
        <v>"insertDate":"",</v>
      </c>
      <c r="Y344" s="22" t="str">
        <f t="shared" si="147"/>
        <v>public static String INSERT_DATE="insertDate";</v>
      </c>
      <c r="Z344" s="7" t="str">
        <f t="shared" si="148"/>
        <v>private String insertDate="";</v>
      </c>
    </row>
    <row r="345" spans="2:26" ht="19.2" x14ac:dyDescent="0.45">
      <c r="B345" s="1" t="s">
        <v>5</v>
      </c>
      <c r="C345" s="1" t="s">
        <v>1</v>
      </c>
      <c r="D345" s="4">
        <v>30</v>
      </c>
      <c r="I345" t="str">
        <f>I344</f>
        <v>ALTER TABLE TM_TASK_SPRINT_LIST</v>
      </c>
      <c r="K345" s="25" t="str">
        <f t="shared" si="144"/>
        <v>MODIFICATION_DATE,</v>
      </c>
      <c r="L345" s="12"/>
      <c r="M345" s="18" t="str">
        <f>CONCATENATE(B345,",")</f>
        <v>MODIFICATION_DATE,</v>
      </c>
      <c r="N345" s="5" t="str">
        <f t="shared" si="149"/>
        <v>MODIFICATION_DATE VARCHAR(30),</v>
      </c>
      <c r="O345" s="1" t="s">
        <v>9</v>
      </c>
      <c r="P345" t="s">
        <v>8</v>
      </c>
      <c r="W345" s="17" t="str">
        <f t="shared" si="145"/>
        <v>modificationDate</v>
      </c>
      <c r="X345" s="3" t="str">
        <f t="shared" si="146"/>
        <v>"modificationDate":"",</v>
      </c>
      <c r="Y345" s="22" t="str">
        <f t="shared" si="147"/>
        <v>public static String MODIFICATION_DATE="modificationDate";</v>
      </c>
      <c r="Z345" s="7" t="str">
        <f t="shared" si="148"/>
        <v>private String modificationDate="";</v>
      </c>
    </row>
    <row r="346" spans="2:26" ht="19.2" x14ac:dyDescent="0.45">
      <c r="B346" s="1" t="s">
        <v>360</v>
      </c>
      <c r="C346" s="1" t="s">
        <v>1</v>
      </c>
      <c r="D346" s="4">
        <v>500</v>
      </c>
      <c r="I346" t="str">
        <f>I278</f>
        <v>ALTER TABLE TM_TASK_ASSIGNEE</v>
      </c>
      <c r="K346" s="25" t="str">
        <f t="shared" si="144"/>
        <v>SPRINT_NAME,</v>
      </c>
      <c r="L346" s="12"/>
      <c r="M346" s="18" t="str">
        <f>CONCATENATE(B346,",")</f>
        <v>SPRINT_NAME,</v>
      </c>
      <c r="N346" s="5" t="str">
        <f t="shared" si="149"/>
        <v>SPRINT_NAME VARCHAR(500),</v>
      </c>
      <c r="O346" s="1" t="s">
        <v>366</v>
      </c>
      <c r="P346" t="s">
        <v>0</v>
      </c>
      <c r="W346" s="17" t="str">
        <f t="shared" si="145"/>
        <v>sprintName</v>
      </c>
      <c r="X346" s="3" t="str">
        <f t="shared" si="146"/>
        <v>"sprintName":"",</v>
      </c>
      <c r="Y346" s="22" t="str">
        <f t="shared" si="147"/>
        <v>public static String SPRINT_NAME="sprintName";</v>
      </c>
      <c r="Z346" s="7" t="str">
        <f t="shared" si="148"/>
        <v>private String sprintName="";</v>
      </c>
    </row>
    <row r="347" spans="2:26" ht="19.2" x14ac:dyDescent="0.45">
      <c r="B347" s="1" t="s">
        <v>361</v>
      </c>
      <c r="C347" s="1" t="s">
        <v>1</v>
      </c>
      <c r="D347" s="4">
        <v>32</v>
      </c>
      <c r="J347" s="23"/>
      <c r="K347" s="25" t="str">
        <f t="shared" si="144"/>
        <v>SPRINT_START_DATE,</v>
      </c>
      <c r="L347" s="12"/>
      <c r="M347" s="18"/>
      <c r="N347" s="5" t="str">
        <f t="shared" si="149"/>
        <v>SPRINT_START_DATE VARCHAR(32),</v>
      </c>
      <c r="O347" s="1" t="s">
        <v>366</v>
      </c>
      <c r="P347" t="s">
        <v>289</v>
      </c>
      <c r="Q347" t="s">
        <v>8</v>
      </c>
      <c r="W347" s="17" t="str">
        <f t="shared" si="145"/>
        <v>sprintStartDate</v>
      </c>
      <c r="X347" s="3" t="str">
        <f t="shared" si="146"/>
        <v>"sprintStartDate":"",</v>
      </c>
      <c r="Y347" s="22" t="str">
        <f t="shared" si="147"/>
        <v>public static String SPRINT_START_DATE="sprintStartDate";</v>
      </c>
      <c r="Z347" s="7" t="str">
        <f t="shared" si="148"/>
        <v>private String sprintStartDate="";</v>
      </c>
    </row>
    <row r="348" spans="2:26" ht="19.2" x14ac:dyDescent="0.45">
      <c r="B348" s="1" t="s">
        <v>362</v>
      </c>
      <c r="C348" s="1" t="s">
        <v>1</v>
      </c>
      <c r="D348" s="4">
        <v>32</v>
      </c>
      <c r="I348" t="str">
        <f>I280</f>
        <v>ALTER TABLE TM_TASK_ASSIGNEE</v>
      </c>
      <c r="J348" s="23"/>
      <c r="K348" s="25" t="str">
        <f t="shared" si="144"/>
        <v>SPRINT_END_DATE,</v>
      </c>
      <c r="L348" s="12"/>
      <c r="M348" s="18" t="str">
        <f>CONCATENATE(B348,",")</f>
        <v>SPRINT_END_DATE,</v>
      </c>
      <c r="N348" s="5" t="str">
        <f t="shared" si="149"/>
        <v>SPRINT_END_DATE VARCHAR(32),</v>
      </c>
      <c r="O348" s="1" t="s">
        <v>366</v>
      </c>
      <c r="P348" t="s">
        <v>290</v>
      </c>
      <c r="Q348" t="s">
        <v>8</v>
      </c>
      <c r="W348" s="17" t="str">
        <f t="shared" si="145"/>
        <v>sprintEndDate</v>
      </c>
      <c r="X348" s="3" t="str">
        <f t="shared" si="146"/>
        <v>"sprintEndDate":"",</v>
      </c>
      <c r="Y348" s="22" t="str">
        <f t="shared" si="147"/>
        <v>public static String SPRINT_END_DATE="sprintEndDate";</v>
      </c>
      <c r="Z348" s="7" t="str">
        <f t="shared" si="148"/>
        <v>private String sprintEndDate="";</v>
      </c>
    </row>
    <row r="349" spans="2:26" ht="19.2" x14ac:dyDescent="0.45">
      <c r="B349" s="1" t="s">
        <v>274</v>
      </c>
      <c r="C349" s="1" t="s">
        <v>1</v>
      </c>
      <c r="D349" s="4">
        <v>54</v>
      </c>
      <c r="I349" t="str">
        <f>I281</f>
        <v>ALTER TABLE TM_TASK_STATUS</v>
      </c>
      <c r="J349" s="23"/>
      <c r="K349" s="25" t="str">
        <f>CONCATENATE(B349,",")</f>
        <v>FK_PROJECT_ID,</v>
      </c>
      <c r="L349" s="12"/>
      <c r="M349" s="18"/>
      <c r="N349" s="5" t="str">
        <f t="shared" si="149"/>
        <v>FK_PROJECT_ID VARCHAR(54),</v>
      </c>
      <c r="O349" s="1" t="s">
        <v>10</v>
      </c>
      <c r="P349" t="s">
        <v>288</v>
      </c>
      <c r="Q349" t="s">
        <v>2</v>
      </c>
      <c r="W349" s="17" t="str">
        <f t="shared" si="145"/>
        <v>fkProjectId</v>
      </c>
      <c r="X349" s="3" t="str">
        <f t="shared" si="146"/>
        <v>"fkProjectId":"",</v>
      </c>
      <c r="Y349" s="22" t="str">
        <f t="shared" si="147"/>
        <v>public static String FK_PROJECT_ID="fkProjectId";</v>
      </c>
      <c r="Z349" s="7" t="str">
        <f t="shared" si="148"/>
        <v>private String fkProjectId="";</v>
      </c>
    </row>
    <row r="350" spans="2:26" ht="19.2" x14ac:dyDescent="0.45">
      <c r="B350" s="1" t="s">
        <v>364</v>
      </c>
      <c r="C350" s="1" t="s">
        <v>1</v>
      </c>
      <c r="D350" s="4">
        <v>54</v>
      </c>
      <c r="I350">
        <f>I282</f>
        <v>0</v>
      </c>
      <c r="K350" s="25" t="str">
        <f>CONCATENATE(B350,",")</f>
        <v>SPRINT_STATUS,</v>
      </c>
      <c r="L350" s="12"/>
      <c r="M350" s="18"/>
      <c r="N350" s="5" t="str">
        <f t="shared" si="149"/>
        <v>SPRINT_STATUS VARCHAR(54),</v>
      </c>
      <c r="O350" s="1" t="s">
        <v>366</v>
      </c>
      <c r="P350" t="s">
        <v>3</v>
      </c>
      <c r="W350" s="17" t="str">
        <f t="shared" si="145"/>
        <v>sprintStatus</v>
      </c>
      <c r="X350" s="3" t="str">
        <f t="shared" si="146"/>
        <v>"sprintStatus":"",</v>
      </c>
      <c r="Y350" s="22" t="str">
        <f t="shared" si="147"/>
        <v>public static String SPRINT_STATUS="sprintStatus";</v>
      </c>
      <c r="Z350" s="7" t="str">
        <f t="shared" si="148"/>
        <v>private String sprintStatus="";</v>
      </c>
    </row>
    <row r="351" spans="2:26" ht="19.2" x14ac:dyDescent="0.45">
      <c r="B351" s="1" t="s">
        <v>365</v>
      </c>
      <c r="C351" s="1" t="s">
        <v>1</v>
      </c>
      <c r="D351" s="4">
        <v>54</v>
      </c>
      <c r="I351" t="str">
        <f>I283</f>
        <v>ALTER TABLE TM_TASK_PRIORITY</v>
      </c>
      <c r="K351" s="25" t="str">
        <f>CONCATENATE(B351,",")</f>
        <v>SPRINT_COLOR,</v>
      </c>
      <c r="L351" s="12"/>
      <c r="M351" s="18"/>
      <c r="N351" s="5" t="str">
        <f t="shared" si="149"/>
        <v>SPRINT_COLOR VARCHAR(54),</v>
      </c>
      <c r="O351" s="1" t="s">
        <v>366</v>
      </c>
      <c r="P351" t="s">
        <v>358</v>
      </c>
      <c r="W351" s="17" t="str">
        <f t="shared" si="145"/>
        <v>sprintColor</v>
      </c>
      <c r="X351" s="3" t="str">
        <f t="shared" si="146"/>
        <v>"sprintColor":"",</v>
      </c>
      <c r="Y351" s="22" t="str">
        <f t="shared" si="147"/>
        <v>public static String SPRINT_COLOR="sprintColor";</v>
      </c>
      <c r="Z351" s="7" t="str">
        <f t="shared" si="148"/>
        <v>private String sprintColor="";</v>
      </c>
    </row>
    <row r="352" spans="2:26" ht="19.2" x14ac:dyDescent="0.45">
      <c r="B352" s="1" t="s">
        <v>518</v>
      </c>
      <c r="C352" s="1" t="s">
        <v>1</v>
      </c>
      <c r="D352" s="4">
        <v>3333</v>
      </c>
      <c r="I352" t="str">
        <f>I283</f>
        <v>ALTER TABLE TM_TASK_PRIORITY</v>
      </c>
      <c r="K352" s="25" t="s">
        <v>519</v>
      </c>
      <c r="L352" s="12"/>
      <c r="M352" s="18"/>
      <c r="N352" s="5" t="str">
        <f>CONCATENATE(B352," ",C352,"(",D352,")",",")</f>
        <v>BACKLOG_COUNT VARCHAR(3333),</v>
      </c>
      <c r="O352" s="1" t="s">
        <v>354</v>
      </c>
      <c r="P352" t="s">
        <v>214</v>
      </c>
      <c r="W352" s="17" t="str">
        <f>CONCATENATE(,LOWER(O352),UPPER(LEFT(P352,1)),LOWER(RIGHT(P352,LEN(P352)-IF(LEN(P352)&gt;0,1,LEN(P352)))),UPPER(LEFT(Q352,1)),LOWER(RIGHT(Q352,LEN(Q352)-IF(LEN(Q352)&gt;0,1,LEN(Q352)))),UPPER(LEFT(R352,1)),LOWER(RIGHT(R352,LEN(R352)-IF(LEN(R352)&gt;0,1,LEN(R352)))),UPPER(LEFT(S352,1)),LOWER(RIGHT(S352,LEN(S352)-IF(LEN(S352)&gt;0,1,LEN(S352)))),UPPER(LEFT(T352,1)),LOWER(RIGHT(T352,LEN(T352)-IF(LEN(T352)&gt;0,1,LEN(T352)))),UPPER(LEFT(U352,1)),LOWER(RIGHT(U352,LEN(U352)-IF(LEN(U352)&gt;0,1,LEN(U352)))),UPPER(LEFT(V352,1)),LOWER(RIGHT(V352,LEN(V352)-IF(LEN(V352)&gt;0,1,LEN(V352)))))</f>
        <v>backlogCount</v>
      </c>
      <c r="X352" s="3" t="str">
        <f>CONCATENATE("""",W352,"""",":","""","""",",")</f>
        <v>"backlogCount":"",</v>
      </c>
      <c r="Y352" s="22" t="str">
        <f>CONCATENATE("public static String ",,B352,,"=","""",W352,""";")</f>
        <v>public static String BACKLOG_COUNT="backlogCount";</v>
      </c>
      <c r="Z352" s="7" t="str">
        <f>CONCATENATE("private String ",W352,"=","""""",";")</f>
        <v>private String backlogCount="";</v>
      </c>
    </row>
    <row r="353" spans="2:26" ht="19.2" x14ac:dyDescent="0.45">
      <c r="B353" s="1" t="s">
        <v>363</v>
      </c>
      <c r="C353" s="1" t="s">
        <v>1</v>
      </c>
      <c r="D353" s="4">
        <v>3333</v>
      </c>
      <c r="I353">
        <f>I284</f>
        <v>0</v>
      </c>
      <c r="K353" s="25" t="str">
        <f>CONCATENATE(B353,"")</f>
        <v>SPRINT_DESCRIPTION</v>
      </c>
      <c r="L353" s="12"/>
      <c r="M353" s="18"/>
      <c r="N353" s="5" t="str">
        <f t="shared" si="149"/>
        <v>SPRINT_DESCRIPTION VARCHAR(3333),</v>
      </c>
      <c r="O353" s="1" t="s">
        <v>366</v>
      </c>
      <c r="P353" t="s">
        <v>14</v>
      </c>
      <c r="W353" s="17" t="str">
        <f t="shared" si="145"/>
        <v>sprintDescription</v>
      </c>
      <c r="X353" s="3" t="str">
        <f t="shared" si="146"/>
        <v>"sprintDescription":"",</v>
      </c>
      <c r="Y353" s="22" t="str">
        <f t="shared" si="147"/>
        <v>public static String SPRINT_DESCRIPTION="sprintDescription";</v>
      </c>
      <c r="Z353" s="7" t="str">
        <f t="shared" si="148"/>
        <v>private String sprintDescription="";</v>
      </c>
    </row>
    <row r="354" spans="2:26" ht="19.2" x14ac:dyDescent="0.45">
      <c r="B354" s="1"/>
      <c r="C354" s="1"/>
      <c r="D354" s="4"/>
      <c r="K354" s="29" t="str">
        <f>CONCATENATE(" FROM ",LEFT(B341,LEN(B341)-5)," T")</f>
        <v xml:space="preserve"> FROM TM_TASK_SPRINT T</v>
      </c>
      <c r="L354" s="12"/>
      <c r="M354" s="18"/>
      <c r="O354" s="1"/>
      <c r="W354" s="17"/>
    </row>
    <row r="355" spans="2:26" ht="19.2" x14ac:dyDescent="0.45">
      <c r="C355" s="1"/>
      <c r="D355" s="8"/>
      <c r="K355" s="25" t="str">
        <f>CONCATENATE(B355,"")</f>
        <v/>
      </c>
      <c r="M355" s="18"/>
      <c r="N355" s="33" t="s">
        <v>130</v>
      </c>
      <c r="O355" s="1"/>
      <c r="W355" s="17"/>
    </row>
    <row r="356" spans="2:26" ht="19.2" x14ac:dyDescent="0.45">
      <c r="C356" s="1"/>
      <c r="D356" s="8"/>
      <c r="M356" s="18"/>
      <c r="N356" s="31" t="s">
        <v>126</v>
      </c>
      <c r="O356" s="1"/>
      <c r="W356" s="17"/>
    </row>
    <row r="357" spans="2:26" ht="19.2" x14ac:dyDescent="0.45">
      <c r="C357" s="14"/>
      <c r="D357" s="9"/>
      <c r="M357" s="20"/>
      <c r="W357" s="17"/>
    </row>
    <row r="358" spans="2:26" ht="19.2" x14ac:dyDescent="0.45">
      <c r="C358" s="1"/>
      <c r="D358" s="8"/>
      <c r="M358" s="18"/>
      <c r="N358" s="31"/>
      <c r="O358" s="1"/>
      <c r="W358" s="17"/>
    </row>
    <row r="359" spans="2:26" ht="19.2" x14ac:dyDescent="0.45">
      <c r="C359" s="14"/>
      <c r="D359" s="9"/>
      <c r="M359" s="20"/>
      <c r="W359" s="17"/>
    </row>
    <row r="360" spans="2:26" x14ac:dyDescent="0.3">
      <c r="B360" s="2" t="s">
        <v>320</v>
      </c>
      <c r="I360" t="str">
        <f>CONCATENATE("ALTER TABLE"," ",B360)</f>
        <v>ALTER TABLE TM_TASK_FILE</v>
      </c>
      <c r="N360" s="5" t="str">
        <f>CONCATENATE("CREATE TABLE ",B360," ","(")</f>
        <v>CREATE TABLE TM_TASK_FILE (</v>
      </c>
    </row>
    <row r="361" spans="2:26" ht="19.2" x14ac:dyDescent="0.45">
      <c r="B361" s="1" t="s">
        <v>2</v>
      </c>
      <c r="C361" s="1" t="s">
        <v>1</v>
      </c>
      <c r="D361" s="4">
        <v>30</v>
      </c>
      <c r="E361" s="24" t="s">
        <v>113</v>
      </c>
      <c r="I361" t="str">
        <f t="shared" ref="I361:I368" si="150">I360</f>
        <v>ALTER TABLE TM_TASK_FILE</v>
      </c>
      <c r="J361" t="str">
        <f t="shared" ref="J361:J369" si="151">CONCATENATE(LEFT(CONCATENATE(" ADD "," ",N361,";"),LEN(CONCATENATE(" ADD "," ",N361,";"))-2),";")</f>
        <v xml:space="preserve"> ADD  ID VARCHAR(30) NOT NULL ;</v>
      </c>
      <c r="K361" s="21" t="str">
        <f t="shared" ref="K361:K367" si="152">CONCATENATE(LEFT(CONCATENATE("  ALTER COLUMN  "," ",N361,";"),LEN(CONCATENATE("  ALTER COLUMN  "," ",N361,";"))-2),";")</f>
        <v xml:space="preserve">  ALTER COLUMN   ID VARCHAR(30) NOT NULL ;</v>
      </c>
      <c r="L361" s="12"/>
      <c r="M361" s="18" t="str">
        <f>CONCATENATE(B361,",")</f>
        <v>ID,</v>
      </c>
      <c r="N361" s="5" t="str">
        <f>CONCATENATE(B361," ",C361,"(",D361,") ",E361," ,")</f>
        <v>ID VARCHAR(30) NOT NULL ,</v>
      </c>
      <c r="O361" s="1" t="s">
        <v>2</v>
      </c>
      <c r="P361" s="6"/>
      <c r="Q361" s="6"/>
      <c r="R361" s="6"/>
      <c r="S361" s="6"/>
      <c r="T361" s="6"/>
      <c r="U361" s="6"/>
      <c r="V361" s="6"/>
      <c r="W361" s="17" t="str">
        <f t="shared" ref="W361:W369" si="153">CONCATENATE(,LOWER(O361),UPPER(LEFT(P361,1)),LOWER(RIGHT(P361,LEN(P361)-IF(LEN(P361)&gt;0,1,LEN(P361)))),UPPER(LEFT(Q361,1)),LOWER(RIGHT(Q361,LEN(Q361)-IF(LEN(Q361)&gt;0,1,LEN(Q361)))),UPPER(LEFT(R361,1)),LOWER(RIGHT(R361,LEN(R361)-IF(LEN(R361)&gt;0,1,LEN(R361)))),UPPER(LEFT(S361,1)),LOWER(RIGHT(S361,LEN(S361)-IF(LEN(S361)&gt;0,1,LEN(S361)))),UPPER(LEFT(T361,1)),LOWER(RIGHT(T361,LEN(T361)-IF(LEN(T361)&gt;0,1,LEN(T361)))),UPPER(LEFT(U361,1)),LOWER(RIGHT(U361,LEN(U361)-IF(LEN(U361)&gt;0,1,LEN(U361)))),UPPER(LEFT(V361,1)),LOWER(RIGHT(V361,LEN(V361)-IF(LEN(V361)&gt;0,1,LEN(V361)))))</f>
        <v>id</v>
      </c>
      <c r="X361" s="3" t="str">
        <f t="shared" ref="X361:X369" si="154">CONCATENATE("""",W361,"""",":","""","""",",")</f>
        <v>"id":"",</v>
      </c>
      <c r="Y361" s="22" t="str">
        <f t="shared" ref="Y361:Y369" si="155">CONCATENATE("public static String ",,B361,,"=","""",W361,""";")</f>
        <v>public static String ID="id";</v>
      </c>
      <c r="Z361" s="7" t="str">
        <f t="shared" ref="Z361:Z369" si="156">CONCATENATE("private String ",W361,"=","""""",";")</f>
        <v>private String id="";</v>
      </c>
    </row>
    <row r="362" spans="2:26" ht="19.2" x14ac:dyDescent="0.45">
      <c r="B362" s="1" t="s">
        <v>3</v>
      </c>
      <c r="C362" s="1" t="s">
        <v>1</v>
      </c>
      <c r="D362" s="4">
        <v>10</v>
      </c>
      <c r="I362" t="str">
        <f t="shared" si="150"/>
        <v>ALTER TABLE TM_TASK_FILE</v>
      </c>
      <c r="J362" t="str">
        <f t="shared" si="151"/>
        <v xml:space="preserve"> ADD  STATUS VARCHAR(10);</v>
      </c>
      <c r="K362" s="21" t="str">
        <f t="shared" si="152"/>
        <v xml:space="preserve">  ALTER COLUMN   STATUS VARCHAR(10);</v>
      </c>
      <c r="L362" s="12"/>
      <c r="M362" s="18" t="str">
        <f>CONCATENATE(B362,",")</f>
        <v>STATUS,</v>
      </c>
      <c r="N362" s="5" t="str">
        <f t="shared" ref="N362:N369" si="157">CONCATENATE(B362," ",C362,"(",D362,")",",")</f>
        <v>STATUS VARCHAR(10),</v>
      </c>
      <c r="O362" s="1" t="s">
        <v>3</v>
      </c>
      <c r="W362" s="17" t="str">
        <f t="shared" si="153"/>
        <v>status</v>
      </c>
      <c r="X362" s="3" t="str">
        <f t="shared" si="154"/>
        <v>"status":"",</v>
      </c>
      <c r="Y362" s="22" t="str">
        <f t="shared" si="155"/>
        <v>public static String STATUS="status";</v>
      </c>
      <c r="Z362" s="7" t="str">
        <f t="shared" si="156"/>
        <v>private String status="";</v>
      </c>
    </row>
    <row r="363" spans="2:26" ht="19.2" x14ac:dyDescent="0.45">
      <c r="B363" s="1" t="s">
        <v>4</v>
      </c>
      <c r="C363" s="1" t="s">
        <v>1</v>
      </c>
      <c r="D363" s="4">
        <v>30</v>
      </c>
      <c r="I363" t="str">
        <f t="shared" si="150"/>
        <v>ALTER TABLE TM_TASK_FILE</v>
      </c>
      <c r="J363" t="str">
        <f t="shared" si="151"/>
        <v xml:space="preserve"> ADD  INSERT_DATE VARCHAR(30);</v>
      </c>
      <c r="K363" s="21" t="str">
        <f t="shared" si="152"/>
        <v xml:space="preserve">  ALTER COLUMN   INSERT_DATE VARCHAR(30);</v>
      </c>
      <c r="L363" s="12"/>
      <c r="M363" s="18" t="str">
        <f>CONCATENATE(B363,",")</f>
        <v>INSERT_DATE,</v>
      </c>
      <c r="N363" s="5" t="str">
        <f t="shared" si="157"/>
        <v>INSERT_DATE VARCHAR(30),</v>
      </c>
      <c r="O363" s="1" t="s">
        <v>7</v>
      </c>
      <c r="P363" t="s">
        <v>8</v>
      </c>
      <c r="W363" s="17" t="str">
        <f t="shared" si="153"/>
        <v>insertDate</v>
      </c>
      <c r="X363" s="3" t="str">
        <f t="shared" si="154"/>
        <v>"insertDate":"",</v>
      </c>
      <c r="Y363" s="22" t="str">
        <f t="shared" si="155"/>
        <v>public static String INSERT_DATE="insertDate";</v>
      </c>
      <c r="Z363" s="7" t="str">
        <f t="shared" si="156"/>
        <v>private String insertDate="";</v>
      </c>
    </row>
    <row r="364" spans="2:26" ht="19.2" x14ac:dyDescent="0.45">
      <c r="B364" s="1" t="s">
        <v>5</v>
      </c>
      <c r="C364" s="1" t="s">
        <v>1</v>
      </c>
      <c r="D364" s="4">
        <v>30</v>
      </c>
      <c r="I364" t="str">
        <f t="shared" si="150"/>
        <v>ALTER TABLE TM_TASK_FILE</v>
      </c>
      <c r="J364" t="str">
        <f t="shared" si="151"/>
        <v xml:space="preserve"> ADD  MODIFICATION_DATE VARCHAR(30);</v>
      </c>
      <c r="K364" s="21" t="str">
        <f t="shared" si="152"/>
        <v xml:space="preserve">  ALTER COLUMN   MODIFICATION_DATE VARCHAR(30);</v>
      </c>
      <c r="L364" s="12"/>
      <c r="M364" s="18" t="str">
        <f>CONCATENATE(B364,",")</f>
        <v>MODIFICATION_DATE,</v>
      </c>
      <c r="N364" s="5" t="str">
        <f t="shared" si="157"/>
        <v>MODIFICATION_DATE VARCHAR(30),</v>
      </c>
      <c r="O364" s="1" t="s">
        <v>9</v>
      </c>
      <c r="P364" t="s">
        <v>8</v>
      </c>
      <c r="W364" s="17" t="str">
        <f t="shared" si="153"/>
        <v>modificationDate</v>
      </c>
      <c r="X364" s="3" t="str">
        <f t="shared" si="154"/>
        <v>"modificationDate":"",</v>
      </c>
      <c r="Y364" s="22" t="str">
        <f t="shared" si="155"/>
        <v>public static String MODIFICATION_DATE="modificationDate";</v>
      </c>
      <c r="Z364" s="7" t="str">
        <f t="shared" si="156"/>
        <v>private String modificationDate="";</v>
      </c>
    </row>
    <row r="365" spans="2:26" ht="19.2" x14ac:dyDescent="0.45">
      <c r="B365" s="1" t="s">
        <v>318</v>
      </c>
      <c r="C365" s="1" t="s">
        <v>1</v>
      </c>
      <c r="D365" s="4">
        <v>222</v>
      </c>
      <c r="I365" t="str">
        <f t="shared" si="150"/>
        <v>ALTER TABLE TM_TASK_FILE</v>
      </c>
      <c r="J365" t="str">
        <f t="shared" si="151"/>
        <v xml:space="preserve"> ADD  FK_TASK_ID VARCHAR(222);</v>
      </c>
      <c r="K365" s="21" t="str">
        <f t="shared" si="152"/>
        <v xml:space="preserve">  ALTER COLUMN   FK_TASK_ID VARCHAR(222);</v>
      </c>
      <c r="L365" s="12"/>
      <c r="M365" s="18" t="str">
        <f>CONCATENATE(B365,",")</f>
        <v>FK_TASK_ID,</v>
      </c>
      <c r="N365" s="5" t="str">
        <f t="shared" si="157"/>
        <v>FK_TASK_ID VARCHAR(222),</v>
      </c>
      <c r="O365" s="1" t="s">
        <v>10</v>
      </c>
      <c r="P365" t="s">
        <v>311</v>
      </c>
      <c r="Q365" t="s">
        <v>2</v>
      </c>
      <c r="W365" s="17" t="str">
        <f t="shared" si="153"/>
        <v>fkTaskId</v>
      </c>
      <c r="X365" s="3" t="str">
        <f t="shared" si="154"/>
        <v>"fkTaskId":"",</v>
      </c>
      <c r="Y365" s="22" t="str">
        <f t="shared" si="155"/>
        <v>public static String FK_TASK_ID="fkTaskId";</v>
      </c>
      <c r="Z365" s="7" t="str">
        <f t="shared" si="156"/>
        <v>private String fkTaskId="";</v>
      </c>
    </row>
    <row r="366" spans="2:26" ht="19.2" x14ac:dyDescent="0.45">
      <c r="B366" s="1" t="s">
        <v>322</v>
      </c>
      <c r="C366" s="1" t="s">
        <v>1</v>
      </c>
      <c r="D366" s="4">
        <v>444</v>
      </c>
      <c r="I366" t="str">
        <f t="shared" si="150"/>
        <v>ALTER TABLE TM_TASK_FILE</v>
      </c>
      <c r="J366" t="str">
        <f t="shared" si="151"/>
        <v xml:space="preserve"> ADD  FK_COMMENT_ID VARCHAR(444);</v>
      </c>
      <c r="K366" s="21" t="str">
        <f t="shared" si="152"/>
        <v xml:space="preserve">  ALTER COLUMN   FK_COMMENT_ID VARCHAR(444);</v>
      </c>
      <c r="L366" s="12"/>
      <c r="M366" s="18"/>
      <c r="N366" s="5" t="str">
        <f>CONCATENATE(B366," ",C366,"(",D366,")",",")</f>
        <v>FK_COMMENT_ID VARCHAR(444),</v>
      </c>
      <c r="O366" s="1" t="s">
        <v>10</v>
      </c>
      <c r="P366" t="s">
        <v>323</v>
      </c>
      <c r="Q366" t="s">
        <v>2</v>
      </c>
      <c r="W366" s="17" t="str">
        <f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fkCommentId</v>
      </c>
      <c r="X366" s="3" t="str">
        <f>CONCATENATE("""",W366,"""",":","""","""",",")</f>
        <v>"fkCommentId":"",</v>
      </c>
      <c r="Y366" s="22" t="str">
        <f>CONCATENATE("public static String ",,B366,,"=","""",W366,""";")</f>
        <v>public static String FK_COMMENT_ID="fkCommentId";</v>
      </c>
      <c r="Z366" s="7" t="str">
        <f>CONCATENATE("private String ",W366,"=","""""",";")</f>
        <v>private String fkCommentId="";</v>
      </c>
    </row>
    <row r="367" spans="2:26" ht="19.2" x14ac:dyDescent="0.45">
      <c r="B367" s="1" t="s">
        <v>734</v>
      </c>
      <c r="C367" s="1" t="s">
        <v>1</v>
      </c>
      <c r="D367" s="4">
        <v>20</v>
      </c>
      <c r="I367" t="str">
        <f t="shared" si="150"/>
        <v>ALTER TABLE TM_TASK_FILE</v>
      </c>
      <c r="J367" t="str">
        <f t="shared" si="151"/>
        <v xml:space="preserve"> ADD  IS_PINNED VARCHAR(20);</v>
      </c>
      <c r="K367" s="21" t="str">
        <f t="shared" si="152"/>
        <v xml:space="preserve">  ALTER COLUMN   IS_PINNED VARCHAR(20);</v>
      </c>
      <c r="L367" s="12"/>
      <c r="M367" s="18"/>
      <c r="N367" s="5" t="str">
        <f>CONCATENATE(B367," ",C367,"(",D367,")",",")</f>
        <v>IS_PINNED VARCHAR(20),</v>
      </c>
      <c r="O367" s="1" t="s">
        <v>112</v>
      </c>
      <c r="P367" t="s">
        <v>735</v>
      </c>
      <c r="W367" s="17" t="str">
        <f>CONCATENATE(,LOWER(O367),UPPER(LEFT(P367,1)),LOWER(RIGHT(P367,LEN(P367)-IF(LEN(P367)&gt;0,1,LEN(P367)))),UPPER(LEFT(Q367,1)),LOWER(RIGHT(Q367,LEN(Q367)-IF(LEN(Q367)&gt;0,1,LEN(Q367)))),UPPER(LEFT(R367,1)),LOWER(RIGHT(R367,LEN(R367)-IF(LEN(R367)&gt;0,1,LEN(R367)))),UPPER(LEFT(S367,1)),LOWER(RIGHT(S367,LEN(S367)-IF(LEN(S367)&gt;0,1,LEN(S367)))),UPPER(LEFT(T367,1)),LOWER(RIGHT(T367,LEN(T367)-IF(LEN(T367)&gt;0,1,LEN(T367)))),UPPER(LEFT(U367,1)),LOWER(RIGHT(U367,LEN(U367)-IF(LEN(U367)&gt;0,1,LEN(U367)))),UPPER(LEFT(V367,1)),LOWER(RIGHT(V367,LEN(V367)-IF(LEN(V367)&gt;0,1,LEN(V367)))))</f>
        <v>isPinned</v>
      </c>
      <c r="X367" s="3" t="str">
        <f>CONCATENATE("""",W367,"""",":","""","""",",")</f>
        <v>"isPinned":"",</v>
      </c>
      <c r="Y367" s="22" t="str">
        <f>CONCATENATE("public static String ",,B367,,"=","""",W367,""";")</f>
        <v>public static String IS_PINNED="isPinned";</v>
      </c>
      <c r="Z367" s="7" t="str">
        <f>CONCATENATE("private String ",W367,"=","""""",";")</f>
        <v>private String isPinned="";</v>
      </c>
    </row>
    <row r="368" spans="2:26" ht="19.2" x14ac:dyDescent="0.45">
      <c r="B368" s="1" t="s">
        <v>321</v>
      </c>
      <c r="C368" s="1" t="s">
        <v>1</v>
      </c>
      <c r="D368" s="4">
        <v>444</v>
      </c>
      <c r="I368" t="str">
        <f t="shared" si="150"/>
        <v>ALTER TABLE TM_TASK_FILE</v>
      </c>
      <c r="J368" t="str">
        <f t="shared" si="151"/>
        <v xml:space="preserve"> ADD  FILE_URL VARCHAR(444);</v>
      </c>
      <c r="L368" s="12"/>
      <c r="M368" s="18"/>
      <c r="N368" s="5" t="str">
        <f t="shared" si="157"/>
        <v>FILE_URL VARCHAR(444),</v>
      </c>
      <c r="O368" s="1" t="s">
        <v>324</v>
      </c>
      <c r="P368" t="s">
        <v>325</v>
      </c>
      <c r="W368" s="17" t="str">
        <f t="shared" si="153"/>
        <v>fileUrl</v>
      </c>
      <c r="X368" s="3" t="str">
        <f t="shared" si="154"/>
        <v>"fileUrl":"",</v>
      </c>
      <c r="Y368" s="22" t="str">
        <f t="shared" si="155"/>
        <v>public static String FILE_URL="fileUrl";</v>
      </c>
      <c r="Z368" s="7" t="str">
        <f t="shared" si="156"/>
        <v>private String fileUrl="";</v>
      </c>
    </row>
    <row r="369" spans="2:26" ht="19.2" x14ac:dyDescent="0.45">
      <c r="B369" s="1" t="s">
        <v>14</v>
      </c>
      <c r="C369" s="1" t="s">
        <v>1</v>
      </c>
      <c r="D369" s="4">
        <v>3000</v>
      </c>
      <c r="I369" t="str">
        <f>I279</f>
        <v>ALTER TABLE TM_TASK_ASSIGNEE</v>
      </c>
      <c r="J369" t="str">
        <f t="shared" si="151"/>
        <v xml:space="preserve"> ADD  DESCRIPTION VARCHAR(3000);</v>
      </c>
      <c r="K369" s="21" t="str">
        <f>CONCATENATE(LEFT(CONCATENATE("  ALTER COLUMN  "," ",N369,";"),LEN(CONCATENATE("  ALTER COLUMN  "," ",N369,";"))-2),";")</f>
        <v xml:space="preserve">  ALTER COLUMN   DESCRIPTION VARCHAR(3000);</v>
      </c>
      <c r="L369" s="12"/>
      <c r="M369" s="18" t="str">
        <f>CONCATENATE(B369,",")</f>
        <v>DESCRIPTION,</v>
      </c>
      <c r="N369" s="5" t="str">
        <f t="shared" si="157"/>
        <v>DESCRIPTION VARCHAR(3000),</v>
      </c>
      <c r="O369" s="1" t="s">
        <v>14</v>
      </c>
      <c r="W369" s="17" t="str">
        <f t="shared" si="153"/>
        <v>description</v>
      </c>
      <c r="X369" s="3" t="str">
        <f t="shared" si="154"/>
        <v>"description":"",</v>
      </c>
      <c r="Y369" s="22" t="str">
        <f t="shared" si="155"/>
        <v>public static String DESCRIPTION="description";</v>
      </c>
      <c r="Z369" s="7" t="str">
        <f t="shared" si="156"/>
        <v>private String description="";</v>
      </c>
    </row>
    <row r="370" spans="2:26" ht="19.2" x14ac:dyDescent="0.45">
      <c r="C370" s="1"/>
      <c r="D370" s="8"/>
      <c r="M370" s="18"/>
      <c r="N370" s="33" t="s">
        <v>130</v>
      </c>
      <c r="O370" s="1"/>
      <c r="W370" s="17"/>
    </row>
    <row r="371" spans="2:26" ht="19.2" x14ac:dyDescent="0.45">
      <c r="C371" s="1"/>
      <c r="D371" s="8"/>
      <c r="M371" s="18"/>
      <c r="N371" s="31" t="s">
        <v>126</v>
      </c>
      <c r="O371" s="1"/>
      <c r="W371" s="17"/>
    </row>
    <row r="372" spans="2:26" ht="19.2" x14ac:dyDescent="0.45">
      <c r="C372" s="14"/>
      <c r="D372" s="9"/>
      <c r="M372" s="20"/>
      <c r="W372" s="17"/>
    </row>
    <row r="373" spans="2:26" x14ac:dyDescent="0.3">
      <c r="B373" s="2" t="s">
        <v>326</v>
      </c>
      <c r="I373" t="str">
        <f>CONCATENATE("ALTER TABLE"," ",B373)</f>
        <v>ALTER TABLE TM_TASK_COMMENT</v>
      </c>
      <c r="N373" s="5" t="str">
        <f>CONCATENATE("CREATE TABLE ",B373," ","(")</f>
        <v>CREATE TABLE TM_TASK_COMMENT (</v>
      </c>
    </row>
    <row r="374" spans="2:26" ht="19.2" x14ac:dyDescent="0.45">
      <c r="B374" s="1" t="s">
        <v>2</v>
      </c>
      <c r="C374" s="1" t="s">
        <v>1</v>
      </c>
      <c r="D374" s="4">
        <v>30</v>
      </c>
      <c r="E374" s="24" t="s">
        <v>113</v>
      </c>
      <c r="I374" t="str">
        <f>I373</f>
        <v>ALTER TABLE TM_TASK_COMMENT</v>
      </c>
      <c r="J374" t="str">
        <f>CONCATENATE(LEFT(CONCATENATE(" ADD "," ",N374,";"),LEN(CONCATENATE(" ADD "," ",N374,";"))-2),";")</f>
        <v xml:space="preserve"> ADD  ID VARCHAR(30) NOT NULL ;</v>
      </c>
      <c r="K374" s="21" t="str">
        <f>CONCATENATE(LEFT(CONCATENATE("  ALTER COLUMN  "," ",N374,";"),LEN(CONCATENATE("  ALTER COLUMN  "," ",N374,";"))-2),";")</f>
        <v xml:space="preserve">  ALTER COLUMN   ID VARCHAR(30) NOT NULL ;</v>
      </c>
      <c r="L374" s="12"/>
      <c r="M374" s="18" t="str">
        <f>CONCATENATE(B374,",")</f>
        <v>ID,</v>
      </c>
      <c r="N374" s="5" t="str">
        <f>CONCATENATE(B374," ",C374,"(",D374,") ",E374," ,")</f>
        <v>ID VARCHAR(30) NOT NULL ,</v>
      </c>
      <c r="O374" s="1" t="s">
        <v>2</v>
      </c>
      <c r="P374" s="6"/>
      <c r="Q374" s="6"/>
      <c r="R374" s="6"/>
      <c r="S374" s="6"/>
      <c r="T374" s="6"/>
      <c r="U374" s="6"/>
      <c r="V374" s="6"/>
      <c r="W374" s="17" t="str">
        <f t="shared" ref="W374:W382" si="158"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id</v>
      </c>
      <c r="X374" s="3" t="str">
        <f t="shared" ref="X374:X382" si="159">CONCATENATE("""",W374,"""",":","""","""",",")</f>
        <v>"id":"",</v>
      </c>
      <c r="Y374" s="22" t="str">
        <f t="shared" ref="Y374:Y382" si="160">CONCATENATE("public static String ",,B374,,"=","""",W374,""";")</f>
        <v>public static String ID="id";</v>
      </c>
      <c r="Z374" s="7" t="str">
        <f t="shared" ref="Z374:Z382" si="161">CONCATENATE("private String ",W374,"=","""""",";")</f>
        <v>private String id="";</v>
      </c>
    </row>
    <row r="375" spans="2:26" ht="19.2" x14ac:dyDescent="0.45">
      <c r="B375" s="1" t="s">
        <v>3</v>
      </c>
      <c r="C375" s="1" t="s">
        <v>1</v>
      </c>
      <c r="D375" s="4">
        <v>10</v>
      </c>
      <c r="I375" t="str">
        <f t="shared" ref="I375:I383" si="162">I374</f>
        <v>ALTER TABLE TM_TASK_COMMENT</v>
      </c>
      <c r="J375" t="str">
        <f t="shared" ref="J375:J386" si="163">CONCATENATE(LEFT(CONCATENATE(" ADD "," ",N375,";"),LEN(CONCATENATE(" ADD "," ",N375,";"))-2),";")</f>
        <v xml:space="preserve"> ADD  STATUS VARCHAR(10);</v>
      </c>
      <c r="K375" s="21" t="str">
        <f>CONCATENATE(LEFT(CONCATENATE("  ALTER COLUMN  "," ",N375,";"),LEN(CONCATENATE("  ALTER COLUMN  "," ",N375,";"))-2),";")</f>
        <v xml:space="preserve">  ALTER COLUMN   STATUS VARCHAR(10);</v>
      </c>
      <c r="L375" s="12"/>
      <c r="M375" s="18" t="str">
        <f>CONCATENATE(B375,",")</f>
        <v>STATUS,</v>
      </c>
      <c r="N375" s="5" t="str">
        <f t="shared" ref="N375:N382" si="164">CONCATENATE(B375," ",C375,"(",D375,")",",")</f>
        <v>STATUS VARCHAR(10),</v>
      </c>
      <c r="O375" s="1" t="s">
        <v>3</v>
      </c>
      <c r="W375" s="17" t="str">
        <f t="shared" si="158"/>
        <v>status</v>
      </c>
      <c r="X375" s="3" t="str">
        <f t="shared" si="159"/>
        <v>"status":"",</v>
      </c>
      <c r="Y375" s="22" t="str">
        <f t="shared" si="160"/>
        <v>public static String STATUS="status";</v>
      </c>
      <c r="Z375" s="7" t="str">
        <f t="shared" si="161"/>
        <v>private String status="";</v>
      </c>
    </row>
    <row r="376" spans="2:26" ht="19.2" x14ac:dyDescent="0.45">
      <c r="B376" s="1" t="s">
        <v>4</v>
      </c>
      <c r="C376" s="1" t="s">
        <v>1</v>
      </c>
      <c r="D376" s="4">
        <v>30</v>
      </c>
      <c r="I376" t="str">
        <f t="shared" si="162"/>
        <v>ALTER TABLE TM_TASK_COMMENT</v>
      </c>
      <c r="J376" t="str">
        <f t="shared" si="163"/>
        <v xml:space="preserve"> ADD  INSERT_DATE VARCHAR(30);</v>
      </c>
      <c r="K376" s="21" t="str">
        <f>CONCATENATE(LEFT(CONCATENATE("  ALTER COLUMN  "," ",N376,";"),LEN(CONCATENATE("  ALTER COLUMN  "," ",N376,";"))-2),";")</f>
        <v xml:space="preserve">  ALTER COLUMN   INSERT_DATE VARCHAR(30);</v>
      </c>
      <c r="L376" s="12"/>
      <c r="M376" s="18" t="str">
        <f>CONCATENATE(B376,",")</f>
        <v>INSERT_DATE,</v>
      </c>
      <c r="N376" s="5" t="str">
        <f t="shared" si="164"/>
        <v>INSERT_DATE VARCHAR(30),</v>
      </c>
      <c r="O376" s="1" t="s">
        <v>7</v>
      </c>
      <c r="P376" t="s">
        <v>8</v>
      </c>
      <c r="W376" s="17" t="str">
        <f t="shared" si="158"/>
        <v>insertDate</v>
      </c>
      <c r="X376" s="3" t="str">
        <f t="shared" si="159"/>
        <v>"insertDate":"",</v>
      </c>
      <c r="Y376" s="22" t="str">
        <f t="shared" si="160"/>
        <v>public static String INSERT_DATE="insertDate";</v>
      </c>
      <c r="Z376" s="7" t="str">
        <f t="shared" si="161"/>
        <v>private String insertDate="";</v>
      </c>
    </row>
    <row r="377" spans="2:26" ht="19.2" x14ac:dyDescent="0.45">
      <c r="B377" s="1" t="s">
        <v>5</v>
      </c>
      <c r="C377" s="1" t="s">
        <v>1</v>
      </c>
      <c r="D377" s="4">
        <v>30</v>
      </c>
      <c r="I377" t="str">
        <f t="shared" si="162"/>
        <v>ALTER TABLE TM_TASK_COMMENT</v>
      </c>
      <c r="J377" t="str">
        <f t="shared" si="163"/>
        <v xml:space="preserve"> ADD  MODIFICATION_DATE VARCHAR(30);</v>
      </c>
      <c r="K377" s="21" t="str">
        <f>CONCATENATE(LEFT(CONCATENATE("  ALTER COLUMN  "," ",N377,";"),LEN(CONCATENATE("  ALTER COLUMN  "," ",N377,";"))-2),";")</f>
        <v xml:space="preserve">  ALTER COLUMN   MODIFICATION_DATE VARCHAR(30);</v>
      </c>
      <c r="L377" s="12"/>
      <c r="M377" s="18" t="str">
        <f>CONCATENATE(B377,",")</f>
        <v>MODIFICATION_DATE,</v>
      </c>
      <c r="N377" s="5" t="str">
        <f t="shared" si="164"/>
        <v>MODIFICATION_DATE VARCHAR(30),</v>
      </c>
      <c r="O377" s="1" t="s">
        <v>9</v>
      </c>
      <c r="P377" t="s">
        <v>8</v>
      </c>
      <c r="W377" s="17" t="str">
        <f t="shared" si="158"/>
        <v>modificationDate</v>
      </c>
      <c r="X377" s="3" t="str">
        <f t="shared" si="159"/>
        <v>"modificationDate":"",</v>
      </c>
      <c r="Y377" s="22" t="str">
        <f t="shared" si="160"/>
        <v>public static String MODIFICATION_DATE="modificationDate";</v>
      </c>
      <c r="Z377" s="7" t="str">
        <f t="shared" si="161"/>
        <v>private String modificationDate="";</v>
      </c>
    </row>
    <row r="378" spans="2:26" ht="19.2" x14ac:dyDescent="0.45">
      <c r="B378" s="1" t="s">
        <v>367</v>
      </c>
      <c r="C378" s="1" t="s">
        <v>1</v>
      </c>
      <c r="D378" s="4">
        <v>222</v>
      </c>
      <c r="I378" t="str">
        <f t="shared" si="162"/>
        <v>ALTER TABLE TM_TASK_COMMENT</v>
      </c>
      <c r="J378" t="str">
        <f t="shared" si="163"/>
        <v xml:space="preserve"> ADD  FK_BACKLOG_ID VARCHAR(222);</v>
      </c>
      <c r="K378" s="21" t="str">
        <f>CONCATENATE(LEFT(CONCATENATE("  ALTER COLUMN  "," ",N378,";"),LEN(CONCATENATE("  ALTER COLUMN  "," ",N378,";"))-2),";")</f>
        <v xml:space="preserve">  ALTER COLUMN   FK_BACKLOG_ID VARCHAR(222);</v>
      </c>
      <c r="L378" s="12"/>
      <c r="M378" s="18" t="str">
        <f>CONCATENATE(B378,",")</f>
        <v>FK_BACKLOG_ID,</v>
      </c>
      <c r="N378" s="5" t="str">
        <f t="shared" si="164"/>
        <v>FK_BACKLOG_ID VARCHAR(222),</v>
      </c>
      <c r="O378" s="1" t="s">
        <v>10</v>
      </c>
      <c r="P378" t="s">
        <v>354</v>
      </c>
      <c r="Q378" t="s">
        <v>2</v>
      </c>
      <c r="W378" s="17" t="str">
        <f t="shared" si="158"/>
        <v>fkBacklogId</v>
      </c>
      <c r="X378" s="3" t="str">
        <f t="shared" si="159"/>
        <v>"fkBacklogId":"",</v>
      </c>
      <c r="Y378" s="22" t="str">
        <f t="shared" si="160"/>
        <v>public static String FK_BACKLOG_ID="fkBacklogId";</v>
      </c>
      <c r="Z378" s="7" t="str">
        <f t="shared" si="161"/>
        <v>private String fkBacklogId="";</v>
      </c>
    </row>
    <row r="379" spans="2:26" ht="19.2" x14ac:dyDescent="0.45">
      <c r="B379" s="1" t="s">
        <v>11</v>
      </c>
      <c r="C379" s="1" t="s">
        <v>1</v>
      </c>
      <c r="D379" s="4">
        <v>444</v>
      </c>
      <c r="I379" t="str">
        <f t="shared" si="162"/>
        <v>ALTER TABLE TM_TASK_COMMENT</v>
      </c>
      <c r="J379" t="str">
        <f t="shared" si="163"/>
        <v xml:space="preserve"> ADD  FK_USER_ID VARCHAR(444);</v>
      </c>
      <c r="L379" s="12"/>
      <c r="M379" s="18"/>
      <c r="N379" s="5" t="str">
        <f t="shared" si="164"/>
        <v>FK_USER_ID VARCHAR(444),</v>
      </c>
      <c r="O379" s="1" t="s">
        <v>10</v>
      </c>
      <c r="P379" t="s">
        <v>12</v>
      </c>
      <c r="Q379" t="s">
        <v>2</v>
      </c>
      <c r="W379" s="17" t="str">
        <f t="shared" si="158"/>
        <v>fkUserId</v>
      </c>
      <c r="X379" s="3" t="str">
        <f t="shared" si="159"/>
        <v>"fkUserId":"",</v>
      </c>
      <c r="Y379" s="22" t="str">
        <f t="shared" si="160"/>
        <v>public static String FK_USER_ID="fkUserId";</v>
      </c>
      <c r="Z379" s="7" t="str">
        <f t="shared" si="161"/>
        <v>private String fkUserId="";</v>
      </c>
    </row>
    <row r="380" spans="2:26" ht="19.2" x14ac:dyDescent="0.45">
      <c r="B380" s="1" t="s">
        <v>323</v>
      </c>
      <c r="C380" s="1" t="s">
        <v>1</v>
      </c>
      <c r="D380" s="4">
        <v>3000</v>
      </c>
      <c r="I380" t="str">
        <f t="shared" si="162"/>
        <v>ALTER TABLE TM_TASK_COMMENT</v>
      </c>
      <c r="J380" t="str">
        <f t="shared" si="163"/>
        <v xml:space="preserve"> ADD  COMMENT VARCHAR(3000);</v>
      </c>
      <c r="L380" s="12"/>
      <c r="M380" s="18"/>
      <c r="N380" s="5" t="str">
        <f t="shared" si="164"/>
        <v>COMMENT VARCHAR(3000),</v>
      </c>
      <c r="O380" s="1" t="s">
        <v>323</v>
      </c>
      <c r="W380" s="17" t="str">
        <f t="shared" si="158"/>
        <v>comment</v>
      </c>
      <c r="X380" s="3" t="str">
        <f t="shared" si="159"/>
        <v>"comment":"",</v>
      </c>
      <c r="Y380" s="22" t="str">
        <f t="shared" si="160"/>
        <v>public static String COMMENT="comment";</v>
      </c>
      <c r="Z380" s="7" t="str">
        <f t="shared" si="161"/>
        <v>private String comment="";</v>
      </c>
    </row>
    <row r="381" spans="2:26" ht="19.2" x14ac:dyDescent="0.45">
      <c r="B381" s="1" t="s">
        <v>327</v>
      </c>
      <c r="C381" s="1" t="s">
        <v>1</v>
      </c>
      <c r="D381" s="4">
        <v>30</v>
      </c>
      <c r="I381" t="str">
        <f t="shared" si="162"/>
        <v>ALTER TABLE TM_TASK_COMMENT</v>
      </c>
      <c r="J381" t="str">
        <f t="shared" si="163"/>
        <v xml:space="preserve"> ADD  COMMENT_DATE VARCHAR(30);</v>
      </c>
      <c r="K381" s="21" t="str">
        <f>CONCATENATE(LEFT(CONCATENATE("  ALTER COLUMN  "," ",N381,";"),LEN(CONCATENATE("  ALTER COLUMN  "," ",N381,";"))-2),";")</f>
        <v xml:space="preserve">  ALTER COLUMN   COMMENT_DATE VARCHAR(30);</v>
      </c>
      <c r="L381" s="12"/>
      <c r="M381" s="18" t="str">
        <f>CONCATENATE(B381,",")</f>
        <v>COMMENT_DATE,</v>
      </c>
      <c r="N381" s="5" t="str">
        <f>CONCATENATE(B381," ",C381,"(",D381,")",",")</f>
        <v>COMMENT_DATE VARCHAR(30),</v>
      </c>
      <c r="O381" s="1" t="s">
        <v>323</v>
      </c>
      <c r="P381" t="s">
        <v>8</v>
      </c>
      <c r="W381" s="17" t="str">
        <f>CONCATENATE(,LOWER(O381),UPPER(LEFT(P381,1)),LOWER(RIGHT(P381,LEN(P381)-IF(LEN(P381)&gt;0,1,LEN(P381)))),UPPER(LEFT(Q381,1)),LOWER(RIGHT(Q381,LEN(Q381)-IF(LEN(Q381)&gt;0,1,LEN(Q381)))),UPPER(LEFT(R381,1)),LOWER(RIGHT(R381,LEN(R381)-IF(LEN(R381)&gt;0,1,LEN(R381)))),UPPER(LEFT(S381,1)),LOWER(RIGHT(S381,LEN(S381)-IF(LEN(S381)&gt;0,1,LEN(S381)))),UPPER(LEFT(T381,1)),LOWER(RIGHT(T381,LEN(T381)-IF(LEN(T381)&gt;0,1,LEN(T381)))),UPPER(LEFT(U381,1)),LOWER(RIGHT(U381,LEN(U381)-IF(LEN(U381)&gt;0,1,LEN(U381)))),UPPER(LEFT(V381,1)),LOWER(RIGHT(V381,LEN(V381)-IF(LEN(V381)&gt;0,1,LEN(V381)))))</f>
        <v>commentDate</v>
      </c>
      <c r="X381" s="3" t="str">
        <f>CONCATENATE("""",W381,"""",":","""","""",",")</f>
        <v>"commentDate":"",</v>
      </c>
      <c r="Y381" s="22" t="str">
        <f>CONCATENATE("public static String ",,B381,,"=","""",W381,""";")</f>
        <v>public static String COMMENT_DATE="commentDate";</v>
      </c>
      <c r="Z381" s="7" t="str">
        <f>CONCATENATE("private String ",W381,"=","""""",";")</f>
        <v>private String commentDate="";</v>
      </c>
    </row>
    <row r="382" spans="2:26" ht="19.2" x14ac:dyDescent="0.45">
      <c r="B382" s="1" t="s">
        <v>368</v>
      </c>
      <c r="C382" s="1" t="s">
        <v>1</v>
      </c>
      <c r="D382" s="4">
        <v>30</v>
      </c>
      <c r="I382" t="str">
        <f t="shared" si="162"/>
        <v>ALTER TABLE TM_TASK_COMMENT</v>
      </c>
      <c r="J382" t="str">
        <f t="shared" si="163"/>
        <v xml:space="preserve"> ADD  COMMENT_TIME VARCHAR(30);</v>
      </c>
      <c r="K382" s="21" t="str">
        <f>CONCATENATE(LEFT(CONCATENATE("  ALTER COLUMN  "," ",N382,";"),LEN(CONCATENATE("  ALTER COLUMN  "," ",N382,";"))-2),";")</f>
        <v xml:space="preserve">  ALTER COLUMN   COMMENT_TIME VARCHAR(30);</v>
      </c>
      <c r="L382" s="12"/>
      <c r="M382" s="18" t="str">
        <f>CONCATENATE(B382,",")</f>
        <v>COMMENT_TIME,</v>
      </c>
      <c r="N382" s="5" t="str">
        <f t="shared" si="164"/>
        <v>COMMENT_TIME VARCHAR(30),</v>
      </c>
      <c r="O382" s="1" t="s">
        <v>323</v>
      </c>
      <c r="P382" t="s">
        <v>133</v>
      </c>
      <c r="W382" s="17" t="str">
        <f t="shared" si="158"/>
        <v>commentTime</v>
      </c>
      <c r="X382" s="3" t="str">
        <f t="shared" si="159"/>
        <v>"commentTime":"",</v>
      </c>
      <c r="Y382" s="22" t="str">
        <f t="shared" si="160"/>
        <v>public static String COMMENT_TIME="commentTime";</v>
      </c>
      <c r="Z382" s="7" t="str">
        <f t="shared" si="161"/>
        <v>private String commentTime="";</v>
      </c>
    </row>
    <row r="383" spans="2:26" ht="19.2" x14ac:dyDescent="0.45">
      <c r="B383" s="1" t="s">
        <v>421</v>
      </c>
      <c r="C383" s="1" t="s">
        <v>1</v>
      </c>
      <c r="D383" s="4">
        <v>444</v>
      </c>
      <c r="I383" t="str">
        <f t="shared" si="162"/>
        <v>ALTER TABLE TM_TASK_COMMENT</v>
      </c>
      <c r="J383" t="str">
        <f t="shared" si="163"/>
        <v xml:space="preserve"> ADD  COMMENT_TYPE VARCHAR(444);</v>
      </c>
      <c r="L383" s="12"/>
      <c r="M383" s="18"/>
      <c r="N383" s="5" t="str">
        <f t="shared" ref="N383:N401" si="165">CONCATENATE(B383," ",C383,"(",D383,")",",")</f>
        <v>COMMENT_TYPE VARCHAR(444),</v>
      </c>
      <c r="O383" s="1" t="s">
        <v>323</v>
      </c>
      <c r="P383" t="s">
        <v>51</v>
      </c>
      <c r="W383" s="17" t="str">
        <f t="shared" ref="W383:W401" si="166">CONCATENATE(,LOWER(O383),UPPER(LEFT(P383,1)),LOWER(RIGHT(P383,LEN(P383)-IF(LEN(P383)&gt;0,1,LEN(P383)))),UPPER(LEFT(Q383,1)),LOWER(RIGHT(Q383,LEN(Q383)-IF(LEN(Q383)&gt;0,1,LEN(Q383)))),UPPER(LEFT(R383,1)),LOWER(RIGHT(R383,LEN(R383)-IF(LEN(R383)&gt;0,1,LEN(R383)))),UPPER(LEFT(S383,1)),LOWER(RIGHT(S383,LEN(S383)-IF(LEN(S383)&gt;0,1,LEN(S383)))),UPPER(LEFT(T383,1)),LOWER(RIGHT(T383,LEN(T383)-IF(LEN(T383)&gt;0,1,LEN(T383)))),UPPER(LEFT(U383,1)),LOWER(RIGHT(U383,LEN(U383)-IF(LEN(U383)&gt;0,1,LEN(U383)))),UPPER(LEFT(V383,1)),LOWER(RIGHT(V383,LEN(V383)-IF(LEN(V383)&gt;0,1,LEN(V383)))))</f>
        <v>commentType</v>
      </c>
      <c r="X383" s="3" t="str">
        <f t="shared" ref="X383:X401" si="167">CONCATENATE("""",W383,"""",":","""","""",",")</f>
        <v>"commentType":"",</v>
      </c>
      <c r="Y383" s="22" t="str">
        <f t="shared" ref="Y383:Y401" si="168">CONCATENATE("public static String ",,B383,,"=","""",W383,""";")</f>
        <v>public static String COMMENT_TYPE="commentType";</v>
      </c>
      <c r="Z383" s="7" t="str">
        <f t="shared" ref="Z383:Z401" si="169">CONCATENATE("private String ",W383,"=","""""",";")</f>
        <v>private String commentType="";</v>
      </c>
    </row>
    <row r="384" spans="2:26" ht="19.2" x14ac:dyDescent="0.45">
      <c r="B384" s="1" t="s">
        <v>318</v>
      </c>
      <c r="C384" s="1" t="s">
        <v>1</v>
      </c>
      <c r="D384" s="4">
        <v>222</v>
      </c>
      <c r="I384" t="str">
        <f>I382</f>
        <v>ALTER TABLE TM_TASK_COMMENT</v>
      </c>
      <c r="J384" t="str">
        <f t="shared" si="163"/>
        <v xml:space="preserve"> ADD  FK_TASK_ID VARCHAR(222);</v>
      </c>
      <c r="K384" s="21" t="str">
        <f t="shared" ref="K384:K391" si="170">CONCATENATE(LEFT(CONCATENATE("  ALTER COLUMN  "," ",N384,";"),LEN(CONCATENATE("  ALTER COLUMN  "," ",N384,";"))-2),";")</f>
        <v xml:space="preserve">  ALTER COLUMN   FK_TASK_ID VARCHAR(222);</v>
      </c>
      <c r="L384" s="12"/>
      <c r="M384" s="18" t="str">
        <f>CONCATENATE(B384,",")</f>
        <v>FK_TASK_ID,</v>
      </c>
      <c r="N384" s="5" t="str">
        <f t="shared" si="165"/>
        <v>FK_TASK_ID VARCHAR(222),</v>
      </c>
      <c r="O384" s="1" t="s">
        <v>10</v>
      </c>
      <c r="P384" t="s">
        <v>311</v>
      </c>
      <c r="Q384" t="s">
        <v>2</v>
      </c>
      <c r="W384" s="17" t="str">
        <f t="shared" si="166"/>
        <v>fkTaskId</v>
      </c>
      <c r="X384" s="3" t="str">
        <f t="shared" si="167"/>
        <v>"fkTaskId":"",</v>
      </c>
      <c r="Y384" s="22" t="str">
        <f t="shared" si="168"/>
        <v>public static String FK_TASK_ID="fkTaskId";</v>
      </c>
      <c r="Z384" s="7" t="str">
        <f t="shared" si="169"/>
        <v>private String fkTaskId="";</v>
      </c>
    </row>
    <row r="385" spans="2:26" ht="19.2" x14ac:dyDescent="0.45">
      <c r="B385" s="1" t="s">
        <v>545</v>
      </c>
      <c r="C385" s="1" t="s">
        <v>1</v>
      </c>
      <c r="D385" s="4">
        <v>222</v>
      </c>
      <c r="I385" t="str">
        <f>I381</f>
        <v>ALTER TABLE TM_TASK_COMMENT</v>
      </c>
      <c r="J385" t="str">
        <f>CONCATENATE(LEFT(CONCATENATE(" ADD "," ",N385,";"),LEN(CONCATENATE(" ADD "," ",N385,";"))-2),";")</f>
        <v xml:space="preserve"> ADD  IS_BUG VARCHAR(222);</v>
      </c>
      <c r="K385" s="21" t="str">
        <f t="shared" si="170"/>
        <v xml:space="preserve">  ALTER COLUMN   IS_BUG VARCHAR(222);</v>
      </c>
      <c r="L385" s="12"/>
      <c r="M385" s="18" t="str">
        <f>CONCATENATE(B385,",")</f>
        <v>IS_BUG,</v>
      </c>
      <c r="N385" s="5" t="str">
        <f t="shared" si="165"/>
        <v>IS_BUG VARCHAR(222),</v>
      </c>
      <c r="O385" s="1" t="s">
        <v>112</v>
      </c>
      <c r="P385" t="s">
        <v>409</v>
      </c>
      <c r="W385" s="17" t="str">
        <f t="shared" si="166"/>
        <v>isBug</v>
      </c>
      <c r="X385" s="3" t="str">
        <f t="shared" si="167"/>
        <v>"isBug":"",</v>
      </c>
      <c r="Y385" s="22" t="str">
        <f t="shared" si="168"/>
        <v>public static String IS_BUG="isBug";</v>
      </c>
      <c r="Z385" s="7" t="str">
        <f t="shared" si="169"/>
        <v>private String isBug="";</v>
      </c>
    </row>
    <row r="386" spans="2:26" ht="19.2" x14ac:dyDescent="0.45">
      <c r="B386" s="1" t="s">
        <v>546</v>
      </c>
      <c r="C386" s="1" t="s">
        <v>1</v>
      </c>
      <c r="D386" s="4">
        <v>222</v>
      </c>
      <c r="I386" t="str">
        <f>I382</f>
        <v>ALTER TABLE TM_TASK_COMMENT</v>
      </c>
      <c r="J386" t="str">
        <f t="shared" si="163"/>
        <v xml:space="preserve"> ADD  IS_REQUEST VARCHAR(222);</v>
      </c>
      <c r="K386" s="21" t="str">
        <f t="shared" si="170"/>
        <v xml:space="preserve">  ALTER COLUMN   IS_REQUEST VARCHAR(222);</v>
      </c>
      <c r="L386" s="12"/>
      <c r="M386" s="18" t="str">
        <f>CONCATENATE(B386,",")</f>
        <v>IS_REQUEST,</v>
      </c>
      <c r="N386" s="5" t="str">
        <f t="shared" si="165"/>
        <v>IS_REQUEST VARCHAR(222),</v>
      </c>
      <c r="O386" s="1" t="s">
        <v>112</v>
      </c>
      <c r="P386" t="s">
        <v>547</v>
      </c>
      <c r="W386" s="17" t="str">
        <f t="shared" si="166"/>
        <v>isRequest</v>
      </c>
      <c r="X386" s="3" t="str">
        <f t="shared" si="167"/>
        <v>"isRequest":"",</v>
      </c>
      <c r="Y386" s="22" t="str">
        <f t="shared" si="168"/>
        <v>public static String IS_REQUEST="isRequest";</v>
      </c>
      <c r="Z386" s="7" t="str">
        <f t="shared" si="169"/>
        <v>private String isRequest="";</v>
      </c>
    </row>
    <row r="387" spans="2:26" ht="19.2" x14ac:dyDescent="0.45">
      <c r="B387" s="1" t="s">
        <v>544</v>
      </c>
      <c r="C387" s="1" t="s">
        <v>1</v>
      </c>
      <c r="D387" s="4">
        <v>222</v>
      </c>
      <c r="I387" t="str">
        <f>I383</f>
        <v>ALTER TABLE TM_TASK_COMMENT</v>
      </c>
      <c r="J387" t="str">
        <f>CONCATENATE(LEFT(CONCATENATE(" ADD "," ",N387,";"),LEN(CONCATENATE(" ADD "," ",N387,";"))-2),";")</f>
        <v xml:space="preserve"> ADD  IS_SUBTASK VARCHAR(222);</v>
      </c>
      <c r="K387" s="21" t="str">
        <f t="shared" si="170"/>
        <v xml:space="preserve">  ALTER COLUMN   IS_SUBTASK VARCHAR(222);</v>
      </c>
      <c r="L387" s="12"/>
      <c r="M387" s="18" t="str">
        <f>CONCATENATE(B387,",")</f>
        <v>IS_SUBTASK,</v>
      </c>
      <c r="N387" s="5" t="str">
        <f t="shared" si="165"/>
        <v>IS_SUBTASK VARCHAR(222),</v>
      </c>
      <c r="O387" s="1" t="s">
        <v>112</v>
      </c>
      <c r="P387" t="s">
        <v>548</v>
      </c>
      <c r="W387" s="17" t="str">
        <f t="shared" si="166"/>
        <v>isSubtask</v>
      </c>
      <c r="X387" s="3" t="str">
        <f t="shared" si="167"/>
        <v>"isSubtask":"",</v>
      </c>
      <c r="Y387" s="22" t="str">
        <f t="shared" si="168"/>
        <v>public static String IS_SUBTASK="isSubtask";</v>
      </c>
      <c r="Z387" s="7" t="str">
        <f t="shared" si="169"/>
        <v>private String isSubtask="";</v>
      </c>
    </row>
    <row r="388" spans="2:26" ht="19.2" x14ac:dyDescent="0.45">
      <c r="B388" s="1" t="s">
        <v>620</v>
      </c>
      <c r="C388" s="1" t="s">
        <v>1</v>
      </c>
      <c r="D388" s="4">
        <v>444</v>
      </c>
      <c r="I388" t="str">
        <f>I384</f>
        <v>ALTER TABLE TM_TASK_COMMENT</v>
      </c>
      <c r="J388" t="str">
        <f>CONCATENATE(LEFT(CONCATENATE(" ADD "," ",N388,";"),LEN(CONCATENATE(" ADD "," ",N388,";"))-2),";")</f>
        <v xml:space="preserve"> ADD  IS_NOTIFIED_BUG VARCHAR(444);</v>
      </c>
      <c r="K388" s="21" t="str">
        <f t="shared" si="170"/>
        <v xml:space="preserve">  ALTER COLUMN   IS_NOTIFIED_BUG VARCHAR(444);</v>
      </c>
      <c r="L388" s="12"/>
      <c r="M388" s="18"/>
      <c r="N388" s="5" t="str">
        <f>CONCATENATE(B388," ",C388,"(",D388,")",",")</f>
        <v>IS_NOTIFIED_BUG VARCHAR(444),</v>
      </c>
      <c r="O388" s="1" t="s">
        <v>112</v>
      </c>
      <c r="P388" t="s">
        <v>574</v>
      </c>
      <c r="Q388" t="s">
        <v>409</v>
      </c>
      <c r="W388" s="17" t="str">
        <f>CONCATENATE(,LOWER(O388),UPPER(LEFT(P388,1)),LOWER(RIGHT(P388,LEN(P388)-IF(LEN(P388)&gt;0,1,LEN(P388)))),UPPER(LEFT(Q388,1)),LOWER(RIGHT(Q388,LEN(Q388)-IF(LEN(Q388)&gt;0,1,LEN(Q388)))),UPPER(LEFT(R388,1)),LOWER(RIGHT(R388,LEN(R388)-IF(LEN(R388)&gt;0,1,LEN(R388)))),UPPER(LEFT(S388,1)),LOWER(RIGHT(S388,LEN(S388)-IF(LEN(S388)&gt;0,1,LEN(S388)))),UPPER(LEFT(T388,1)),LOWER(RIGHT(T388,LEN(T388)-IF(LEN(T388)&gt;0,1,LEN(T388)))),UPPER(LEFT(U388,1)),LOWER(RIGHT(U388,LEN(U388)-IF(LEN(U388)&gt;0,1,LEN(U388)))),UPPER(LEFT(V388,1)),LOWER(RIGHT(V388,LEN(V388)-IF(LEN(V388)&gt;0,1,LEN(V388)))))</f>
        <v>isNotifiedBug</v>
      </c>
      <c r="X388" s="3" t="str">
        <f>CONCATENATE("""",W388,"""",":","""","""",",")</f>
        <v>"isNotifiedBug":"",</v>
      </c>
      <c r="Y388" s="22" t="str">
        <f>CONCATENATE("public static String ",,B388,,"=","""",W388,""";")</f>
        <v>public static String IS_NOTIFIED_BUG="isNotifiedBug";</v>
      </c>
      <c r="Z388" s="7" t="str">
        <f>CONCATENATE("private String ",W388,"=","""""",";")</f>
        <v>private String isNotifiedBug="";</v>
      </c>
    </row>
    <row r="389" spans="2:26" ht="19.2" x14ac:dyDescent="0.45">
      <c r="B389" s="1" t="s">
        <v>689</v>
      </c>
      <c r="C389" s="1" t="s">
        <v>1</v>
      </c>
      <c r="D389" s="4">
        <v>444</v>
      </c>
      <c r="I389" t="str">
        <f>I385</f>
        <v>ALTER TABLE TM_TASK_COMMENT</v>
      </c>
      <c r="J389" t="str">
        <f>CONCATENATE(LEFT(CONCATENATE(" ADD "," ",N389,";"),LEN(CONCATENATE(" ADD "," ",N389,";"))-2),";")</f>
        <v xml:space="preserve"> ADD  IS_NOTIFIED_REQUEST VARCHAR(444);</v>
      </c>
      <c r="K389" s="21" t="str">
        <f t="shared" si="170"/>
        <v xml:space="preserve">  ALTER COLUMN   IS_NOTIFIED_REQUEST VARCHAR(444);</v>
      </c>
      <c r="L389" s="12"/>
      <c r="M389" s="18"/>
      <c r="N389" s="5" t="str">
        <f>CONCATENATE(B389," ",C389,"(",D389,")",",")</f>
        <v>IS_NOTIFIED_REQUEST VARCHAR(444),</v>
      </c>
      <c r="O389" s="1" t="s">
        <v>112</v>
      </c>
      <c r="P389" t="s">
        <v>574</v>
      </c>
      <c r="Q389" t="s">
        <v>547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isNotifiedRequest</v>
      </c>
      <c r="X389" s="3" t="str">
        <f>CONCATENATE("""",W389,"""",":","""","""",",")</f>
        <v>"isNotifiedRequest":"",</v>
      </c>
      <c r="Y389" s="22" t="str">
        <f>CONCATENATE("public static String ",,B389,,"=","""",W389,""";")</f>
        <v>public static String IS_NOTIFIED_REQUEST="isNotifiedRequest";</v>
      </c>
      <c r="Z389" s="7" t="str">
        <f>CONCATENATE("private String ",W389,"=","""""",";")</f>
        <v>private String isNotifiedRequest="";</v>
      </c>
    </row>
    <row r="390" spans="2:26" ht="19.2" x14ac:dyDescent="0.45">
      <c r="B390" s="1" t="s">
        <v>400</v>
      </c>
      <c r="C390" s="1" t="s">
        <v>1</v>
      </c>
      <c r="D390" s="4">
        <v>50</v>
      </c>
      <c r="I390" t="str">
        <f>I384</f>
        <v>ALTER TABLE TM_TASK_COMMENT</v>
      </c>
      <c r="J390" t="str">
        <f t="shared" ref="J390:J400" si="171">CONCATENATE(LEFT(CONCATENATE(" ADD "," ",N390,";"),LEN(CONCATENATE(" ADD "," ",N390,";"))-2),";")</f>
        <v xml:space="preserve"> ADD  ESTIMATED_HOURS VARCHAR(50);</v>
      </c>
      <c r="K390" s="21" t="str">
        <f t="shared" si="170"/>
        <v xml:space="preserve">  ALTER COLUMN   ESTIMATED_HOURS VARCHAR(50);</v>
      </c>
      <c r="L390" s="12"/>
      <c r="M390" s="18" t="str">
        <f>CONCATENATE(B390,",")</f>
        <v>ESTIMATED_HOURS,</v>
      </c>
      <c r="N390" s="5" t="str">
        <f t="shared" si="165"/>
        <v>ESTIMATED_HOURS VARCHAR(50),</v>
      </c>
      <c r="O390" s="1" t="s">
        <v>405</v>
      </c>
      <c r="P390" t="s">
        <v>406</v>
      </c>
      <c r="W390" s="17" t="str">
        <f t="shared" si="166"/>
        <v>estimatedHours</v>
      </c>
      <c r="X390" s="3" t="str">
        <f t="shared" si="167"/>
        <v>"estimatedHours":"",</v>
      </c>
      <c r="Y390" s="22" t="str">
        <f t="shared" si="168"/>
        <v>public static String ESTIMATED_HOURS="estimatedHours";</v>
      </c>
      <c r="Z390" s="7" t="str">
        <f t="shared" si="169"/>
        <v>private String estimatedHours="";</v>
      </c>
    </row>
    <row r="391" spans="2:26" ht="19.2" x14ac:dyDescent="0.45">
      <c r="B391" s="1" t="s">
        <v>401</v>
      </c>
      <c r="C391" s="1" t="s">
        <v>1</v>
      </c>
      <c r="D391" s="4">
        <v>50</v>
      </c>
      <c r="I391" t="str">
        <f>I385</f>
        <v>ALTER TABLE TM_TASK_COMMENT</v>
      </c>
      <c r="J391" t="str">
        <f t="shared" si="171"/>
        <v xml:space="preserve"> ADD  SPENT_HOURS VARCHAR(50);</v>
      </c>
      <c r="K391" s="21" t="str">
        <f t="shared" si="170"/>
        <v xml:space="preserve">  ALTER COLUMN   SPENT_HOURS VARCHAR(50);</v>
      </c>
      <c r="L391" s="12"/>
      <c r="M391" s="18" t="str">
        <f>CONCATENATE(B391,",")</f>
        <v>SPENT_HOURS,</v>
      </c>
      <c r="N391" s="5" t="str">
        <f t="shared" si="165"/>
        <v>SPENT_HOURS VARCHAR(50),</v>
      </c>
      <c r="O391" s="1" t="s">
        <v>407</v>
      </c>
      <c r="P391" t="s">
        <v>406</v>
      </c>
      <c r="W391" s="17" t="str">
        <f t="shared" si="166"/>
        <v>spentHours</v>
      </c>
      <c r="X391" s="3" t="str">
        <f t="shared" si="167"/>
        <v>"spentHours":"",</v>
      </c>
      <c r="Y391" s="22" t="str">
        <f t="shared" si="168"/>
        <v>public static String SPENT_HOURS="spentHours";</v>
      </c>
      <c r="Z391" s="7" t="str">
        <f t="shared" si="169"/>
        <v>private String spentHours="";</v>
      </c>
    </row>
    <row r="392" spans="2:26" ht="19.2" x14ac:dyDescent="0.45">
      <c r="B392" s="8" t="s">
        <v>275</v>
      </c>
      <c r="C392" s="1" t="s">
        <v>1</v>
      </c>
      <c r="D392" s="12">
        <v>40</v>
      </c>
      <c r="I392" t="str">
        <f>I386</f>
        <v>ALTER TABLE TM_TASK_COMMENT</v>
      </c>
      <c r="J392" t="str">
        <f t="shared" si="171"/>
        <v xml:space="preserve"> ADD  UPDATED_BY VARCHAR(40);</v>
      </c>
      <c r="L392" s="14"/>
      <c r="M392" s="18" t="str">
        <f t="shared" ref="M392:M397" si="172">CONCATENATE(B392,",")</f>
        <v>UPDATED_BY,</v>
      </c>
      <c r="N392" s="5" t="str">
        <f t="shared" si="165"/>
        <v>UPDATED_BY VARCHAR(40),</v>
      </c>
      <c r="O392" s="1" t="s">
        <v>315</v>
      </c>
      <c r="P392" t="s">
        <v>128</v>
      </c>
      <c r="W392" s="17" t="str">
        <f t="shared" si="166"/>
        <v>updatedBy</v>
      </c>
      <c r="X392" s="3" t="str">
        <f t="shared" si="167"/>
        <v>"updatedBy":"",</v>
      </c>
      <c r="Y392" s="22" t="str">
        <f t="shared" si="168"/>
        <v>public static String UPDATED_BY="updatedBy";</v>
      </c>
      <c r="Z392" s="7" t="str">
        <f t="shared" si="169"/>
        <v>private String updatedBy="";</v>
      </c>
    </row>
    <row r="393" spans="2:26" ht="19.2" x14ac:dyDescent="0.45">
      <c r="B393" s="8" t="s">
        <v>276</v>
      </c>
      <c r="C393" s="1" t="s">
        <v>1</v>
      </c>
      <c r="D393" s="12">
        <v>42</v>
      </c>
      <c r="I393" t="str">
        <f>I385</f>
        <v>ALTER TABLE TM_TASK_COMMENT</v>
      </c>
      <c r="J393" t="str">
        <f>CONCATENATE(LEFT(CONCATENATE(" ADD "," ",N393,";"),LEN(CONCATENATE(" ADD "," ",N393,";"))-2),";")</f>
        <v xml:space="preserve"> ADD  LAST_UPDATED_DATE VARCHAR(42);</v>
      </c>
      <c r="L393" s="14"/>
      <c r="M393" s="18" t="str">
        <f>CONCATENATE(B393,",")</f>
        <v>LAST_UPDATED_DATE,</v>
      </c>
      <c r="N393" s="5" t="str">
        <f>CONCATENATE(B393," ",C393,"(",D393,")",",")</f>
        <v>LAST_UPDATED_DATE VARCHAR(42),</v>
      </c>
      <c r="O393" s="1" t="s">
        <v>316</v>
      </c>
      <c r="P393" t="s">
        <v>315</v>
      </c>
      <c r="Q393" t="s">
        <v>8</v>
      </c>
      <c r="W393" s="17" t="str">
        <f>CONCATENATE(,LOWER(O393),UPPER(LEFT(P393,1)),LOWER(RIGHT(P393,LEN(P393)-IF(LEN(P393)&gt;0,1,LEN(P393)))),UPPER(LEFT(Q393,1)),LOWER(RIGHT(Q393,LEN(Q393)-IF(LEN(Q393)&gt;0,1,LEN(Q393)))),UPPER(LEFT(R393,1)),LOWER(RIGHT(R393,LEN(R393)-IF(LEN(R393)&gt;0,1,LEN(R393)))),UPPER(LEFT(S393,1)),LOWER(RIGHT(S393,LEN(S393)-IF(LEN(S393)&gt;0,1,LEN(S393)))),UPPER(LEFT(T393,1)),LOWER(RIGHT(T393,LEN(T393)-IF(LEN(T393)&gt;0,1,LEN(T393)))),UPPER(LEFT(U393,1)),LOWER(RIGHT(U393,LEN(U393)-IF(LEN(U393)&gt;0,1,LEN(U393)))),UPPER(LEFT(V393,1)),LOWER(RIGHT(V393,LEN(V393)-IF(LEN(V393)&gt;0,1,LEN(V393)))))</f>
        <v>lastUpdatedDate</v>
      </c>
      <c r="X393" s="3" t="str">
        <f>CONCATENATE("""",W393,"""",":","""","""",",")</f>
        <v>"lastUpdatedDate":"",</v>
      </c>
      <c r="Y393" s="22" t="str">
        <f>CONCATENATE("public static String ",,B393,,"=","""",W393,""";")</f>
        <v>public static String LAST_UPDATED_DATE="lastUpdatedDate";</v>
      </c>
      <c r="Z393" s="7" t="str">
        <f>CONCATENATE("private String ",W393,"=","""""",";")</f>
        <v>private String lastUpdatedDate="";</v>
      </c>
    </row>
    <row r="394" spans="2:26" ht="19.2" x14ac:dyDescent="0.45">
      <c r="B394" s="8" t="s">
        <v>277</v>
      </c>
      <c r="C394" s="1" t="s">
        <v>1</v>
      </c>
      <c r="D394" s="12">
        <v>111</v>
      </c>
      <c r="I394" t="str">
        <f>I388</f>
        <v>ALTER TABLE TM_TASK_COMMENT</v>
      </c>
      <c r="J394" t="str">
        <f>CONCATENATE(LEFT(CONCATENATE(" ADD "," ",N394,";"),LEN(CONCATENATE(" ADD "," ",N394,";"))-2),";")</f>
        <v xml:space="preserve"> ADD  LAST_UPDATED_TIME VARCHAR(111);</v>
      </c>
      <c r="L394" s="14"/>
      <c r="M394" s="18" t="str">
        <f>CONCATENATE(B394,",")</f>
        <v>LAST_UPDATED_TIME,</v>
      </c>
      <c r="N394" s="5" t="str">
        <f>CONCATENATE(B394," ",C394,"(",D394,")",",")</f>
        <v>LAST_UPDATED_TIME VARCHAR(111),</v>
      </c>
      <c r="O394" s="1" t="s">
        <v>316</v>
      </c>
      <c r="P394" t="s">
        <v>315</v>
      </c>
      <c r="Q394" t="s">
        <v>133</v>
      </c>
      <c r="W394" s="17" t="str">
        <f>CONCATENATE(,LOWER(O394),UPPER(LEFT(P394,1)),LOWER(RIGHT(P394,LEN(P394)-IF(LEN(P394)&gt;0,1,LEN(P394)))),UPPER(LEFT(Q394,1)),LOWER(RIGHT(Q394,LEN(Q394)-IF(LEN(Q394)&gt;0,1,LEN(Q394)))),UPPER(LEFT(R394,1)),LOWER(RIGHT(R394,LEN(R394)-IF(LEN(R394)&gt;0,1,LEN(R394)))),UPPER(LEFT(S394,1)),LOWER(RIGHT(S394,LEN(S394)-IF(LEN(S394)&gt;0,1,LEN(S394)))),UPPER(LEFT(T394,1)),LOWER(RIGHT(T394,LEN(T394)-IF(LEN(T394)&gt;0,1,LEN(T394)))),UPPER(LEFT(U394,1)),LOWER(RIGHT(U394,LEN(U394)-IF(LEN(U394)&gt;0,1,LEN(U394)))),UPPER(LEFT(V394,1)),LOWER(RIGHT(V394,LEN(V394)-IF(LEN(V394)&gt;0,1,LEN(V394)))))</f>
        <v>lastUpdatedTime</v>
      </c>
      <c r="X394" s="3" t="str">
        <f>CONCATENATE("""",W394,"""",":","""","""",",")</f>
        <v>"lastUpdatedTime":"",</v>
      </c>
      <c r="Y394" s="22" t="str">
        <f>CONCATENATE("public static String ",,B394,,"=","""",W394,""";")</f>
        <v>public static String LAST_UPDATED_TIME="lastUpdatedTime";</v>
      </c>
      <c r="Z394" s="7" t="str">
        <f>CONCATENATE("private String ",W394,"=","""""",";")</f>
        <v>private String lastUpdatedTime="";</v>
      </c>
    </row>
    <row r="395" spans="2:26" ht="19.2" x14ac:dyDescent="0.45">
      <c r="B395" s="8" t="s">
        <v>706</v>
      </c>
      <c r="C395" s="1" t="s">
        <v>1</v>
      </c>
      <c r="D395" s="12">
        <v>111</v>
      </c>
      <c r="I395" t="str">
        <f>I387</f>
        <v>ALTER TABLE TM_TASK_COMMENT</v>
      </c>
      <c r="J395" t="str">
        <f t="shared" si="171"/>
        <v xml:space="preserve"> ADD  COMMENT_JIRA_ID VARCHAR(111);</v>
      </c>
      <c r="L395" s="14"/>
      <c r="M395" s="18" t="str">
        <f t="shared" si="172"/>
        <v>COMMENT_JIRA_ID,</v>
      </c>
      <c r="N395" s="5" t="str">
        <f t="shared" si="165"/>
        <v>COMMENT_JIRA_ID VARCHAR(111),</v>
      </c>
      <c r="O395" s="1" t="s">
        <v>323</v>
      </c>
      <c r="P395" t="s">
        <v>699</v>
      </c>
      <c r="Q395" t="s">
        <v>2</v>
      </c>
      <c r="W395" s="17" t="str">
        <f t="shared" si="166"/>
        <v>commentJiraId</v>
      </c>
      <c r="X395" s="3" t="str">
        <f t="shared" si="167"/>
        <v>"commentJiraId":"",</v>
      </c>
      <c r="Y395" s="22" t="str">
        <f t="shared" si="168"/>
        <v>public static String COMMENT_JIRA_ID="commentJiraId";</v>
      </c>
      <c r="Z395" s="7" t="str">
        <f t="shared" si="169"/>
        <v>private String commentJiraId="";</v>
      </c>
    </row>
    <row r="396" spans="2:26" ht="19.2" x14ac:dyDescent="0.45">
      <c r="B396" s="8" t="s">
        <v>707</v>
      </c>
      <c r="C396" s="1" t="s">
        <v>1</v>
      </c>
      <c r="D396" s="12">
        <v>111</v>
      </c>
      <c r="I396" t="str">
        <f>I390</f>
        <v>ALTER TABLE TM_TASK_COMMENT</v>
      </c>
      <c r="J396" t="str">
        <f t="shared" si="171"/>
        <v xml:space="preserve"> ADD  COMMENT_JIRA_KEY VARCHAR(111);</v>
      </c>
      <c r="L396" s="14"/>
      <c r="M396" s="18" t="str">
        <f t="shared" si="172"/>
        <v>COMMENT_JIRA_KEY,</v>
      </c>
      <c r="N396" s="5" t="str">
        <f t="shared" si="165"/>
        <v>COMMENT_JIRA_KEY VARCHAR(111),</v>
      </c>
      <c r="O396" s="1" t="s">
        <v>323</v>
      </c>
      <c r="P396" t="s">
        <v>699</v>
      </c>
      <c r="Q396" t="s">
        <v>43</v>
      </c>
      <c r="W396" s="17" t="str">
        <f t="shared" si="166"/>
        <v>commentJiraKey</v>
      </c>
      <c r="X396" s="3" t="str">
        <f t="shared" si="167"/>
        <v>"commentJiraKey":"",</v>
      </c>
      <c r="Y396" s="22" t="str">
        <f t="shared" si="168"/>
        <v>public static String COMMENT_JIRA_KEY="commentJiraKey";</v>
      </c>
      <c r="Z396" s="7" t="str">
        <f t="shared" si="169"/>
        <v>private String commentJiraKey="";</v>
      </c>
    </row>
    <row r="397" spans="2:26" ht="19.2" x14ac:dyDescent="0.45">
      <c r="B397" s="8" t="s">
        <v>265</v>
      </c>
      <c r="C397" s="1" t="s">
        <v>1</v>
      </c>
      <c r="D397" s="12">
        <v>42</v>
      </c>
      <c r="I397" t="str">
        <f>I391</f>
        <v>ALTER TABLE TM_TASK_COMMENT</v>
      </c>
      <c r="J397" t="str">
        <f t="shared" si="171"/>
        <v xml:space="preserve"> ADD  START_DATE VARCHAR(42);</v>
      </c>
      <c r="L397" s="14"/>
      <c r="M397" s="18" t="str">
        <f t="shared" si="172"/>
        <v>START_DATE,</v>
      </c>
      <c r="N397" s="5" t="str">
        <f t="shared" si="165"/>
        <v>START_DATE VARCHAR(42),</v>
      </c>
      <c r="O397" s="1" t="s">
        <v>289</v>
      </c>
      <c r="P397" t="s">
        <v>8</v>
      </c>
      <c r="W397" s="17" t="str">
        <f t="shared" si="166"/>
        <v>startDate</v>
      </c>
      <c r="X397" s="3" t="str">
        <f t="shared" si="167"/>
        <v>"startDate":"",</v>
      </c>
      <c r="Y397" s="22" t="str">
        <f t="shared" si="168"/>
        <v>public static String START_DATE="startDate";</v>
      </c>
      <c r="Z397" s="7" t="str">
        <f t="shared" si="169"/>
        <v>private String startDate="";</v>
      </c>
    </row>
    <row r="398" spans="2:26" ht="19.2" x14ac:dyDescent="0.45">
      <c r="B398" s="8" t="s">
        <v>266</v>
      </c>
      <c r="C398" s="1" t="s">
        <v>1</v>
      </c>
      <c r="D398" s="12">
        <v>42</v>
      </c>
      <c r="I398" t="str">
        <f>I392</f>
        <v>ALTER TABLE TM_TASK_COMMENT</v>
      </c>
      <c r="J398" t="str">
        <f t="shared" si="171"/>
        <v xml:space="preserve"> ADD  START_TIME VARCHAR(42);</v>
      </c>
      <c r="L398" s="14"/>
      <c r="M398" s="18" t="str">
        <f>CONCATENATE(B398,",")</f>
        <v>START_TIME,</v>
      </c>
      <c r="N398" s="5" t="str">
        <f t="shared" si="165"/>
        <v>START_TIME VARCHAR(42),</v>
      </c>
      <c r="O398" s="1" t="s">
        <v>289</v>
      </c>
      <c r="P398" t="s">
        <v>133</v>
      </c>
      <c r="W398" s="17" t="str">
        <f t="shared" si="166"/>
        <v>startTime</v>
      </c>
      <c r="X398" s="3" t="str">
        <f t="shared" si="167"/>
        <v>"startTime":"",</v>
      </c>
      <c r="Y398" s="22" t="str">
        <f t="shared" si="168"/>
        <v>public static String START_TIME="startTime";</v>
      </c>
      <c r="Z398" s="7" t="str">
        <f t="shared" si="169"/>
        <v>private String startTime="";</v>
      </c>
    </row>
    <row r="399" spans="2:26" ht="19.2" x14ac:dyDescent="0.45">
      <c r="B399" s="8" t="s">
        <v>629</v>
      </c>
      <c r="C399" s="1" t="s">
        <v>1</v>
      </c>
      <c r="D399" s="12">
        <v>42</v>
      </c>
      <c r="I399" t="str">
        <f>I395</f>
        <v>ALTER TABLE TM_TASK_COMMENT</v>
      </c>
      <c r="J399" t="str">
        <f t="shared" si="171"/>
        <v xml:space="preserve"> ADD  START_TYPE VARCHAR(42);</v>
      </c>
      <c r="L399" s="14"/>
      <c r="M399" s="18" t="str">
        <f>CONCATENATE(B399,",")</f>
        <v>START_TYPE,</v>
      </c>
      <c r="N399" s="5" t="str">
        <f t="shared" si="165"/>
        <v>START_TYPE VARCHAR(42),</v>
      </c>
      <c r="O399" s="1" t="s">
        <v>289</v>
      </c>
      <c r="P399" t="s">
        <v>51</v>
      </c>
      <c r="W399" s="17" t="str">
        <f t="shared" si="166"/>
        <v>startType</v>
      </c>
      <c r="X399" s="3" t="str">
        <f t="shared" si="167"/>
        <v>"startType":"",</v>
      </c>
      <c r="Y399" s="22" t="str">
        <f t="shared" si="168"/>
        <v>public static String START_TYPE="startType";</v>
      </c>
      <c r="Z399" s="7" t="str">
        <f t="shared" si="169"/>
        <v>private String startType="";</v>
      </c>
    </row>
    <row r="400" spans="2:26" ht="19.2" x14ac:dyDescent="0.45">
      <c r="B400" s="8" t="s">
        <v>686</v>
      </c>
      <c r="C400" s="1" t="s">
        <v>1</v>
      </c>
      <c r="D400" s="12">
        <v>42</v>
      </c>
      <c r="I400" t="str">
        <f>I396</f>
        <v>ALTER TABLE TM_TASK_COMMENT</v>
      </c>
      <c r="J400" t="str">
        <f t="shared" si="171"/>
        <v xml:space="preserve"> ADD  COMMENT_STATUS VARCHAR(42);</v>
      </c>
      <c r="L400" s="14"/>
      <c r="M400" s="18" t="str">
        <f>CONCATENATE(B400,",")</f>
        <v>COMMENT_STATUS,</v>
      </c>
      <c r="N400" s="5" t="str">
        <f t="shared" si="165"/>
        <v>COMMENT_STATUS VARCHAR(42),</v>
      </c>
      <c r="O400" s="1" t="s">
        <v>323</v>
      </c>
      <c r="P400" t="s">
        <v>3</v>
      </c>
      <c r="W400" s="17" t="str">
        <f t="shared" si="166"/>
        <v>commentStatus</v>
      </c>
      <c r="X400" s="3" t="str">
        <f t="shared" si="167"/>
        <v>"commentStatus":"",</v>
      </c>
      <c r="Y400" s="22" t="str">
        <f t="shared" si="168"/>
        <v>public static String COMMENT_STATUS="commentStatus";</v>
      </c>
      <c r="Z400" s="7" t="str">
        <f t="shared" si="169"/>
        <v>private String commentStatus="";</v>
      </c>
    </row>
    <row r="401" spans="2:26" ht="19.2" x14ac:dyDescent="0.45">
      <c r="B401" s="1" t="s">
        <v>328</v>
      </c>
      <c r="C401" s="1" t="s">
        <v>1</v>
      </c>
      <c r="D401" s="4">
        <v>444</v>
      </c>
      <c r="L401" s="12"/>
      <c r="M401" s="18"/>
      <c r="N401" s="5" t="str">
        <f t="shared" si="165"/>
        <v>FK_PARENT_COMMENT_ID VARCHAR(444),</v>
      </c>
      <c r="O401" s="1" t="s">
        <v>10</v>
      </c>
      <c r="P401" t="s">
        <v>131</v>
      </c>
      <c r="Q401" t="s">
        <v>323</v>
      </c>
      <c r="R401" t="s">
        <v>329</v>
      </c>
      <c r="W401" s="17" t="str">
        <f t="shared" si="166"/>
        <v>fkParentCommentİd</v>
      </c>
      <c r="X401" s="3" t="str">
        <f t="shared" si="167"/>
        <v>"fkParentCommentİd":"",</v>
      </c>
      <c r="Y401" s="22" t="str">
        <f t="shared" si="168"/>
        <v>public static String FK_PARENT_COMMENT_ID="fkParentCommentİd";</v>
      </c>
      <c r="Z401" s="7" t="str">
        <f t="shared" si="169"/>
        <v>private String fkParentCommentİd="";</v>
      </c>
    </row>
    <row r="402" spans="2:26" ht="19.2" x14ac:dyDescent="0.45">
      <c r="C402" s="1"/>
      <c r="D402" s="8"/>
      <c r="M402" s="18"/>
      <c r="N402" s="33" t="s">
        <v>130</v>
      </c>
      <c r="O402" s="1"/>
      <c r="W402" s="17"/>
    </row>
    <row r="403" spans="2:26" ht="19.2" x14ac:dyDescent="0.45">
      <c r="C403" s="1"/>
      <c r="D403" s="8"/>
      <c r="M403" s="18"/>
      <c r="N403" s="31" t="s">
        <v>126</v>
      </c>
      <c r="O403" s="1"/>
      <c r="W403" s="17"/>
    </row>
    <row r="404" spans="2:26" ht="19.2" x14ac:dyDescent="0.45">
      <c r="C404" s="14"/>
      <c r="D404" s="9"/>
      <c r="M404" s="20"/>
      <c r="W404" s="17"/>
    </row>
    <row r="405" spans="2:26" x14ac:dyDescent="0.3">
      <c r="B405" s="2" t="s">
        <v>369</v>
      </c>
      <c r="I405" t="str">
        <f>CONCATENATE("ALTER TABLE"," ",B405)</f>
        <v>ALTER TABLE TM_TASK_COMMENT_LIST</v>
      </c>
      <c r="J405" t="s">
        <v>293</v>
      </c>
      <c r="K405" s="26" t="str">
        <f>CONCATENATE(J405," VIEW ",B405," AS SELECT")</f>
        <v>create OR REPLACE VIEW TM_TASK_COMMENT_LIST AS SELECT</v>
      </c>
      <c r="N405" s="5" t="str">
        <f>CONCATENATE("CREATE TABLE ",B405," ","(")</f>
        <v>CREATE TABLE TM_TASK_COMMENT_LIST (</v>
      </c>
    </row>
    <row r="406" spans="2:26" ht="19.2" x14ac:dyDescent="0.45">
      <c r="B406" s="1" t="s">
        <v>2</v>
      </c>
      <c r="C406" s="1" t="s">
        <v>1</v>
      </c>
      <c r="D406" s="4">
        <v>30</v>
      </c>
      <c r="E406" s="24" t="s">
        <v>113</v>
      </c>
      <c r="I406" t="str">
        <f>I405</f>
        <v>ALTER TABLE TM_TASK_COMMENT_LIST</v>
      </c>
      <c r="K406" s="25" t="str">
        <f t="shared" ref="K406:K433" si="173">CONCATENATE(B406,",")</f>
        <v>ID,</v>
      </c>
      <c r="L406" s="12"/>
      <c r="M406" s="18" t="str">
        <f>CONCATENATE(B406,",")</f>
        <v>ID,</v>
      </c>
      <c r="N406" s="5" t="str">
        <f>CONCATENATE(B406," ",C406,"(",D406,") ",E406," ,")</f>
        <v>ID VARCHAR(30) NOT NULL ,</v>
      </c>
      <c r="O406" s="1" t="s">
        <v>2</v>
      </c>
      <c r="P406" s="6"/>
      <c r="Q406" s="6"/>
      <c r="R406" s="6"/>
      <c r="S406" s="6"/>
      <c r="T406" s="6"/>
      <c r="U406" s="6"/>
      <c r="V406" s="6"/>
      <c r="W406" s="17" t="str">
        <f t="shared" ref="W406:W416" si="174">CONCATENATE(,LOWER(O406),UPPER(LEFT(P406,1)),LOWER(RIGHT(P406,LEN(P406)-IF(LEN(P406)&gt;0,1,LEN(P406)))),UPPER(LEFT(Q406,1)),LOWER(RIGHT(Q406,LEN(Q406)-IF(LEN(Q406)&gt;0,1,LEN(Q406)))),UPPER(LEFT(R406,1)),LOWER(RIGHT(R406,LEN(R406)-IF(LEN(R406)&gt;0,1,LEN(R406)))),UPPER(LEFT(S406,1)),LOWER(RIGHT(S406,LEN(S406)-IF(LEN(S406)&gt;0,1,LEN(S406)))),UPPER(LEFT(T406,1)),LOWER(RIGHT(T406,LEN(T406)-IF(LEN(T406)&gt;0,1,LEN(T406)))),UPPER(LEFT(U406,1)),LOWER(RIGHT(U406,LEN(U406)-IF(LEN(U406)&gt;0,1,LEN(U406)))),UPPER(LEFT(V406,1)),LOWER(RIGHT(V406,LEN(V406)-IF(LEN(V406)&gt;0,1,LEN(V406)))))</f>
        <v>id</v>
      </c>
      <c r="X406" s="3" t="str">
        <f t="shared" ref="X406:X416" si="175">CONCATENATE("""",W406,"""",":","""","""",",")</f>
        <v>"id":"",</v>
      </c>
      <c r="Y406" s="22" t="str">
        <f t="shared" ref="Y406:Y416" si="176">CONCATENATE("public static String ",,B406,,"=","""",W406,""";")</f>
        <v>public static String ID="id";</v>
      </c>
      <c r="Z406" s="7" t="str">
        <f t="shared" ref="Z406:Z416" si="177">CONCATENATE("private String ",W406,"=","""""",";")</f>
        <v>private String id="";</v>
      </c>
    </row>
    <row r="407" spans="2:26" ht="19.2" x14ac:dyDescent="0.45">
      <c r="B407" s="1" t="s">
        <v>3</v>
      </c>
      <c r="C407" s="1" t="s">
        <v>1</v>
      </c>
      <c r="D407" s="4">
        <v>10</v>
      </c>
      <c r="I407" t="str">
        <f>I406</f>
        <v>ALTER TABLE TM_TASK_COMMENT_LIST</v>
      </c>
      <c r="K407" s="25" t="str">
        <f t="shared" si="173"/>
        <v>STATUS,</v>
      </c>
      <c r="L407" s="12"/>
      <c r="M407" s="18" t="str">
        <f>CONCATENATE(B407,",")</f>
        <v>STATUS,</v>
      </c>
      <c r="N407" s="5" t="str">
        <f t="shared" ref="N407:N416" si="178">CONCATENATE(B407," ",C407,"(",D407,")",",")</f>
        <v>STATUS VARCHAR(10),</v>
      </c>
      <c r="O407" s="1" t="s">
        <v>3</v>
      </c>
      <c r="W407" s="17" t="str">
        <f t="shared" si="174"/>
        <v>status</v>
      </c>
      <c r="X407" s="3" t="str">
        <f t="shared" si="175"/>
        <v>"status":"",</v>
      </c>
      <c r="Y407" s="22" t="str">
        <f t="shared" si="176"/>
        <v>public static String STATUS="status";</v>
      </c>
      <c r="Z407" s="7" t="str">
        <f t="shared" si="177"/>
        <v>private String status="";</v>
      </c>
    </row>
    <row r="408" spans="2:26" ht="19.2" x14ac:dyDescent="0.45">
      <c r="B408" s="1" t="s">
        <v>4</v>
      </c>
      <c r="C408" s="1" t="s">
        <v>1</v>
      </c>
      <c r="D408" s="4">
        <v>30</v>
      </c>
      <c r="I408" t="str">
        <f>I407</f>
        <v>ALTER TABLE TM_TASK_COMMENT_LIST</v>
      </c>
      <c r="K408" s="25" t="str">
        <f t="shared" si="173"/>
        <v>INSERT_DATE,</v>
      </c>
      <c r="L408" s="12"/>
      <c r="M408" s="18" t="str">
        <f>CONCATENATE(B408,",")</f>
        <v>INSERT_DATE,</v>
      </c>
      <c r="N408" s="5" t="str">
        <f t="shared" si="178"/>
        <v>INSERT_DATE VARCHAR(30),</v>
      </c>
      <c r="O408" s="1" t="s">
        <v>7</v>
      </c>
      <c r="P408" t="s">
        <v>8</v>
      </c>
      <c r="W408" s="17" t="str">
        <f t="shared" si="174"/>
        <v>insertDate</v>
      </c>
      <c r="X408" s="3" t="str">
        <f t="shared" si="175"/>
        <v>"insertDate":"",</v>
      </c>
      <c r="Y408" s="22" t="str">
        <f t="shared" si="176"/>
        <v>public static String INSERT_DATE="insertDate";</v>
      </c>
      <c r="Z408" s="7" t="str">
        <f t="shared" si="177"/>
        <v>private String insertDate="";</v>
      </c>
    </row>
    <row r="409" spans="2:26" ht="19.2" x14ac:dyDescent="0.45">
      <c r="B409" s="1" t="s">
        <v>5</v>
      </c>
      <c r="C409" s="1" t="s">
        <v>1</v>
      </c>
      <c r="D409" s="4">
        <v>30</v>
      </c>
      <c r="I409" t="str">
        <f>I408</f>
        <v>ALTER TABLE TM_TASK_COMMENT_LIST</v>
      </c>
      <c r="K409" s="25" t="str">
        <f t="shared" si="173"/>
        <v>MODIFICATION_DATE,</v>
      </c>
      <c r="L409" s="12"/>
      <c r="M409" s="18" t="str">
        <f>CONCATENATE(B409,",")</f>
        <v>MODIFICATION_DATE,</v>
      </c>
      <c r="N409" s="5" t="str">
        <f t="shared" si="178"/>
        <v>MODIFICATION_DATE VARCHAR(30),</v>
      </c>
      <c r="O409" s="1" t="s">
        <v>9</v>
      </c>
      <c r="P409" t="s">
        <v>8</v>
      </c>
      <c r="W409" s="17" t="str">
        <f t="shared" si="174"/>
        <v>modificationDate</v>
      </c>
      <c r="X409" s="3" t="str">
        <f t="shared" si="175"/>
        <v>"modificationDate":"",</v>
      </c>
      <c r="Y409" s="22" t="str">
        <f t="shared" si="176"/>
        <v>public static String MODIFICATION_DATE="modificationDate";</v>
      </c>
      <c r="Z409" s="7" t="str">
        <f t="shared" si="177"/>
        <v>private String modificationDate="";</v>
      </c>
    </row>
    <row r="410" spans="2:26" ht="19.2" x14ac:dyDescent="0.45">
      <c r="B410" s="1" t="s">
        <v>367</v>
      </c>
      <c r="C410" s="1" t="s">
        <v>1</v>
      </c>
      <c r="D410" s="4">
        <v>222</v>
      </c>
      <c r="I410" t="str">
        <f>I291</f>
        <v>ALTER TABLE TM_TASK_REPORTER</v>
      </c>
      <c r="K410" s="25" t="str">
        <f t="shared" si="173"/>
        <v>FK_BACKLOG_ID,</v>
      </c>
      <c r="L410" s="12"/>
      <c r="M410" s="18" t="str">
        <f>CONCATENATE(B410,",")</f>
        <v>FK_BACKLOG_ID,</v>
      </c>
      <c r="N410" s="5" t="str">
        <f t="shared" si="178"/>
        <v>FK_BACKLOG_ID VARCHAR(222),</v>
      </c>
      <c r="O410" s="1" t="s">
        <v>10</v>
      </c>
      <c r="P410" t="s">
        <v>354</v>
      </c>
      <c r="Q410" t="s">
        <v>2</v>
      </c>
      <c r="W410" s="17" t="str">
        <f t="shared" si="174"/>
        <v>fkBacklogId</v>
      </c>
      <c r="X410" s="3" t="str">
        <f t="shared" si="175"/>
        <v>"fkBacklogId":"",</v>
      </c>
      <c r="Y410" s="22" t="str">
        <f t="shared" si="176"/>
        <v>public static String FK_BACKLOG_ID="fkBacklogId";</v>
      </c>
      <c r="Z410" s="7" t="str">
        <f t="shared" si="177"/>
        <v>private String fkBacklogId="";</v>
      </c>
    </row>
    <row r="411" spans="2:26" ht="19.2" x14ac:dyDescent="0.45">
      <c r="B411" s="1" t="s">
        <v>21</v>
      </c>
      <c r="C411" s="1" t="s">
        <v>1</v>
      </c>
      <c r="D411" s="4">
        <v>444</v>
      </c>
      <c r="J411" s="23"/>
      <c r="K411" s="25" t="s">
        <v>370</v>
      </c>
      <c r="L411" s="12"/>
      <c r="M411" s="18"/>
      <c r="N411" s="5" t="str">
        <f>CONCATENATE(B411," ",C411,"(",D411,")",",")</f>
        <v>USERNAME VARCHAR(444),</v>
      </c>
      <c r="O411" s="1" t="s">
        <v>21</v>
      </c>
      <c r="W411" s="17" t="str">
        <f>CONCATENATE(,LOWER(O411),UPPER(LEFT(P411,1)),LOWER(RIGHT(P411,LEN(P411)-IF(LEN(P411)&gt;0,1,LEN(P411)))),UPPER(LEFT(Q411,1)),LOWER(RIGHT(Q411,LEN(Q411)-IF(LEN(Q411)&gt;0,1,LEN(Q411)))),UPPER(LEFT(R411,1)),LOWER(RIGHT(R411,LEN(R411)-IF(LEN(R411)&gt;0,1,LEN(R411)))),UPPER(LEFT(S411,1)),LOWER(RIGHT(S411,LEN(S411)-IF(LEN(S411)&gt;0,1,LEN(S411)))),UPPER(LEFT(T411,1)),LOWER(RIGHT(T411,LEN(T411)-IF(LEN(T411)&gt;0,1,LEN(T411)))),UPPER(LEFT(U411,1)),LOWER(RIGHT(U411,LEN(U411)-IF(LEN(U411)&gt;0,1,LEN(U411)))),UPPER(LEFT(V411,1)),LOWER(RIGHT(V411,LEN(V411)-IF(LEN(V411)&gt;0,1,LEN(V411)))))</f>
        <v>username</v>
      </c>
      <c r="X411" s="3" t="str">
        <f>CONCATENATE("""",W411,"""",":","""","""",",")</f>
        <v>"username":"",</v>
      </c>
      <c r="Y411" s="22" t="str">
        <f>CONCATENATE("public static String ",,B411,,"=","""",W411,""";")</f>
        <v>public static String USERNAME="username";</v>
      </c>
      <c r="Z411" s="7" t="str">
        <f>CONCATENATE("private String ",W411,"=","""""",";")</f>
        <v>private String username="";</v>
      </c>
    </row>
    <row r="412" spans="2:26" ht="19.2" x14ac:dyDescent="0.45">
      <c r="B412" s="1" t="s">
        <v>371</v>
      </c>
      <c r="C412" s="1" t="s">
        <v>1</v>
      </c>
      <c r="D412" s="4">
        <v>444</v>
      </c>
      <c r="J412" s="23"/>
      <c r="K412" s="25" t="s">
        <v>437</v>
      </c>
      <c r="L412" s="12"/>
      <c r="M412" s="18"/>
      <c r="N412" s="5" t="str">
        <f>CONCATENATE(B412," ",C412,"(",D412,")",",")</f>
        <v>AVATAR_URL VARCHAR(444),</v>
      </c>
      <c r="O412" s="1" t="s">
        <v>372</v>
      </c>
      <c r="P412" t="s">
        <v>325</v>
      </c>
      <c r="W412" s="17" t="str">
        <f>CONCATENATE(,LOWER(O412),UPPER(LEFT(P412,1)),LOWER(RIGHT(P412,LEN(P412)-IF(LEN(P412)&gt;0,1,LEN(P412)))),UPPER(LEFT(Q412,1)),LOWER(RIGHT(Q412,LEN(Q412)-IF(LEN(Q412)&gt;0,1,LEN(Q412)))),UPPER(LEFT(R412,1)),LOWER(RIGHT(R412,LEN(R412)-IF(LEN(R412)&gt;0,1,LEN(R412)))),UPPER(LEFT(S412,1)),LOWER(RIGHT(S412,LEN(S412)-IF(LEN(S412)&gt;0,1,LEN(S412)))),UPPER(LEFT(T412,1)),LOWER(RIGHT(T412,LEN(T412)-IF(LEN(T412)&gt;0,1,LEN(T412)))),UPPER(LEFT(U412,1)),LOWER(RIGHT(U412,LEN(U412)-IF(LEN(U412)&gt;0,1,LEN(U412)))),UPPER(LEFT(V412,1)),LOWER(RIGHT(V412,LEN(V412)-IF(LEN(V412)&gt;0,1,LEN(V412)))))</f>
        <v>avatarUrl</v>
      </c>
      <c r="X412" s="3" t="str">
        <f>CONCATENATE("""",W412,"""",":","""","""",",")</f>
        <v>"avatarUrl":"",</v>
      </c>
      <c r="Y412" s="22" t="str">
        <f>CONCATENATE("public static String ",,B412,,"=","""",W412,""";")</f>
        <v>public static String AVATAR_URL="avatarUrl";</v>
      </c>
      <c r="Z412" s="7" t="str">
        <f>CONCATENATE("private String ",W412,"=","""""",";")</f>
        <v>private String avatarUrl="";</v>
      </c>
    </row>
    <row r="413" spans="2:26" ht="19.2" x14ac:dyDescent="0.45">
      <c r="B413" s="1" t="s">
        <v>11</v>
      </c>
      <c r="C413" s="1" t="s">
        <v>1</v>
      </c>
      <c r="D413" s="4">
        <v>444</v>
      </c>
      <c r="J413" s="23"/>
      <c r="K413" s="25" t="str">
        <f t="shared" si="173"/>
        <v>FK_USER_ID,</v>
      </c>
      <c r="L413" s="12"/>
      <c r="M413" s="18"/>
      <c r="N413" s="5" t="str">
        <f t="shared" si="178"/>
        <v>FK_USER_ID VARCHAR(444),</v>
      </c>
      <c r="O413" s="1" t="s">
        <v>10</v>
      </c>
      <c r="P413" t="s">
        <v>12</v>
      </c>
      <c r="Q413" t="s">
        <v>2</v>
      </c>
      <c r="W413" s="17" t="str">
        <f t="shared" si="174"/>
        <v>fkUserId</v>
      </c>
      <c r="X413" s="3" t="str">
        <f t="shared" si="175"/>
        <v>"fkUserId":"",</v>
      </c>
      <c r="Y413" s="22" t="str">
        <f t="shared" si="176"/>
        <v>public static String FK_USER_ID="fkUserId";</v>
      </c>
      <c r="Z413" s="7" t="str">
        <f t="shared" si="177"/>
        <v>private String fkUserId="";</v>
      </c>
    </row>
    <row r="414" spans="2:26" ht="19.2" x14ac:dyDescent="0.45">
      <c r="B414" s="1" t="s">
        <v>323</v>
      </c>
      <c r="C414" s="1" t="s">
        <v>1</v>
      </c>
      <c r="D414" s="4">
        <v>3000</v>
      </c>
      <c r="K414" s="25" t="str">
        <f t="shared" si="173"/>
        <v>COMMENT,</v>
      </c>
      <c r="L414" s="12"/>
      <c r="M414" s="18"/>
      <c r="N414" s="5" t="str">
        <f t="shared" si="178"/>
        <v>COMMENT VARCHAR(3000),</v>
      </c>
      <c r="O414" s="1" t="s">
        <v>323</v>
      </c>
      <c r="W414" s="17" t="str">
        <f t="shared" si="174"/>
        <v>comment</v>
      </c>
      <c r="X414" s="3" t="str">
        <f t="shared" si="175"/>
        <v>"comment":"",</v>
      </c>
      <c r="Y414" s="22" t="str">
        <f t="shared" si="176"/>
        <v>public static String COMMENT="comment";</v>
      </c>
      <c r="Z414" s="7" t="str">
        <f t="shared" si="177"/>
        <v>private String comment="";</v>
      </c>
    </row>
    <row r="415" spans="2:26" ht="19.2" x14ac:dyDescent="0.45">
      <c r="B415" s="1" t="s">
        <v>327</v>
      </c>
      <c r="C415" s="1" t="s">
        <v>1</v>
      </c>
      <c r="D415" s="4">
        <v>30</v>
      </c>
      <c r="I415" t="str">
        <f>I298</f>
        <v>ALTER TABLE TM_TASK_LABEL</v>
      </c>
      <c r="K415" s="25" t="str">
        <f t="shared" si="173"/>
        <v>COMMENT_DATE,</v>
      </c>
      <c r="L415" s="12"/>
      <c r="M415" s="18" t="str">
        <f>CONCATENATE(B415,",")</f>
        <v>COMMENT_DATE,</v>
      </c>
      <c r="N415" s="5" t="str">
        <f t="shared" si="178"/>
        <v>COMMENT_DATE VARCHAR(30),</v>
      </c>
      <c r="O415" s="1" t="s">
        <v>323</v>
      </c>
      <c r="P415" t="s">
        <v>8</v>
      </c>
      <c r="W415" s="17" t="str">
        <f t="shared" si="174"/>
        <v>commentDate</v>
      </c>
      <c r="X415" s="3" t="str">
        <f t="shared" si="175"/>
        <v>"commentDate":"",</v>
      </c>
      <c r="Y415" s="22" t="str">
        <f t="shared" si="176"/>
        <v>public static String COMMENT_DATE="commentDate";</v>
      </c>
      <c r="Z415" s="7" t="str">
        <f t="shared" si="177"/>
        <v>private String commentDate="";</v>
      </c>
    </row>
    <row r="416" spans="2:26" ht="19.2" x14ac:dyDescent="0.45">
      <c r="B416" s="1" t="s">
        <v>368</v>
      </c>
      <c r="C416" s="1" t="s">
        <v>1</v>
      </c>
      <c r="D416" s="4">
        <v>30</v>
      </c>
      <c r="I416" t="str">
        <f>I299</f>
        <v>ALTER TABLE TM_TASK_LABEL</v>
      </c>
      <c r="K416" s="25" t="str">
        <f t="shared" si="173"/>
        <v>COMMENT_TIME,</v>
      </c>
      <c r="L416" s="12"/>
      <c r="M416" s="18" t="str">
        <f>CONCATENATE(B416,",")</f>
        <v>COMMENT_TIME,</v>
      </c>
      <c r="N416" s="5" t="str">
        <f t="shared" si="178"/>
        <v>COMMENT_TIME VARCHAR(30),</v>
      </c>
      <c r="O416" s="1" t="s">
        <v>323</v>
      </c>
      <c r="P416" t="s">
        <v>133</v>
      </c>
      <c r="W416" s="17" t="str">
        <f t="shared" si="174"/>
        <v>commentTime</v>
      </c>
      <c r="X416" s="3" t="str">
        <f t="shared" si="175"/>
        <v>"commentTime":"",</v>
      </c>
      <c r="Y416" s="22" t="str">
        <f t="shared" si="176"/>
        <v>public static String COMMENT_TIME="commentTime";</v>
      </c>
      <c r="Z416" s="7" t="str">
        <f t="shared" si="177"/>
        <v>private String commentTime="";</v>
      </c>
    </row>
    <row r="417" spans="2:26" ht="19.2" x14ac:dyDescent="0.45">
      <c r="B417" s="1" t="s">
        <v>421</v>
      </c>
      <c r="C417" s="1" t="s">
        <v>1</v>
      </c>
      <c r="D417" s="4">
        <v>444</v>
      </c>
      <c r="I417" t="str">
        <f>I416</f>
        <v>ALTER TABLE TM_TASK_LABEL</v>
      </c>
      <c r="J417" t="str">
        <f>CONCATENATE(LEFT(CONCATENATE(" ADD "," ",N417,";"),LEN(CONCATENATE(" ADD "," ",N417,";"))-2),";")</f>
        <v xml:space="preserve"> ADD  COMMENT_TYPE VARCHAR(444);</v>
      </c>
      <c r="K417" s="25" t="str">
        <f t="shared" si="173"/>
        <v>COMMENT_TYPE,</v>
      </c>
      <c r="L417" s="12"/>
      <c r="M417" s="18"/>
      <c r="N417" s="5" t="str">
        <f t="shared" ref="N417:N422" si="179">CONCATENATE(B417," ",C417,"(",D417,")",",")</f>
        <v>COMMENT_TYPE VARCHAR(444),</v>
      </c>
      <c r="O417" s="1" t="s">
        <v>323</v>
      </c>
      <c r="P417" t="s">
        <v>51</v>
      </c>
      <c r="W417" s="17" t="str">
        <f t="shared" ref="W417:W422" si="180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commentType</v>
      </c>
      <c r="X417" s="3" t="str">
        <f t="shared" ref="X417:X422" si="181">CONCATENATE("""",W417,"""",":","""","""",",")</f>
        <v>"commentType":"",</v>
      </c>
      <c r="Y417" s="22" t="str">
        <f t="shared" ref="Y417:Y422" si="182">CONCATENATE("public static String ",,B417,,"=","""",W417,""";")</f>
        <v>public static String COMMENT_TYPE="commentType";</v>
      </c>
      <c r="Z417" s="7" t="str">
        <f t="shared" ref="Z417:Z422" si="183">CONCATENATE("private String ",W417,"=","""""",";")</f>
        <v>private String commentType="";</v>
      </c>
    </row>
    <row r="418" spans="2:26" ht="19.2" x14ac:dyDescent="0.45">
      <c r="B418" s="1" t="s">
        <v>318</v>
      </c>
      <c r="C418" s="1" t="s">
        <v>1</v>
      </c>
      <c r="D418" s="4">
        <v>222</v>
      </c>
      <c r="I418" t="str">
        <f>I416</f>
        <v>ALTER TABLE TM_TASK_LABEL</v>
      </c>
      <c r="J418" t="str">
        <f>CONCATENATE(LEFT(CONCATENATE(" ADD "," ",N418,";"),LEN(CONCATENATE(" ADD "," ",N418,";"))-2),";")</f>
        <v xml:space="preserve"> ADD  FK_TASK_ID VARCHAR(222);</v>
      </c>
      <c r="K418" s="25" t="str">
        <f t="shared" si="173"/>
        <v>FK_TASK_ID,</v>
      </c>
      <c r="L418" s="12"/>
      <c r="M418" s="18" t="str">
        <f>CONCATENATE(B418,",")</f>
        <v>FK_TASK_ID,</v>
      </c>
      <c r="N418" s="5" t="str">
        <f t="shared" si="179"/>
        <v>FK_TASK_ID VARCHAR(222),</v>
      </c>
      <c r="O418" s="1" t="s">
        <v>10</v>
      </c>
      <c r="P418" t="s">
        <v>311</v>
      </c>
      <c r="Q418" t="s">
        <v>2</v>
      </c>
      <c r="W418" s="17" t="str">
        <f t="shared" si="180"/>
        <v>fkTaskId</v>
      </c>
      <c r="X418" s="3" t="str">
        <f t="shared" si="181"/>
        <v>"fkTaskId":"",</v>
      </c>
      <c r="Y418" s="22" t="str">
        <f t="shared" si="182"/>
        <v>public static String FK_TASK_ID="fkTaskId";</v>
      </c>
      <c r="Z418" s="7" t="str">
        <f t="shared" si="183"/>
        <v>private String fkTaskId="";</v>
      </c>
    </row>
    <row r="419" spans="2:26" ht="19.2" x14ac:dyDescent="0.45">
      <c r="B419" s="1" t="s">
        <v>545</v>
      </c>
      <c r="C419" s="1" t="s">
        <v>1</v>
      </c>
      <c r="D419" s="4">
        <v>222</v>
      </c>
      <c r="I419" t="str">
        <f>I415</f>
        <v>ALTER TABLE TM_TASK_LABEL</v>
      </c>
      <c r="J419" t="str">
        <f>CONCATENATE(LEFT(CONCATENATE(" ADD "," ",N419,";"),LEN(CONCATENATE(" ADD "," ",N419,";"))-2),";")</f>
        <v xml:space="preserve"> ADD  IS_BUG VARCHAR(222);</v>
      </c>
      <c r="K419" s="25" t="str">
        <f t="shared" si="173"/>
        <v>IS_BUG,</v>
      </c>
      <c r="L419" s="12"/>
      <c r="M419" s="18" t="str">
        <f>CONCATENATE(B419,",")</f>
        <v>IS_BUG,</v>
      </c>
      <c r="N419" s="5" t="str">
        <f t="shared" si="179"/>
        <v>IS_BUG VARCHAR(222),</v>
      </c>
      <c r="O419" s="1" t="s">
        <v>112</v>
      </c>
      <c r="P419" t="s">
        <v>409</v>
      </c>
      <c r="W419" s="17" t="str">
        <f t="shared" si="180"/>
        <v>isBug</v>
      </c>
      <c r="X419" s="3" t="str">
        <f t="shared" si="181"/>
        <v>"isBug":"",</v>
      </c>
      <c r="Y419" s="22" t="str">
        <f t="shared" si="182"/>
        <v>public static String IS_BUG="isBug";</v>
      </c>
      <c r="Z419" s="7" t="str">
        <f t="shared" si="183"/>
        <v>private String isBug="";</v>
      </c>
    </row>
    <row r="420" spans="2:26" ht="19.2" x14ac:dyDescent="0.45">
      <c r="B420" s="1" t="s">
        <v>546</v>
      </c>
      <c r="C420" s="1" t="s">
        <v>1</v>
      </c>
      <c r="D420" s="4">
        <v>222</v>
      </c>
      <c r="I420" t="str">
        <f>I416</f>
        <v>ALTER TABLE TM_TASK_LABEL</v>
      </c>
      <c r="J420" t="str">
        <f>CONCATENATE(LEFT(CONCATENATE(" ADD "," ",N420,";"),LEN(CONCATENATE(" ADD "," ",N420,";"))-2),";")</f>
        <v xml:space="preserve"> ADD  IS_REQUEST VARCHAR(222);</v>
      </c>
      <c r="K420" s="25" t="str">
        <f t="shared" si="173"/>
        <v>IS_REQUEST,</v>
      </c>
      <c r="L420" s="12"/>
      <c r="M420" s="18" t="str">
        <f>CONCATENATE(B420,",")</f>
        <v>IS_REQUEST,</v>
      </c>
      <c r="N420" s="5" t="str">
        <f t="shared" si="179"/>
        <v>IS_REQUEST VARCHAR(222),</v>
      </c>
      <c r="O420" s="1" t="s">
        <v>112</v>
      </c>
      <c r="P420" t="s">
        <v>547</v>
      </c>
      <c r="W420" s="17" t="str">
        <f t="shared" si="180"/>
        <v>isRequest</v>
      </c>
      <c r="X420" s="3" t="str">
        <f t="shared" si="181"/>
        <v>"isRequest":"",</v>
      </c>
      <c r="Y420" s="22" t="str">
        <f t="shared" si="182"/>
        <v>public static String IS_REQUEST="isRequest";</v>
      </c>
      <c r="Z420" s="7" t="str">
        <f t="shared" si="183"/>
        <v>private String isRequest="";</v>
      </c>
    </row>
    <row r="421" spans="2:26" ht="19.2" x14ac:dyDescent="0.45">
      <c r="B421" s="1" t="s">
        <v>544</v>
      </c>
      <c r="C421" s="1" t="s">
        <v>1</v>
      </c>
      <c r="D421" s="4">
        <v>222</v>
      </c>
      <c r="I421" t="str">
        <f>I417</f>
        <v>ALTER TABLE TM_TASK_LABEL</v>
      </c>
      <c r="J421" t="str">
        <f>CONCATENATE(LEFT(CONCATENATE(" ADD "," ",N421,";"),LEN(CONCATENATE(" ADD "," ",N421,";"))-2),";")</f>
        <v xml:space="preserve"> ADD  IS_SUBTASK VARCHAR(222);</v>
      </c>
      <c r="K421" s="25" t="str">
        <f t="shared" si="173"/>
        <v>IS_SUBTASK,</v>
      </c>
      <c r="L421" s="12"/>
      <c r="M421" s="18" t="str">
        <f>CONCATENATE(B421,",")</f>
        <v>IS_SUBTASK,</v>
      </c>
      <c r="N421" s="5" t="str">
        <f t="shared" si="179"/>
        <v>IS_SUBTASK VARCHAR(222),</v>
      </c>
      <c r="O421" s="1" t="s">
        <v>112</v>
      </c>
      <c r="P421" t="s">
        <v>548</v>
      </c>
      <c r="W421" s="17" t="str">
        <f t="shared" si="180"/>
        <v>isSubtask</v>
      </c>
      <c r="X421" s="3" t="str">
        <f t="shared" si="181"/>
        <v>"isSubtask":"",</v>
      </c>
      <c r="Y421" s="22" t="str">
        <f t="shared" si="182"/>
        <v>public static String IS_SUBTASK="isSubtask";</v>
      </c>
      <c r="Z421" s="7" t="str">
        <f t="shared" si="183"/>
        <v>private String isSubtask="";</v>
      </c>
    </row>
    <row r="422" spans="2:26" ht="19.2" x14ac:dyDescent="0.45">
      <c r="B422" s="1" t="s">
        <v>620</v>
      </c>
      <c r="C422" s="1" t="s">
        <v>1</v>
      </c>
      <c r="D422" s="4">
        <v>444</v>
      </c>
      <c r="K422" s="25" t="str">
        <f t="shared" si="173"/>
        <v>IS_NOTIFIED_BUG,</v>
      </c>
      <c r="L422" s="12"/>
      <c r="M422" s="18"/>
      <c r="N422" s="5" t="str">
        <f t="shared" si="179"/>
        <v>IS_NOTIFIED_BUG VARCHAR(444),</v>
      </c>
      <c r="O422" s="1" t="s">
        <v>10</v>
      </c>
      <c r="P422" t="s">
        <v>131</v>
      </c>
      <c r="Q422" t="s">
        <v>323</v>
      </c>
      <c r="R422" t="s">
        <v>329</v>
      </c>
      <c r="W422" s="17" t="str">
        <f t="shared" si="180"/>
        <v>fkParentCommentİd</v>
      </c>
      <c r="X422" s="3" t="str">
        <f t="shared" si="181"/>
        <v>"fkParentCommentİd":"",</v>
      </c>
      <c r="Y422" s="22" t="str">
        <f t="shared" si="182"/>
        <v>public static String IS_NOTIFIED_BUG="fkParentCommentİd";</v>
      </c>
      <c r="Z422" s="7" t="str">
        <f t="shared" si="183"/>
        <v>private String fkParentCommentİd="";</v>
      </c>
    </row>
    <row r="423" spans="2:26" ht="19.2" x14ac:dyDescent="0.45">
      <c r="B423" s="1" t="s">
        <v>400</v>
      </c>
      <c r="C423" s="1" t="s">
        <v>1</v>
      </c>
      <c r="D423" s="4">
        <v>50</v>
      </c>
      <c r="I423" t="str">
        <f>I419</f>
        <v>ALTER TABLE TM_TASK_LABEL</v>
      </c>
      <c r="J423" t="str">
        <f t="shared" ref="J423:J433" si="184">CONCATENATE(LEFT(CONCATENATE(" ADD "," ",N423,";"),LEN(CONCATENATE(" ADD "," ",N423,";"))-2),";")</f>
        <v xml:space="preserve"> ADD  ESTIMATED_HOURS VARCHAR(50);</v>
      </c>
      <c r="K423" s="25" t="str">
        <f t="shared" si="173"/>
        <v>ESTIMATED_HOURS,</v>
      </c>
      <c r="L423" s="12"/>
      <c r="M423" s="18" t="str">
        <f>CONCATENATE(B423,",")</f>
        <v>ESTIMATED_HOURS,</v>
      </c>
      <c r="N423" s="5" t="str">
        <f t="shared" ref="N423:N433" si="185">CONCATENATE(B423," ",C423,"(",D423,")",",")</f>
        <v>ESTIMATED_HOURS VARCHAR(50),</v>
      </c>
      <c r="O423" s="1" t="s">
        <v>405</v>
      </c>
      <c r="P423" t="s">
        <v>406</v>
      </c>
      <c r="W423" s="17" t="str">
        <f t="shared" ref="W423:W433" si="186"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estimatedHours</v>
      </c>
      <c r="X423" s="3" t="str">
        <f t="shared" ref="X423:X433" si="187">CONCATENATE("""",W423,"""",":","""","""",",")</f>
        <v>"estimatedHours":"",</v>
      </c>
      <c r="Y423" s="22" t="str">
        <f t="shared" ref="Y423:Y433" si="188">CONCATENATE("public static String ",,B423,,"=","""",W423,""";")</f>
        <v>public static String ESTIMATED_HOURS="estimatedHours";</v>
      </c>
      <c r="Z423" s="7" t="str">
        <f t="shared" ref="Z423:Z433" si="189">CONCATENATE("private String ",W423,"=","""""",";")</f>
        <v>private String estimatedHours="";</v>
      </c>
    </row>
    <row r="424" spans="2:26" ht="19.2" x14ac:dyDescent="0.45">
      <c r="B424" s="1" t="s">
        <v>401</v>
      </c>
      <c r="C424" s="1" t="s">
        <v>1</v>
      </c>
      <c r="D424" s="4">
        <v>50</v>
      </c>
      <c r="I424" t="str">
        <f>I420</f>
        <v>ALTER TABLE TM_TASK_LABEL</v>
      </c>
      <c r="J424" t="str">
        <f t="shared" si="184"/>
        <v xml:space="preserve"> ADD  SPENT_HOURS VARCHAR(50);</v>
      </c>
      <c r="K424" s="25" t="str">
        <f t="shared" si="173"/>
        <v>SPENT_HOURS,</v>
      </c>
      <c r="L424" s="12"/>
      <c r="M424" s="18" t="str">
        <f>CONCATENATE(B424,",")</f>
        <v>SPENT_HOURS,</v>
      </c>
      <c r="N424" s="5" t="str">
        <f t="shared" si="185"/>
        <v>SPENT_HOURS VARCHAR(50),</v>
      </c>
      <c r="O424" s="1" t="s">
        <v>407</v>
      </c>
      <c r="P424" t="s">
        <v>406</v>
      </c>
      <c r="W424" s="17" t="str">
        <f t="shared" si="186"/>
        <v>spentHours</v>
      </c>
      <c r="X424" s="3" t="str">
        <f t="shared" si="187"/>
        <v>"spentHours":"",</v>
      </c>
      <c r="Y424" s="22" t="str">
        <f t="shared" si="188"/>
        <v>public static String SPENT_HOURS="spentHours";</v>
      </c>
      <c r="Z424" s="7" t="str">
        <f t="shared" si="189"/>
        <v>private String spentHours="";</v>
      </c>
    </row>
    <row r="425" spans="2:26" ht="19.2" x14ac:dyDescent="0.45">
      <c r="B425" s="8" t="s">
        <v>275</v>
      </c>
      <c r="C425" s="1" t="s">
        <v>1</v>
      </c>
      <c r="D425" s="12">
        <v>40</v>
      </c>
      <c r="I425" t="str">
        <f>I421</f>
        <v>ALTER TABLE TM_TASK_LABEL</v>
      </c>
      <c r="J425" t="str">
        <f t="shared" si="184"/>
        <v xml:space="preserve"> ADD  UPDATED_BY VARCHAR(40);</v>
      </c>
      <c r="K425" s="25" t="str">
        <f t="shared" si="173"/>
        <v>UPDATED_BY,</v>
      </c>
      <c r="L425" s="14"/>
      <c r="M425" s="18" t="str">
        <f t="shared" ref="M425:M430" si="190">CONCATENATE(B425,",")</f>
        <v>UPDATED_BY,</v>
      </c>
      <c r="N425" s="5" t="str">
        <f t="shared" si="185"/>
        <v>UPDATED_BY VARCHAR(40),</v>
      </c>
      <c r="O425" s="1" t="s">
        <v>315</v>
      </c>
      <c r="P425" t="s">
        <v>128</v>
      </c>
      <c r="W425" s="17" t="str">
        <f t="shared" si="186"/>
        <v>updatedBy</v>
      </c>
      <c r="X425" s="3" t="str">
        <f t="shared" si="187"/>
        <v>"updatedBy":"",</v>
      </c>
      <c r="Y425" s="22" t="str">
        <f t="shared" si="188"/>
        <v>public static String UPDATED_BY="updatedBy";</v>
      </c>
      <c r="Z425" s="7" t="str">
        <f t="shared" si="189"/>
        <v>private String updatedBy="";</v>
      </c>
    </row>
    <row r="426" spans="2:26" ht="19.2" x14ac:dyDescent="0.45">
      <c r="B426" s="8" t="s">
        <v>276</v>
      </c>
      <c r="C426" s="1" t="s">
        <v>1</v>
      </c>
      <c r="D426" s="12">
        <v>42</v>
      </c>
      <c r="I426">
        <f>I422</f>
        <v>0</v>
      </c>
      <c r="J426" t="str">
        <f t="shared" si="184"/>
        <v xml:space="preserve"> ADD  LAST_UPDATED_DATE VARCHAR(42);</v>
      </c>
      <c r="K426" s="25" t="str">
        <f t="shared" si="173"/>
        <v>LAST_UPDATED_DATE,</v>
      </c>
      <c r="L426" s="14"/>
      <c r="M426" s="18" t="str">
        <f t="shared" si="190"/>
        <v>LAST_UPDATED_DATE,</v>
      </c>
      <c r="N426" s="5" t="str">
        <f t="shared" si="185"/>
        <v>LAST_UPDATED_DATE VARCHAR(42),</v>
      </c>
      <c r="O426" s="1" t="s">
        <v>316</v>
      </c>
      <c r="P426" t="s">
        <v>315</v>
      </c>
      <c r="Q426" t="s">
        <v>8</v>
      </c>
      <c r="W426" s="17" t="str">
        <f t="shared" si="186"/>
        <v>lastUpdatedDate</v>
      </c>
      <c r="X426" s="3" t="str">
        <f t="shared" si="187"/>
        <v>"lastUpdatedDate":"",</v>
      </c>
      <c r="Y426" s="22" t="str">
        <f t="shared" si="188"/>
        <v>public static String LAST_UPDATED_DATE="lastUpdatedDate";</v>
      </c>
      <c r="Z426" s="7" t="str">
        <f t="shared" si="189"/>
        <v>private String lastUpdatedDate="";</v>
      </c>
    </row>
    <row r="427" spans="2:26" ht="19.2" x14ac:dyDescent="0.45">
      <c r="B427" s="8" t="s">
        <v>277</v>
      </c>
      <c r="C427" s="1" t="s">
        <v>1</v>
      </c>
      <c r="D427" s="12">
        <v>42</v>
      </c>
      <c r="I427" t="str">
        <f>I423</f>
        <v>ALTER TABLE TM_TASK_LABEL</v>
      </c>
      <c r="J427" t="str">
        <f t="shared" si="184"/>
        <v xml:space="preserve"> ADD  LAST_UPDATED_TIME VARCHAR(42);</v>
      </c>
      <c r="K427" s="25" t="str">
        <f t="shared" si="173"/>
        <v>LAST_UPDATED_TIME,</v>
      </c>
      <c r="L427" s="14"/>
      <c r="M427" s="18" t="str">
        <f t="shared" si="190"/>
        <v>LAST_UPDATED_TIME,</v>
      </c>
      <c r="N427" s="5" t="str">
        <f t="shared" si="185"/>
        <v>LAST_UPDATED_TIME VARCHAR(42),</v>
      </c>
      <c r="O427" s="1" t="s">
        <v>316</v>
      </c>
      <c r="P427" t="s">
        <v>315</v>
      </c>
      <c r="Q427" t="s">
        <v>133</v>
      </c>
      <c r="W427" s="17" t="str">
        <f t="shared" si="186"/>
        <v>lastUpdatedTime</v>
      </c>
      <c r="X427" s="3" t="str">
        <f t="shared" si="187"/>
        <v>"lastUpdatedTime":"",</v>
      </c>
      <c r="Y427" s="22" t="str">
        <f t="shared" si="188"/>
        <v>public static String LAST_UPDATED_TIME="lastUpdatedTime";</v>
      </c>
      <c r="Z427" s="7" t="str">
        <f t="shared" si="189"/>
        <v>private String lastUpdatedTime="";</v>
      </c>
    </row>
    <row r="428" spans="2:26" ht="19.2" x14ac:dyDescent="0.45">
      <c r="B428" s="8" t="s">
        <v>706</v>
      </c>
      <c r="C428" s="1" t="s">
        <v>1</v>
      </c>
      <c r="D428" s="12">
        <v>111</v>
      </c>
      <c r="I428" t="str">
        <f>I420</f>
        <v>ALTER TABLE TM_TASK_LABEL</v>
      </c>
      <c r="J428" t="str">
        <f t="shared" si="184"/>
        <v xml:space="preserve"> ADD  COMMENT_JIRA_ID VARCHAR(111);</v>
      </c>
      <c r="K428" s="25" t="str">
        <f t="shared" si="173"/>
        <v>COMMENT_JIRA_ID,</v>
      </c>
      <c r="L428" s="14"/>
      <c r="M428" s="18" t="str">
        <f t="shared" si="190"/>
        <v>COMMENT_JIRA_ID,</v>
      </c>
      <c r="N428" s="5" t="str">
        <f t="shared" si="185"/>
        <v>COMMENT_JIRA_ID VARCHAR(111),</v>
      </c>
      <c r="O428" s="1" t="s">
        <v>323</v>
      </c>
      <c r="P428" t="s">
        <v>699</v>
      </c>
      <c r="Q428" t="s">
        <v>2</v>
      </c>
      <c r="W428" s="17" t="str">
        <f t="shared" si="186"/>
        <v>commentJiraId</v>
      </c>
      <c r="X428" s="3" t="str">
        <f t="shared" si="187"/>
        <v>"commentJiraId":"",</v>
      </c>
      <c r="Y428" s="22" t="str">
        <f t="shared" si="188"/>
        <v>public static String COMMENT_JIRA_ID="commentJiraId";</v>
      </c>
      <c r="Z428" s="7" t="str">
        <f t="shared" si="189"/>
        <v>private String commentJiraId="";</v>
      </c>
    </row>
    <row r="429" spans="2:26" ht="19.2" x14ac:dyDescent="0.45">
      <c r="B429" s="8" t="s">
        <v>707</v>
      </c>
      <c r="C429" s="1" t="s">
        <v>1</v>
      </c>
      <c r="D429" s="12">
        <v>111</v>
      </c>
      <c r="I429" t="str">
        <f>I423</f>
        <v>ALTER TABLE TM_TASK_LABEL</v>
      </c>
      <c r="J429" t="str">
        <f t="shared" si="184"/>
        <v xml:space="preserve"> ADD  COMMENT_JIRA_KEY VARCHAR(111);</v>
      </c>
      <c r="K429" s="25" t="str">
        <f t="shared" si="173"/>
        <v>COMMENT_JIRA_KEY,</v>
      </c>
      <c r="L429" s="14"/>
      <c r="M429" s="18" t="str">
        <f t="shared" si="190"/>
        <v>COMMENT_JIRA_KEY,</v>
      </c>
      <c r="N429" s="5" t="str">
        <f t="shared" si="185"/>
        <v>COMMENT_JIRA_KEY VARCHAR(111),</v>
      </c>
      <c r="O429" s="1" t="s">
        <v>323</v>
      </c>
      <c r="P429" t="s">
        <v>699</v>
      </c>
      <c r="Q429" t="s">
        <v>43</v>
      </c>
      <c r="W429" s="17" t="str">
        <f t="shared" si="186"/>
        <v>commentJiraKey</v>
      </c>
      <c r="X429" s="3" t="str">
        <f t="shared" si="187"/>
        <v>"commentJiraKey":"",</v>
      </c>
      <c r="Y429" s="22" t="str">
        <f t="shared" si="188"/>
        <v>public static String COMMENT_JIRA_KEY="commentJiraKey";</v>
      </c>
      <c r="Z429" s="7" t="str">
        <f t="shared" si="189"/>
        <v>private String commentJiraKey="";</v>
      </c>
    </row>
    <row r="430" spans="2:26" ht="19.2" x14ac:dyDescent="0.45">
      <c r="B430" s="8" t="s">
        <v>265</v>
      </c>
      <c r="C430" s="1" t="s">
        <v>1</v>
      </c>
      <c r="D430" s="12">
        <v>42</v>
      </c>
      <c r="I430" t="str">
        <f>I424</f>
        <v>ALTER TABLE TM_TASK_LABEL</v>
      </c>
      <c r="J430" t="str">
        <f t="shared" si="184"/>
        <v xml:space="preserve"> ADD  START_DATE VARCHAR(42);</v>
      </c>
      <c r="K430" s="25" t="str">
        <f t="shared" si="173"/>
        <v>START_DATE,</v>
      </c>
      <c r="L430" s="14"/>
      <c r="M430" s="18" t="str">
        <f t="shared" si="190"/>
        <v>START_DATE,</v>
      </c>
      <c r="N430" s="5" t="str">
        <f t="shared" si="185"/>
        <v>START_DATE VARCHAR(42),</v>
      </c>
      <c r="O430" s="1" t="s">
        <v>289</v>
      </c>
      <c r="P430" t="s">
        <v>8</v>
      </c>
      <c r="W430" s="17" t="str">
        <f t="shared" si="186"/>
        <v>startDate</v>
      </c>
      <c r="X430" s="3" t="str">
        <f t="shared" si="187"/>
        <v>"startDate":"",</v>
      </c>
      <c r="Y430" s="22" t="str">
        <f t="shared" si="188"/>
        <v>public static String START_DATE="startDate";</v>
      </c>
      <c r="Z430" s="7" t="str">
        <f t="shared" si="189"/>
        <v>private String startDate="";</v>
      </c>
    </row>
    <row r="431" spans="2:26" ht="19.2" x14ac:dyDescent="0.45">
      <c r="B431" s="8" t="s">
        <v>266</v>
      </c>
      <c r="C431" s="1" t="s">
        <v>1</v>
      </c>
      <c r="D431" s="12">
        <v>42</v>
      </c>
      <c r="I431" t="str">
        <f>I425</f>
        <v>ALTER TABLE TM_TASK_LABEL</v>
      </c>
      <c r="J431" t="str">
        <f t="shared" si="184"/>
        <v xml:space="preserve"> ADD  START_TIME VARCHAR(42);</v>
      </c>
      <c r="K431" s="25" t="str">
        <f t="shared" si="173"/>
        <v>START_TIME,</v>
      </c>
      <c r="L431" s="14"/>
      <c r="M431" s="18" t="str">
        <f>CONCATENATE(B431,",")</f>
        <v>START_TIME,</v>
      </c>
      <c r="N431" s="5" t="str">
        <f t="shared" si="185"/>
        <v>START_TIME VARCHAR(42),</v>
      </c>
      <c r="O431" s="1" t="s">
        <v>289</v>
      </c>
      <c r="P431" t="s">
        <v>133</v>
      </c>
      <c r="W431" s="17" t="str">
        <f t="shared" si="186"/>
        <v>startTime</v>
      </c>
      <c r="X431" s="3" t="str">
        <f t="shared" si="187"/>
        <v>"startTime":"",</v>
      </c>
      <c r="Y431" s="22" t="str">
        <f t="shared" si="188"/>
        <v>public static String START_TIME="startTime";</v>
      </c>
      <c r="Z431" s="7" t="str">
        <f t="shared" si="189"/>
        <v>private String startTime="";</v>
      </c>
    </row>
    <row r="432" spans="2:26" ht="19.2" x14ac:dyDescent="0.45">
      <c r="B432" s="8" t="s">
        <v>629</v>
      </c>
      <c r="C432" s="1" t="s">
        <v>1</v>
      </c>
      <c r="D432" s="12">
        <v>42</v>
      </c>
      <c r="I432">
        <f>I426</f>
        <v>0</v>
      </c>
      <c r="J432" t="str">
        <f t="shared" si="184"/>
        <v xml:space="preserve"> ADD  START_TYPE VARCHAR(42);</v>
      </c>
      <c r="K432" s="25" t="str">
        <f t="shared" si="173"/>
        <v>START_TYPE,</v>
      </c>
      <c r="L432" s="14"/>
      <c r="M432" s="18" t="str">
        <f>CONCATENATE(B432,",")</f>
        <v>START_TYPE,</v>
      </c>
      <c r="N432" s="5" t="str">
        <f t="shared" si="185"/>
        <v>START_TYPE VARCHAR(42),</v>
      </c>
      <c r="O432" s="1" t="s">
        <v>289</v>
      </c>
      <c r="P432" t="s">
        <v>51</v>
      </c>
      <c r="W432" s="17" t="str">
        <f t="shared" si="186"/>
        <v>startType</v>
      </c>
      <c r="X432" s="3" t="str">
        <f t="shared" si="187"/>
        <v>"startType":"",</v>
      </c>
      <c r="Y432" s="22" t="str">
        <f t="shared" si="188"/>
        <v>public static String START_TYPE="startType";</v>
      </c>
      <c r="Z432" s="7" t="str">
        <f t="shared" si="189"/>
        <v>private String startType="";</v>
      </c>
    </row>
    <row r="433" spans="2:26" ht="19.2" x14ac:dyDescent="0.45">
      <c r="B433" s="8" t="s">
        <v>686</v>
      </c>
      <c r="C433" s="1" t="s">
        <v>1</v>
      </c>
      <c r="D433" s="12">
        <v>42</v>
      </c>
      <c r="I433" t="str">
        <f>I427</f>
        <v>ALTER TABLE TM_TASK_LABEL</v>
      </c>
      <c r="J433" t="str">
        <f t="shared" si="184"/>
        <v xml:space="preserve"> ADD  COMMENT_STATUS VARCHAR(42);</v>
      </c>
      <c r="K433" s="25" t="str">
        <f t="shared" si="173"/>
        <v>COMMENT_STATUS,</v>
      </c>
      <c r="L433" s="14"/>
      <c r="M433" s="18" t="str">
        <f>CONCATENATE(B433,",")</f>
        <v>COMMENT_STATUS,</v>
      </c>
      <c r="N433" s="5" t="str">
        <f t="shared" si="185"/>
        <v>COMMENT_STATUS VARCHAR(42),</v>
      </c>
      <c r="O433" s="1" t="s">
        <v>323</v>
      </c>
      <c r="P433" t="s">
        <v>3</v>
      </c>
      <c r="W433" s="17" t="str">
        <f t="shared" si="186"/>
        <v>commentStatus</v>
      </c>
      <c r="X433" s="3" t="str">
        <f t="shared" si="187"/>
        <v>"commentStatus":"",</v>
      </c>
      <c r="Y433" s="22" t="str">
        <f t="shared" si="188"/>
        <v>public static String COMMENT_STATUS="commentStatus";</v>
      </c>
      <c r="Z433" s="7" t="str">
        <f t="shared" si="189"/>
        <v>private String commentStatus="";</v>
      </c>
    </row>
    <row r="434" spans="2:26" ht="19.2" x14ac:dyDescent="0.45">
      <c r="B434" s="1" t="s">
        <v>328</v>
      </c>
      <c r="C434" s="1" t="s">
        <v>1</v>
      </c>
      <c r="D434" s="4">
        <v>444</v>
      </c>
      <c r="K434" s="25" t="str">
        <f>CONCATENATE(B434,"")</f>
        <v>FK_PARENT_COMMENT_ID</v>
      </c>
      <c r="L434" s="12"/>
      <c r="M434" s="18"/>
      <c r="N434" s="5" t="str">
        <f>CONCATENATE(B434," ",C434,"(",D434,")",",")</f>
        <v>FK_PARENT_COMMENT_ID VARCHAR(444),</v>
      </c>
      <c r="O434" s="1" t="s">
        <v>10</v>
      </c>
      <c r="P434" t="s">
        <v>131</v>
      </c>
      <c r="Q434" t="s">
        <v>323</v>
      </c>
      <c r="R434" t="s">
        <v>329</v>
      </c>
      <c r="W434" s="17" t="str">
        <f>CONCATENATE(,LOWER(O434),UPPER(LEFT(P434,1)),LOWER(RIGHT(P434,LEN(P434)-IF(LEN(P434)&gt;0,1,LEN(P434)))),UPPER(LEFT(Q434,1)),LOWER(RIGHT(Q434,LEN(Q434)-IF(LEN(Q434)&gt;0,1,LEN(Q434)))),UPPER(LEFT(R434,1)),LOWER(RIGHT(R434,LEN(R434)-IF(LEN(R434)&gt;0,1,LEN(R434)))),UPPER(LEFT(S434,1)),LOWER(RIGHT(S434,LEN(S434)-IF(LEN(S434)&gt;0,1,LEN(S434)))),UPPER(LEFT(T434,1)),LOWER(RIGHT(T434,LEN(T434)-IF(LEN(T434)&gt;0,1,LEN(T434)))),UPPER(LEFT(U434,1)),LOWER(RIGHT(U434,LEN(U434)-IF(LEN(U434)&gt;0,1,LEN(U434)))),UPPER(LEFT(V434,1)),LOWER(RIGHT(V434,LEN(V434)-IF(LEN(V434)&gt;0,1,LEN(V434)))))</f>
        <v>fkParentCommentİd</v>
      </c>
      <c r="X434" s="3" t="str">
        <f>CONCATENATE("""",W434,"""",":","""","""",",")</f>
        <v>"fkParentCommentİd":"",</v>
      </c>
      <c r="Y434" s="22" t="str">
        <f>CONCATENATE("public static String ",,B434,,"=","""",W434,""";")</f>
        <v>public static String FK_PARENT_COMMENT_ID="fkParentCommentİd";</v>
      </c>
      <c r="Z434" s="7" t="str">
        <f>CONCATENATE("private String ",W434,"=","""""",";")</f>
        <v>private String fkParentCommentİd="";</v>
      </c>
    </row>
    <row r="435" spans="2:26" ht="19.2" x14ac:dyDescent="0.45">
      <c r="C435" s="1"/>
      <c r="D435" s="8"/>
      <c r="K435" s="29" t="str">
        <f>CONCATENATE(" FROM ",LEFT(B405,LEN(B405)-5)," T")</f>
        <v xml:space="preserve"> FROM TM_TASK_COMMENT T</v>
      </c>
      <c r="M435" s="18"/>
      <c r="N435" s="33" t="s">
        <v>130</v>
      </c>
      <c r="O435" s="1"/>
      <c r="W435" s="17"/>
    </row>
    <row r="436" spans="2:26" ht="19.2" x14ac:dyDescent="0.45">
      <c r="C436" s="1"/>
      <c r="D436" s="8"/>
      <c r="M436" s="18"/>
      <c r="N436" s="31" t="s">
        <v>126</v>
      </c>
      <c r="O436" s="1"/>
      <c r="W436" s="17"/>
    </row>
    <row r="437" spans="2:26" x14ac:dyDescent="0.3">
      <c r="K437" s="29"/>
    </row>
    <row r="438" spans="2:26" x14ac:dyDescent="0.3">
      <c r="K438" s="29"/>
    </row>
    <row r="439" spans="2:26" x14ac:dyDescent="0.3">
      <c r="B439" s="2" t="s">
        <v>260</v>
      </c>
      <c r="I439" t="str">
        <f>CONCATENATE("ALTER TABLE"," ",B439)</f>
        <v>ALTER TABLE TM_TASK</v>
      </c>
      <c r="N439" s="5" t="str">
        <f>CONCATENATE("CREATE TABLE ",B439," ","(")</f>
        <v>CREATE TABLE TM_TASK (</v>
      </c>
    </row>
    <row r="440" spans="2:26" ht="19.2" x14ac:dyDescent="0.45">
      <c r="B440" s="1" t="s">
        <v>2</v>
      </c>
      <c r="C440" s="1" t="s">
        <v>1</v>
      </c>
      <c r="D440" s="4">
        <v>30</v>
      </c>
      <c r="E440" s="24" t="s">
        <v>113</v>
      </c>
      <c r="I440" t="str">
        <f>I439</f>
        <v>ALTER TABLE TM_TASK</v>
      </c>
      <c r="J440" t="str">
        <f>CONCATENATE(LEFT(CONCATENATE(" ADD "," ",N440,";"),LEN(CONCATENATE(" ADD "," ",N440,";"))-2),";")</f>
        <v xml:space="preserve"> ADD  ID VARCHAR(30) NOT NULL ;</v>
      </c>
      <c r="K440" s="21" t="str">
        <f>CONCATENATE(LEFT(CONCATENATE("  ALTER COLUMN  "," ",N440,";"),LEN(CONCATENATE("  ALTER COLUMN  "," ",N440,";"))-2),";")</f>
        <v xml:space="preserve">  ALTER COLUMN   ID VARCHAR(30) NOT NULL ;</v>
      </c>
      <c r="L440" s="12"/>
      <c r="M440" s="18" t="str">
        <f>CONCATENATE(B440,",")</f>
        <v>ID,</v>
      </c>
      <c r="N440" s="5" t="str">
        <f>CONCATENATE(B440," ",C440,"(",D440,") ",E440," ,")</f>
        <v>ID VARCHAR(30) NOT NULL ,</v>
      </c>
      <c r="O440" s="1" t="s">
        <v>2</v>
      </c>
      <c r="P440" s="6"/>
      <c r="Q440" s="6"/>
      <c r="R440" s="6"/>
      <c r="S440" s="6"/>
      <c r="T440" s="6"/>
      <c r="U440" s="6"/>
      <c r="V440" s="6"/>
      <c r="W440" s="17" t="str">
        <f t="shared" ref="W440:W466" si="191">CONCATENATE(,LOWER(O440),UPPER(LEFT(P440,1)),LOWER(RIGHT(P440,LEN(P440)-IF(LEN(P440)&gt;0,1,LEN(P440)))),UPPER(LEFT(Q440,1)),LOWER(RIGHT(Q440,LEN(Q440)-IF(LEN(Q440)&gt;0,1,LEN(Q440)))),UPPER(LEFT(R440,1)),LOWER(RIGHT(R440,LEN(R440)-IF(LEN(R440)&gt;0,1,LEN(R440)))),UPPER(LEFT(S440,1)),LOWER(RIGHT(S440,LEN(S440)-IF(LEN(S440)&gt;0,1,LEN(S440)))),UPPER(LEFT(T440,1)),LOWER(RIGHT(T440,LEN(T440)-IF(LEN(T440)&gt;0,1,LEN(T440)))),UPPER(LEFT(U440,1)),LOWER(RIGHT(U440,LEN(U440)-IF(LEN(U440)&gt;0,1,LEN(U440)))),UPPER(LEFT(V440,1)),LOWER(RIGHT(V440,LEN(V440)-IF(LEN(V440)&gt;0,1,LEN(V440)))))</f>
        <v>id</v>
      </c>
      <c r="X440" s="3" t="str">
        <f>CONCATENATE("""",W440,"""",":","""","""",",")</f>
        <v>"id":"",</v>
      </c>
      <c r="Y440" s="22" t="str">
        <f>CONCATENATE("public static String ",,B440,,"=","""",W440,""";")</f>
        <v>public static String ID="id";</v>
      </c>
      <c r="Z440" s="7" t="str">
        <f>CONCATENATE("private String ",W440,"=","""""",";")</f>
        <v>private String id="";</v>
      </c>
    </row>
    <row r="441" spans="2:26" ht="19.2" x14ac:dyDescent="0.45">
      <c r="B441" s="1" t="s">
        <v>3</v>
      </c>
      <c r="C441" s="1" t="s">
        <v>1</v>
      </c>
      <c r="D441" s="4">
        <v>10</v>
      </c>
      <c r="I441" t="str">
        <f>I440</f>
        <v>ALTER TABLE TM_TASK</v>
      </c>
      <c r="J441" t="str">
        <f>CONCATENATE(LEFT(CONCATENATE(" ADD "," ",N441,";"),LEN(CONCATENATE(" ADD "," ",N441,";"))-2),";")</f>
        <v xml:space="preserve"> ADD  STATUS VARCHAR(10);</v>
      </c>
      <c r="K441" s="21" t="str">
        <f>CONCATENATE(LEFT(CONCATENATE("  ALTER COLUMN  "," ",N441,";"),LEN(CONCATENATE("  ALTER COLUMN  "," ",N441,";"))-2),";")</f>
        <v xml:space="preserve">  ALTER COLUMN   STATUS VARCHAR(10);</v>
      </c>
      <c r="L441" s="12"/>
      <c r="M441" s="18" t="str">
        <f>CONCATENATE(B441,",")</f>
        <v>STATUS,</v>
      </c>
      <c r="N441" s="5" t="str">
        <f t="shared" ref="N441:N466" si="192">CONCATENATE(B441," ",C441,"(",D441,")",",")</f>
        <v>STATUS VARCHAR(10),</v>
      </c>
      <c r="O441" s="1" t="s">
        <v>3</v>
      </c>
      <c r="W441" s="17" t="str">
        <f t="shared" si="191"/>
        <v>status</v>
      </c>
      <c r="X441" s="3" t="str">
        <f>CONCATENATE("""",W441,"""",":","""","""",",")</f>
        <v>"status":"",</v>
      </c>
      <c r="Y441" s="22" t="str">
        <f>CONCATENATE("public static String ",,B441,,"=","""",W441,""";")</f>
        <v>public static String STATUS="status";</v>
      </c>
      <c r="Z441" s="7" t="str">
        <f>CONCATENATE("private String ",W441,"=","""""",";")</f>
        <v>private String status="";</v>
      </c>
    </row>
    <row r="442" spans="2:26" ht="19.2" x14ac:dyDescent="0.45">
      <c r="B442" s="1" t="s">
        <v>4</v>
      </c>
      <c r="C442" s="1" t="s">
        <v>1</v>
      </c>
      <c r="D442" s="4">
        <v>20</v>
      </c>
      <c r="I442" t="str">
        <f>I441</f>
        <v>ALTER TABLE TM_TASK</v>
      </c>
      <c r="J442" t="str">
        <f>CONCATENATE(LEFT(CONCATENATE(" ADD "," ",N442,";"),LEN(CONCATENATE(" ADD "," ",N442,";"))-2),";")</f>
        <v xml:space="preserve"> ADD  INSERT_DATE VARCHAR(20);</v>
      </c>
      <c r="K442" s="21" t="str">
        <f>CONCATENATE(LEFT(CONCATENATE("  ALTER COLUMN  "," ",N442,";"),LEN(CONCATENATE("  ALTER COLUMN  "," ",N442,";"))-2),";")</f>
        <v xml:space="preserve">  ALTER COLUMN   INSERT_DATE VARCHAR(20);</v>
      </c>
      <c r="L442" s="12"/>
      <c r="M442" s="18" t="str">
        <f>CONCATENATE(B442,",")</f>
        <v>INSERT_DATE,</v>
      </c>
      <c r="N442" s="5" t="str">
        <f t="shared" si="192"/>
        <v>INSERT_DATE VARCHAR(20),</v>
      </c>
      <c r="O442" s="1" t="s">
        <v>7</v>
      </c>
      <c r="P442" t="s">
        <v>8</v>
      </c>
      <c r="W442" s="17" t="str">
        <f t="shared" si="191"/>
        <v>insertDate</v>
      </c>
      <c r="X442" s="3" t="str">
        <f t="shared" ref="X442:X466" si="193">CONCATENATE("""",W442,"""",":","""","""",",")</f>
        <v>"insertDate":"",</v>
      </c>
      <c r="Y442" s="22" t="str">
        <f t="shared" ref="Y442:Y466" si="194">CONCATENATE("public static String ",,B442,,"=","""",W442,""";")</f>
        <v>public static String INSERT_DATE="insertDate";</v>
      </c>
      <c r="Z442" s="7" t="str">
        <f t="shared" ref="Z442:Z466" si="195">CONCATENATE("private String ",W442,"=","""""",";")</f>
        <v>private String insertDate="";</v>
      </c>
    </row>
    <row r="443" spans="2:26" ht="19.2" x14ac:dyDescent="0.45">
      <c r="B443" s="1" t="s">
        <v>5</v>
      </c>
      <c r="C443" s="1" t="s">
        <v>1</v>
      </c>
      <c r="D443" s="4">
        <v>20</v>
      </c>
      <c r="I443" t="str">
        <f>I442</f>
        <v>ALTER TABLE TM_TASK</v>
      </c>
      <c r="J443" t="str">
        <f>CONCATENATE(LEFT(CONCATENATE(" ADD "," ",N443,";"),LEN(CONCATENATE(" ADD "," ",N443,";"))-2),";")</f>
        <v xml:space="preserve"> ADD  MODIFICATION_DATE VARCHAR(20);</v>
      </c>
      <c r="K443" s="21" t="str">
        <f>CONCATENATE(LEFT(CONCATENATE("  ALTER COLUMN  "," ",N443,";"),LEN(CONCATENATE("  ALTER COLUMN  "," ",N443,";"))-2),";")</f>
        <v xml:space="preserve">  ALTER COLUMN   MODIFICATION_DATE VARCHAR(20);</v>
      </c>
      <c r="L443" s="12"/>
      <c r="M443" s="18" t="str">
        <f>CONCATENATE(B443,",")</f>
        <v>MODIFICATION_DATE,</v>
      </c>
      <c r="N443" s="5" t="str">
        <f t="shared" si="192"/>
        <v>MODIFICATION_DATE VARCHAR(20),</v>
      </c>
      <c r="O443" s="1" t="s">
        <v>9</v>
      </c>
      <c r="P443" t="s">
        <v>8</v>
      </c>
      <c r="W443" s="17" t="str">
        <f t="shared" si="191"/>
        <v>modificationDate</v>
      </c>
      <c r="X443" s="3" t="str">
        <f t="shared" si="193"/>
        <v>"modificationDate":"",</v>
      </c>
      <c r="Y443" s="22" t="str">
        <f t="shared" si="194"/>
        <v>public static String MODIFICATION_DATE="modificationDate";</v>
      </c>
      <c r="Z443" s="7" t="str">
        <f t="shared" si="195"/>
        <v>private String modificationDate="";</v>
      </c>
    </row>
    <row r="444" spans="2:26" ht="19.2" x14ac:dyDescent="0.45">
      <c r="B444" s="1" t="s">
        <v>0</v>
      </c>
      <c r="C444" s="1" t="s">
        <v>1</v>
      </c>
      <c r="D444" s="4">
        <v>400</v>
      </c>
      <c r="I444" t="e">
        <f>#REF!</f>
        <v>#REF!</v>
      </c>
      <c r="J444" t="str">
        <f>CONCATENATE(LEFT(CONCATENATE(" ADD "," ",N444,";"),LEN(CONCATENATE(" ADD "," ",N444,";"))-2),";")</f>
        <v xml:space="preserve"> ADD  NAME VARCHAR(400);</v>
      </c>
      <c r="K444" s="21" t="str">
        <f>CONCATENATE(LEFT(CONCATENATE("  ALTER COLUMN  "," ",N444,";"),LEN(CONCATENATE("  ALTER COLUMN  "," ",N444,";"))-2),";")</f>
        <v xml:space="preserve">  ALTER COLUMN   NAME VARCHAR(400);</v>
      </c>
      <c r="L444" s="12"/>
      <c r="M444" s="18" t="str">
        <f>CONCATENATE(B444,",")</f>
        <v>NAME,</v>
      </c>
      <c r="N444" s="5" t="str">
        <f t="shared" si="192"/>
        <v>NAME VARCHAR(400),</v>
      </c>
      <c r="O444" s="1" t="s">
        <v>0</v>
      </c>
      <c r="W444" s="17" t="str">
        <f t="shared" si="191"/>
        <v>name</v>
      </c>
      <c r="X444" s="3" t="str">
        <f t="shared" si="193"/>
        <v>"name":"",</v>
      </c>
      <c r="Y444" s="22" t="str">
        <f t="shared" si="194"/>
        <v>public static String NAME="name";</v>
      </c>
      <c r="Z444" s="7" t="str">
        <f t="shared" si="195"/>
        <v>private String name="";</v>
      </c>
    </row>
    <row r="445" spans="2:26" ht="19.2" x14ac:dyDescent="0.45">
      <c r="B445" s="1" t="s">
        <v>261</v>
      </c>
      <c r="C445" s="1" t="s">
        <v>1</v>
      </c>
      <c r="D445" s="4">
        <v>40</v>
      </c>
      <c r="L445" s="12"/>
      <c r="M445" s="18"/>
      <c r="N445" s="5" t="str">
        <f t="shared" si="192"/>
        <v>FK_PARENT_TASK_ID VARCHAR(40),</v>
      </c>
      <c r="O445" s="1" t="s">
        <v>10</v>
      </c>
      <c r="P445" t="s">
        <v>131</v>
      </c>
      <c r="Q445" t="s">
        <v>311</v>
      </c>
      <c r="R445" t="s">
        <v>2</v>
      </c>
      <c r="W445" s="17" t="str">
        <f t="shared" si="191"/>
        <v>fkParentTaskId</v>
      </c>
      <c r="X445" s="3" t="str">
        <f t="shared" si="193"/>
        <v>"fkParentTaskId":"",</v>
      </c>
      <c r="Y445" s="22" t="str">
        <f t="shared" si="194"/>
        <v>public static String FK_PARENT_TASK_ID="fkParentTaskId";</v>
      </c>
      <c r="Z445" s="7" t="str">
        <f t="shared" si="195"/>
        <v>private String fkParentTaskId="";</v>
      </c>
    </row>
    <row r="446" spans="2:26" ht="19.2" x14ac:dyDescent="0.45">
      <c r="B446" s="10" t="s">
        <v>262</v>
      </c>
      <c r="C446" s="1" t="s">
        <v>1</v>
      </c>
      <c r="D446" s="4">
        <v>40</v>
      </c>
      <c r="I446" t="e">
        <f>#REF!</f>
        <v>#REF!</v>
      </c>
      <c r="J446" t="str">
        <f>CONCATENATE(LEFT(CONCATENATE(" ADD "," ",N446,";"),LEN(CONCATENATE(" ADD "," ",N446,";"))-2),";")</f>
        <v xml:space="preserve"> ADD  CREATED_BY VARCHAR(40);</v>
      </c>
      <c r="K446" s="21" t="str">
        <f>CONCATENATE(LEFT(CONCATENATE("  ALTER COLUMN  "," ",N446,";"),LEN(CONCATENATE("  ALTER COLUMN  "," ",N446,";"))-2),";")</f>
        <v xml:space="preserve">  ALTER COLUMN   CREATED_BY VARCHAR(40);</v>
      </c>
      <c r="L446" s="12"/>
      <c r="M446" s="18" t="str">
        <f>CONCATENATE(B445,",")</f>
        <v>FK_PARENT_TASK_ID,</v>
      </c>
      <c r="N446" s="5" t="str">
        <f t="shared" si="192"/>
        <v>CREATED_BY VARCHAR(40),</v>
      </c>
      <c r="O446" s="1" t="s">
        <v>282</v>
      </c>
      <c r="P446" t="s">
        <v>128</v>
      </c>
      <c r="W446" s="17" t="str">
        <f t="shared" si="191"/>
        <v>createdBy</v>
      </c>
      <c r="X446" s="3" t="str">
        <f t="shared" si="193"/>
        <v>"createdBy":"",</v>
      </c>
      <c r="Y446" s="22" t="str">
        <f t="shared" si="194"/>
        <v>public static String CREATED_BY="createdBy";</v>
      </c>
      <c r="Z446" s="7" t="str">
        <f t="shared" si="195"/>
        <v>private String createdBy="";</v>
      </c>
    </row>
    <row r="447" spans="2:26" ht="19.2" x14ac:dyDescent="0.45">
      <c r="B447" s="1" t="s">
        <v>263</v>
      </c>
      <c r="C447" s="1" t="s">
        <v>1</v>
      </c>
      <c r="D447" s="4">
        <v>40</v>
      </c>
      <c r="I447">
        <f>I24</f>
        <v>0</v>
      </c>
      <c r="J447" t="str">
        <f>CONCATENATE(LEFT(CONCATENATE(" ADD "," ",N447,";"),LEN(CONCATENATE(" ADD "," ",N447,";"))-2),";")</f>
        <v xml:space="preserve"> ADD  CREATED_DATE VARCHAR(40);</v>
      </c>
      <c r="K447" s="21" t="str">
        <f>CONCATENATE(LEFT(CONCATENATE("  ALTER COLUMN  "," ",N447,";"),LEN(CONCATENATE("  ALTER COLUMN  "," ",N447,";"))-2),";")</f>
        <v xml:space="preserve">  ALTER COLUMN   CREATED_DATE VARCHAR(40);</v>
      </c>
      <c r="L447" s="12"/>
      <c r="M447" s="18" t="str">
        <f>CONCATENATE(B447,",")</f>
        <v>CREATED_DATE,</v>
      </c>
      <c r="N447" s="5" t="str">
        <f t="shared" si="192"/>
        <v>CREATED_DATE VARCHAR(40),</v>
      </c>
      <c r="O447" s="1" t="s">
        <v>282</v>
      </c>
      <c r="P447" t="s">
        <v>8</v>
      </c>
      <c r="W447" s="17" t="str">
        <f t="shared" si="191"/>
        <v>createdDate</v>
      </c>
      <c r="X447" s="3" t="str">
        <f t="shared" si="193"/>
        <v>"createdDate":"",</v>
      </c>
      <c r="Y447" s="22" t="str">
        <f t="shared" si="194"/>
        <v>public static String CREATED_DATE="createdDate";</v>
      </c>
      <c r="Z447" s="7" t="str">
        <f t="shared" si="195"/>
        <v>private String createdDate="";</v>
      </c>
    </row>
    <row r="448" spans="2:26" ht="19.2" x14ac:dyDescent="0.45">
      <c r="B448" s="1" t="s">
        <v>264</v>
      </c>
      <c r="C448" s="1" t="s">
        <v>1</v>
      </c>
      <c r="D448" s="4">
        <v>40</v>
      </c>
      <c r="L448" s="12"/>
      <c r="M448" s="18"/>
      <c r="N448" s="5" t="str">
        <f t="shared" si="192"/>
        <v>CREATED_TIME VARCHAR(40),</v>
      </c>
      <c r="O448" s="1" t="s">
        <v>282</v>
      </c>
      <c r="P448" t="s">
        <v>133</v>
      </c>
      <c r="W448" s="17" t="str">
        <f t="shared" si="191"/>
        <v>createdTime</v>
      </c>
      <c r="X448" s="3" t="str">
        <f t="shared" si="193"/>
        <v>"createdTime":"",</v>
      </c>
      <c r="Y448" s="22" t="str">
        <f t="shared" si="194"/>
        <v>public static String CREATED_TIME="createdTime";</v>
      </c>
      <c r="Z448" s="7" t="str">
        <f t="shared" si="195"/>
        <v>private String createdTime="";</v>
      </c>
    </row>
    <row r="449" spans="2:26" ht="19.2" x14ac:dyDescent="0.45">
      <c r="B449" s="1" t="s">
        <v>265</v>
      </c>
      <c r="C449" s="1" t="s">
        <v>1</v>
      </c>
      <c r="D449" s="4">
        <v>50</v>
      </c>
      <c r="I449">
        <f>I24</f>
        <v>0</v>
      </c>
      <c r="J449" t="str">
        <f>CONCATENATE(LEFT(CONCATENATE(" ADD "," ",N449,";"),LEN(CONCATENATE(" ADD "," ",N449,";"))-2),";")</f>
        <v xml:space="preserve"> ADD  START_DATE VARCHAR(50);</v>
      </c>
      <c r="K449" s="21" t="str">
        <f>CONCATENATE(LEFT(CONCATENATE("  ALTER COLUMN  "," ",N449,";"),LEN(CONCATENATE("  ALTER COLUMN  "," ",N449,";"))-2),";")</f>
        <v xml:space="preserve">  ALTER COLUMN   START_DATE VARCHAR(50);</v>
      </c>
      <c r="L449" s="12"/>
      <c r="M449" s="18" t="str">
        <f>CONCATENATE(B449,",")</f>
        <v>START_DATE,</v>
      </c>
      <c r="N449" s="5" t="str">
        <f t="shared" si="192"/>
        <v>START_DATE VARCHAR(50),</v>
      </c>
      <c r="O449" s="1" t="s">
        <v>289</v>
      </c>
      <c r="P449" t="s">
        <v>8</v>
      </c>
      <c r="W449" s="17" t="str">
        <f t="shared" si="191"/>
        <v>startDate</v>
      </c>
      <c r="X449" s="3" t="str">
        <f t="shared" si="193"/>
        <v>"startDate":"",</v>
      </c>
      <c r="Y449" s="22" t="str">
        <f t="shared" si="194"/>
        <v>public static String START_DATE="startDate";</v>
      </c>
      <c r="Z449" s="7" t="str">
        <f t="shared" si="195"/>
        <v>private String startDate="";</v>
      </c>
    </row>
    <row r="450" spans="2:26" ht="19.2" x14ac:dyDescent="0.45">
      <c r="B450" s="1" t="s">
        <v>266</v>
      </c>
      <c r="C450" s="1" t="s">
        <v>1</v>
      </c>
      <c r="D450" s="4">
        <v>50</v>
      </c>
      <c r="I450">
        <f>I27</f>
        <v>0</v>
      </c>
      <c r="J450" t="str">
        <f>CONCATENATE(LEFT(CONCATENATE(" ADD "," ",N450,";"),LEN(CONCATENATE(" ADD "," ",N450,";"))-2),";")</f>
        <v xml:space="preserve"> ADD  START_TIME VARCHAR(50);</v>
      </c>
      <c r="K450" s="21" t="str">
        <f>CONCATENATE(LEFT(CONCATENATE("  ALTER COLUMN  "," ",N450,";"),LEN(CONCATENATE("  ALTER COLUMN  "," ",N450,";"))-2),";")</f>
        <v xml:space="preserve">  ALTER COLUMN   START_TIME VARCHAR(50);</v>
      </c>
      <c r="L450" s="12"/>
      <c r="M450" s="18" t="str">
        <f>CONCATENATE(B450,",")</f>
        <v>START_TIME,</v>
      </c>
      <c r="N450" s="5" t="str">
        <f t="shared" si="192"/>
        <v>START_TIME VARCHAR(50),</v>
      </c>
      <c r="O450" s="1" t="s">
        <v>289</v>
      </c>
      <c r="P450" t="s">
        <v>133</v>
      </c>
      <c r="W450" s="17" t="str">
        <f t="shared" si="191"/>
        <v>startTime</v>
      </c>
      <c r="X450" s="3" t="str">
        <f t="shared" si="193"/>
        <v>"startTime":"",</v>
      </c>
      <c r="Y450" s="22" t="str">
        <f t="shared" si="194"/>
        <v>public static String START_TIME="startTime";</v>
      </c>
      <c r="Z450" s="7" t="str">
        <f t="shared" si="195"/>
        <v>private String startTime="";</v>
      </c>
    </row>
    <row r="451" spans="2:26" ht="19.2" x14ac:dyDescent="0.45">
      <c r="B451" s="1" t="s">
        <v>267</v>
      </c>
      <c r="C451" s="1" t="s">
        <v>1</v>
      </c>
      <c r="D451" s="4">
        <v>40</v>
      </c>
      <c r="L451" s="12"/>
      <c r="M451" s="18"/>
      <c r="N451" s="5" t="str">
        <f t="shared" si="192"/>
        <v>END_DATE VARCHAR(40),</v>
      </c>
      <c r="O451" s="1" t="s">
        <v>290</v>
      </c>
      <c r="P451" t="s">
        <v>8</v>
      </c>
      <c r="W451" s="17" t="str">
        <f t="shared" si="191"/>
        <v>endDate</v>
      </c>
      <c r="X451" s="3" t="str">
        <f t="shared" si="193"/>
        <v>"endDate":"",</v>
      </c>
      <c r="Y451" s="22" t="str">
        <f t="shared" si="194"/>
        <v>public static String END_DATE="endDate";</v>
      </c>
      <c r="Z451" s="7" t="str">
        <f t="shared" si="195"/>
        <v>private String endDate="";</v>
      </c>
    </row>
    <row r="452" spans="2:26" ht="19.2" x14ac:dyDescent="0.45">
      <c r="B452" s="1" t="s">
        <v>268</v>
      </c>
      <c r="C452" s="1" t="s">
        <v>1</v>
      </c>
      <c r="D452" s="4">
        <v>40</v>
      </c>
      <c r="I452">
        <f>I27</f>
        <v>0</v>
      </c>
      <c r="J452" t="str">
        <f>CONCATENATE(LEFT(CONCATENATE(" ADD "," ",N452,";"),LEN(CONCATENATE(" ADD "," ",N452,";"))-2),";")</f>
        <v xml:space="preserve"> ADD  END_TIME VARCHAR(40);</v>
      </c>
      <c r="K452" s="21" t="str">
        <f>CONCATENATE(LEFT(CONCATENATE("  ALTER COLUMN  "," ",N452,";"),LEN(CONCATENATE("  ALTER COLUMN  "," ",N452,";"))-2),";")</f>
        <v xml:space="preserve">  ALTER COLUMN   END_TIME VARCHAR(40);</v>
      </c>
      <c r="L452" s="12"/>
      <c r="M452" s="18" t="str">
        <f>CONCATENATE(B452,",")</f>
        <v>END_TIME,</v>
      </c>
      <c r="N452" s="5" t="str">
        <f t="shared" si="192"/>
        <v>END_TIME VARCHAR(40),</v>
      </c>
      <c r="O452" s="1" t="s">
        <v>290</v>
      </c>
      <c r="P452" t="s">
        <v>133</v>
      </c>
      <c r="W452" s="17" t="str">
        <f t="shared" si="191"/>
        <v>endTime</v>
      </c>
      <c r="X452" s="3" t="str">
        <f t="shared" si="193"/>
        <v>"endTime":"",</v>
      </c>
      <c r="Y452" s="22" t="str">
        <f t="shared" si="194"/>
        <v>public static String END_TIME="endTime";</v>
      </c>
      <c r="Z452" s="7" t="str">
        <f t="shared" si="195"/>
        <v>private String endTime="";</v>
      </c>
    </row>
    <row r="453" spans="2:26" ht="19.2" x14ac:dyDescent="0.45">
      <c r="B453" s="1" t="s">
        <v>269</v>
      </c>
      <c r="C453" s="1" t="s">
        <v>1</v>
      </c>
      <c r="D453" s="4">
        <v>40</v>
      </c>
      <c r="I453" t="str">
        <f>I440</f>
        <v>ALTER TABLE TM_TASK</v>
      </c>
      <c r="J453" t="str">
        <f>CONCATENATE(LEFT(CONCATENATE(" ADD "," ",N453,";"),LEN(CONCATENATE(" ADD "," ",N453,";"))-2),";")</f>
        <v xml:space="preserve"> ADD  FINISH_DATE VARCHAR(40);</v>
      </c>
      <c r="K453" s="21" t="str">
        <f>CONCATENATE(LEFT(CONCATENATE("  ALTER COLUMN  "," ",N453,";"),LEN(CONCATENATE("  ALTER COLUMN  "," ",N453,";"))-2),";")</f>
        <v xml:space="preserve">  ALTER COLUMN   FINISH_DATE VARCHAR(40);</v>
      </c>
      <c r="L453" s="12"/>
      <c r="M453" s="18" t="str">
        <f>CONCATENATE(B453,",")</f>
        <v>FINISH_DATE,</v>
      </c>
      <c r="N453" s="5" t="str">
        <f t="shared" si="192"/>
        <v>FINISH_DATE VARCHAR(40),</v>
      </c>
      <c r="O453" s="1" t="s">
        <v>312</v>
      </c>
      <c r="P453" t="s">
        <v>8</v>
      </c>
      <c r="W453" s="17" t="str">
        <f t="shared" si="191"/>
        <v>finishDate</v>
      </c>
      <c r="X453" s="3" t="str">
        <f t="shared" si="193"/>
        <v>"finishDate":"",</v>
      </c>
      <c r="Y453" s="22" t="str">
        <f t="shared" si="194"/>
        <v>public static String FINISH_DATE="finishDate";</v>
      </c>
      <c r="Z453" s="7" t="str">
        <f t="shared" si="195"/>
        <v>private String finishDate="";</v>
      </c>
    </row>
    <row r="454" spans="2:26" ht="19.2" x14ac:dyDescent="0.45">
      <c r="B454" s="1" t="s">
        <v>270</v>
      </c>
      <c r="C454" s="1" t="s">
        <v>1</v>
      </c>
      <c r="D454" s="4">
        <v>40</v>
      </c>
      <c r="L454" s="12"/>
      <c r="M454" s="18" t="str">
        <f>CONCATENATE(B454,",")</f>
        <v>FINISH_TIME,</v>
      </c>
      <c r="N454" s="5" t="str">
        <f t="shared" si="192"/>
        <v>FINISH_TIME VARCHAR(40),</v>
      </c>
      <c r="O454" s="1" t="s">
        <v>312</v>
      </c>
      <c r="P454" t="s">
        <v>133</v>
      </c>
      <c r="W454" s="17" t="str">
        <f t="shared" si="191"/>
        <v>finishTime</v>
      </c>
      <c r="X454" s="3" t="str">
        <f t="shared" si="193"/>
        <v>"finishTime":"",</v>
      </c>
      <c r="Y454" s="22" t="str">
        <f t="shared" si="194"/>
        <v>public static String FINISH_TIME="finishTime";</v>
      </c>
      <c r="Z454" s="7" t="str">
        <f t="shared" si="195"/>
        <v>private String finishTime="";</v>
      </c>
    </row>
    <row r="455" spans="2:26" ht="19.2" x14ac:dyDescent="0.45">
      <c r="B455" s="1" t="s">
        <v>271</v>
      </c>
      <c r="C455" s="1" t="s">
        <v>1</v>
      </c>
      <c r="D455" s="4">
        <v>30</v>
      </c>
      <c r="I455" t="str">
        <f>I440</f>
        <v>ALTER TABLE TM_TASK</v>
      </c>
      <c r="J455" t="str">
        <f>CONCATENATE(LEFT(CONCATENATE(" ADD "," ",N455,";"),LEN(CONCATENATE(" ADD "," ",N455,";"))-2),";")</f>
        <v xml:space="preserve"> ADD  COMPLETED_DURATION VARCHAR(30);</v>
      </c>
      <c r="K455" s="21" t="str">
        <f>CONCATENATE(LEFT(CONCATENATE("  ALTER COLUMN  "," ",N455,";"),LEN(CONCATENATE("  ALTER COLUMN  "," ",N455,";"))-2),";")</f>
        <v xml:space="preserve">  ALTER COLUMN   COMPLETED_DURATION VARCHAR(30);</v>
      </c>
      <c r="L455" s="12"/>
      <c r="M455" s="18" t="str">
        <f>CONCATENATE(B455,",")</f>
        <v>COMPLETED_DURATION,</v>
      </c>
      <c r="N455" s="5" t="str">
        <f t="shared" si="192"/>
        <v>COMPLETED_DURATION VARCHAR(30),</v>
      </c>
      <c r="O455" s="1" t="s">
        <v>313</v>
      </c>
      <c r="P455" t="s">
        <v>314</v>
      </c>
      <c r="W455" s="17" t="str">
        <f t="shared" si="191"/>
        <v>completedDuration</v>
      </c>
      <c r="X455" s="3" t="str">
        <f t="shared" si="193"/>
        <v>"completedDuration":"",</v>
      </c>
      <c r="Y455" s="22" t="str">
        <f t="shared" si="194"/>
        <v>public static String COMPLETED_DURATION="completedDuration";</v>
      </c>
      <c r="Z455" s="7" t="str">
        <f t="shared" si="195"/>
        <v>private String completedDuration="";</v>
      </c>
    </row>
    <row r="456" spans="2:26" ht="19.2" x14ac:dyDescent="0.45">
      <c r="B456" s="8" t="s">
        <v>14</v>
      </c>
      <c r="C456" s="1" t="s">
        <v>1</v>
      </c>
      <c r="D456" s="4">
        <v>2000</v>
      </c>
      <c r="I456" t="str">
        <f>I442</f>
        <v>ALTER TABLE TM_TASK</v>
      </c>
      <c r="J456" t="str">
        <f>CONCATENATE(LEFT(CONCATENATE(" ADD "," ",N456,";"),LEN(CONCATENATE(" ADD "," ",N456,";"))-2),";")</f>
        <v xml:space="preserve"> ADD  DESCRIPTION VARCHAR(2000);</v>
      </c>
      <c r="K456" s="21" t="str">
        <f>CONCATENATE(LEFT(CONCATENATE("  ALTER COLUMN  "," ",N456,";"),LEN(CONCATENATE("  ALTER COLUMN  "," ",N456,";"))-2),";")</f>
        <v xml:space="preserve">  ALTER COLUMN   DESCRIPTION VARCHAR(2000);</v>
      </c>
      <c r="L456" s="14"/>
      <c r="M456" s="18" t="str">
        <f t="shared" ref="M456:M466" si="196">CONCATENATE(B456,",")</f>
        <v>DESCRIPTION,</v>
      </c>
      <c r="N456" s="5" t="str">
        <f t="shared" si="192"/>
        <v>DESCRIPTION VARCHAR(2000),</v>
      </c>
      <c r="O456" s="1" t="s">
        <v>14</v>
      </c>
      <c r="W456" s="17" t="str">
        <f t="shared" si="191"/>
        <v>description</v>
      </c>
      <c r="X456" s="3" t="str">
        <f t="shared" si="193"/>
        <v>"description":"",</v>
      </c>
      <c r="Y456" s="22" t="str">
        <f t="shared" si="194"/>
        <v>public static String DESCRIPTION="description";</v>
      </c>
      <c r="Z456" s="7" t="str">
        <f t="shared" si="195"/>
        <v>private String description="";</v>
      </c>
    </row>
    <row r="457" spans="2:26" ht="19.2" x14ac:dyDescent="0.45">
      <c r="B457" s="8" t="s">
        <v>272</v>
      </c>
      <c r="C457" s="1" t="s">
        <v>1</v>
      </c>
      <c r="D457" s="12">
        <v>40</v>
      </c>
      <c r="L457" s="14"/>
      <c r="M457" s="18" t="str">
        <f t="shared" si="196"/>
        <v>FK_TASK_TYPE_ID,</v>
      </c>
      <c r="N457" s="5" t="str">
        <f t="shared" si="192"/>
        <v>FK_TASK_TYPE_ID VARCHAR(40),</v>
      </c>
      <c r="O457" s="1" t="s">
        <v>10</v>
      </c>
      <c r="P457" t="s">
        <v>311</v>
      </c>
      <c r="Q457" t="s">
        <v>51</v>
      </c>
      <c r="R457" t="s">
        <v>2</v>
      </c>
      <c r="W457" s="17" t="str">
        <f t="shared" si="191"/>
        <v>fkTaskTypeId</v>
      </c>
      <c r="X457" s="3" t="str">
        <f t="shared" si="193"/>
        <v>"fkTaskTypeId":"",</v>
      </c>
      <c r="Y457" s="22" t="str">
        <f t="shared" si="194"/>
        <v>public static String FK_TASK_TYPE_ID="fkTaskTypeId";</v>
      </c>
      <c r="Z457" s="7" t="str">
        <f t="shared" si="195"/>
        <v>private String fkTaskTypeId="";</v>
      </c>
    </row>
    <row r="458" spans="2:26" ht="19.2" x14ac:dyDescent="0.45">
      <c r="B458" s="8" t="s">
        <v>273</v>
      </c>
      <c r="C458" s="1" t="s">
        <v>1</v>
      </c>
      <c r="D458" s="12">
        <v>40</v>
      </c>
      <c r="L458" s="14"/>
      <c r="M458" s="18" t="str">
        <f t="shared" si="196"/>
        <v>FK_TASK_STATUS_ID,</v>
      </c>
      <c r="N458" s="5" t="str">
        <f t="shared" si="192"/>
        <v>FK_TASK_STATUS_ID VARCHAR(40),</v>
      </c>
      <c r="O458" s="1" t="s">
        <v>10</v>
      </c>
      <c r="P458" t="s">
        <v>311</v>
      </c>
      <c r="Q458" t="s">
        <v>3</v>
      </c>
      <c r="R458" t="s">
        <v>2</v>
      </c>
      <c r="W458" s="17" t="str">
        <f t="shared" si="191"/>
        <v>fkTaskStatusId</v>
      </c>
      <c r="X458" s="3" t="str">
        <f t="shared" si="193"/>
        <v>"fkTaskStatusId":"",</v>
      </c>
      <c r="Y458" s="22" t="str">
        <f t="shared" si="194"/>
        <v>public static String FK_TASK_STATUS_ID="fkTaskStatusId";</v>
      </c>
      <c r="Z458" s="7" t="str">
        <f t="shared" si="195"/>
        <v>private String fkTaskStatusId="";</v>
      </c>
    </row>
    <row r="459" spans="2:26" ht="19.2" x14ac:dyDescent="0.45">
      <c r="B459" s="8" t="s">
        <v>274</v>
      </c>
      <c r="C459" s="1" t="s">
        <v>1</v>
      </c>
      <c r="D459" s="12">
        <v>40</v>
      </c>
      <c r="L459" s="14"/>
      <c r="M459" s="18" t="str">
        <f t="shared" si="196"/>
        <v>FK_PROJECT_ID,</v>
      </c>
      <c r="N459" s="5" t="str">
        <f t="shared" si="192"/>
        <v>FK_PROJECT_ID VARCHAR(40),</v>
      </c>
      <c r="O459" s="1" t="s">
        <v>10</v>
      </c>
      <c r="P459" t="s">
        <v>288</v>
      </c>
      <c r="Q459" t="s">
        <v>2</v>
      </c>
      <c r="W459" s="17" t="str">
        <f t="shared" si="191"/>
        <v>fkProjectId</v>
      </c>
      <c r="X459" s="3" t="str">
        <f t="shared" si="193"/>
        <v>"fkProjectId":"",</v>
      </c>
      <c r="Y459" s="22" t="str">
        <f t="shared" si="194"/>
        <v>public static String FK_PROJECT_ID="fkProjectId";</v>
      </c>
      <c r="Z459" s="7" t="str">
        <f t="shared" si="195"/>
        <v>private String fkProjectId="";</v>
      </c>
    </row>
    <row r="460" spans="2:26" ht="19.2" x14ac:dyDescent="0.45">
      <c r="B460" s="8" t="s">
        <v>275</v>
      </c>
      <c r="C460" s="1" t="s">
        <v>1</v>
      </c>
      <c r="D460" s="12">
        <v>40</v>
      </c>
      <c r="L460" s="14"/>
      <c r="M460" s="18" t="str">
        <f t="shared" si="196"/>
        <v>UPDATED_BY,</v>
      </c>
      <c r="N460" s="5" t="str">
        <f t="shared" si="192"/>
        <v>UPDATED_BY VARCHAR(40),</v>
      </c>
      <c r="O460" s="1" t="s">
        <v>315</v>
      </c>
      <c r="P460" t="s">
        <v>128</v>
      </c>
      <c r="W460" s="17" t="str">
        <f t="shared" si="191"/>
        <v>updatedBy</v>
      </c>
      <c r="X460" s="3" t="str">
        <f t="shared" si="193"/>
        <v>"updatedBy":"",</v>
      </c>
      <c r="Y460" s="22" t="str">
        <f t="shared" si="194"/>
        <v>public static String UPDATED_BY="updatedBy";</v>
      </c>
      <c r="Z460" s="7" t="str">
        <f t="shared" si="195"/>
        <v>private String updatedBy="";</v>
      </c>
    </row>
    <row r="461" spans="2:26" ht="19.2" x14ac:dyDescent="0.45">
      <c r="B461" s="8" t="s">
        <v>276</v>
      </c>
      <c r="C461" s="1" t="s">
        <v>1</v>
      </c>
      <c r="D461" s="12">
        <v>42</v>
      </c>
      <c r="L461" s="14"/>
      <c r="M461" s="18" t="str">
        <f t="shared" si="196"/>
        <v>LAST_UPDATED_DATE,</v>
      </c>
      <c r="N461" s="5" t="str">
        <f t="shared" si="192"/>
        <v>LAST_UPDATED_DATE VARCHAR(42),</v>
      </c>
      <c r="O461" s="1" t="s">
        <v>316</v>
      </c>
      <c r="P461" t="s">
        <v>315</v>
      </c>
      <c r="Q461" t="s">
        <v>8</v>
      </c>
      <c r="W461" s="17" t="str">
        <f t="shared" si="191"/>
        <v>lastUpdatedDate</v>
      </c>
      <c r="X461" s="3" t="str">
        <f t="shared" si="193"/>
        <v>"lastUpdatedDate":"",</v>
      </c>
      <c r="Y461" s="22" t="str">
        <f t="shared" si="194"/>
        <v>public static String LAST_UPDATED_DATE="lastUpdatedDate";</v>
      </c>
      <c r="Z461" s="7" t="str">
        <f t="shared" si="195"/>
        <v>private String lastUpdatedDate="";</v>
      </c>
    </row>
    <row r="462" spans="2:26" ht="19.2" x14ac:dyDescent="0.45">
      <c r="B462" s="8" t="s">
        <v>277</v>
      </c>
      <c r="C462" s="1" t="s">
        <v>1</v>
      </c>
      <c r="D462" s="12">
        <v>42</v>
      </c>
      <c r="L462" s="14"/>
      <c r="M462" s="18" t="str">
        <f t="shared" si="196"/>
        <v>LAST_UPDATED_TIME,</v>
      </c>
      <c r="N462" s="5" t="str">
        <f t="shared" si="192"/>
        <v>LAST_UPDATED_TIME VARCHAR(42),</v>
      </c>
      <c r="O462" s="1" t="s">
        <v>316</v>
      </c>
      <c r="P462" t="s">
        <v>315</v>
      </c>
      <c r="Q462" t="s">
        <v>133</v>
      </c>
      <c r="W462" s="17" t="str">
        <f t="shared" si="191"/>
        <v>lastUpdatedTime</v>
      </c>
      <c r="X462" s="3" t="str">
        <f t="shared" si="193"/>
        <v>"lastUpdatedTime":"",</v>
      </c>
      <c r="Y462" s="22" t="str">
        <f t="shared" si="194"/>
        <v>public static String LAST_UPDATED_TIME="lastUpdatedTime";</v>
      </c>
      <c r="Z462" s="7" t="str">
        <f t="shared" si="195"/>
        <v>private String lastUpdatedTime="";</v>
      </c>
    </row>
    <row r="463" spans="2:26" ht="19.2" x14ac:dyDescent="0.45">
      <c r="B463" s="8" t="s">
        <v>258</v>
      </c>
      <c r="C463" s="1" t="s">
        <v>1</v>
      </c>
      <c r="D463" s="12">
        <v>30</v>
      </c>
      <c r="L463" s="14"/>
      <c r="M463" s="18" t="str">
        <f t="shared" si="196"/>
        <v>ORDER_NO,</v>
      </c>
      <c r="N463" s="5" t="str">
        <f t="shared" si="192"/>
        <v>ORDER_NO VARCHAR(30),</v>
      </c>
      <c r="O463" s="1" t="s">
        <v>259</v>
      </c>
      <c r="P463" t="s">
        <v>173</v>
      </c>
      <c r="W463" s="17" t="str">
        <f t="shared" si="191"/>
        <v>orderNo</v>
      </c>
      <c r="X463" s="3" t="str">
        <f t="shared" si="193"/>
        <v>"orderNo":"",</v>
      </c>
      <c r="Y463" s="22" t="str">
        <f t="shared" si="194"/>
        <v>public static String ORDER_NO="orderNo";</v>
      </c>
      <c r="Z463" s="7" t="str">
        <f t="shared" si="195"/>
        <v>private String orderNo="";</v>
      </c>
    </row>
    <row r="464" spans="2:26" ht="19.2" x14ac:dyDescent="0.45">
      <c r="B464" s="8" t="s">
        <v>301</v>
      </c>
      <c r="C464" s="1" t="s">
        <v>1</v>
      </c>
      <c r="D464" s="8">
        <v>43</v>
      </c>
      <c r="M464" s="18" t="str">
        <f>CONCATENATE(B464,",")</f>
        <v>FK_PRIORITY_ID,</v>
      </c>
      <c r="N464" s="5" t="str">
        <f>CONCATENATE(B464," ",C464,"(",D464,")",",")</f>
        <v>FK_PRIORITY_ID VARCHAR(43),</v>
      </c>
      <c r="O464" s="1" t="s">
        <v>10</v>
      </c>
      <c r="P464" t="s">
        <v>305</v>
      </c>
      <c r="Q464" t="s">
        <v>2</v>
      </c>
      <c r="W464" s="17" t="str">
        <f t="shared" si="191"/>
        <v>fkPriorityId</v>
      </c>
      <c r="X464" s="3" t="str">
        <f t="shared" si="193"/>
        <v>"fkPriorityId":"",</v>
      </c>
      <c r="Y464" s="22" t="str">
        <f t="shared" si="194"/>
        <v>public static String FK_PRIORITY_ID="fkPriorityId";</v>
      </c>
      <c r="Z464" s="7" t="str">
        <f t="shared" si="195"/>
        <v>private String fkPriorityId="";</v>
      </c>
    </row>
    <row r="465" spans="2:26" ht="19.2" x14ac:dyDescent="0.45">
      <c r="B465" s="8" t="s">
        <v>333</v>
      </c>
      <c r="C465" s="1" t="s">
        <v>1</v>
      </c>
      <c r="D465" s="8">
        <v>43</v>
      </c>
      <c r="M465" s="18" t="str">
        <f>CONCATENATE(B465,",")</f>
        <v>FK_PROGRESS_ID,</v>
      </c>
      <c r="N465" s="5" t="str">
        <f>CONCATENATE(B465," ",C465,"(",D465,")",",")</f>
        <v>FK_PROGRESS_ID VARCHAR(43),</v>
      </c>
      <c r="O465" s="1" t="s">
        <v>10</v>
      </c>
      <c r="P465" t="s">
        <v>297</v>
      </c>
      <c r="Q465" t="s">
        <v>2</v>
      </c>
      <c r="W465" s="17" t="str">
        <f t="shared" si="191"/>
        <v>fkProgressId</v>
      </c>
      <c r="X465" s="3" t="str">
        <f t="shared" si="193"/>
        <v>"fkProgressId":"",</v>
      </c>
      <c r="Y465" s="22" t="str">
        <f t="shared" si="194"/>
        <v>public static String FK_PROGRESS_ID="fkProgressId";</v>
      </c>
      <c r="Z465" s="7" t="str">
        <f t="shared" si="195"/>
        <v>private String fkProgressId="";</v>
      </c>
    </row>
    <row r="466" spans="2:26" ht="19.2" x14ac:dyDescent="0.45">
      <c r="B466" s="8" t="s">
        <v>306</v>
      </c>
      <c r="C466" s="1" t="s">
        <v>1</v>
      </c>
      <c r="D466" s="8">
        <v>43</v>
      </c>
      <c r="M466" s="18" t="str">
        <f t="shared" si="196"/>
        <v>FK_TASK_CATEGORY_ID,</v>
      </c>
      <c r="N466" s="5" t="str">
        <f t="shared" si="192"/>
        <v>FK_TASK_CATEGORY_ID VARCHAR(43),</v>
      </c>
      <c r="O466" s="1" t="s">
        <v>10</v>
      </c>
      <c r="P466" t="s">
        <v>311</v>
      </c>
      <c r="Q466" t="s">
        <v>310</v>
      </c>
      <c r="R466" t="s">
        <v>2</v>
      </c>
      <c r="W466" s="17" t="str">
        <f t="shared" si="191"/>
        <v>fkTaskCategoryId</v>
      </c>
      <c r="X466" s="3" t="str">
        <f t="shared" si="193"/>
        <v>"fkTaskCategoryId":"",</v>
      </c>
      <c r="Y466" s="22" t="str">
        <f t="shared" si="194"/>
        <v>public static String FK_TASK_CATEGORY_ID="fkTaskCategoryId";</v>
      </c>
      <c r="Z466" s="7" t="str">
        <f t="shared" si="195"/>
        <v>private String fkTaskCategoryId="";</v>
      </c>
    </row>
    <row r="467" spans="2:26" ht="19.2" x14ac:dyDescent="0.45">
      <c r="C467" s="1"/>
      <c r="D467" s="8"/>
      <c r="M467" s="18"/>
      <c r="N467" s="33" t="s">
        <v>130</v>
      </c>
      <c r="O467" s="1"/>
      <c r="W467" s="17"/>
    </row>
    <row r="468" spans="2:26" ht="19.2" x14ac:dyDescent="0.45">
      <c r="C468" s="1"/>
      <c r="D468" s="8"/>
      <c r="M468" s="18"/>
      <c r="N468" s="31" t="s">
        <v>126</v>
      </c>
      <c r="O468" s="1"/>
      <c r="W468" s="17"/>
    </row>
    <row r="469" spans="2:26" x14ac:dyDescent="0.3">
      <c r="B469" s="2" t="s">
        <v>330</v>
      </c>
      <c r="I469" t="str">
        <f>CONCATENATE("ALTER TABLE"," ",B469)</f>
        <v>ALTER TABLE TM_TASK_LIST</v>
      </c>
      <c r="J469" t="s">
        <v>293</v>
      </c>
      <c r="K469" s="26" t="str">
        <f>CONCATENATE(J469," VIEW ",B469," AS SELECT")</f>
        <v>create OR REPLACE VIEW TM_TASK_LIST AS SELECT</v>
      </c>
      <c r="N469" s="5" t="str">
        <f>CONCATENATE("CREATE TABLE ",B469," ","(")</f>
        <v>CREATE TABLE TM_TASK_LIST (</v>
      </c>
    </row>
    <row r="470" spans="2:26" ht="19.2" x14ac:dyDescent="0.45">
      <c r="B470" s="1" t="s">
        <v>2</v>
      </c>
      <c r="C470" s="1" t="s">
        <v>1</v>
      </c>
      <c r="D470" s="4">
        <v>30</v>
      </c>
      <c r="E470" s="24" t="s">
        <v>113</v>
      </c>
      <c r="I470" t="str">
        <f>I469</f>
        <v>ALTER TABLE TM_TASK_LIST</v>
      </c>
      <c r="K470" s="25" t="str">
        <f>CONCATENATE(B470,",")</f>
        <v>ID,</v>
      </c>
      <c r="L470" s="12"/>
      <c r="M470" s="18" t="str">
        <f>CONCATENATE(B470,",")</f>
        <v>ID,</v>
      </c>
      <c r="N470" s="5" t="str">
        <f>CONCATENATE(B470," ",C470,"(",D470,") ",E470," ,")</f>
        <v>ID VARCHAR(30) NOT NULL ,</v>
      </c>
      <c r="O470" s="1" t="s">
        <v>2</v>
      </c>
      <c r="P470" s="6"/>
      <c r="Q470" s="6"/>
      <c r="R470" s="6"/>
      <c r="S470" s="6"/>
      <c r="T470" s="6"/>
      <c r="U470" s="6"/>
      <c r="V470" s="6"/>
      <c r="W470" s="17" t="str">
        <f t="shared" ref="W470:W500" si="197">CONCATENATE(,LOWER(O470),UPPER(LEFT(P470,1)),LOWER(RIGHT(P470,LEN(P470)-IF(LEN(P470)&gt;0,1,LEN(P470)))),UPPER(LEFT(Q470,1)),LOWER(RIGHT(Q470,LEN(Q470)-IF(LEN(Q470)&gt;0,1,LEN(Q470)))),UPPER(LEFT(R470,1)),LOWER(RIGHT(R470,LEN(R470)-IF(LEN(R470)&gt;0,1,LEN(R470)))),UPPER(LEFT(S470,1)),LOWER(RIGHT(S470,LEN(S470)-IF(LEN(S470)&gt;0,1,LEN(S470)))),UPPER(LEFT(T470,1)),LOWER(RIGHT(T470,LEN(T470)-IF(LEN(T470)&gt;0,1,LEN(T470)))),UPPER(LEFT(U470,1)),LOWER(RIGHT(U470,LEN(U470)-IF(LEN(U470)&gt;0,1,LEN(U470)))),UPPER(LEFT(V470,1)),LOWER(RIGHT(V470,LEN(V470)-IF(LEN(V470)&gt;0,1,LEN(V470)))))</f>
        <v>id</v>
      </c>
      <c r="X470" s="3" t="str">
        <f t="shared" ref="X470:X500" si="198">CONCATENATE("""",W470,"""",":","""","""",",")</f>
        <v>"id":"",</v>
      </c>
      <c r="Y470" s="22" t="str">
        <f t="shared" ref="Y470:Y500" si="199">CONCATENATE("public static String ",,B470,,"=","""",W470,""";")</f>
        <v>public static String ID="id";</v>
      </c>
      <c r="Z470" s="7" t="str">
        <f t="shared" ref="Z470:Z500" si="200">CONCATENATE("private String ",W470,"=","""""",";")</f>
        <v>private String id="";</v>
      </c>
    </row>
    <row r="471" spans="2:26" ht="19.2" x14ac:dyDescent="0.45">
      <c r="B471" s="1" t="s">
        <v>3</v>
      </c>
      <c r="C471" s="1" t="s">
        <v>1</v>
      </c>
      <c r="D471" s="4">
        <v>10</v>
      </c>
      <c r="I471" t="str">
        <f>I470</f>
        <v>ALTER TABLE TM_TASK_LIST</v>
      </c>
      <c r="K471" s="25" t="str">
        <f>CONCATENATE(B471,",")</f>
        <v>STATUS,</v>
      </c>
      <c r="L471" s="12"/>
      <c r="M471" s="18" t="str">
        <f>CONCATENATE(B471,",")</f>
        <v>STATUS,</v>
      </c>
      <c r="N471" s="5" t="str">
        <f t="shared" ref="N471:N500" si="201">CONCATENATE(B471," ",C471,"(",D471,")",",")</f>
        <v>STATUS VARCHAR(10),</v>
      </c>
      <c r="O471" s="1" t="s">
        <v>3</v>
      </c>
      <c r="W471" s="17" t="str">
        <f t="shared" si="197"/>
        <v>status</v>
      </c>
      <c r="X471" s="3" t="str">
        <f t="shared" si="198"/>
        <v>"status":"",</v>
      </c>
      <c r="Y471" s="22" t="str">
        <f t="shared" si="199"/>
        <v>public static String STATUS="status";</v>
      </c>
      <c r="Z471" s="7" t="str">
        <f t="shared" si="200"/>
        <v>private String status="";</v>
      </c>
    </row>
    <row r="472" spans="2:26" ht="19.2" x14ac:dyDescent="0.45">
      <c r="B472" s="1" t="s">
        <v>4</v>
      </c>
      <c r="C472" s="1" t="s">
        <v>1</v>
      </c>
      <c r="D472" s="4">
        <v>20</v>
      </c>
      <c r="I472" t="str">
        <f>I471</f>
        <v>ALTER TABLE TM_TASK_LIST</v>
      </c>
      <c r="K472" s="25" t="str">
        <f t="shared" ref="K472:K479" si="202">CONCATENATE(B472,",")</f>
        <v>INSERT_DATE,</v>
      </c>
      <c r="L472" s="12"/>
      <c r="M472" s="18" t="str">
        <f>CONCATENATE(B472,",")</f>
        <v>INSERT_DATE,</v>
      </c>
      <c r="N472" s="5" t="str">
        <f t="shared" si="201"/>
        <v>INSERT_DATE VARCHAR(20),</v>
      </c>
      <c r="O472" s="1" t="s">
        <v>7</v>
      </c>
      <c r="P472" t="s">
        <v>8</v>
      </c>
      <c r="W472" s="17" t="str">
        <f t="shared" si="197"/>
        <v>insertDate</v>
      </c>
      <c r="X472" s="3" t="str">
        <f t="shared" si="198"/>
        <v>"insertDate":"",</v>
      </c>
      <c r="Y472" s="22" t="str">
        <f t="shared" si="199"/>
        <v>public static String INSERT_DATE="insertDate";</v>
      </c>
      <c r="Z472" s="7" t="str">
        <f t="shared" si="200"/>
        <v>private String insertDate="";</v>
      </c>
    </row>
    <row r="473" spans="2:26" ht="19.2" x14ac:dyDescent="0.45">
      <c r="B473" s="1" t="s">
        <v>5</v>
      </c>
      <c r="C473" s="1" t="s">
        <v>1</v>
      </c>
      <c r="D473" s="4">
        <v>20</v>
      </c>
      <c r="I473" t="str">
        <f>I472</f>
        <v>ALTER TABLE TM_TASK_LIST</v>
      </c>
      <c r="K473" s="25" t="str">
        <f t="shared" si="202"/>
        <v>MODIFICATION_DATE,</v>
      </c>
      <c r="L473" s="12"/>
      <c r="M473" s="18" t="str">
        <f>CONCATENATE(B473,",")</f>
        <v>MODIFICATION_DATE,</v>
      </c>
      <c r="N473" s="5" t="str">
        <f t="shared" si="201"/>
        <v>MODIFICATION_DATE VARCHAR(20),</v>
      </c>
      <c r="O473" s="1" t="s">
        <v>9</v>
      </c>
      <c r="P473" t="s">
        <v>8</v>
      </c>
      <c r="W473" s="17" t="str">
        <f t="shared" si="197"/>
        <v>modificationDate</v>
      </c>
      <c r="X473" s="3" t="str">
        <f t="shared" si="198"/>
        <v>"modificationDate":"",</v>
      </c>
      <c r="Y473" s="22" t="str">
        <f t="shared" si="199"/>
        <v>public static String MODIFICATION_DATE="modificationDate";</v>
      </c>
      <c r="Z473" s="7" t="str">
        <f t="shared" si="200"/>
        <v>private String modificationDate="";</v>
      </c>
    </row>
    <row r="474" spans="2:26" ht="19.2" x14ac:dyDescent="0.45">
      <c r="B474" s="1" t="s">
        <v>0</v>
      </c>
      <c r="C474" s="1" t="s">
        <v>1</v>
      </c>
      <c r="D474" s="4">
        <v>400</v>
      </c>
      <c r="I474" t="e">
        <f>I168</f>
        <v>#REF!</v>
      </c>
      <c r="K474" s="25" t="str">
        <f t="shared" si="202"/>
        <v>NAME,</v>
      </c>
      <c r="L474" s="12"/>
      <c r="M474" s="18" t="str">
        <f>CONCATENATE(B474,",")</f>
        <v>NAME,</v>
      </c>
      <c r="N474" s="5" t="str">
        <f t="shared" si="201"/>
        <v>NAME VARCHAR(400),</v>
      </c>
      <c r="O474" s="1" t="s">
        <v>0</v>
      </c>
      <c r="W474" s="17" t="str">
        <f t="shared" si="197"/>
        <v>name</v>
      </c>
      <c r="X474" s="3" t="str">
        <f t="shared" si="198"/>
        <v>"name":"",</v>
      </c>
      <c r="Y474" s="22" t="str">
        <f t="shared" si="199"/>
        <v>public static String NAME="name";</v>
      </c>
      <c r="Z474" s="7" t="str">
        <f t="shared" si="200"/>
        <v>private String name="";</v>
      </c>
    </row>
    <row r="475" spans="2:26" ht="19.2" x14ac:dyDescent="0.45">
      <c r="B475" s="1" t="s">
        <v>261</v>
      </c>
      <c r="C475" s="1" t="s">
        <v>1</v>
      </c>
      <c r="D475" s="4">
        <v>40</v>
      </c>
      <c r="J475" s="23"/>
      <c r="K475" s="25" t="str">
        <f t="shared" si="202"/>
        <v>FK_PARENT_TASK_ID,</v>
      </c>
      <c r="L475" s="12"/>
      <c r="M475" s="18"/>
      <c r="N475" s="5" t="str">
        <f t="shared" si="201"/>
        <v>FK_PARENT_TASK_ID VARCHAR(40),</v>
      </c>
      <c r="O475" s="1" t="s">
        <v>10</v>
      </c>
      <c r="P475" t="s">
        <v>131</v>
      </c>
      <c r="Q475" t="s">
        <v>311</v>
      </c>
      <c r="R475" t="s">
        <v>2</v>
      </c>
      <c r="W475" s="17" t="str">
        <f t="shared" si="197"/>
        <v>fkParentTaskId</v>
      </c>
      <c r="X475" s="3" t="str">
        <f t="shared" si="198"/>
        <v>"fkParentTaskId":"",</v>
      </c>
      <c r="Y475" s="22" t="str">
        <f t="shared" si="199"/>
        <v>public static String FK_PARENT_TASK_ID="fkParentTaskId";</v>
      </c>
      <c r="Z475" s="7" t="str">
        <f t="shared" si="200"/>
        <v>private String fkParentTaskId="";</v>
      </c>
    </row>
    <row r="476" spans="2:26" ht="19.2" x14ac:dyDescent="0.45">
      <c r="B476" s="10" t="s">
        <v>262</v>
      </c>
      <c r="C476" s="1" t="s">
        <v>1</v>
      </c>
      <c r="D476" s="4">
        <v>40</v>
      </c>
      <c r="I476">
        <f>I167</f>
        <v>0</v>
      </c>
      <c r="K476" s="25" t="str">
        <f>CONCATENATE(B476,",")</f>
        <v>CREATED_BY,</v>
      </c>
      <c r="L476" s="12"/>
      <c r="M476" s="18" t="str">
        <f>CONCATENATE(B474,",")</f>
        <v>NAME,</v>
      </c>
      <c r="N476" s="5" t="str">
        <f>CONCATENATE(B476," ",C476,"(",D476,")",",")</f>
        <v>CREATED_BY VARCHAR(40),</v>
      </c>
      <c r="O476" s="1" t="s">
        <v>282</v>
      </c>
      <c r="P476" t="s">
        <v>128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createdBy</v>
      </c>
      <c r="X476" s="3" t="str">
        <f>CONCATENATE("""",W476,"""",":","""","""",",")</f>
        <v>"createdBy":"",</v>
      </c>
      <c r="Y476" s="22" t="str">
        <f>CONCATENATE("public static String ",,B476,,"=","""",W476,""";")</f>
        <v>public static String CREATED_BY="createdBy";</v>
      </c>
      <c r="Z476" s="7" t="str">
        <f>CONCATENATE("private String ",W476,"=","""""",";")</f>
        <v>private String createdBy="";</v>
      </c>
    </row>
    <row r="477" spans="2:26" ht="26.4" x14ac:dyDescent="0.45">
      <c r="B477" s="10" t="s">
        <v>339</v>
      </c>
      <c r="C477" s="1" t="s">
        <v>1</v>
      </c>
      <c r="D477" s="4">
        <v>40</v>
      </c>
      <c r="K477" s="25" t="s">
        <v>340</v>
      </c>
      <c r="L477" s="12"/>
      <c r="M477" s="18" t="str">
        <f>CONCATENATE(B475,",")</f>
        <v>FK_PARENT_TASK_ID,</v>
      </c>
      <c r="N477" s="5" t="str">
        <f t="shared" si="201"/>
        <v>CREATED_BY_NAME VARCHAR(40),</v>
      </c>
      <c r="O477" s="1" t="s">
        <v>282</v>
      </c>
      <c r="P477" t="s">
        <v>128</v>
      </c>
      <c r="Q477" t="s">
        <v>0</v>
      </c>
      <c r="W477" s="17" t="str">
        <f t="shared" si="197"/>
        <v>createdByName</v>
      </c>
      <c r="X477" s="3" t="str">
        <f t="shared" si="198"/>
        <v>"createdByName":"",</v>
      </c>
      <c r="Y477" s="22" t="str">
        <f t="shared" si="199"/>
        <v>public static String CREATED_BY_NAME="createdByName";</v>
      </c>
      <c r="Z477" s="7" t="str">
        <f t="shared" si="200"/>
        <v>private String createdByName="";</v>
      </c>
    </row>
    <row r="478" spans="2:26" ht="19.2" x14ac:dyDescent="0.45">
      <c r="B478" s="1" t="s">
        <v>263</v>
      </c>
      <c r="C478" s="1" t="s">
        <v>1</v>
      </c>
      <c r="D478" s="4">
        <v>40</v>
      </c>
      <c r="I478">
        <f>I195</f>
        <v>0</v>
      </c>
      <c r="K478" s="25" t="str">
        <f t="shared" si="202"/>
        <v>CREATED_DATE,</v>
      </c>
      <c r="L478" s="12"/>
      <c r="M478" s="18" t="str">
        <f>CONCATENATE(B478,",")</f>
        <v>CREATED_DATE,</v>
      </c>
      <c r="N478" s="5" t="str">
        <f t="shared" si="201"/>
        <v>CREATED_DATE VARCHAR(40),</v>
      </c>
      <c r="O478" s="1" t="s">
        <v>282</v>
      </c>
      <c r="P478" t="s">
        <v>8</v>
      </c>
      <c r="W478" s="17" t="str">
        <f t="shared" si="197"/>
        <v>createdDate</v>
      </c>
      <c r="X478" s="3" t="str">
        <f t="shared" si="198"/>
        <v>"createdDate":"",</v>
      </c>
      <c r="Y478" s="22" t="str">
        <f t="shared" si="199"/>
        <v>public static String CREATED_DATE="createdDate";</v>
      </c>
      <c r="Z478" s="7" t="str">
        <f t="shared" si="200"/>
        <v>private String createdDate="";</v>
      </c>
    </row>
    <row r="479" spans="2:26" ht="19.2" x14ac:dyDescent="0.45">
      <c r="B479" s="1" t="s">
        <v>264</v>
      </c>
      <c r="C479" s="1" t="s">
        <v>1</v>
      </c>
      <c r="D479" s="4">
        <v>40</v>
      </c>
      <c r="K479" s="25" t="str">
        <f t="shared" si="202"/>
        <v>CREATED_TIME,</v>
      </c>
      <c r="L479" s="12"/>
      <c r="M479" s="18"/>
      <c r="N479" s="5" t="str">
        <f t="shared" si="201"/>
        <v>CREATED_TIME VARCHAR(40),</v>
      </c>
      <c r="O479" s="1" t="s">
        <v>282</v>
      </c>
      <c r="P479" t="s">
        <v>133</v>
      </c>
      <c r="W479" s="17" t="str">
        <f t="shared" si="197"/>
        <v>createdTime</v>
      </c>
      <c r="X479" s="3" t="str">
        <f t="shared" si="198"/>
        <v>"createdTime":"",</v>
      </c>
      <c r="Y479" s="22" t="str">
        <f t="shared" si="199"/>
        <v>public static String CREATED_TIME="createdTime";</v>
      </c>
      <c r="Z479" s="7" t="str">
        <f t="shared" si="200"/>
        <v>private String createdTime="";</v>
      </c>
    </row>
    <row r="480" spans="2:26" ht="19.2" x14ac:dyDescent="0.45">
      <c r="B480" s="1" t="s">
        <v>265</v>
      </c>
      <c r="C480" s="1" t="s">
        <v>1</v>
      </c>
      <c r="D480" s="4">
        <v>50</v>
      </c>
      <c r="I480">
        <f>I195</f>
        <v>0</v>
      </c>
      <c r="K480" s="25" t="str">
        <f t="shared" ref="K480:K500" si="203">CONCATENATE(B480,",")</f>
        <v>START_DATE,</v>
      </c>
      <c r="L480" s="12"/>
      <c r="M480" s="18" t="str">
        <f>CONCATENATE(B480,",")</f>
        <v>START_DATE,</v>
      </c>
      <c r="N480" s="5" t="str">
        <f t="shared" si="201"/>
        <v>START_DATE VARCHAR(50),</v>
      </c>
      <c r="O480" s="1" t="s">
        <v>289</v>
      </c>
      <c r="P480" t="s">
        <v>8</v>
      </c>
      <c r="W480" s="17" t="str">
        <f t="shared" si="197"/>
        <v>startDate</v>
      </c>
      <c r="X480" s="3" t="str">
        <f t="shared" si="198"/>
        <v>"startDate":"",</v>
      </c>
      <c r="Y480" s="22" t="str">
        <f t="shared" si="199"/>
        <v>public static String START_DATE="startDate";</v>
      </c>
      <c r="Z480" s="7" t="str">
        <f t="shared" si="200"/>
        <v>private String startDate="";</v>
      </c>
    </row>
    <row r="481" spans="2:26" ht="19.2" x14ac:dyDescent="0.45">
      <c r="B481" s="1" t="s">
        <v>266</v>
      </c>
      <c r="C481" s="1" t="s">
        <v>1</v>
      </c>
      <c r="D481" s="4">
        <v>50</v>
      </c>
      <c r="K481" s="25" t="str">
        <f t="shared" si="203"/>
        <v>START_TIME,</v>
      </c>
      <c r="L481" s="12"/>
      <c r="M481" s="18" t="str">
        <f>CONCATENATE(B481,",")</f>
        <v>START_TIME,</v>
      </c>
      <c r="N481" s="5" t="str">
        <f t="shared" si="201"/>
        <v>START_TIME VARCHAR(50),</v>
      </c>
      <c r="O481" s="1" t="s">
        <v>289</v>
      </c>
      <c r="P481" t="s">
        <v>133</v>
      </c>
      <c r="W481" s="17" t="str">
        <f t="shared" si="197"/>
        <v>startTime</v>
      </c>
      <c r="X481" s="3" t="str">
        <f t="shared" si="198"/>
        <v>"startTime":"",</v>
      </c>
      <c r="Y481" s="22" t="str">
        <f t="shared" si="199"/>
        <v>public static String START_TIME="startTime";</v>
      </c>
      <c r="Z481" s="7" t="str">
        <f t="shared" si="200"/>
        <v>private String startTime="";</v>
      </c>
    </row>
    <row r="482" spans="2:26" ht="19.2" x14ac:dyDescent="0.45">
      <c r="B482" s="1" t="s">
        <v>267</v>
      </c>
      <c r="C482" s="1" t="s">
        <v>1</v>
      </c>
      <c r="D482" s="4">
        <v>40</v>
      </c>
      <c r="K482" s="25" t="str">
        <f t="shared" si="203"/>
        <v>END_DATE,</v>
      </c>
      <c r="L482" s="12"/>
      <c r="M482" s="18"/>
      <c r="N482" s="5" t="str">
        <f t="shared" si="201"/>
        <v>END_DATE VARCHAR(40),</v>
      </c>
      <c r="O482" s="1" t="s">
        <v>290</v>
      </c>
      <c r="P482" t="s">
        <v>8</v>
      </c>
      <c r="W482" s="17" t="str">
        <f t="shared" si="197"/>
        <v>endDate</v>
      </c>
      <c r="X482" s="3" t="str">
        <f t="shared" si="198"/>
        <v>"endDate":"",</v>
      </c>
      <c r="Y482" s="22" t="str">
        <f t="shared" si="199"/>
        <v>public static String END_DATE="endDate";</v>
      </c>
      <c r="Z482" s="7" t="str">
        <f t="shared" si="200"/>
        <v>private String endDate="";</v>
      </c>
    </row>
    <row r="483" spans="2:26" ht="19.2" x14ac:dyDescent="0.45">
      <c r="B483" s="1" t="s">
        <v>268</v>
      </c>
      <c r="C483" s="1" t="s">
        <v>1</v>
      </c>
      <c r="D483" s="4">
        <v>40</v>
      </c>
      <c r="K483" s="25" t="str">
        <f t="shared" si="203"/>
        <v>END_TIME,</v>
      </c>
      <c r="L483" s="12"/>
      <c r="M483" s="18" t="str">
        <f>CONCATENATE(B483,",")</f>
        <v>END_TIME,</v>
      </c>
      <c r="N483" s="5" t="str">
        <f t="shared" si="201"/>
        <v>END_TIME VARCHAR(40),</v>
      </c>
      <c r="O483" s="1" t="s">
        <v>290</v>
      </c>
      <c r="P483" t="s">
        <v>133</v>
      </c>
      <c r="W483" s="17" t="str">
        <f t="shared" si="197"/>
        <v>endTime</v>
      </c>
      <c r="X483" s="3" t="str">
        <f t="shared" si="198"/>
        <v>"endTime":"",</v>
      </c>
      <c r="Y483" s="22" t="str">
        <f t="shared" si="199"/>
        <v>public static String END_TIME="endTime";</v>
      </c>
      <c r="Z483" s="7" t="str">
        <f t="shared" si="200"/>
        <v>private String endTime="";</v>
      </c>
    </row>
    <row r="484" spans="2:26" ht="19.2" x14ac:dyDescent="0.45">
      <c r="B484" s="1" t="s">
        <v>269</v>
      </c>
      <c r="C484" s="1" t="s">
        <v>1</v>
      </c>
      <c r="D484" s="4">
        <v>40</v>
      </c>
      <c r="K484" s="25" t="str">
        <f t="shared" si="203"/>
        <v>FINISH_DATE,</v>
      </c>
      <c r="L484" s="12"/>
      <c r="M484" s="18" t="str">
        <f>CONCATENATE(B484,",")</f>
        <v>FINISH_DATE,</v>
      </c>
      <c r="N484" s="5" t="str">
        <f t="shared" si="201"/>
        <v>FINISH_DATE VARCHAR(40),</v>
      </c>
      <c r="O484" s="1" t="s">
        <v>312</v>
      </c>
      <c r="P484" t="s">
        <v>8</v>
      </c>
      <c r="W484" s="17" t="str">
        <f t="shared" si="197"/>
        <v>finishDate</v>
      </c>
      <c r="X484" s="3" t="str">
        <f t="shared" si="198"/>
        <v>"finishDate":"",</v>
      </c>
      <c r="Y484" s="22" t="str">
        <f t="shared" si="199"/>
        <v>public static String FINISH_DATE="finishDate";</v>
      </c>
      <c r="Z484" s="7" t="str">
        <f t="shared" si="200"/>
        <v>private String finishDate="";</v>
      </c>
    </row>
    <row r="485" spans="2:26" ht="19.2" x14ac:dyDescent="0.45">
      <c r="B485" s="1" t="s">
        <v>270</v>
      </c>
      <c r="C485" s="1" t="s">
        <v>1</v>
      </c>
      <c r="D485" s="4">
        <v>40</v>
      </c>
      <c r="K485" s="25" t="str">
        <f t="shared" si="203"/>
        <v>FINISH_TIME,</v>
      </c>
      <c r="L485" s="12"/>
      <c r="M485" s="18" t="str">
        <f>CONCATENATE(B485,",")</f>
        <v>FINISH_TIME,</v>
      </c>
      <c r="N485" s="5" t="str">
        <f t="shared" si="201"/>
        <v>FINISH_TIME VARCHAR(40),</v>
      </c>
      <c r="O485" s="1" t="s">
        <v>312</v>
      </c>
      <c r="P485" t="s">
        <v>133</v>
      </c>
      <c r="W485" s="17" t="str">
        <f t="shared" si="197"/>
        <v>finishTime</v>
      </c>
      <c r="X485" s="3" t="str">
        <f t="shared" si="198"/>
        <v>"finishTime":"",</v>
      </c>
      <c r="Y485" s="22" t="str">
        <f t="shared" si="199"/>
        <v>public static String FINISH_TIME="finishTime";</v>
      </c>
      <c r="Z485" s="7" t="str">
        <f t="shared" si="200"/>
        <v>private String finishTime="";</v>
      </c>
    </row>
    <row r="486" spans="2:26" ht="19.2" x14ac:dyDescent="0.45">
      <c r="B486" s="1" t="s">
        <v>271</v>
      </c>
      <c r="C486" s="1" t="s">
        <v>1</v>
      </c>
      <c r="D486" s="4">
        <v>30</v>
      </c>
      <c r="K486" s="25" t="str">
        <f t="shared" si="203"/>
        <v>COMPLETED_DURATION,</v>
      </c>
      <c r="L486" s="12"/>
      <c r="M486" s="18" t="str">
        <f>CONCATENATE(B486,",")</f>
        <v>COMPLETED_DURATION,</v>
      </c>
      <c r="N486" s="5" t="str">
        <f t="shared" si="201"/>
        <v>COMPLETED_DURATION VARCHAR(30),</v>
      </c>
      <c r="O486" s="1" t="s">
        <v>313</v>
      </c>
      <c r="P486" t="s">
        <v>314</v>
      </c>
      <c r="W486" s="17" t="str">
        <f t="shared" si="197"/>
        <v>completedDuration</v>
      </c>
      <c r="X486" s="3" t="str">
        <f t="shared" si="198"/>
        <v>"completedDuration":"",</v>
      </c>
      <c r="Y486" s="22" t="str">
        <f t="shared" si="199"/>
        <v>public static String COMPLETED_DURATION="completedDuration";</v>
      </c>
      <c r="Z486" s="7" t="str">
        <f t="shared" si="200"/>
        <v>private String completedDuration="";</v>
      </c>
    </row>
    <row r="487" spans="2:26" ht="19.2" x14ac:dyDescent="0.45">
      <c r="B487" s="8" t="s">
        <v>14</v>
      </c>
      <c r="C487" s="1" t="s">
        <v>1</v>
      </c>
      <c r="D487" s="4">
        <v>2000</v>
      </c>
      <c r="K487" s="25" t="str">
        <f t="shared" si="203"/>
        <v>DESCRIPTION,</v>
      </c>
      <c r="L487" s="14"/>
      <c r="M487" s="18" t="str">
        <f t="shared" ref="M487:M500" si="204">CONCATENATE(B487,",")</f>
        <v>DESCRIPTION,</v>
      </c>
      <c r="N487" s="5" t="str">
        <f t="shared" si="201"/>
        <v>DESCRIPTION VARCHAR(2000),</v>
      </c>
      <c r="O487" s="1" t="s">
        <v>14</v>
      </c>
      <c r="W487" s="17" t="str">
        <f t="shared" si="197"/>
        <v>description</v>
      </c>
      <c r="X487" s="3" t="str">
        <f t="shared" si="198"/>
        <v>"description":"",</v>
      </c>
      <c r="Y487" s="22" t="str">
        <f t="shared" si="199"/>
        <v>public static String DESCRIPTION="description";</v>
      </c>
      <c r="Z487" s="7" t="str">
        <f t="shared" si="200"/>
        <v>private String description="";</v>
      </c>
    </row>
    <row r="488" spans="2:26" ht="19.2" x14ac:dyDescent="0.45">
      <c r="B488" s="8" t="s">
        <v>272</v>
      </c>
      <c r="C488" s="1" t="s">
        <v>1</v>
      </c>
      <c r="D488" s="12">
        <v>40</v>
      </c>
      <c r="K488" s="25" t="str">
        <f>CONCATENATE(B488,",")</f>
        <v>FK_TASK_TYPE_ID,</v>
      </c>
      <c r="L488" s="14"/>
      <c r="M488" s="18" t="str">
        <f>CONCATENATE(B488,",")</f>
        <v>FK_TASK_TYPE_ID,</v>
      </c>
      <c r="N488" s="5" t="str">
        <f>CONCATENATE(B488," ",C488,"(",D488,")",",")</f>
        <v>FK_TASK_TYPE_ID VARCHAR(40),</v>
      </c>
      <c r="O488" s="1" t="s">
        <v>10</v>
      </c>
      <c r="P488" t="s">
        <v>311</v>
      </c>
      <c r="Q488" t="s">
        <v>51</v>
      </c>
      <c r="R488" t="s">
        <v>2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fkTaskTypeId</v>
      </c>
      <c r="X488" s="3" t="str">
        <f>CONCATENATE("""",W488,"""",":","""","""",",")</f>
        <v>"fkTaskTypeId":"",</v>
      </c>
      <c r="Y488" s="22" t="str">
        <f>CONCATENATE("public static String ",,B488,,"=","""",W488,""";")</f>
        <v>public static String FK_TASK_TYPE_ID="fkTaskTypeId";</v>
      </c>
      <c r="Z488" s="7" t="str">
        <f>CONCATENATE("private String ",W488,"=","""""",";")</f>
        <v>private String fkTaskTypeId="";</v>
      </c>
    </row>
    <row r="489" spans="2:26" ht="19.2" x14ac:dyDescent="0.45">
      <c r="B489" s="8" t="s">
        <v>331</v>
      </c>
      <c r="C489" s="1" t="s">
        <v>1</v>
      </c>
      <c r="D489" s="12">
        <v>40</v>
      </c>
      <c r="K489" s="25" t="s">
        <v>338</v>
      </c>
      <c r="L489" s="14"/>
      <c r="M489" s="18" t="str">
        <f t="shared" si="204"/>
        <v>TASK_TYPE_NAME,</v>
      </c>
      <c r="N489" s="5" t="str">
        <f t="shared" si="201"/>
        <v>TASK_TYPE_NAME VARCHAR(40),</v>
      </c>
      <c r="O489" s="1" t="s">
        <v>311</v>
      </c>
      <c r="P489" t="s">
        <v>51</v>
      </c>
      <c r="Q489" t="s">
        <v>0</v>
      </c>
      <c r="W489" s="17" t="str">
        <f t="shared" si="197"/>
        <v>taskTypeName</v>
      </c>
      <c r="X489" s="3" t="str">
        <f t="shared" si="198"/>
        <v>"taskTypeName":"",</v>
      </c>
      <c r="Y489" s="22" t="str">
        <f t="shared" si="199"/>
        <v>public static String TASK_TYPE_NAME="taskTypeName";</v>
      </c>
      <c r="Z489" s="7" t="str">
        <f t="shared" si="200"/>
        <v>private String taskTypeName="";</v>
      </c>
    </row>
    <row r="490" spans="2:26" ht="19.2" x14ac:dyDescent="0.45">
      <c r="B490" s="8" t="s">
        <v>273</v>
      </c>
      <c r="C490" s="1" t="s">
        <v>1</v>
      </c>
      <c r="D490" s="12">
        <v>40</v>
      </c>
      <c r="K490" s="25" t="str">
        <f>CONCATENATE(B490,",")</f>
        <v>FK_TASK_STATUS_ID,</v>
      </c>
      <c r="L490" s="14"/>
      <c r="M490" s="18" t="str">
        <f>CONCATENATE(B490,",")</f>
        <v>FK_TASK_STATUS_ID,</v>
      </c>
      <c r="N490" s="5" t="str">
        <f>CONCATENATE(B490," ",C490,"(",D490,")",",")</f>
        <v>FK_TASK_STATUS_ID VARCHAR(40),</v>
      </c>
      <c r="O490" s="1" t="s">
        <v>10</v>
      </c>
      <c r="P490" t="s">
        <v>311</v>
      </c>
      <c r="Q490" t="s">
        <v>3</v>
      </c>
      <c r="R490" t="s">
        <v>2</v>
      </c>
      <c r="W490" s="17" t="str">
        <f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fkTaskStatusId</v>
      </c>
      <c r="X490" s="3" t="str">
        <f>CONCATENATE("""",W490,"""",":","""","""",",")</f>
        <v>"fkTaskStatusId":"",</v>
      </c>
      <c r="Y490" s="22" t="str">
        <f>CONCATENATE("public static String ",,B490,,"=","""",W490,""";")</f>
        <v>public static String FK_TASK_STATUS_ID="fkTaskStatusId";</v>
      </c>
      <c r="Z490" s="7" t="str">
        <f>CONCATENATE("private String ",W490,"=","""""",";")</f>
        <v>private String fkTaskStatusId="";</v>
      </c>
    </row>
    <row r="491" spans="2:26" ht="19.2" x14ac:dyDescent="0.45">
      <c r="B491" s="8" t="s">
        <v>332</v>
      </c>
      <c r="C491" s="1" t="s">
        <v>1</v>
      </c>
      <c r="D491" s="12">
        <v>40</v>
      </c>
      <c r="K491" s="25" t="s">
        <v>337</v>
      </c>
      <c r="L491" s="14"/>
      <c r="M491" s="18" t="str">
        <f t="shared" si="204"/>
        <v>TASK_STATUS_NAME,</v>
      </c>
      <c r="N491" s="5" t="str">
        <f t="shared" si="201"/>
        <v>TASK_STATUS_NAME VARCHAR(40),</v>
      </c>
      <c r="O491" s="1" t="s">
        <v>311</v>
      </c>
      <c r="P491" t="s">
        <v>3</v>
      </c>
      <c r="Q491" t="s">
        <v>0</v>
      </c>
      <c r="W491" s="17" t="str">
        <f t="shared" si="197"/>
        <v>taskStatusName</v>
      </c>
      <c r="X491" s="3" t="str">
        <f t="shared" si="198"/>
        <v>"taskStatusName":"",</v>
      </c>
      <c r="Y491" s="22" t="str">
        <f t="shared" si="199"/>
        <v>public static String TASK_STATUS_NAME="taskStatusName";</v>
      </c>
      <c r="Z491" s="7" t="str">
        <f t="shared" si="200"/>
        <v>private String taskStatusName="";</v>
      </c>
    </row>
    <row r="492" spans="2:26" ht="19.2" x14ac:dyDescent="0.45">
      <c r="B492" s="8" t="s">
        <v>274</v>
      </c>
      <c r="C492" s="1" t="s">
        <v>1</v>
      </c>
      <c r="D492" s="12">
        <v>40</v>
      </c>
      <c r="K492" s="25" t="str">
        <f>CONCATENATE(B492,",")</f>
        <v>FK_PROJECT_ID,</v>
      </c>
      <c r="L492" s="14"/>
      <c r="M492" s="18" t="str">
        <f>CONCATENATE(B492,",")</f>
        <v>FK_PROJECT_ID,</v>
      </c>
      <c r="N492" s="5" t="str">
        <f>CONCATENATE(B492," ",C492,"(",D492,")",",")</f>
        <v>FK_PROJECT_ID VARCHAR(40),</v>
      </c>
      <c r="O492" s="1" t="s">
        <v>10</v>
      </c>
      <c r="P492" t="s">
        <v>288</v>
      </c>
      <c r="Q492" t="s">
        <v>2</v>
      </c>
      <c r="W492" s="17" t="str">
        <f>CONCATENATE(,LOWER(O492),UPPER(LEFT(P492,1)),LOWER(RIGHT(P492,LEN(P492)-IF(LEN(P492)&gt;0,1,LEN(P492)))),UPPER(LEFT(Q492,1)),LOWER(RIGHT(Q492,LEN(Q492)-IF(LEN(Q492)&gt;0,1,LEN(Q492)))),UPPER(LEFT(R492,1)),LOWER(RIGHT(R492,LEN(R492)-IF(LEN(R492)&gt;0,1,LEN(R492)))),UPPER(LEFT(S492,1)),LOWER(RIGHT(S492,LEN(S492)-IF(LEN(S492)&gt;0,1,LEN(S492)))),UPPER(LEFT(T492,1)),LOWER(RIGHT(T492,LEN(T492)-IF(LEN(T492)&gt;0,1,LEN(T492)))),UPPER(LEFT(U492,1)),LOWER(RIGHT(U492,LEN(U492)-IF(LEN(U492)&gt;0,1,LEN(U492)))),UPPER(LEFT(V492,1)),LOWER(RIGHT(V492,LEN(V492)-IF(LEN(V492)&gt;0,1,LEN(V492)))))</f>
        <v>fkProjectId</v>
      </c>
      <c r="X492" s="3" t="str">
        <f>CONCATENATE("""",W492,"""",":","""","""",",")</f>
        <v>"fkProjectId":"",</v>
      </c>
      <c r="Y492" s="22" t="str">
        <f>CONCATENATE("public static String ",,B492,,"=","""",W492,""";")</f>
        <v>public static String FK_PROJECT_ID="fkProjectId";</v>
      </c>
      <c r="Z492" s="7" t="str">
        <f>CONCATENATE("private String ",W492,"=","""""",";")</f>
        <v>private String fkProjectId="";</v>
      </c>
    </row>
    <row r="493" spans="2:26" ht="19.2" x14ac:dyDescent="0.45">
      <c r="B493" s="8" t="s">
        <v>287</v>
      </c>
      <c r="C493" s="1" t="s">
        <v>1</v>
      </c>
      <c r="D493" s="12">
        <v>40</v>
      </c>
      <c r="K493" s="25" t="s">
        <v>336</v>
      </c>
      <c r="L493" s="14"/>
      <c r="M493" s="18" t="str">
        <f t="shared" si="204"/>
        <v>PROJECT_NAME,</v>
      </c>
      <c r="N493" s="5" t="str">
        <f t="shared" si="201"/>
        <v>PROJECT_NAME VARCHAR(40),</v>
      </c>
      <c r="O493" s="1" t="s">
        <v>288</v>
      </c>
      <c r="P493" t="s">
        <v>0</v>
      </c>
      <c r="W493" s="17" t="str">
        <f t="shared" si="197"/>
        <v>projectName</v>
      </c>
      <c r="X493" s="3" t="str">
        <f t="shared" si="198"/>
        <v>"projectName":"",</v>
      </c>
      <c r="Y493" s="22" t="str">
        <f t="shared" si="199"/>
        <v>public static String PROJECT_NAME="projectName";</v>
      </c>
      <c r="Z493" s="7" t="str">
        <f t="shared" si="200"/>
        <v>private String projectName="";</v>
      </c>
    </row>
    <row r="494" spans="2:26" ht="19.2" x14ac:dyDescent="0.45">
      <c r="B494" s="8" t="s">
        <v>275</v>
      </c>
      <c r="C494" s="1" t="s">
        <v>1</v>
      </c>
      <c r="D494" s="12">
        <v>40</v>
      </c>
      <c r="K494" s="25" t="str">
        <f t="shared" si="203"/>
        <v>UPDATED_BY,</v>
      </c>
      <c r="L494" s="14"/>
      <c r="M494" s="18" t="str">
        <f t="shared" si="204"/>
        <v>UPDATED_BY,</v>
      </c>
      <c r="N494" s="5" t="str">
        <f t="shared" si="201"/>
        <v>UPDATED_BY VARCHAR(40),</v>
      </c>
      <c r="O494" s="1" t="s">
        <v>315</v>
      </c>
      <c r="P494" t="s">
        <v>128</v>
      </c>
      <c r="W494" s="17" t="str">
        <f t="shared" si="197"/>
        <v>updatedBy</v>
      </c>
      <c r="X494" s="3" t="str">
        <f t="shared" si="198"/>
        <v>"updatedBy":"",</v>
      </c>
      <c r="Y494" s="22" t="str">
        <f t="shared" si="199"/>
        <v>public static String UPDATED_BY="updatedBy";</v>
      </c>
      <c r="Z494" s="7" t="str">
        <f t="shared" si="200"/>
        <v>private String updatedBy="";</v>
      </c>
    </row>
    <row r="495" spans="2:26" ht="19.2" x14ac:dyDescent="0.45">
      <c r="B495" s="8" t="s">
        <v>276</v>
      </c>
      <c r="C495" s="1" t="s">
        <v>1</v>
      </c>
      <c r="D495" s="12">
        <v>42</v>
      </c>
      <c r="K495" s="25" t="str">
        <f t="shared" si="203"/>
        <v>LAST_UPDATED_DATE,</v>
      </c>
      <c r="L495" s="14"/>
      <c r="M495" s="18" t="str">
        <f t="shared" si="204"/>
        <v>LAST_UPDATED_DATE,</v>
      </c>
      <c r="N495" s="5" t="str">
        <f t="shared" si="201"/>
        <v>LAST_UPDATED_DATE VARCHAR(42),</v>
      </c>
      <c r="O495" s="1" t="s">
        <v>316</v>
      </c>
      <c r="P495" t="s">
        <v>315</v>
      </c>
      <c r="Q495" t="s">
        <v>8</v>
      </c>
      <c r="W495" s="17" t="str">
        <f t="shared" si="197"/>
        <v>lastUpdatedDate</v>
      </c>
      <c r="X495" s="3" t="str">
        <f t="shared" si="198"/>
        <v>"lastUpdatedDate":"",</v>
      </c>
      <c r="Y495" s="22" t="str">
        <f t="shared" si="199"/>
        <v>public static String LAST_UPDATED_DATE="lastUpdatedDate";</v>
      </c>
      <c r="Z495" s="7" t="str">
        <f t="shared" si="200"/>
        <v>private String lastUpdatedDate="";</v>
      </c>
    </row>
    <row r="496" spans="2:26" ht="19.2" x14ac:dyDescent="0.45">
      <c r="B496" s="8" t="s">
        <v>277</v>
      </c>
      <c r="C496" s="1" t="s">
        <v>1</v>
      </c>
      <c r="D496" s="12">
        <v>42</v>
      </c>
      <c r="K496" s="25" t="str">
        <f t="shared" si="203"/>
        <v>LAST_UPDATED_TIME,</v>
      </c>
      <c r="L496" s="14"/>
      <c r="M496" s="18" t="str">
        <f t="shared" si="204"/>
        <v>LAST_UPDATED_TIME,</v>
      </c>
      <c r="N496" s="5" t="str">
        <f t="shared" si="201"/>
        <v>LAST_UPDATED_TIME VARCHAR(42),</v>
      </c>
      <c r="O496" s="1" t="s">
        <v>316</v>
      </c>
      <c r="P496" t="s">
        <v>315</v>
      </c>
      <c r="Q496" t="s">
        <v>133</v>
      </c>
      <c r="W496" s="17" t="str">
        <f t="shared" si="197"/>
        <v>lastUpdatedTime</v>
      </c>
      <c r="X496" s="3" t="str">
        <f t="shared" si="198"/>
        <v>"lastUpdatedTime":"",</v>
      </c>
      <c r="Y496" s="22" t="str">
        <f t="shared" si="199"/>
        <v>public static String LAST_UPDATED_TIME="lastUpdatedTime";</v>
      </c>
      <c r="Z496" s="7" t="str">
        <f t="shared" si="200"/>
        <v>private String lastUpdatedTime="";</v>
      </c>
    </row>
    <row r="497" spans="2:26" ht="19.2" x14ac:dyDescent="0.45">
      <c r="B497" s="8" t="s">
        <v>258</v>
      </c>
      <c r="C497" s="1" t="s">
        <v>1</v>
      </c>
      <c r="D497" s="12">
        <v>30</v>
      </c>
      <c r="K497" s="25" t="str">
        <f t="shared" si="203"/>
        <v>ORDER_NO,</v>
      </c>
      <c r="L497" s="14"/>
      <c r="M497" s="18" t="str">
        <f t="shared" si="204"/>
        <v>ORDER_NO,</v>
      </c>
      <c r="N497" s="5" t="str">
        <f t="shared" si="201"/>
        <v>ORDER_NO VARCHAR(30),</v>
      </c>
      <c r="O497" s="1" t="s">
        <v>259</v>
      </c>
      <c r="P497" t="s">
        <v>173</v>
      </c>
      <c r="W497" s="17" t="str">
        <f t="shared" si="197"/>
        <v>orderNo</v>
      </c>
      <c r="X497" s="3" t="str">
        <f t="shared" si="198"/>
        <v>"orderNo":"",</v>
      </c>
      <c r="Y497" s="22" t="str">
        <f t="shared" si="199"/>
        <v>public static String ORDER_NO="orderNo";</v>
      </c>
      <c r="Z497" s="7" t="str">
        <f t="shared" si="200"/>
        <v>private String orderNo="";</v>
      </c>
    </row>
    <row r="498" spans="2:26" ht="19.2" x14ac:dyDescent="0.45">
      <c r="B498" s="8" t="s">
        <v>301</v>
      </c>
      <c r="C498" s="1" t="s">
        <v>1</v>
      </c>
      <c r="D498" s="8">
        <v>43</v>
      </c>
      <c r="K498" s="25" t="str">
        <f t="shared" si="203"/>
        <v>FK_PRIORITY_ID,</v>
      </c>
      <c r="M498" s="18" t="str">
        <f t="shared" si="204"/>
        <v>FK_PRIORITY_ID,</v>
      </c>
      <c r="N498" s="5" t="str">
        <f t="shared" si="201"/>
        <v>FK_PRIORITY_ID VARCHAR(43),</v>
      </c>
      <c r="O498" s="1" t="s">
        <v>10</v>
      </c>
      <c r="P498" t="s">
        <v>305</v>
      </c>
      <c r="Q498" t="s">
        <v>2</v>
      </c>
      <c r="W498" s="17" t="str">
        <f t="shared" si="197"/>
        <v>fkPriorityId</v>
      </c>
      <c r="X498" s="3" t="str">
        <f t="shared" si="198"/>
        <v>"fkPriorityId":"",</v>
      </c>
      <c r="Y498" s="22" t="str">
        <f t="shared" si="199"/>
        <v>public static String FK_PRIORITY_ID="fkPriorityId";</v>
      </c>
      <c r="Z498" s="7" t="str">
        <f t="shared" si="200"/>
        <v>private String fkPriorityId="";</v>
      </c>
    </row>
    <row r="499" spans="2:26" ht="19.2" x14ac:dyDescent="0.45">
      <c r="B499" s="8" t="s">
        <v>333</v>
      </c>
      <c r="C499" s="1" t="s">
        <v>1</v>
      </c>
      <c r="D499" s="8">
        <v>43</v>
      </c>
      <c r="K499" s="25" t="str">
        <f t="shared" si="203"/>
        <v>FK_PROGRESS_ID,</v>
      </c>
      <c r="M499" s="18" t="str">
        <f t="shared" si="204"/>
        <v>FK_PROGRESS_ID,</v>
      </c>
      <c r="N499" s="5" t="str">
        <f t="shared" si="201"/>
        <v>FK_PROGRESS_ID VARCHAR(43),</v>
      </c>
      <c r="O499" s="1" t="s">
        <v>10</v>
      </c>
      <c r="P499" t="s">
        <v>297</v>
      </c>
      <c r="Q499" t="s">
        <v>2</v>
      </c>
      <c r="W499" s="17" t="str">
        <f t="shared" si="197"/>
        <v>fkProgressId</v>
      </c>
      <c r="X499" s="3" t="str">
        <f t="shared" si="198"/>
        <v>"fkProgressId":"",</v>
      </c>
      <c r="Y499" s="22" t="str">
        <f t="shared" si="199"/>
        <v>public static String FK_PROGRESS_ID="fkProgressId";</v>
      </c>
      <c r="Z499" s="7" t="str">
        <f t="shared" si="200"/>
        <v>private String fkProgressId="";</v>
      </c>
    </row>
    <row r="500" spans="2:26" ht="19.2" x14ac:dyDescent="0.45">
      <c r="B500" s="8" t="s">
        <v>306</v>
      </c>
      <c r="C500" s="1" t="s">
        <v>1</v>
      </c>
      <c r="D500" s="8">
        <v>43</v>
      </c>
      <c r="K500" s="25" t="str">
        <f t="shared" si="203"/>
        <v>FK_TASK_CATEGORY_ID,</v>
      </c>
      <c r="M500" s="18" t="str">
        <f t="shared" si="204"/>
        <v>FK_TASK_CATEGORY_ID,</v>
      </c>
      <c r="N500" s="5" t="str">
        <f t="shared" si="201"/>
        <v>FK_TASK_CATEGORY_ID VARCHAR(43),</v>
      </c>
      <c r="O500" s="1" t="s">
        <v>10</v>
      </c>
      <c r="P500" t="s">
        <v>311</v>
      </c>
      <c r="Q500" t="s">
        <v>310</v>
      </c>
      <c r="R500" t="s">
        <v>2</v>
      </c>
      <c r="W500" s="17" t="str">
        <f t="shared" si="197"/>
        <v>fkTaskCategoryId</v>
      </c>
      <c r="X500" s="3" t="str">
        <f t="shared" si="198"/>
        <v>"fkTaskCategoryId":"",</v>
      </c>
      <c r="Y500" s="22" t="str">
        <f t="shared" si="199"/>
        <v>public static String FK_TASK_CATEGORY_ID="fkTaskCategoryId";</v>
      </c>
      <c r="Z500" s="7" t="str">
        <f t="shared" si="200"/>
        <v>private String fkTaskCategoryId="";</v>
      </c>
    </row>
    <row r="501" spans="2:26" ht="19.2" x14ac:dyDescent="0.45">
      <c r="B501" s="8" t="s">
        <v>304</v>
      </c>
      <c r="C501" s="1" t="s">
        <v>1</v>
      </c>
      <c r="D501" s="8">
        <v>43</v>
      </c>
      <c r="K501" s="25" t="s">
        <v>334</v>
      </c>
      <c r="M501" s="18" t="str">
        <f>CONCATENATE(B501,",")</f>
        <v>PRIORITY_NAME,</v>
      </c>
      <c r="N501" s="5" t="str">
        <f>CONCATENATE(B501," ",C501,"(",D501,")",",")</f>
        <v>PRIORITY_NAME VARCHAR(43),</v>
      </c>
      <c r="O501" s="1" t="s">
        <v>305</v>
      </c>
      <c r="P501" t="s">
        <v>0</v>
      </c>
      <c r="W501" s="17" t="str">
        <f>CONCATENATE(,LOWER(O501),UPPER(LEFT(P501,1)),LOWER(RIGHT(P501,LEN(P501)-IF(LEN(P501)&gt;0,1,LEN(P501)))),UPPER(LEFT(Q501,1)),LOWER(RIGHT(Q501,LEN(Q501)-IF(LEN(Q501)&gt;0,1,LEN(Q501)))),UPPER(LEFT(R501,1)),LOWER(RIGHT(R501,LEN(R501)-IF(LEN(R501)&gt;0,1,LEN(R501)))),UPPER(LEFT(S501,1)),LOWER(RIGHT(S501,LEN(S501)-IF(LEN(S501)&gt;0,1,LEN(S501)))),UPPER(LEFT(T501,1)),LOWER(RIGHT(T501,LEN(T501)-IF(LEN(T501)&gt;0,1,LEN(T501)))),UPPER(LEFT(U501,1)),LOWER(RIGHT(U501,LEN(U501)-IF(LEN(U501)&gt;0,1,LEN(U501)))),UPPER(LEFT(V501,1)),LOWER(RIGHT(V501,LEN(V501)-IF(LEN(V501)&gt;0,1,LEN(V501)))))</f>
        <v>priorityName</v>
      </c>
      <c r="X501" s="3" t="str">
        <f>CONCATENATE("""",W501,"""",":","""","""",",")</f>
        <v>"priorityName":"",</v>
      </c>
      <c r="Y501" s="22" t="str">
        <f>CONCATENATE("public static String ",,B501,,"=","""",W501,""";")</f>
        <v>public static String PRIORITY_NAME="priorityName";</v>
      </c>
      <c r="Z501" s="7" t="str">
        <f>CONCATENATE("private String ",W501,"=","""""",";")</f>
        <v>private String priorityName="";</v>
      </c>
    </row>
    <row r="502" spans="2:26" ht="19.2" x14ac:dyDescent="0.45">
      <c r="B502" s="8" t="s">
        <v>296</v>
      </c>
      <c r="C502" s="1" t="s">
        <v>1</v>
      </c>
      <c r="D502" s="8">
        <v>43</v>
      </c>
      <c r="K502" s="25" t="s">
        <v>335</v>
      </c>
      <c r="M502" s="18" t="str">
        <f>CONCATENATE(B502,",")</f>
        <v>PROGRESS_NAME,</v>
      </c>
      <c r="N502" s="5" t="str">
        <f>CONCATENATE(B502," ",C502,"(",D502,")",",")</f>
        <v>PROGRESS_NAME VARCHAR(43),</v>
      </c>
      <c r="O502" s="1" t="s">
        <v>297</v>
      </c>
      <c r="P502" t="s">
        <v>0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progressName</v>
      </c>
      <c r="X502" s="3" t="str">
        <f>CONCATENATE("""",W502,"""",":","""","""",",")</f>
        <v>"progressName":"",</v>
      </c>
      <c r="Y502" s="22" t="str">
        <f>CONCATENATE("public static String ",,B502,,"=","""",W502,""";")</f>
        <v>public static String PROGRESS_NAME="progressName";</v>
      </c>
      <c r="Z502" s="7" t="str">
        <f>CONCATENATE("private String ",W502,"=","""""",";")</f>
        <v>private String progressName="";</v>
      </c>
    </row>
    <row r="503" spans="2:26" ht="19.2" x14ac:dyDescent="0.45">
      <c r="B503" s="8" t="s">
        <v>309</v>
      </c>
      <c r="C503" s="1" t="s">
        <v>1</v>
      </c>
      <c r="D503" s="8">
        <v>43</v>
      </c>
      <c r="K503" s="25" t="s">
        <v>343</v>
      </c>
      <c r="M503" s="18" t="str">
        <f>CONCATENATE(B503,",")</f>
        <v>CATEGORY_NAME,</v>
      </c>
      <c r="N503" s="5" t="str">
        <f>CONCATENATE(B503," ",C503,"(",D503,")",",")</f>
        <v>CATEGORY_NAME VARCHAR(43),</v>
      </c>
      <c r="O503" s="1" t="s">
        <v>310</v>
      </c>
      <c r="P503" t="s">
        <v>0</v>
      </c>
      <c r="W503" s="17" t="str">
        <f>CONCATENATE(,LOWER(O503),UPPER(LEFT(P503,1)),LOWER(RIGHT(P503,LEN(P503)-IF(LEN(P503)&gt;0,1,LEN(P503)))),UPPER(LEFT(Q503,1)),LOWER(RIGHT(Q503,LEN(Q503)-IF(LEN(Q503)&gt;0,1,LEN(Q503)))),UPPER(LEFT(R503,1)),LOWER(RIGHT(R503,LEN(R503)-IF(LEN(R503)&gt;0,1,LEN(R503)))),UPPER(LEFT(S503,1)),LOWER(RIGHT(S503,LEN(S503)-IF(LEN(S503)&gt;0,1,LEN(S503)))),UPPER(LEFT(T503,1)),LOWER(RIGHT(T503,LEN(T503)-IF(LEN(T503)&gt;0,1,LEN(T503)))),UPPER(LEFT(U503,1)),LOWER(RIGHT(U503,LEN(U503)-IF(LEN(U503)&gt;0,1,LEN(U503)))),UPPER(LEFT(V503,1)),LOWER(RIGHT(V503,LEN(V503)-IF(LEN(V503)&gt;0,1,LEN(V503)))))</f>
        <v>categoryName</v>
      </c>
      <c r="X503" s="3" t="str">
        <f>CONCATENATE("""",W503,"""",":","""","""",",")</f>
        <v>"categoryName":"",</v>
      </c>
      <c r="Y503" s="22" t="str">
        <f>CONCATENATE("public static String ",,B503,,"=","""",W503,""";")</f>
        <v>public static String CATEGORY_NAME="categoryName";</v>
      </c>
      <c r="Z503" s="7" t="str">
        <f>CONCATENATE("private String ",W503,"=","""""",";")</f>
        <v>private String categoryName="";</v>
      </c>
    </row>
    <row r="504" spans="2:26" ht="19.2" x14ac:dyDescent="0.45">
      <c r="B504" s="8" t="s">
        <v>321</v>
      </c>
      <c r="C504" s="1" t="s">
        <v>1</v>
      </c>
      <c r="D504" s="8">
        <v>43</v>
      </c>
      <c r="K504" s="25" t="s">
        <v>345</v>
      </c>
      <c r="M504" s="18" t="str">
        <f>CONCATENATE(B504,",")</f>
        <v>FILE_URL,</v>
      </c>
      <c r="N504" s="5" t="str">
        <f>CONCATENATE(B504," ",C504,"(",D504,")",",")</f>
        <v>FILE_URL VARCHAR(43),</v>
      </c>
      <c r="O504" s="1" t="s">
        <v>324</v>
      </c>
      <c r="P504" t="s">
        <v>325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fileUrl</v>
      </c>
      <c r="X504" s="3" t="str">
        <f>CONCATENATE("""",W504,"""",":","""","""",",")</f>
        <v>"fileUrl":"",</v>
      </c>
      <c r="Y504" s="22" t="str">
        <f>CONCATENATE("public static String ",,B504,,"=","""",W504,""";")</f>
        <v>public static String FILE_URL="fileUrl";</v>
      </c>
      <c r="Z504" s="7" t="str">
        <f>CONCATENATE("private String ",W504,"=","""""",";")</f>
        <v>private String fileUrl="";</v>
      </c>
    </row>
    <row r="505" spans="2:26" ht="26.4" x14ac:dyDescent="0.45">
      <c r="B505" s="8" t="s">
        <v>341</v>
      </c>
      <c r="C505" s="1" t="s">
        <v>1</v>
      </c>
      <c r="D505" s="8">
        <v>43</v>
      </c>
      <c r="K505" s="25" t="s">
        <v>342</v>
      </c>
      <c r="M505" s="18" t="str">
        <f>CONCATENATE(B505,",")</f>
        <v>ASSIGNEE_NAME,</v>
      </c>
      <c r="N505" s="5" t="str">
        <f>CONCATENATE(B505," ",C505,"(",D505,")",",")</f>
        <v>ASSIGNEE_NAME VARCHAR(43),</v>
      </c>
      <c r="O505" s="1" t="s">
        <v>344</v>
      </c>
      <c r="P505" t="s">
        <v>0</v>
      </c>
      <c r="W505" s="17" t="str">
        <f>CONCATENATE(,LOWER(O505),UPPER(LEFT(P505,1)),LOWER(RIGHT(P505,LEN(P505)-IF(LEN(P505)&gt;0,1,LEN(P505)))),UPPER(LEFT(Q505,1)),LOWER(RIGHT(Q505,LEN(Q505)-IF(LEN(Q505)&gt;0,1,LEN(Q505)))),UPPER(LEFT(R505,1)),LOWER(RIGHT(R505,LEN(R505)-IF(LEN(R505)&gt;0,1,LEN(R505)))),UPPER(LEFT(S505,1)),LOWER(RIGHT(S505,LEN(S505)-IF(LEN(S505)&gt;0,1,LEN(S505)))),UPPER(LEFT(T505,1)),LOWER(RIGHT(T505,LEN(T505)-IF(LEN(T505)&gt;0,1,LEN(T505)))),UPPER(LEFT(U505,1)),LOWER(RIGHT(U505,LEN(U505)-IF(LEN(U505)&gt;0,1,LEN(U505)))),UPPER(LEFT(V505,1)),LOWER(RIGHT(V505,LEN(V505)-IF(LEN(V505)&gt;0,1,LEN(V505)))))</f>
        <v>assigneeName</v>
      </c>
      <c r="X505" s="3" t="str">
        <f>CONCATENATE("""",W505,"""",":","""","""",",")</f>
        <v>"assigneeName":"",</v>
      </c>
      <c r="Y505" s="22" t="str">
        <f>CONCATENATE("public static String ",,B505,,"=","""",W505,""";")</f>
        <v>public static String ASSIGNEE_NAME="assigneeName";</v>
      </c>
      <c r="Z505" s="7" t="str">
        <f>CONCATENATE("private String ",W505,"=","""""",";")</f>
        <v>private String assigneeName="";</v>
      </c>
    </row>
    <row r="506" spans="2:26" ht="19.2" x14ac:dyDescent="0.45">
      <c r="C506" s="1"/>
      <c r="D506" s="8"/>
      <c r="K506" s="29" t="str">
        <f>CONCATENATE(" FROM ",LEFT(B469,LEN(B469)-5)," T")</f>
        <v xml:space="preserve"> FROM TM_TASK T</v>
      </c>
      <c r="M506" s="18"/>
      <c r="N506" s="33" t="s">
        <v>130</v>
      </c>
      <c r="O506" s="1"/>
      <c r="W506" s="17"/>
    </row>
    <row r="507" spans="2:26" ht="19.2" x14ac:dyDescent="0.45">
      <c r="C507" s="14"/>
      <c r="D507" s="9"/>
      <c r="K507" s="29"/>
      <c r="M507" s="20"/>
      <c r="N507" s="33"/>
      <c r="O507" s="14"/>
      <c r="W507" s="17"/>
    </row>
    <row r="508" spans="2:26" ht="19.2" x14ac:dyDescent="0.45">
      <c r="C508" s="14"/>
      <c r="D508" s="9"/>
      <c r="K508" s="29"/>
      <c r="M508" s="20"/>
      <c r="N508" s="33"/>
      <c r="O508" s="14"/>
      <c r="W508" s="17"/>
    </row>
    <row r="509" spans="2:26" x14ac:dyDescent="0.3">
      <c r="B509" s="2" t="s">
        <v>402</v>
      </c>
      <c r="I509" t="str">
        <f>CONCATENATE("ALTER TABLE"," ",B509)</f>
        <v>ALTER TABLE TM_BACKLOG_TASK</v>
      </c>
      <c r="N509" s="5" t="str">
        <f>CONCATENATE("CREATE TABLE ",B509," ","(")</f>
        <v>CREATE TABLE TM_BACKLOG_TASK (</v>
      </c>
    </row>
    <row r="510" spans="2:26" ht="19.2" x14ac:dyDescent="0.45">
      <c r="B510" s="1" t="s">
        <v>2</v>
      </c>
      <c r="C510" s="1" t="s">
        <v>1</v>
      </c>
      <c r="D510" s="4">
        <v>30</v>
      </c>
      <c r="E510" s="24" t="s">
        <v>113</v>
      </c>
      <c r="I510" t="str">
        <f>I509</f>
        <v>ALTER TABLE TM_BACKLOG_TASK</v>
      </c>
      <c r="J510" t="str">
        <f t="shared" ref="J510:J515" si="205">CONCATENATE(LEFT(CONCATENATE(" ADD "," ",N510,";"),LEN(CONCATENATE(" ADD "," ",N510,";"))-2),";")</f>
        <v xml:space="preserve"> ADD  ID VARCHAR(30) NOT NULL ;</v>
      </c>
      <c r="K510" s="21" t="str">
        <f t="shared" ref="K510:K515" si="206">CONCATENATE(LEFT(CONCATENATE("  ALTER COLUMN  "," ",N510,";"),LEN(CONCATENATE("  ALTER COLUMN  "," ",N510,";"))-2),";")</f>
        <v xml:space="preserve">  ALTER COLUMN   ID VARCHAR(30) NOT NULL ;</v>
      </c>
      <c r="L510" s="12"/>
      <c r="M510" s="18" t="str">
        <f t="shared" ref="M510:M515" si="207">CONCATENATE(B510,",")</f>
        <v>ID,</v>
      </c>
      <c r="N510" s="5" t="str">
        <f>CONCATENATE(B510," ",C510,"(",D510,") ",E510," ,")</f>
        <v>ID VARCHAR(30) NOT NULL ,</v>
      </c>
      <c r="O510" s="1" t="s">
        <v>2</v>
      </c>
      <c r="P510" s="6"/>
      <c r="Q510" s="6"/>
      <c r="R510" s="6"/>
      <c r="S510" s="6"/>
      <c r="T510" s="6"/>
      <c r="U510" s="6"/>
      <c r="V510" s="6"/>
      <c r="W510" s="17" t="str">
        <f t="shared" ref="W510:W543" si="208">CONCATENATE(,LOWER(O510),UPPER(LEFT(P510,1)),LOWER(RIGHT(P510,LEN(P510)-IF(LEN(P510)&gt;0,1,LEN(P510)))),UPPER(LEFT(Q510,1)),LOWER(RIGHT(Q510,LEN(Q510)-IF(LEN(Q510)&gt;0,1,LEN(Q510)))),UPPER(LEFT(R510,1)),LOWER(RIGHT(R510,LEN(R510)-IF(LEN(R510)&gt;0,1,LEN(R510)))),UPPER(LEFT(S510,1)),LOWER(RIGHT(S510,LEN(S510)-IF(LEN(S510)&gt;0,1,LEN(S510)))),UPPER(LEFT(T510,1)),LOWER(RIGHT(T510,LEN(T510)-IF(LEN(T510)&gt;0,1,LEN(T510)))),UPPER(LEFT(U510,1)),LOWER(RIGHT(U510,LEN(U510)-IF(LEN(U510)&gt;0,1,LEN(U510)))),UPPER(LEFT(V510,1)),LOWER(RIGHT(V510,LEN(V510)-IF(LEN(V510)&gt;0,1,LEN(V510)))))</f>
        <v>id</v>
      </c>
      <c r="X510" s="3" t="str">
        <f t="shared" ref="X510:X526" si="209">CONCATENATE("""",W510,"""",":","""","""",",")</f>
        <v>"id":"",</v>
      </c>
      <c r="Y510" s="22" t="str">
        <f t="shared" ref="Y510:Y526" si="210">CONCATENATE("public static String ",,B510,,"=","""",W510,""";")</f>
        <v>public static String ID="id";</v>
      </c>
      <c r="Z510" s="7" t="str">
        <f t="shared" ref="Z510:Z526" si="211">CONCATENATE("private String ",W510,"=","""""",";")</f>
        <v>private String id="";</v>
      </c>
    </row>
    <row r="511" spans="2:26" ht="19.2" x14ac:dyDescent="0.45">
      <c r="B511" s="1" t="s">
        <v>3</v>
      </c>
      <c r="C511" s="1" t="s">
        <v>1</v>
      </c>
      <c r="D511" s="4">
        <v>10</v>
      </c>
      <c r="I511" t="str">
        <f>I510</f>
        <v>ALTER TABLE TM_BACKLOG_TASK</v>
      </c>
      <c r="J511" t="str">
        <f t="shared" si="205"/>
        <v xml:space="preserve"> ADD  STATUS VARCHAR(10);</v>
      </c>
      <c r="K511" s="21" t="str">
        <f t="shared" si="206"/>
        <v xml:space="preserve">  ALTER COLUMN   STATUS VARCHAR(10);</v>
      </c>
      <c r="L511" s="12"/>
      <c r="M511" s="18" t="str">
        <f t="shared" si="207"/>
        <v>STATUS,</v>
      </c>
      <c r="N511" s="5" t="str">
        <f t="shared" ref="N511:N543" si="212">CONCATENATE(B511," ",C511,"(",D511,")",",")</f>
        <v>STATUS VARCHAR(10),</v>
      </c>
      <c r="O511" s="1" t="s">
        <v>3</v>
      </c>
      <c r="W511" s="17" t="str">
        <f t="shared" si="208"/>
        <v>status</v>
      </c>
      <c r="X511" s="3" t="str">
        <f t="shared" si="209"/>
        <v>"status":"",</v>
      </c>
      <c r="Y511" s="22" t="str">
        <f t="shared" si="210"/>
        <v>public static String STATUS="status";</v>
      </c>
      <c r="Z511" s="7" t="str">
        <f t="shared" si="211"/>
        <v>private String status="";</v>
      </c>
    </row>
    <row r="512" spans="2:26" ht="19.2" x14ac:dyDescent="0.45">
      <c r="B512" s="1" t="s">
        <v>4</v>
      </c>
      <c r="C512" s="1" t="s">
        <v>1</v>
      </c>
      <c r="D512" s="4">
        <v>20</v>
      </c>
      <c r="I512" t="str">
        <f>I511</f>
        <v>ALTER TABLE TM_BACKLOG_TASK</v>
      </c>
      <c r="J512" t="str">
        <f t="shared" si="205"/>
        <v xml:space="preserve"> ADD  INSERT_DATE VARCHAR(20);</v>
      </c>
      <c r="K512" s="21" t="str">
        <f t="shared" si="206"/>
        <v xml:space="preserve">  ALTER COLUMN   INSERT_DATE VARCHAR(20);</v>
      </c>
      <c r="L512" s="12"/>
      <c r="M512" s="18" t="str">
        <f t="shared" si="207"/>
        <v>INSERT_DATE,</v>
      </c>
      <c r="N512" s="5" t="str">
        <f t="shared" si="212"/>
        <v>INSERT_DATE VARCHAR(20),</v>
      </c>
      <c r="O512" s="1" t="s">
        <v>7</v>
      </c>
      <c r="P512" t="s">
        <v>8</v>
      </c>
      <c r="W512" s="17" t="str">
        <f t="shared" si="208"/>
        <v>insertDate</v>
      </c>
      <c r="X512" s="3" t="str">
        <f t="shared" si="209"/>
        <v>"insertDate":"",</v>
      </c>
      <c r="Y512" s="22" t="str">
        <f t="shared" si="210"/>
        <v>public static String INSERT_DATE="insertDate";</v>
      </c>
      <c r="Z512" s="7" t="str">
        <f t="shared" si="211"/>
        <v>private String insertDate="";</v>
      </c>
    </row>
    <row r="513" spans="2:26" ht="19.2" x14ac:dyDescent="0.45">
      <c r="B513" s="1" t="s">
        <v>5</v>
      </c>
      <c r="C513" s="1" t="s">
        <v>1</v>
      </c>
      <c r="D513" s="4">
        <v>20</v>
      </c>
      <c r="I513" t="str">
        <f>I512</f>
        <v>ALTER TABLE TM_BACKLOG_TASK</v>
      </c>
      <c r="J513" t="str">
        <f t="shared" si="205"/>
        <v xml:space="preserve"> ADD  MODIFICATION_DATE VARCHAR(20);</v>
      </c>
      <c r="K513" s="21" t="str">
        <f t="shared" si="206"/>
        <v xml:space="preserve">  ALTER COLUMN   MODIFICATION_DATE VARCHAR(20);</v>
      </c>
      <c r="L513" s="12"/>
      <c r="M513" s="18" t="str">
        <f t="shared" si="207"/>
        <v>MODIFICATION_DATE,</v>
      </c>
      <c r="N513" s="5" t="str">
        <f t="shared" si="212"/>
        <v>MODIFICATION_DATE VARCHAR(20),</v>
      </c>
      <c r="O513" s="1" t="s">
        <v>9</v>
      </c>
      <c r="P513" t="s">
        <v>8</v>
      </c>
      <c r="W513" s="17" t="str">
        <f t="shared" si="208"/>
        <v>modificationDate</v>
      </c>
      <c r="X513" s="3" t="str">
        <f t="shared" si="209"/>
        <v>"modificationDate":"",</v>
      </c>
      <c r="Y513" s="22" t="str">
        <f t="shared" si="210"/>
        <v>public static String MODIFICATION_DATE="modificationDate";</v>
      </c>
      <c r="Z513" s="7" t="str">
        <f t="shared" si="211"/>
        <v>private String modificationDate="";</v>
      </c>
    </row>
    <row r="514" spans="2:26" ht="19.2" x14ac:dyDescent="0.45">
      <c r="B514" s="1" t="s">
        <v>367</v>
      </c>
      <c r="C514" s="1" t="s">
        <v>1</v>
      </c>
      <c r="D514" s="4">
        <v>43</v>
      </c>
      <c r="I514" t="e">
        <f>#REF!</f>
        <v>#REF!</v>
      </c>
      <c r="J514" t="str">
        <f t="shared" si="205"/>
        <v xml:space="preserve"> ADD  FK_BACKLOG_ID VARCHAR(43);</v>
      </c>
      <c r="K514" s="21" t="str">
        <f t="shared" si="206"/>
        <v xml:space="preserve">  ALTER COLUMN   FK_BACKLOG_ID VARCHAR(43);</v>
      </c>
      <c r="L514" s="12"/>
      <c r="M514" s="18" t="str">
        <f t="shared" si="207"/>
        <v>FK_BACKLOG_ID,</v>
      </c>
      <c r="N514" s="5" t="str">
        <f>CONCATENATE(B514," ",C514,"(",D514,")",",")</f>
        <v>FK_BACKLOG_ID VARCHAR(43),</v>
      </c>
      <c r="O514" s="1" t="s">
        <v>10</v>
      </c>
      <c r="P514" t="s">
        <v>354</v>
      </c>
      <c r="Q514" t="s">
        <v>2</v>
      </c>
      <c r="W514" s="17" t="str">
        <f>CONCATENATE(,LOWER(O514),UPPER(LEFT(P514,1)),LOWER(RIGHT(P514,LEN(P514)-IF(LEN(P514)&gt;0,1,LEN(P514)))),UPPER(LEFT(Q514,1)),LOWER(RIGHT(Q514,LEN(Q514)-IF(LEN(Q514)&gt;0,1,LEN(Q514)))),UPPER(LEFT(R514,1)),LOWER(RIGHT(R514,LEN(R514)-IF(LEN(R514)&gt;0,1,LEN(R514)))),UPPER(LEFT(S514,1)),LOWER(RIGHT(S514,LEN(S514)-IF(LEN(S514)&gt;0,1,LEN(S514)))),UPPER(LEFT(T514,1)),LOWER(RIGHT(T514,LEN(T514)-IF(LEN(T514)&gt;0,1,LEN(T514)))),UPPER(LEFT(U514,1)),LOWER(RIGHT(U514,LEN(U514)-IF(LEN(U514)&gt;0,1,LEN(U514)))),UPPER(LEFT(V514,1)),LOWER(RIGHT(V514,LEN(V514)-IF(LEN(V514)&gt;0,1,LEN(V514)))))</f>
        <v>fkBacklogId</v>
      </c>
      <c r="X514" s="3" t="str">
        <f t="shared" si="209"/>
        <v>"fkBacklogId":"",</v>
      </c>
      <c r="Y514" s="22" t="str">
        <f t="shared" si="210"/>
        <v>public static String FK_BACKLOG_ID="fkBacklogId";</v>
      </c>
      <c r="Z514" s="7" t="str">
        <f t="shared" si="211"/>
        <v>private String fkBacklogId="";</v>
      </c>
    </row>
    <row r="515" spans="2:26" ht="19.2" x14ac:dyDescent="0.45">
      <c r="B515" s="1" t="s">
        <v>272</v>
      </c>
      <c r="C515" s="1" t="s">
        <v>1</v>
      </c>
      <c r="D515" s="4">
        <v>43</v>
      </c>
      <c r="I515" t="e">
        <f>#REF!</f>
        <v>#REF!</v>
      </c>
      <c r="J515" t="str">
        <f t="shared" si="205"/>
        <v xml:space="preserve"> ADD  FK_TASK_TYPE_ID VARCHAR(43);</v>
      </c>
      <c r="K515" s="21" t="str">
        <f t="shared" si="206"/>
        <v xml:space="preserve">  ALTER COLUMN   FK_TASK_TYPE_ID VARCHAR(43);</v>
      </c>
      <c r="L515" s="12"/>
      <c r="M515" s="18" t="str">
        <f t="shared" si="207"/>
        <v>FK_TASK_TYPE_ID,</v>
      </c>
      <c r="N515" s="5" t="str">
        <f t="shared" si="212"/>
        <v>FK_TASK_TYPE_ID VARCHAR(43),</v>
      </c>
      <c r="O515" s="1" t="s">
        <v>10</v>
      </c>
      <c r="P515" t="s">
        <v>311</v>
      </c>
      <c r="Q515" t="s">
        <v>51</v>
      </c>
      <c r="R515" t="s">
        <v>2</v>
      </c>
      <c r="W515" s="17" t="str">
        <f t="shared" si="208"/>
        <v>fkTaskTypeId</v>
      </c>
      <c r="X515" s="3" t="str">
        <f t="shared" si="209"/>
        <v>"fkTaskTypeId":"",</v>
      </c>
      <c r="Y515" s="22" t="str">
        <f t="shared" si="210"/>
        <v>public static String FK_TASK_TYPE_ID="fkTaskTypeId";</v>
      </c>
      <c r="Z515" s="7" t="str">
        <f t="shared" si="211"/>
        <v>private String fkTaskTypeId="";</v>
      </c>
    </row>
    <row r="516" spans="2:26" ht="19.2" x14ac:dyDescent="0.45">
      <c r="B516" s="1" t="s">
        <v>399</v>
      </c>
      <c r="C516" s="1" t="s">
        <v>1</v>
      </c>
      <c r="D516" s="4">
        <v>43</v>
      </c>
      <c r="L516" s="12"/>
      <c r="M516" s="18"/>
      <c r="N516" s="5" t="str">
        <f t="shared" si="212"/>
        <v>FK_ASSIGNEE_ID VARCHAR(43),</v>
      </c>
      <c r="O516" s="1" t="s">
        <v>10</v>
      </c>
      <c r="P516" t="s">
        <v>344</v>
      </c>
      <c r="Q516" t="s">
        <v>2</v>
      </c>
      <c r="W516" s="17" t="str">
        <f t="shared" si="208"/>
        <v>fkAssigneeId</v>
      </c>
      <c r="X516" s="3" t="str">
        <f t="shared" si="209"/>
        <v>"fkAssigneeId":"",</v>
      </c>
      <c r="Y516" s="22" t="str">
        <f t="shared" si="210"/>
        <v>public static String FK_ASSIGNEE_ID="fkAssigneeId";</v>
      </c>
      <c r="Z516" s="7" t="str">
        <f t="shared" si="211"/>
        <v>private String fkAssigneeId="";</v>
      </c>
    </row>
    <row r="517" spans="2:26" ht="19.2" x14ac:dyDescent="0.45">
      <c r="B517" s="10" t="s">
        <v>262</v>
      </c>
      <c r="C517" s="1" t="s">
        <v>1</v>
      </c>
      <c r="D517" s="4">
        <v>43</v>
      </c>
      <c r="I517" t="e">
        <f>#REF!</f>
        <v>#REF!</v>
      </c>
      <c r="J517" t="str">
        <f>CONCATENATE(LEFT(CONCATENATE(" ADD "," ",N517,";"),LEN(CONCATENATE(" ADD "," ",N517,";"))-2),";")</f>
        <v xml:space="preserve"> ADD  CREATED_BY VARCHAR(43);</v>
      </c>
      <c r="K517" s="21" t="str">
        <f>CONCATENATE(LEFT(CONCATENATE("  ALTER COLUMN  "," ",N517,";"),LEN(CONCATENATE("  ALTER COLUMN  "," ",N517,";"))-2),";")</f>
        <v xml:space="preserve">  ALTER COLUMN   CREATED_BY VARCHAR(43);</v>
      </c>
      <c r="L517" s="12"/>
      <c r="M517" s="18" t="str">
        <f>CONCATENATE(B516,",")</f>
        <v>FK_ASSIGNEE_ID,</v>
      </c>
      <c r="N517" s="5" t="str">
        <f t="shared" si="212"/>
        <v>CREATED_BY VARCHAR(43),</v>
      </c>
      <c r="O517" s="1" t="s">
        <v>282</v>
      </c>
      <c r="P517" t="s">
        <v>128</v>
      </c>
      <c r="W517" s="17" t="str">
        <f t="shared" si="208"/>
        <v>createdBy</v>
      </c>
      <c r="X517" s="3" t="str">
        <f t="shared" si="209"/>
        <v>"createdBy":"",</v>
      </c>
      <c r="Y517" s="22" t="str">
        <f t="shared" si="210"/>
        <v>public static String CREATED_BY="createdBy";</v>
      </c>
      <c r="Z517" s="7" t="str">
        <f t="shared" si="211"/>
        <v>private String createdBy="";</v>
      </c>
    </row>
    <row r="518" spans="2:26" ht="19.2" x14ac:dyDescent="0.45">
      <c r="B518" s="1" t="s">
        <v>263</v>
      </c>
      <c r="C518" s="1" t="s">
        <v>1</v>
      </c>
      <c r="D518" s="4">
        <v>43</v>
      </c>
      <c r="I518" t="e">
        <f>I181</f>
        <v>#REF!</v>
      </c>
      <c r="J518" t="str">
        <f>CONCATENATE(LEFT(CONCATENATE(" ADD "," ",N518,";"),LEN(CONCATENATE(" ADD "," ",N518,";"))-2),";")</f>
        <v xml:space="preserve"> ADD  CREATED_DATE VARCHAR(43);</v>
      </c>
      <c r="K518" s="21" t="str">
        <f>CONCATENATE(LEFT(CONCATENATE("  ALTER COLUMN  "," ",N518,";"),LEN(CONCATENATE("  ALTER COLUMN  "," ",N518,";"))-2),";")</f>
        <v xml:space="preserve">  ALTER COLUMN   CREATED_DATE VARCHAR(43);</v>
      </c>
      <c r="L518" s="12"/>
      <c r="M518" s="18" t="str">
        <f>CONCATENATE(B518,",")</f>
        <v>CREATED_DATE,</v>
      </c>
      <c r="N518" s="5" t="str">
        <f t="shared" si="212"/>
        <v>CREATED_DATE VARCHAR(43),</v>
      </c>
      <c r="O518" s="1" t="s">
        <v>282</v>
      </c>
      <c r="P518" t="s">
        <v>8</v>
      </c>
      <c r="W518" s="17" t="str">
        <f t="shared" si="208"/>
        <v>createdDate</v>
      </c>
      <c r="X518" s="3" t="str">
        <f t="shared" si="209"/>
        <v>"createdDate":"",</v>
      </c>
      <c r="Y518" s="22" t="str">
        <f t="shared" si="210"/>
        <v>public static String CREATED_DATE="createdDate";</v>
      </c>
      <c r="Z518" s="7" t="str">
        <f t="shared" si="211"/>
        <v>private String createdDate="";</v>
      </c>
    </row>
    <row r="519" spans="2:26" ht="19.2" x14ac:dyDescent="0.45">
      <c r="B519" s="1" t="s">
        <v>264</v>
      </c>
      <c r="C519" s="1" t="s">
        <v>1</v>
      </c>
      <c r="D519" s="4">
        <v>40</v>
      </c>
      <c r="L519" s="12"/>
      <c r="M519" s="18"/>
      <c r="N519" s="5" t="str">
        <f t="shared" si="212"/>
        <v>CREATED_TIME VARCHAR(40),</v>
      </c>
      <c r="O519" s="1" t="s">
        <v>282</v>
      </c>
      <c r="P519" t="s">
        <v>133</v>
      </c>
      <c r="W519" s="17" t="str">
        <f t="shared" si="208"/>
        <v>createdTime</v>
      </c>
      <c r="X519" s="3" t="str">
        <f t="shared" si="209"/>
        <v>"createdTime":"",</v>
      </c>
      <c r="Y519" s="22" t="str">
        <f t="shared" si="210"/>
        <v>public static String CREATED_TIME="createdTime";</v>
      </c>
      <c r="Z519" s="7" t="str">
        <f t="shared" si="211"/>
        <v>private String createdTime="";</v>
      </c>
    </row>
    <row r="520" spans="2:26" ht="19.2" x14ac:dyDescent="0.45">
      <c r="B520" s="1" t="s">
        <v>400</v>
      </c>
      <c r="C520" s="1" t="s">
        <v>1</v>
      </c>
      <c r="D520" s="4">
        <v>50</v>
      </c>
      <c r="I520" t="e">
        <f>I181</f>
        <v>#REF!</v>
      </c>
      <c r="J520" t="str">
        <f>CONCATENATE(LEFT(CONCATENATE(" ADD "," ",N520,";"),LEN(CONCATENATE(" ADD "," ",N520,";"))-2),";")</f>
        <v xml:space="preserve"> ADD  ESTIMATED_HOURS VARCHAR(50);</v>
      </c>
      <c r="K520" s="21" t="str">
        <f>CONCATENATE(LEFT(CONCATENATE("  ALTER COLUMN  "," ",N520,";"),LEN(CONCATENATE("  ALTER COLUMN  "," ",N520,";"))-2),";")</f>
        <v xml:space="preserve">  ALTER COLUMN   ESTIMATED_HOURS VARCHAR(50);</v>
      </c>
      <c r="L520" s="12"/>
      <c r="M520" s="18" t="str">
        <f>CONCATENATE(B520,",")</f>
        <v>ESTIMATED_HOURS,</v>
      </c>
      <c r="N520" s="5" t="str">
        <f t="shared" si="212"/>
        <v>ESTIMATED_HOURS VARCHAR(50),</v>
      </c>
      <c r="O520" s="1" t="s">
        <v>405</v>
      </c>
      <c r="P520" t="s">
        <v>406</v>
      </c>
      <c r="W520" s="17" t="str">
        <f t="shared" si="208"/>
        <v>estimatedHours</v>
      </c>
      <c r="X520" s="3" t="str">
        <f t="shared" si="209"/>
        <v>"estimatedHours":"",</v>
      </c>
      <c r="Y520" s="22" t="str">
        <f t="shared" si="210"/>
        <v>public static String ESTIMATED_HOURS="estimatedHours";</v>
      </c>
      <c r="Z520" s="7" t="str">
        <f t="shared" si="211"/>
        <v>private String estimatedHours="";</v>
      </c>
    </row>
    <row r="521" spans="2:26" ht="19.2" x14ac:dyDescent="0.45">
      <c r="B521" s="1" t="s">
        <v>401</v>
      </c>
      <c r="C521" s="1" t="s">
        <v>1</v>
      </c>
      <c r="D521" s="4">
        <v>50</v>
      </c>
      <c r="I521">
        <f>I184</f>
        <v>0</v>
      </c>
      <c r="J521" t="str">
        <f>CONCATENATE(LEFT(CONCATENATE(" ADD "," ",N521,";"),LEN(CONCATENATE(" ADD "," ",N521,";"))-2),";")</f>
        <v xml:space="preserve"> ADD  SPENT_HOURS VARCHAR(50);</v>
      </c>
      <c r="K521" s="21" t="str">
        <f>CONCATENATE(LEFT(CONCATENATE("  ALTER COLUMN  "," ",N521,";"),LEN(CONCATENATE("  ALTER COLUMN  "," ",N521,";"))-2),";")</f>
        <v xml:space="preserve">  ALTER COLUMN   SPENT_HOURS VARCHAR(50);</v>
      </c>
      <c r="L521" s="12"/>
      <c r="M521" s="18" t="str">
        <f>CONCATENATE(B521,",")</f>
        <v>SPENT_HOURS,</v>
      </c>
      <c r="N521" s="5" t="str">
        <f t="shared" si="212"/>
        <v>SPENT_HOURS VARCHAR(50),</v>
      </c>
      <c r="O521" s="1" t="s">
        <v>407</v>
      </c>
      <c r="P521" t="s">
        <v>406</v>
      </c>
      <c r="W521" s="17" t="str">
        <f t="shared" si="208"/>
        <v>spentHours</v>
      </c>
      <c r="X521" s="3" t="str">
        <f t="shared" si="209"/>
        <v>"spentHours":"",</v>
      </c>
      <c r="Y521" s="22" t="str">
        <f t="shared" si="210"/>
        <v>public static String SPENT_HOURS="spentHours";</v>
      </c>
      <c r="Z521" s="7" t="str">
        <f t="shared" si="211"/>
        <v>private String spentHours="";</v>
      </c>
    </row>
    <row r="522" spans="2:26" ht="19.2" x14ac:dyDescent="0.45">
      <c r="B522" s="1" t="s">
        <v>398</v>
      </c>
      <c r="C522" s="1" t="s">
        <v>1</v>
      </c>
      <c r="D522" s="4">
        <v>40</v>
      </c>
      <c r="L522" s="12"/>
      <c r="M522" s="18"/>
      <c r="N522" s="5" t="str">
        <f t="shared" si="212"/>
        <v>DEPENDENT_TASK_TYPE_1_ID VARCHAR(40),</v>
      </c>
      <c r="O522" s="1" t="s">
        <v>388</v>
      </c>
      <c r="P522" t="s">
        <v>311</v>
      </c>
      <c r="Q522" t="s">
        <v>51</v>
      </c>
      <c r="R522">
        <v>1</v>
      </c>
      <c r="S522" t="s">
        <v>2</v>
      </c>
      <c r="W522" s="17" t="str">
        <f t="shared" si="208"/>
        <v>dependentTaskType1Id</v>
      </c>
      <c r="X522" s="3" t="str">
        <f t="shared" si="209"/>
        <v>"dependentTaskType1Id":"",</v>
      </c>
      <c r="Y522" s="22" t="str">
        <f t="shared" si="210"/>
        <v>public static String DEPENDENT_TASK_TYPE_1_ID="dependentTaskType1Id";</v>
      </c>
      <c r="Z522" s="7" t="str">
        <f t="shared" si="211"/>
        <v>private String dependentTaskType1Id="";</v>
      </c>
    </row>
    <row r="523" spans="2:26" ht="19.2" x14ac:dyDescent="0.45">
      <c r="B523" s="1" t="s">
        <v>397</v>
      </c>
      <c r="C523" s="1" t="s">
        <v>1</v>
      </c>
      <c r="D523" s="4">
        <v>40</v>
      </c>
      <c r="I523">
        <f>I184</f>
        <v>0</v>
      </c>
      <c r="J523" t="str">
        <f>CONCATENATE(LEFT(CONCATENATE(" ADD "," ",N523,";"),LEN(CONCATENATE(" ADD "," ",N523,";"))-2),";")</f>
        <v xml:space="preserve"> ADD  DEPENDENT_TASK_TYPE_2_ID VARCHAR(40);</v>
      </c>
      <c r="K523" s="21" t="str">
        <f>CONCATENATE(LEFT(CONCATENATE("  ALTER COLUMN  "," ",N523,";"),LEN(CONCATENATE("  ALTER COLUMN  "," ",N523,";"))-2),";")</f>
        <v xml:space="preserve">  ALTER COLUMN   DEPENDENT_TASK_TYPE_2_ID VARCHAR(40);</v>
      </c>
      <c r="L523" s="12"/>
      <c r="M523" s="18" t="str">
        <f t="shared" ref="M523:M543" si="213">CONCATENATE(B523,",")</f>
        <v>DEPENDENT_TASK_TYPE_2_ID,</v>
      </c>
      <c r="N523" s="5" t="str">
        <f t="shared" si="212"/>
        <v>DEPENDENT_TASK_TYPE_2_ID VARCHAR(40),</v>
      </c>
      <c r="O523" s="1" t="s">
        <v>388</v>
      </c>
      <c r="P523" t="s">
        <v>311</v>
      </c>
      <c r="Q523" t="s">
        <v>51</v>
      </c>
      <c r="R523">
        <v>2</v>
      </c>
      <c r="S523" t="s">
        <v>2</v>
      </c>
      <c r="W523" s="17" t="str">
        <f t="shared" si="208"/>
        <v>dependentTaskType2Id</v>
      </c>
      <c r="X523" s="3" t="str">
        <f t="shared" si="209"/>
        <v>"dependentTaskType2Id":"",</v>
      </c>
      <c r="Y523" s="22" t="str">
        <f t="shared" si="210"/>
        <v>public static String DEPENDENT_TASK_TYPE_2_ID="dependentTaskType2Id";</v>
      </c>
      <c r="Z523" s="7" t="str">
        <f t="shared" si="211"/>
        <v>private String dependentTaskType2Id="";</v>
      </c>
    </row>
    <row r="524" spans="2:26" ht="19.2" x14ac:dyDescent="0.45">
      <c r="B524" s="1" t="s">
        <v>271</v>
      </c>
      <c r="C524" s="1" t="s">
        <v>1</v>
      </c>
      <c r="D524" s="4">
        <v>30</v>
      </c>
      <c r="I524" t="str">
        <f>I510</f>
        <v>ALTER TABLE TM_BACKLOG_TASK</v>
      </c>
      <c r="J524" t="str">
        <f>CONCATENATE(LEFT(CONCATENATE(" ADD "," ",N524,";"),LEN(CONCATENATE(" ADD "," ",N524,";"))-2),";")</f>
        <v xml:space="preserve"> ADD  COMPLETED_DURATION VARCHAR(30);</v>
      </c>
      <c r="K524" s="21" t="str">
        <f>CONCATENATE(LEFT(CONCATENATE("  ALTER COLUMN  "," ",N524,";"),LEN(CONCATENATE("  ALTER COLUMN  "," ",N524,";"))-2),";")</f>
        <v xml:space="preserve">  ALTER COLUMN   COMPLETED_DURATION VARCHAR(30);</v>
      </c>
      <c r="L524" s="12"/>
      <c r="M524" s="18" t="str">
        <f t="shared" si="213"/>
        <v>COMPLETED_DURATION,</v>
      </c>
      <c r="N524" s="5" t="str">
        <f t="shared" si="212"/>
        <v>COMPLETED_DURATION VARCHAR(30),</v>
      </c>
      <c r="O524" s="1" t="s">
        <v>313</v>
      </c>
      <c r="P524" t="s">
        <v>314</v>
      </c>
      <c r="W524" s="17" t="str">
        <f t="shared" si="208"/>
        <v>completedDuration</v>
      </c>
      <c r="X524" s="3" t="str">
        <f t="shared" si="209"/>
        <v>"completedDuration":"",</v>
      </c>
      <c r="Y524" s="22" t="str">
        <f t="shared" si="210"/>
        <v>public static String COMPLETED_DURATION="completedDuration";</v>
      </c>
      <c r="Z524" s="7" t="str">
        <f t="shared" si="211"/>
        <v>private String completedDuration="";</v>
      </c>
    </row>
    <row r="525" spans="2:26" ht="19.2" x14ac:dyDescent="0.45">
      <c r="B525" s="8" t="s">
        <v>275</v>
      </c>
      <c r="C525" s="1" t="s">
        <v>1</v>
      </c>
      <c r="D525" s="12">
        <v>40</v>
      </c>
      <c r="I525" t="str">
        <f>I511</f>
        <v>ALTER TABLE TM_BACKLOG_TASK</v>
      </c>
      <c r="L525" s="14"/>
      <c r="M525" s="18" t="str">
        <f t="shared" si="213"/>
        <v>UPDATED_BY,</v>
      </c>
      <c r="N525" s="5" t="str">
        <f t="shared" si="212"/>
        <v>UPDATED_BY VARCHAR(40),</v>
      </c>
      <c r="O525" s="1" t="s">
        <v>315</v>
      </c>
      <c r="P525" t="s">
        <v>128</v>
      </c>
      <c r="W525" s="17" t="str">
        <f t="shared" si="208"/>
        <v>updatedBy</v>
      </c>
      <c r="X525" s="3" t="str">
        <f t="shared" si="209"/>
        <v>"updatedBy":"",</v>
      </c>
      <c r="Y525" s="22" t="str">
        <f t="shared" si="210"/>
        <v>public static String UPDATED_BY="updatedBy";</v>
      </c>
      <c r="Z525" s="7" t="str">
        <f t="shared" si="211"/>
        <v>private String updatedBy="";</v>
      </c>
    </row>
    <row r="526" spans="2:26" ht="19.2" x14ac:dyDescent="0.45">
      <c r="B526" s="8" t="s">
        <v>276</v>
      </c>
      <c r="C526" s="1" t="s">
        <v>1</v>
      </c>
      <c r="D526" s="12">
        <v>42</v>
      </c>
      <c r="I526" t="str">
        <f>I512</f>
        <v>ALTER TABLE TM_BACKLOG_TASK</v>
      </c>
      <c r="L526" s="14"/>
      <c r="M526" s="18" t="str">
        <f t="shared" si="213"/>
        <v>LAST_UPDATED_DATE,</v>
      </c>
      <c r="N526" s="5" t="str">
        <f t="shared" si="212"/>
        <v>LAST_UPDATED_DATE VARCHAR(42),</v>
      </c>
      <c r="O526" s="1" t="s">
        <v>316</v>
      </c>
      <c r="P526" t="s">
        <v>315</v>
      </c>
      <c r="Q526" t="s">
        <v>8</v>
      </c>
      <c r="W526" s="17" t="str">
        <f t="shared" si="208"/>
        <v>lastUpdatedDate</v>
      </c>
      <c r="X526" s="3" t="str">
        <f t="shared" si="209"/>
        <v>"lastUpdatedDate":"",</v>
      </c>
      <c r="Y526" s="22" t="str">
        <f t="shared" si="210"/>
        <v>public static String LAST_UPDATED_DATE="lastUpdatedDate";</v>
      </c>
      <c r="Z526" s="7" t="str">
        <f t="shared" si="211"/>
        <v>private String lastUpdatedDate="";</v>
      </c>
    </row>
    <row r="527" spans="2:26" ht="19.2" x14ac:dyDescent="0.45">
      <c r="B527" s="8" t="s">
        <v>277</v>
      </c>
      <c r="C527" s="1" t="s">
        <v>1</v>
      </c>
      <c r="D527" s="12">
        <v>42</v>
      </c>
      <c r="I527" t="str">
        <f>I513</f>
        <v>ALTER TABLE TM_BACKLOG_TASK</v>
      </c>
      <c r="J527" t="str">
        <f t="shared" ref="J527:J543" si="214">CONCATENATE(LEFT(CONCATENATE(" ADD "," ",N527,";"),LEN(CONCATENATE(" ADD "," ",N527,";"))-2),";")</f>
        <v xml:space="preserve"> ADD  LAST_UPDATED_TIME VARCHAR(42);</v>
      </c>
      <c r="L527" s="14"/>
      <c r="M527" s="18" t="str">
        <f t="shared" si="213"/>
        <v>LAST_UPDATED_TIME,</v>
      </c>
      <c r="N527" s="5" t="str">
        <f t="shared" ref="N527:N542" si="215">CONCATENATE(B527," ",C527,"(",D527,")",",")</f>
        <v>LAST_UPDATED_TIME VARCHAR(42),</v>
      </c>
      <c r="O527" s="1" t="s">
        <v>316</v>
      </c>
      <c r="P527" t="s">
        <v>315</v>
      </c>
      <c r="Q527" t="s">
        <v>133</v>
      </c>
      <c r="W527" s="17" t="str">
        <f t="shared" ref="W527:W542" si="216">CONCATENATE(,LOWER(O527),UPPER(LEFT(P527,1)),LOWER(RIGHT(P527,LEN(P527)-IF(LEN(P527)&gt;0,1,LEN(P527)))),UPPER(LEFT(Q527,1)),LOWER(RIGHT(Q527,LEN(Q527)-IF(LEN(Q527)&gt;0,1,LEN(Q527)))),UPPER(LEFT(R527,1)),LOWER(RIGHT(R527,LEN(R527)-IF(LEN(R527)&gt;0,1,LEN(R527)))),UPPER(LEFT(S527,1)),LOWER(RIGHT(S527,LEN(S527)-IF(LEN(S527)&gt;0,1,LEN(S527)))),UPPER(LEFT(T527,1)),LOWER(RIGHT(T527,LEN(T527)-IF(LEN(T527)&gt;0,1,LEN(T527)))),UPPER(LEFT(U527,1)),LOWER(RIGHT(U527,LEN(U527)-IF(LEN(U527)&gt;0,1,LEN(U527)))),UPPER(LEFT(V527,1)),LOWER(RIGHT(V527,LEN(V527)-IF(LEN(V527)&gt;0,1,LEN(V527)))))</f>
        <v>lastUpdatedTime</v>
      </c>
      <c r="X527" s="3" t="str">
        <f t="shared" ref="X527:X542" si="217">CONCATENATE("""",W527,"""",":","""","""",",")</f>
        <v>"lastUpdatedTime":"",</v>
      </c>
      <c r="Y527" s="22" t="str">
        <f t="shared" ref="Y527:Y542" si="218">CONCATENATE("public static String ",,B527,,"=","""",W527,""";")</f>
        <v>public static String LAST_UPDATED_TIME="lastUpdatedTime";</v>
      </c>
      <c r="Z527" s="7" t="str">
        <f t="shared" ref="Z527:Z542" si="219">CONCATENATE("private String ",W527,"=","""""",";")</f>
        <v>private String lastUpdatedTime="";</v>
      </c>
    </row>
    <row r="528" spans="2:26" ht="19.2" x14ac:dyDescent="0.45">
      <c r="B528" s="8" t="s">
        <v>469</v>
      </c>
      <c r="C528" s="1" t="s">
        <v>1</v>
      </c>
      <c r="D528" s="12">
        <v>42</v>
      </c>
      <c r="I528" t="str">
        <f>I526</f>
        <v>ALTER TABLE TM_BACKLOG_TASK</v>
      </c>
      <c r="J528" t="str">
        <f t="shared" si="214"/>
        <v xml:space="preserve"> ADD  IS_GENERAL VARCHAR(42);</v>
      </c>
      <c r="L528" s="14"/>
      <c r="M528" s="18" t="str">
        <f t="shared" si="213"/>
        <v>IS_GENERAL,</v>
      </c>
      <c r="N528" s="5" t="str">
        <f t="shared" si="215"/>
        <v>IS_GENERAL VARCHAR(42),</v>
      </c>
      <c r="O528" s="1" t="s">
        <v>112</v>
      </c>
      <c r="P528" t="s">
        <v>470</v>
      </c>
      <c r="W528" s="17" t="str">
        <f t="shared" si="216"/>
        <v>isGeneral</v>
      </c>
      <c r="X528" s="3" t="str">
        <f t="shared" si="217"/>
        <v>"isGeneral":"",</v>
      </c>
      <c r="Y528" s="22" t="str">
        <f t="shared" si="218"/>
        <v>public static String IS_GENERAL="isGeneral";</v>
      </c>
      <c r="Z528" s="7" t="str">
        <f t="shared" si="219"/>
        <v>private String isGeneral="";</v>
      </c>
    </row>
    <row r="529" spans="2:26" ht="19.2" x14ac:dyDescent="0.45">
      <c r="B529" s="8" t="s">
        <v>265</v>
      </c>
      <c r="C529" s="1" t="s">
        <v>1</v>
      </c>
      <c r="D529" s="12">
        <v>42</v>
      </c>
      <c r="I529" t="str">
        <f>I524</f>
        <v>ALTER TABLE TM_BACKLOG_TASK</v>
      </c>
      <c r="J529" t="str">
        <f t="shared" si="214"/>
        <v xml:space="preserve"> ADD  START_DATE VARCHAR(42);</v>
      </c>
      <c r="L529" s="14"/>
      <c r="M529" s="18" t="str">
        <f t="shared" si="213"/>
        <v>START_DATE,</v>
      </c>
      <c r="N529" s="5" t="str">
        <f t="shared" si="215"/>
        <v>START_DATE VARCHAR(42),</v>
      </c>
      <c r="O529" s="1" t="s">
        <v>289</v>
      </c>
      <c r="P529" t="s">
        <v>8</v>
      </c>
      <c r="W529" s="17" t="str">
        <f t="shared" si="216"/>
        <v>startDate</v>
      </c>
      <c r="X529" s="3" t="str">
        <f t="shared" si="217"/>
        <v>"startDate":"",</v>
      </c>
      <c r="Y529" s="22" t="str">
        <f t="shared" si="218"/>
        <v>public static String START_DATE="startDate";</v>
      </c>
      <c r="Z529" s="7" t="str">
        <f t="shared" si="219"/>
        <v>private String startDate="";</v>
      </c>
    </row>
    <row r="530" spans="2:26" ht="19.2" x14ac:dyDescent="0.45">
      <c r="B530" s="8" t="s">
        <v>266</v>
      </c>
      <c r="C530" s="1" t="s">
        <v>1</v>
      </c>
      <c r="D530" s="12">
        <v>42</v>
      </c>
      <c r="I530" t="str">
        <f>I525</f>
        <v>ALTER TABLE TM_BACKLOG_TASK</v>
      </c>
      <c r="J530" t="str">
        <f t="shared" ref="J530:J537" si="220">CONCATENATE(LEFT(CONCATENATE(" ADD "," ",N530,";"),LEN(CONCATENATE(" ADD "," ",N530,";"))-2),";")</f>
        <v xml:space="preserve"> ADD  START_TIME VARCHAR(42);</v>
      </c>
      <c r="L530" s="14"/>
      <c r="M530" s="18" t="str">
        <f t="shared" ref="M530:M537" si="221">CONCATENATE(B530,",")</f>
        <v>START_TIME,</v>
      </c>
      <c r="N530" s="5" t="str">
        <f t="shared" si="215"/>
        <v>START_TIME VARCHAR(42),</v>
      </c>
      <c r="O530" s="1" t="s">
        <v>289</v>
      </c>
      <c r="P530" t="s">
        <v>133</v>
      </c>
      <c r="W530" s="17" t="str">
        <f t="shared" si="216"/>
        <v>startTime</v>
      </c>
      <c r="X530" s="3" t="str">
        <f t="shared" si="217"/>
        <v>"startTime":"",</v>
      </c>
      <c r="Y530" s="22" t="str">
        <f t="shared" si="218"/>
        <v>public static String START_TIME="startTime";</v>
      </c>
      <c r="Z530" s="7" t="str">
        <f t="shared" si="219"/>
        <v>private String startTime="";</v>
      </c>
    </row>
    <row r="531" spans="2:26" ht="19.2" x14ac:dyDescent="0.45">
      <c r="B531" s="8" t="s">
        <v>629</v>
      </c>
      <c r="C531" s="1" t="s">
        <v>1</v>
      </c>
      <c r="D531" s="12">
        <v>42</v>
      </c>
      <c r="I531" t="str">
        <f>I526</f>
        <v>ALTER TABLE TM_BACKLOG_TASK</v>
      </c>
      <c r="J531" t="str">
        <f t="shared" si="220"/>
        <v xml:space="preserve"> ADD  START_TYPE VARCHAR(42);</v>
      </c>
      <c r="L531" s="14"/>
      <c r="M531" s="18" t="str">
        <f t="shared" si="221"/>
        <v>START_TYPE,</v>
      </c>
      <c r="N531" s="5" t="str">
        <f t="shared" si="215"/>
        <v>START_TYPE VARCHAR(42),</v>
      </c>
      <c r="O531" s="1" t="s">
        <v>289</v>
      </c>
      <c r="P531" t="s">
        <v>51</v>
      </c>
      <c r="W531" s="17" t="str">
        <f t="shared" si="216"/>
        <v>startType</v>
      </c>
      <c r="X531" s="3" t="str">
        <f t="shared" si="217"/>
        <v>"startType":"",</v>
      </c>
      <c r="Y531" s="22" t="str">
        <f t="shared" si="218"/>
        <v>public static String START_TYPE="startType";</v>
      </c>
      <c r="Z531" s="7" t="str">
        <f t="shared" si="219"/>
        <v>private String startType="";</v>
      </c>
    </row>
    <row r="532" spans="2:26" ht="19.2" x14ac:dyDescent="0.45">
      <c r="B532" s="8" t="s">
        <v>416</v>
      </c>
      <c r="C532" s="1" t="s">
        <v>1</v>
      </c>
      <c r="D532" s="12">
        <v>42</v>
      </c>
      <c r="I532" t="str">
        <f>I524</f>
        <v>ALTER TABLE TM_BACKLOG_TASK</v>
      </c>
      <c r="J532" t="str">
        <f t="shared" si="220"/>
        <v xml:space="preserve"> ADD  TASK_STATUS VARCHAR(42);</v>
      </c>
      <c r="L532" s="14"/>
      <c r="M532" s="18" t="str">
        <f t="shared" si="221"/>
        <v>TASK_STATUS,</v>
      </c>
      <c r="N532" s="5" t="str">
        <f t="shared" si="215"/>
        <v>TASK_STATUS VARCHAR(42),</v>
      </c>
      <c r="O532" s="1" t="s">
        <v>311</v>
      </c>
      <c r="P532" t="s">
        <v>3</v>
      </c>
      <c r="W532" s="17" t="str">
        <f t="shared" si="216"/>
        <v>taskStatus</v>
      </c>
      <c r="X532" s="3" t="str">
        <f t="shared" si="217"/>
        <v>"taskStatus":"",</v>
      </c>
      <c r="Y532" s="22" t="str">
        <f t="shared" si="218"/>
        <v>public static String TASK_STATUS="taskStatus";</v>
      </c>
      <c r="Z532" s="7" t="str">
        <f t="shared" si="219"/>
        <v>private String taskStatus="";</v>
      </c>
    </row>
    <row r="533" spans="2:26" ht="19.2" x14ac:dyDescent="0.45">
      <c r="B533" s="8" t="s">
        <v>740</v>
      </c>
      <c r="C533" s="1" t="s">
        <v>1</v>
      </c>
      <c r="D533" s="12">
        <v>1000</v>
      </c>
      <c r="I533" t="str">
        <f>I526</f>
        <v>ALTER TABLE TM_BACKLOG_TASK</v>
      </c>
      <c r="J533" t="str">
        <f t="shared" si="220"/>
        <v xml:space="preserve"> ADD  TASK_NAME VARCHAR(1000);</v>
      </c>
      <c r="L533" s="14"/>
      <c r="M533" s="18" t="str">
        <f t="shared" si="221"/>
        <v>TASK_NAME,</v>
      </c>
      <c r="N533" s="5" t="str">
        <f>CONCATENATE(B533," ",C533,"(",D533,")",",")</f>
        <v>TASK_NAME VARCHAR(1000),</v>
      </c>
      <c r="O533" s="1" t="s">
        <v>311</v>
      </c>
      <c r="P533" t="s">
        <v>0</v>
      </c>
      <c r="W533" s="17" t="str">
        <f>CONCATENATE(,LOWER(O533),UPPER(LEFT(P533,1)),LOWER(RIGHT(P533,LEN(P533)-IF(LEN(P533)&gt;0,1,LEN(P533)))),UPPER(LEFT(Q533,1)),LOWER(RIGHT(Q533,LEN(Q533)-IF(LEN(Q533)&gt;0,1,LEN(Q533)))),UPPER(LEFT(R533,1)),LOWER(RIGHT(R533,LEN(R533)-IF(LEN(R533)&gt;0,1,LEN(R533)))),UPPER(LEFT(S533,1)),LOWER(RIGHT(S533,LEN(S533)-IF(LEN(S533)&gt;0,1,LEN(S533)))),UPPER(LEFT(T533,1)),LOWER(RIGHT(T533,LEN(T533)-IF(LEN(T533)&gt;0,1,LEN(T533)))),UPPER(LEFT(U533,1)),LOWER(RIGHT(U533,LEN(U533)-IF(LEN(U533)&gt;0,1,LEN(U533)))),UPPER(LEFT(V533,1)),LOWER(RIGHT(V533,LEN(V533)-IF(LEN(V533)&gt;0,1,LEN(V533)))))</f>
        <v>taskName</v>
      </c>
      <c r="X533" s="3" t="str">
        <f>CONCATENATE("""",W533,"""",":","""","""",",")</f>
        <v>"taskName":"",</v>
      </c>
      <c r="Y533" s="22" t="str">
        <f>CONCATENATE("public static String ",,B533,,"=","""",W533,""";")</f>
        <v>public static String TASK_NAME="taskName";</v>
      </c>
      <c r="Z533" s="7" t="str">
        <f>CONCATENATE("private String ",W533,"=","""""",";")</f>
        <v>private String taskName="";</v>
      </c>
    </row>
    <row r="534" spans="2:26" ht="19.2" x14ac:dyDescent="0.45">
      <c r="B534" s="8" t="s">
        <v>742</v>
      </c>
      <c r="C534" s="1" t="s">
        <v>1</v>
      </c>
      <c r="D534" s="12">
        <v>42</v>
      </c>
      <c r="I534" t="str">
        <f>I526</f>
        <v>ALTER TABLE TM_BACKLOG_TASK</v>
      </c>
      <c r="J534" t="str">
        <f t="shared" si="220"/>
        <v xml:space="preserve"> ADD  TASK_ORDER_NO VARCHAR(42);</v>
      </c>
      <c r="L534" s="14"/>
      <c r="M534" s="18" t="str">
        <f t="shared" si="221"/>
        <v>TASK_ORDER_NO,</v>
      </c>
      <c r="N534" s="5" t="str">
        <f>CONCATENATE(B534," ",C534,"(",D534,")",",")</f>
        <v>TASK_ORDER_NO VARCHAR(42),</v>
      </c>
      <c r="O534" s="1" t="s">
        <v>311</v>
      </c>
      <c r="P534" t="s">
        <v>259</v>
      </c>
      <c r="Q534" t="s">
        <v>173</v>
      </c>
      <c r="W534" s="17" t="str">
        <f>CONCATENATE(,LOWER(O534),UPPER(LEFT(P534,1)),LOWER(RIGHT(P534,LEN(P534)-IF(LEN(P534)&gt;0,1,LEN(P534)))),UPPER(LEFT(Q534,1)),LOWER(RIGHT(Q534,LEN(Q534)-IF(LEN(Q534)&gt;0,1,LEN(Q534)))),UPPER(LEFT(R534,1)),LOWER(RIGHT(R534,LEN(R534)-IF(LEN(R534)&gt;0,1,LEN(R534)))),UPPER(LEFT(S534,1)),LOWER(RIGHT(S534,LEN(S534)-IF(LEN(S534)&gt;0,1,LEN(S534)))),UPPER(LEFT(T534,1)),LOWER(RIGHT(T534,LEN(T534)-IF(LEN(T534)&gt;0,1,LEN(T534)))),UPPER(LEFT(U534,1)),LOWER(RIGHT(U534,LEN(U534)-IF(LEN(U534)&gt;0,1,LEN(U534)))),UPPER(LEFT(V534,1)),LOWER(RIGHT(V534,LEN(V534)-IF(LEN(V534)&gt;0,1,LEN(V534)))))</f>
        <v>taskOrderNo</v>
      </c>
      <c r="X534" s="3" t="str">
        <f>CONCATENATE("""",W534,"""",":","""","""",",")</f>
        <v>"taskOrderNo":"",</v>
      </c>
      <c r="Y534" s="22" t="str">
        <f>CONCATENATE("public static String ",,B534,,"=","""",W534,""";")</f>
        <v>public static String TASK_ORDER_NO="taskOrderNo";</v>
      </c>
      <c r="Z534" s="7" t="str">
        <f>CONCATENATE("private String ",W534,"=","""""",";")</f>
        <v>private String taskOrderNo="";</v>
      </c>
    </row>
    <row r="535" spans="2:26" ht="19.2" x14ac:dyDescent="0.45">
      <c r="B535" s="8" t="s">
        <v>745</v>
      </c>
      <c r="C535" s="1" t="s">
        <v>1</v>
      </c>
      <c r="D535" s="12">
        <v>200</v>
      </c>
      <c r="I535" t="str">
        <f>I524</f>
        <v>ALTER TABLE TM_BACKLOG_TASK</v>
      </c>
      <c r="J535" t="str">
        <f t="shared" si="220"/>
        <v xml:space="preserve"> ADD  TASK_VERSION VARCHAR(200);</v>
      </c>
      <c r="L535" s="14"/>
      <c r="M535" s="18" t="str">
        <f t="shared" si="221"/>
        <v>TASK_VERSION,</v>
      </c>
      <c r="N535" s="5" t="str">
        <f>CONCATENATE(B535," ",C535,"(",D535,")",",")</f>
        <v>TASK_VERSION VARCHAR(200),</v>
      </c>
      <c r="O535" s="1" t="s">
        <v>311</v>
      </c>
      <c r="P535" t="s">
        <v>694</v>
      </c>
      <c r="W535" s="17" t="str">
        <f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taskVersion</v>
      </c>
      <c r="X535" s="3" t="str">
        <f>CONCATENATE("""",W535,"""",":","""","""",",")</f>
        <v>"taskVersion":"",</v>
      </c>
      <c r="Y535" s="22" t="str">
        <f>CONCATENATE("public static String ",,B535,,"=","""",W535,""";")</f>
        <v>public static String TASK_VERSION="taskVersion";</v>
      </c>
      <c r="Z535" s="7" t="str">
        <f>CONCATENATE("private String ",W535,"=","""""",";")</f>
        <v>private String taskVersion="";</v>
      </c>
    </row>
    <row r="536" spans="2:26" ht="19.2" x14ac:dyDescent="0.45">
      <c r="B536" s="8" t="s">
        <v>743</v>
      </c>
      <c r="C536" s="1" t="s">
        <v>1</v>
      </c>
      <c r="D536" s="12">
        <v>200</v>
      </c>
      <c r="I536" t="str">
        <f>I525</f>
        <v>ALTER TABLE TM_BACKLOG_TASK</v>
      </c>
      <c r="J536" t="str">
        <f t="shared" si="220"/>
        <v xml:space="preserve"> ADD  TASK_NATURE VARCHAR(200);</v>
      </c>
      <c r="L536" s="14"/>
      <c r="M536" s="18" t="str">
        <f t="shared" si="221"/>
        <v>TASK_NATURE,</v>
      </c>
      <c r="N536" s="5" t="str">
        <f>CONCATENATE(B536," ",C536,"(",D536,")",",")</f>
        <v>TASK_NATURE VARCHAR(200),</v>
      </c>
      <c r="O536" s="1" t="s">
        <v>311</v>
      </c>
      <c r="P536" t="s">
        <v>744</v>
      </c>
      <c r="W536" s="17" t="str">
        <f>CONCATENATE(,LOWER(O536),UPPER(LEFT(P536,1)),LOWER(RIGHT(P536,LEN(P536)-IF(LEN(P536)&gt;0,1,LEN(P536)))),UPPER(LEFT(Q536,1)),LOWER(RIGHT(Q536,LEN(Q536)-IF(LEN(Q536)&gt;0,1,LEN(Q536)))),UPPER(LEFT(R536,1)),LOWER(RIGHT(R536,LEN(R536)-IF(LEN(R536)&gt;0,1,LEN(R536)))),UPPER(LEFT(S536,1)),LOWER(RIGHT(S536,LEN(S536)-IF(LEN(S536)&gt;0,1,LEN(S536)))),UPPER(LEFT(T536,1)),LOWER(RIGHT(T536,LEN(T536)-IF(LEN(T536)&gt;0,1,LEN(T536)))),UPPER(LEFT(U536,1)),LOWER(RIGHT(U536,LEN(U536)-IF(LEN(U536)&gt;0,1,LEN(U536)))),UPPER(LEFT(V536,1)),LOWER(RIGHT(V536,LEN(V536)-IF(LEN(V536)&gt;0,1,LEN(V536)))))</f>
        <v>taskNature</v>
      </c>
      <c r="X536" s="3" t="str">
        <f>CONCATENATE("""",W536,"""",":","""","""",",")</f>
        <v>"taskNature":"",</v>
      </c>
      <c r="Y536" s="22" t="str">
        <f>CONCATENATE("public static String ",,B536,,"=","""",W536,""";")</f>
        <v>public static String TASK_NATURE="taskNature";</v>
      </c>
      <c r="Z536" s="7" t="str">
        <f>CONCATENATE("private String ",W536,"=","""""",";")</f>
        <v>private String taskNature="";</v>
      </c>
    </row>
    <row r="537" spans="2:26" ht="19.2" x14ac:dyDescent="0.45">
      <c r="B537" s="8" t="s">
        <v>741</v>
      </c>
      <c r="C537" s="1" t="s">
        <v>1</v>
      </c>
      <c r="D537" s="12">
        <v>4000</v>
      </c>
      <c r="I537" t="str">
        <f>I526</f>
        <v>ALTER TABLE TM_BACKLOG_TASK</v>
      </c>
      <c r="J537" t="str">
        <f t="shared" si="220"/>
        <v xml:space="preserve"> ADD  TASK_DESCRIPTION VARCHAR(4000);</v>
      </c>
      <c r="L537" s="14"/>
      <c r="M537" s="18" t="str">
        <f t="shared" si="221"/>
        <v>TASK_DESCRIPTION,</v>
      </c>
      <c r="N537" s="5" t="str">
        <f>CONCATENATE(B537," ",C537,"(",D537,")",",")</f>
        <v>TASK_DESCRIPTION VARCHAR(4000),</v>
      </c>
      <c r="O537" s="1" t="s">
        <v>311</v>
      </c>
      <c r="P537" t="s">
        <v>14</v>
      </c>
      <c r="W537" s="17" t="str">
        <f>CONCATENATE(,LOWER(O537),UPPER(LEFT(P537,1)),LOWER(RIGHT(P537,LEN(P537)-IF(LEN(P537)&gt;0,1,LEN(P537)))),UPPER(LEFT(Q537,1)),LOWER(RIGHT(Q537,LEN(Q537)-IF(LEN(Q537)&gt;0,1,LEN(Q537)))),UPPER(LEFT(R537,1)),LOWER(RIGHT(R537,LEN(R537)-IF(LEN(R537)&gt;0,1,LEN(R537)))),UPPER(LEFT(S537,1)),LOWER(RIGHT(S537,LEN(S537)-IF(LEN(S537)&gt;0,1,LEN(S537)))),UPPER(LEFT(T537,1)),LOWER(RIGHT(T537,LEN(T537)-IF(LEN(T537)&gt;0,1,LEN(T537)))),UPPER(LEFT(U537,1)),LOWER(RIGHT(U537,LEN(U537)-IF(LEN(U537)&gt;0,1,LEN(U537)))),UPPER(LEFT(V537,1)),LOWER(RIGHT(V537,LEN(V537)-IF(LEN(V537)&gt;0,1,LEN(V537)))))</f>
        <v>taskDescription</v>
      </c>
      <c r="X537" s="3" t="str">
        <f>CONCATENATE("""",W537,"""",":","""","""",",")</f>
        <v>"taskDescription":"",</v>
      </c>
      <c r="Y537" s="22" t="str">
        <f>CONCATENATE("public static String ",,B537,,"=","""",W537,""";")</f>
        <v>public static String TASK_DESCRIPTION="taskDescription";</v>
      </c>
      <c r="Z537" s="7" t="str">
        <f>CONCATENATE("private String ",W537,"=","""""",";")</f>
        <v>private String taskDescription="";</v>
      </c>
    </row>
    <row r="538" spans="2:26" ht="19.2" x14ac:dyDescent="0.45">
      <c r="B538" s="8" t="s">
        <v>274</v>
      </c>
      <c r="C538" s="1" t="s">
        <v>1</v>
      </c>
      <c r="D538" s="12">
        <v>50</v>
      </c>
      <c r="I538" t="str">
        <f>I527</f>
        <v>ALTER TABLE TM_BACKLOG_TASK</v>
      </c>
      <c r="J538" t="str">
        <f t="shared" si="214"/>
        <v xml:space="preserve"> ADD  FK_PROJECT_ID VARCHAR(50);</v>
      </c>
      <c r="L538" s="14"/>
      <c r="M538" s="18" t="str">
        <f t="shared" si="213"/>
        <v>FK_PROJECT_ID,</v>
      </c>
      <c r="N538" s="5" t="str">
        <f t="shared" si="215"/>
        <v>FK_PROJECT_ID VARCHAR(50),</v>
      </c>
      <c r="O538" s="1" t="s">
        <v>10</v>
      </c>
      <c r="P538" t="s">
        <v>288</v>
      </c>
      <c r="Q538" t="s">
        <v>2</v>
      </c>
      <c r="W538" s="17" t="str">
        <f t="shared" si="216"/>
        <v>fkProjectId</v>
      </c>
      <c r="X538" s="3" t="str">
        <f t="shared" si="217"/>
        <v>"fkProjectId":"",</v>
      </c>
      <c r="Y538" s="22" t="str">
        <f t="shared" si="218"/>
        <v>public static String FK_PROJECT_ID="fkProjectId";</v>
      </c>
      <c r="Z538" s="7" t="str">
        <f t="shared" si="219"/>
        <v>private String fkProjectId="";</v>
      </c>
    </row>
    <row r="539" spans="2:26" ht="19.2" x14ac:dyDescent="0.45">
      <c r="B539" s="8" t="s">
        <v>703</v>
      </c>
      <c r="C539" s="1" t="s">
        <v>1</v>
      </c>
      <c r="D539" s="12">
        <v>333</v>
      </c>
      <c r="I539" t="str">
        <f>I526</f>
        <v>ALTER TABLE TM_BACKLOG_TASK</v>
      </c>
      <c r="J539" t="str">
        <f t="shared" si="214"/>
        <v xml:space="preserve"> ADD  JIRA_ISSUE_ID VARCHAR(333);</v>
      </c>
      <c r="L539" s="14"/>
      <c r="M539" s="18" t="str">
        <f t="shared" si="213"/>
        <v>JIRA_ISSUE_ID,</v>
      </c>
      <c r="N539" s="5" t="str">
        <f t="shared" si="215"/>
        <v>JIRA_ISSUE_ID VARCHAR(333),</v>
      </c>
      <c r="O539" s="1" t="s">
        <v>699</v>
      </c>
      <c r="P539" t="s">
        <v>705</v>
      </c>
      <c r="Q539" t="s">
        <v>2</v>
      </c>
      <c r="W539" s="17" t="str">
        <f t="shared" si="216"/>
        <v>jiraIssueId</v>
      </c>
      <c r="X539" s="3" t="str">
        <f t="shared" si="217"/>
        <v>"jiraIssueId":"",</v>
      </c>
      <c r="Y539" s="22" t="str">
        <f t="shared" si="218"/>
        <v>public static String JIRA_ISSUE_ID="jiraIssueId";</v>
      </c>
      <c r="Z539" s="7" t="str">
        <f t="shared" si="219"/>
        <v>private String jiraIssueId="";</v>
      </c>
    </row>
    <row r="540" spans="2:26" ht="19.2" x14ac:dyDescent="0.45">
      <c r="B540" s="8" t="s">
        <v>704</v>
      </c>
      <c r="C540" s="1" t="s">
        <v>1</v>
      </c>
      <c r="D540" s="12">
        <v>333</v>
      </c>
      <c r="I540" t="str">
        <f>I527</f>
        <v>ALTER TABLE TM_BACKLOG_TASK</v>
      </c>
      <c r="J540" t="str">
        <f>CONCATENATE(LEFT(CONCATENATE(" ADD "," ",N540,";"),LEN(CONCATENATE(" ADD "," ",N540,";"))-2),";")</f>
        <v xml:space="preserve"> ADD  JIRA_ISSUE_KEY VARCHAR(333);</v>
      </c>
      <c r="L540" s="14"/>
      <c r="M540" s="18" t="str">
        <f>CONCATENATE(B540,",")</f>
        <v>JIRA_ISSUE_KEY,</v>
      </c>
      <c r="N540" s="5" t="str">
        <f>CONCATENATE(B540," ",C540,"(",D540,")",",")</f>
        <v>JIRA_ISSUE_KEY VARCHAR(333),</v>
      </c>
      <c r="O540" s="1" t="s">
        <v>699</v>
      </c>
      <c r="P540" t="s">
        <v>705</v>
      </c>
      <c r="Q540" t="s">
        <v>43</v>
      </c>
      <c r="W540" s="17" t="str">
        <f>CONCATENATE(,LOWER(O540),UPPER(LEFT(P540,1)),LOWER(RIGHT(P540,LEN(P540)-IF(LEN(P540)&gt;0,1,LEN(P540)))),UPPER(LEFT(Q540,1)),LOWER(RIGHT(Q540,LEN(Q540)-IF(LEN(Q540)&gt;0,1,LEN(Q540)))),UPPER(LEFT(R540,1)),LOWER(RIGHT(R540,LEN(R540)-IF(LEN(R540)&gt;0,1,LEN(R540)))),UPPER(LEFT(S540,1)),LOWER(RIGHT(S540,LEN(S540)-IF(LEN(S540)&gt;0,1,LEN(S540)))),UPPER(LEFT(T540,1)),LOWER(RIGHT(T540,LEN(T540)-IF(LEN(T540)&gt;0,1,LEN(T540)))),UPPER(LEFT(U540,1)),LOWER(RIGHT(U540,LEN(U540)-IF(LEN(U540)&gt;0,1,LEN(U540)))),UPPER(LEFT(V540,1)),LOWER(RIGHT(V540,LEN(V540)-IF(LEN(V540)&gt;0,1,LEN(V540)))))</f>
        <v>jiraIssueKey</v>
      </c>
      <c r="X540" s="3" t="str">
        <f>CONCATENATE("""",W540,"""",":","""","""",",")</f>
        <v>"jiraIssueKey":"",</v>
      </c>
      <c r="Y540" s="22" t="str">
        <f>CONCATENATE("public static String ",,B540,,"=","""",W540,""";")</f>
        <v>public static String JIRA_ISSUE_KEY="jiraIssueKey";</v>
      </c>
      <c r="Z540" s="7" t="str">
        <f>CONCATENATE("private String ",W540,"=","""""",";")</f>
        <v>private String jiraIssueKey="";</v>
      </c>
    </row>
    <row r="541" spans="2:26" ht="19.2" x14ac:dyDescent="0.45">
      <c r="B541" s="8" t="s">
        <v>620</v>
      </c>
      <c r="C541" s="1" t="s">
        <v>1</v>
      </c>
      <c r="D541" s="12">
        <v>42</v>
      </c>
      <c r="I541" t="str">
        <f>I528</f>
        <v>ALTER TABLE TM_BACKLOG_TASK</v>
      </c>
      <c r="J541" t="str">
        <f t="shared" si="214"/>
        <v xml:space="preserve"> ADD  IS_NOTIFIED_BUG VARCHAR(42);</v>
      </c>
      <c r="L541" s="14"/>
      <c r="M541" s="18" t="str">
        <f t="shared" si="213"/>
        <v>IS_NOTIFIED_BUG,</v>
      </c>
      <c r="N541" s="5" t="str">
        <f t="shared" si="215"/>
        <v>IS_NOTIFIED_BUG VARCHAR(42),</v>
      </c>
      <c r="O541" s="1" t="s">
        <v>112</v>
      </c>
      <c r="P541" t="s">
        <v>574</v>
      </c>
      <c r="Q541" t="s">
        <v>409</v>
      </c>
      <c r="W541" s="17" t="str">
        <f t="shared" si="216"/>
        <v>isNotifiedBug</v>
      </c>
      <c r="X541" s="3" t="str">
        <f t="shared" si="217"/>
        <v>"isNotifiedBug":"",</v>
      </c>
      <c r="Y541" s="22" t="str">
        <f t="shared" si="218"/>
        <v>public static String IS_NOTIFIED_BUG="isNotifiedBug";</v>
      </c>
      <c r="Z541" s="7" t="str">
        <f t="shared" si="219"/>
        <v>private String isNotifiedBug="";</v>
      </c>
    </row>
    <row r="542" spans="2:26" ht="19.2" x14ac:dyDescent="0.45">
      <c r="B542" s="8" t="s">
        <v>403</v>
      </c>
      <c r="C542" s="1" t="s">
        <v>1</v>
      </c>
      <c r="D542" s="12">
        <v>42</v>
      </c>
      <c r="I542" t="str">
        <f>I538</f>
        <v>ALTER TABLE TM_BACKLOG_TASK</v>
      </c>
      <c r="J542" t="str">
        <f t="shared" si="214"/>
        <v xml:space="preserve"> ADD  IS_DETECTED_BUG VARCHAR(42);</v>
      </c>
      <c r="L542" s="14"/>
      <c r="M542" s="18" t="str">
        <f t="shared" si="213"/>
        <v>IS_DETECTED_BUG,</v>
      </c>
      <c r="N542" s="5" t="str">
        <f t="shared" si="215"/>
        <v>IS_DETECTED_BUG VARCHAR(42),</v>
      </c>
      <c r="O542" s="1" t="s">
        <v>112</v>
      </c>
      <c r="P542" t="s">
        <v>408</v>
      </c>
      <c r="Q542" t="s">
        <v>409</v>
      </c>
      <c r="W542" s="17" t="str">
        <f t="shared" si="216"/>
        <v>isDetectedBug</v>
      </c>
      <c r="X542" s="3" t="str">
        <f t="shared" si="217"/>
        <v>"isDetectedBug":"",</v>
      </c>
      <c r="Y542" s="22" t="str">
        <f t="shared" si="218"/>
        <v>public static String IS_DETECTED_BUG="isDetectedBug";</v>
      </c>
      <c r="Z542" s="7" t="str">
        <f t="shared" si="219"/>
        <v>private String isDetectedBug="";</v>
      </c>
    </row>
    <row r="543" spans="2:26" ht="19.2" x14ac:dyDescent="0.45">
      <c r="B543" s="8" t="s">
        <v>404</v>
      </c>
      <c r="C543" s="1" t="s">
        <v>1</v>
      </c>
      <c r="D543" s="12">
        <v>42</v>
      </c>
      <c r="I543" t="str">
        <f>I542</f>
        <v>ALTER TABLE TM_BACKLOG_TASK</v>
      </c>
      <c r="J543" t="str">
        <f t="shared" si="214"/>
        <v xml:space="preserve"> ADD  IS_UPDATE_REQUIRED VARCHAR(42);</v>
      </c>
      <c r="L543" s="14"/>
      <c r="M543" s="18" t="str">
        <f t="shared" si="213"/>
        <v>IS_UPDATE_REQUIRED,</v>
      </c>
      <c r="N543" s="5" t="str">
        <f t="shared" si="212"/>
        <v>IS_UPDATE_REQUIRED VARCHAR(42),</v>
      </c>
      <c r="O543" s="1" t="s">
        <v>112</v>
      </c>
      <c r="P543" t="s">
        <v>410</v>
      </c>
      <c r="Q543" t="s">
        <v>411</v>
      </c>
      <c r="W543" s="17" t="str">
        <f t="shared" si="208"/>
        <v>isUpdateRequired</v>
      </c>
      <c r="X543" s="3" t="str">
        <f>CONCATENATE("""",W543,"""",":","""","""",",")</f>
        <v>"isUpdateRequired":"",</v>
      </c>
      <c r="Y543" s="22" t="str">
        <f>CONCATENATE("public static String ",,B543,,"=","""",W543,""";")</f>
        <v>public static String IS_UPDATE_REQUIRED="isUpdateRequired";</v>
      </c>
      <c r="Z543" s="7" t="str">
        <f>CONCATENATE("private String ",W543,"=","""""",";")</f>
        <v>private String isUpdateRequired="";</v>
      </c>
    </row>
    <row r="544" spans="2:26" ht="19.2" x14ac:dyDescent="0.45">
      <c r="B544" s="8"/>
      <c r="C544" s="14"/>
      <c r="D544" s="14"/>
      <c r="L544" s="14"/>
      <c r="M544" s="20"/>
      <c r="O544" s="14"/>
      <c r="W544" s="17"/>
    </row>
    <row r="545" spans="2:26" ht="19.2" x14ac:dyDescent="0.45">
      <c r="B545" s="8"/>
      <c r="C545" s="14"/>
      <c r="D545" s="14"/>
      <c r="L545" s="14"/>
      <c r="M545" s="20"/>
      <c r="O545" s="14"/>
      <c r="W545" s="17"/>
    </row>
    <row r="546" spans="2:26" ht="19.2" x14ac:dyDescent="0.45">
      <c r="B546" s="8"/>
      <c r="C546" s="14"/>
      <c r="D546" s="14"/>
      <c r="L546" s="14"/>
      <c r="M546" s="20"/>
      <c r="O546" s="14"/>
      <c r="W546" s="17"/>
    </row>
    <row r="547" spans="2:26" ht="19.2" x14ac:dyDescent="0.45">
      <c r="B547" s="8"/>
      <c r="C547" s="14"/>
      <c r="D547" s="14"/>
      <c r="L547" s="14"/>
      <c r="M547" s="20"/>
      <c r="O547" s="14"/>
      <c r="W547" s="17"/>
    </row>
    <row r="548" spans="2:26" x14ac:dyDescent="0.3">
      <c r="B548" s="2" t="s">
        <v>417</v>
      </c>
      <c r="J548" t="s">
        <v>293</v>
      </c>
      <c r="K548" s="26" t="str">
        <f>CONCATENATE(J548," VIEW ",B548," AS SELECT")</f>
        <v>create OR REPLACE VIEW TM_BACKLOG_TASK_LIST AS SELECT</v>
      </c>
      <c r="N548" s="5" t="str">
        <f>CONCATENATE("CREATE TABLE ",B548," ","(")</f>
        <v>CREATE TABLE TM_BACKLOG_TASK_LIST (</v>
      </c>
    </row>
    <row r="549" spans="2:26" ht="19.2" x14ac:dyDescent="0.45">
      <c r="B549" s="1" t="s">
        <v>2</v>
      </c>
      <c r="C549" s="1" t="s">
        <v>1</v>
      </c>
      <c r="D549" s="4">
        <v>30</v>
      </c>
      <c r="E549" s="24" t="s">
        <v>113</v>
      </c>
      <c r="K549" s="25" t="str">
        <f>CONCATENATE("T.",B549,",")</f>
        <v>T.ID,</v>
      </c>
      <c r="L549" s="12"/>
      <c r="M549" s="18" t="str">
        <f t="shared" ref="M549:M556" si="222">CONCATENATE(B549,",")</f>
        <v>ID,</v>
      </c>
      <c r="N549" s="5" t="str">
        <f>CONCATENATE(B549," ",C549,"(",D549,") ",E549," ,")</f>
        <v>ID VARCHAR(30) NOT NULL ,</v>
      </c>
      <c r="O549" s="1" t="s">
        <v>2</v>
      </c>
      <c r="P549" s="6"/>
      <c r="Q549" s="6"/>
      <c r="R549" s="6"/>
      <c r="S549" s="6"/>
      <c r="T549" s="6"/>
      <c r="U549" s="6"/>
      <c r="V549" s="6"/>
      <c r="W549" s="17" t="str">
        <f t="shared" ref="W549:W586" si="223"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id</v>
      </c>
      <c r="X549" s="3" t="str">
        <f>CONCATENATE("""",W549,"""",":","""","""",",")</f>
        <v>"id":"",</v>
      </c>
      <c r="Y549" s="22" t="str">
        <f>CONCATENATE("public static String ",,B549,,"=","""",W549,""";")</f>
        <v>public static String ID="id";</v>
      </c>
      <c r="Z549" s="7" t="str">
        <f>CONCATENATE("private String ",W549,"=","""""",";")</f>
        <v>private String id="";</v>
      </c>
    </row>
    <row r="550" spans="2:26" ht="19.2" x14ac:dyDescent="0.45">
      <c r="B550" s="1" t="s">
        <v>3</v>
      </c>
      <c r="C550" s="1" t="s">
        <v>1</v>
      </c>
      <c r="D550" s="4">
        <v>10</v>
      </c>
      <c r="K550" s="25" t="str">
        <f t="shared" ref="K550:K555" si="224">CONCATENATE("T.",B550,",")</f>
        <v>T.STATUS,</v>
      </c>
      <c r="L550" s="12"/>
      <c r="M550" s="18" t="str">
        <f t="shared" si="222"/>
        <v>STATUS,</v>
      </c>
      <c r="N550" s="5" t="str">
        <f t="shared" ref="N550:N586" si="225">CONCATENATE(B550," ",C550,"(",D550,")",",")</f>
        <v>STATUS VARCHAR(10),</v>
      </c>
      <c r="O550" s="1" t="s">
        <v>3</v>
      </c>
      <c r="W550" s="17" t="str">
        <f t="shared" si="223"/>
        <v>status</v>
      </c>
      <c r="X550" s="3" t="str">
        <f>CONCATENATE("""",W550,"""",":","""","""",",")</f>
        <v>"status":"",</v>
      </c>
      <c r="Y550" s="22" t="str">
        <f>CONCATENATE("public static String ",,B550,,"=","""",W550,""";")</f>
        <v>public static String STATUS="status";</v>
      </c>
      <c r="Z550" s="7" t="str">
        <f>CONCATENATE("private String ",W550,"=","""""",";")</f>
        <v>private String status="";</v>
      </c>
    </row>
    <row r="551" spans="2:26" ht="19.2" x14ac:dyDescent="0.45">
      <c r="B551" s="1" t="s">
        <v>4</v>
      </c>
      <c r="C551" s="1" t="s">
        <v>1</v>
      </c>
      <c r="D551" s="4">
        <v>20</v>
      </c>
      <c r="K551" s="25" t="str">
        <f t="shared" si="224"/>
        <v>T.INSERT_DATE,</v>
      </c>
      <c r="L551" s="12"/>
      <c r="M551" s="18" t="str">
        <f t="shared" si="222"/>
        <v>INSERT_DATE,</v>
      </c>
      <c r="N551" s="5" t="str">
        <f t="shared" si="225"/>
        <v>INSERT_DATE VARCHAR(20),</v>
      </c>
      <c r="O551" s="1" t="s">
        <v>7</v>
      </c>
      <c r="P551" t="s">
        <v>8</v>
      </c>
      <c r="W551" s="17" t="str">
        <f t="shared" si="223"/>
        <v>insertDate</v>
      </c>
      <c r="X551" s="3" t="str">
        <f t="shared" ref="X551:X586" si="226">CONCATENATE("""",W551,"""",":","""","""",",")</f>
        <v>"insertDate":"",</v>
      </c>
      <c r="Y551" s="22" t="str">
        <f t="shared" ref="Y551:Y586" si="227">CONCATENATE("public static String ",,B551,,"=","""",W551,""";")</f>
        <v>public static String INSERT_DATE="insertDate";</v>
      </c>
      <c r="Z551" s="7" t="str">
        <f t="shared" ref="Z551:Z586" si="228">CONCATENATE("private String ",W551,"=","""""",";")</f>
        <v>private String insertDate="";</v>
      </c>
    </row>
    <row r="552" spans="2:26" ht="19.2" x14ac:dyDescent="0.45">
      <c r="B552" s="1" t="s">
        <v>5</v>
      </c>
      <c r="C552" s="1" t="s">
        <v>1</v>
      </c>
      <c r="D552" s="4">
        <v>20</v>
      </c>
      <c r="K552" s="25" t="str">
        <f t="shared" si="224"/>
        <v>T.MODIFICATION_DATE,</v>
      </c>
      <c r="L552" s="12"/>
      <c r="M552" s="18" t="str">
        <f t="shared" si="222"/>
        <v>MODIFICATION_DATE,</v>
      </c>
      <c r="N552" s="5" t="str">
        <f t="shared" si="225"/>
        <v>MODIFICATION_DATE VARCHAR(20),</v>
      </c>
      <c r="O552" s="1" t="s">
        <v>9</v>
      </c>
      <c r="P552" t="s">
        <v>8</v>
      </c>
      <c r="W552" s="17" t="str">
        <f t="shared" si="223"/>
        <v>modificationDate</v>
      </c>
      <c r="X552" s="3" t="str">
        <f t="shared" si="226"/>
        <v>"modificationDate":"",</v>
      </c>
      <c r="Y552" s="22" t="str">
        <f t="shared" si="227"/>
        <v>public static String MODIFICATION_DATE="modificationDate";</v>
      </c>
      <c r="Z552" s="7" t="str">
        <f t="shared" si="228"/>
        <v>private String modificationDate="";</v>
      </c>
    </row>
    <row r="553" spans="2:26" ht="19.2" x14ac:dyDescent="0.45">
      <c r="B553" s="1" t="s">
        <v>274</v>
      </c>
      <c r="C553" s="1" t="s">
        <v>1</v>
      </c>
      <c r="D553" s="4">
        <v>43</v>
      </c>
      <c r="K553" s="25" t="str">
        <f>CONCATENATE("B.",B553,",")</f>
        <v>B.FK_PROJECT_ID,</v>
      </c>
      <c r="L553" s="12"/>
      <c r="M553" s="18" t="str">
        <f>CONCATENATE(B553,",")</f>
        <v>FK_PROJECT_ID,</v>
      </c>
      <c r="N553" s="5" t="str">
        <f>CONCATENATE(B553," ",C553,"(",D553,")",",")</f>
        <v>FK_PROJECT_ID VARCHAR(43),</v>
      </c>
      <c r="O553" s="1" t="s">
        <v>10</v>
      </c>
      <c r="P553" t="s">
        <v>354</v>
      </c>
      <c r="Q553" t="s">
        <v>2</v>
      </c>
      <c r="W553" s="17" t="str">
        <f>CONCATENATE(,LOWER(O553),UPPER(LEFT(P553,1)),LOWER(RIGHT(P553,LEN(P553)-IF(LEN(P553)&gt;0,1,LEN(P553)))),UPPER(LEFT(Q553,1)),LOWER(RIGHT(Q553,LEN(Q553)-IF(LEN(Q553)&gt;0,1,LEN(Q553)))),UPPER(LEFT(R553,1)),LOWER(RIGHT(R553,LEN(R553)-IF(LEN(R553)&gt;0,1,LEN(R553)))),UPPER(LEFT(S553,1)),LOWER(RIGHT(S553,LEN(S553)-IF(LEN(S553)&gt;0,1,LEN(S553)))),UPPER(LEFT(T553,1)),LOWER(RIGHT(T553,LEN(T553)-IF(LEN(T553)&gt;0,1,LEN(T553)))),UPPER(LEFT(U553,1)),LOWER(RIGHT(U553,LEN(U553)-IF(LEN(U553)&gt;0,1,LEN(U553)))),UPPER(LEFT(V553,1)),LOWER(RIGHT(V553,LEN(V553)-IF(LEN(V553)&gt;0,1,LEN(V553)))))</f>
        <v>fkBacklogId</v>
      </c>
      <c r="X553" s="3" t="str">
        <f>CONCATENATE("""",W553,"""",":","""","""",",")</f>
        <v>"fkBacklogId":"",</v>
      </c>
      <c r="Y553" s="22" t="str">
        <f>CONCATENATE("public static String ",,B553,,"=","""",W553,""";")</f>
        <v>public static String FK_PROJECT_ID="fkBacklogId";</v>
      </c>
      <c r="Z553" s="7" t="str">
        <f>CONCATENATE("private String ",W553,"=","""""",";")</f>
        <v>private String fkBacklogId="";</v>
      </c>
    </row>
    <row r="554" spans="2:26" ht="19.2" x14ac:dyDescent="0.45">
      <c r="B554" s="1" t="s">
        <v>367</v>
      </c>
      <c r="C554" s="1" t="s">
        <v>1</v>
      </c>
      <c r="D554" s="4">
        <v>43</v>
      </c>
      <c r="K554" s="25" t="str">
        <f t="shared" si="224"/>
        <v>T.FK_BACKLOG_ID,</v>
      </c>
      <c r="L554" s="12"/>
      <c r="M554" s="18" t="str">
        <f t="shared" si="222"/>
        <v>FK_BACKLOG_ID,</v>
      </c>
      <c r="N554" s="5" t="str">
        <f t="shared" si="225"/>
        <v>FK_BACKLOG_ID VARCHAR(43),</v>
      </c>
      <c r="O554" s="1" t="s">
        <v>10</v>
      </c>
      <c r="P554" t="s">
        <v>354</v>
      </c>
      <c r="Q554" t="s">
        <v>2</v>
      </c>
      <c r="W554" s="17" t="str">
        <f t="shared" si="223"/>
        <v>fkBacklogId</v>
      </c>
      <c r="X554" s="3" t="str">
        <f t="shared" si="226"/>
        <v>"fkBacklogId":"",</v>
      </c>
      <c r="Y554" s="22" t="str">
        <f t="shared" si="227"/>
        <v>public static String FK_BACKLOG_ID="fkBacklogId";</v>
      </c>
      <c r="Z554" s="7" t="str">
        <f t="shared" si="228"/>
        <v>private String fkBacklogId="";</v>
      </c>
    </row>
    <row r="555" spans="2:26" ht="19.2" x14ac:dyDescent="0.45">
      <c r="B555" s="1" t="s">
        <v>272</v>
      </c>
      <c r="C555" s="1" t="s">
        <v>1</v>
      </c>
      <c r="D555" s="4">
        <v>43</v>
      </c>
      <c r="J555" s="23"/>
      <c r="K555" s="25" t="str">
        <f t="shared" si="224"/>
        <v>T.FK_TASK_TYPE_ID,</v>
      </c>
      <c r="L555" s="12"/>
      <c r="M555" s="18" t="str">
        <f t="shared" si="222"/>
        <v>FK_TASK_TYPE_ID,</v>
      </c>
      <c r="N555" s="5" t="str">
        <f>CONCATENATE(B555," ",C555,"(",D555,")",",")</f>
        <v>FK_TASK_TYPE_ID VARCHAR(43),</v>
      </c>
      <c r="O555" s="1" t="s">
        <v>10</v>
      </c>
      <c r="P555" t="s">
        <v>311</v>
      </c>
      <c r="Q555" t="s">
        <v>51</v>
      </c>
      <c r="R555" t="s">
        <v>2</v>
      </c>
      <c r="W555" s="17" t="str">
        <f>CONCATENATE(,LOWER(O555),UPPER(LEFT(P555,1)),LOWER(RIGHT(P555,LEN(P555)-IF(LEN(P555)&gt;0,1,LEN(P555)))),UPPER(LEFT(Q555,1)),LOWER(RIGHT(Q555,LEN(Q555)-IF(LEN(Q555)&gt;0,1,LEN(Q555)))),UPPER(LEFT(R555,1)),LOWER(RIGHT(R555,LEN(R555)-IF(LEN(R555)&gt;0,1,LEN(R555)))),UPPER(LEFT(S555,1)),LOWER(RIGHT(S555,LEN(S555)-IF(LEN(S555)&gt;0,1,LEN(S555)))),UPPER(LEFT(T555,1)),LOWER(RIGHT(T555,LEN(T555)-IF(LEN(T555)&gt;0,1,LEN(T555)))),UPPER(LEFT(U555,1)),LOWER(RIGHT(U555,LEN(U555)-IF(LEN(U555)&gt;0,1,LEN(U555)))),UPPER(LEFT(V555,1)),LOWER(RIGHT(V555,LEN(V555)-IF(LEN(V555)&gt;0,1,LEN(V555)))))</f>
        <v>fkTaskTypeId</v>
      </c>
      <c r="X555" s="3" t="str">
        <f>CONCATENATE("""",W555,"""",":","""","""",",")</f>
        <v>"fkTaskTypeId":"",</v>
      </c>
      <c r="Y555" s="22" t="str">
        <f>CONCATENATE("public static String ",,B555,,"=","""",W555,""";")</f>
        <v>public static String FK_TASK_TYPE_ID="fkTaskTypeId";</v>
      </c>
      <c r="Z555" s="7" t="str">
        <f>CONCATENATE("private String ",W555,"=","""""",";")</f>
        <v>private String fkTaskTypeId="";</v>
      </c>
    </row>
    <row r="556" spans="2:26" ht="19.2" x14ac:dyDescent="0.45">
      <c r="B556" s="1" t="s">
        <v>331</v>
      </c>
      <c r="C556" s="1" t="s">
        <v>1</v>
      </c>
      <c r="D556" s="4">
        <v>43</v>
      </c>
      <c r="J556" s="23"/>
      <c r="K556" s="25" t="s">
        <v>471</v>
      </c>
      <c r="L556" s="12"/>
      <c r="M556" s="18" t="str">
        <f t="shared" si="222"/>
        <v>TASK_TYPE_NAME,</v>
      </c>
      <c r="N556" s="5" t="str">
        <f t="shared" si="225"/>
        <v>TASK_TYPE_NAME VARCHAR(43),</v>
      </c>
      <c r="O556" s="1" t="s">
        <v>311</v>
      </c>
      <c r="P556" t="s">
        <v>51</v>
      </c>
      <c r="Q556" t="s">
        <v>0</v>
      </c>
      <c r="W556" s="17" t="str">
        <f t="shared" si="223"/>
        <v>taskTypeName</v>
      </c>
      <c r="X556" s="3" t="str">
        <f t="shared" si="226"/>
        <v>"taskTypeName":"",</v>
      </c>
      <c r="Y556" s="22" t="str">
        <f t="shared" si="227"/>
        <v>public static String TASK_TYPE_NAME="taskTypeName";</v>
      </c>
      <c r="Z556" s="7" t="str">
        <f t="shared" si="228"/>
        <v>private String taskTypeName="";</v>
      </c>
    </row>
    <row r="557" spans="2:26" ht="19.2" x14ac:dyDescent="0.45">
      <c r="B557" s="1" t="s">
        <v>399</v>
      </c>
      <c r="C557" s="1" t="s">
        <v>1</v>
      </c>
      <c r="D557" s="4">
        <v>43</v>
      </c>
      <c r="K557" s="25" t="str">
        <f>CONCATENATE("T.",B557,",")</f>
        <v>T.FK_ASSIGNEE_ID,</v>
      </c>
      <c r="L557" s="12"/>
      <c r="M557" s="18"/>
      <c r="N557" s="5" t="str">
        <f>CONCATENATE(B557," ",C557,"(",D557,")",",")</f>
        <v>FK_ASSIGNEE_ID VARCHAR(43),</v>
      </c>
      <c r="O557" s="1" t="s">
        <v>10</v>
      </c>
      <c r="P557" t="s">
        <v>344</v>
      </c>
      <c r="Q557" t="s">
        <v>2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fkAssigneeId</v>
      </c>
      <c r="X557" s="3" t="str">
        <f>CONCATENATE("""",W557,"""",":","""","""",",")</f>
        <v>"fkAssigneeId":"",</v>
      </c>
      <c r="Y557" s="22" t="str">
        <f>CONCATENATE("public static String ",,B557,,"=","""",W557,""";")</f>
        <v>public static String FK_ASSIGNEE_ID="fkAssigneeId";</v>
      </c>
      <c r="Z557" s="7" t="str">
        <f>CONCATENATE("private String ",W557,"=","""""",";")</f>
        <v>private String fkAssigneeId="";</v>
      </c>
    </row>
    <row r="558" spans="2:26" ht="19.2" x14ac:dyDescent="0.45">
      <c r="B558" s="1" t="s">
        <v>341</v>
      </c>
      <c r="C558" s="1" t="s">
        <v>1</v>
      </c>
      <c r="D558" s="4">
        <v>43</v>
      </c>
      <c r="K558" s="25" t="s">
        <v>446</v>
      </c>
      <c r="L558" s="12"/>
      <c r="M558" s="18"/>
      <c r="N558" s="5" t="str">
        <f>CONCATENATE(B558," ",C558,"(",D558,")",",")</f>
        <v>ASSIGNEE_NAME VARCHAR(43),</v>
      </c>
      <c r="O558" s="1" t="s">
        <v>344</v>
      </c>
      <c r="P558" t="s">
        <v>0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assigneeName</v>
      </c>
      <c r="X558" s="3" t="str">
        <f>CONCATENATE("""",W558,"""",":","""","""",",")</f>
        <v>"assigneeName":"",</v>
      </c>
      <c r="Y558" s="22" t="str">
        <f>CONCATENATE("public static String ",,B558,,"=","""",W558,""";")</f>
        <v>public static String ASSIGNEE_NAME="assigneeName";</v>
      </c>
      <c r="Z558" s="7" t="str">
        <f>CONCATENATE("private String ",W558,"=","""""",";")</f>
        <v>private String assigneeName="";</v>
      </c>
    </row>
    <row r="559" spans="2:26" ht="19.2" x14ac:dyDescent="0.45">
      <c r="B559" s="1" t="s">
        <v>623</v>
      </c>
      <c r="C559" s="1" t="s">
        <v>1</v>
      </c>
      <c r="D559" s="4">
        <v>43</v>
      </c>
      <c r="K559" s="25" t="s">
        <v>624</v>
      </c>
      <c r="L559" s="12"/>
      <c r="M559" s="18"/>
      <c r="N559" s="5" t="str">
        <f t="shared" si="225"/>
        <v>ASSIGNEE_IMAGE_URL VARCHAR(43),</v>
      </c>
      <c r="O559" s="1" t="s">
        <v>344</v>
      </c>
      <c r="P559" t="s">
        <v>153</v>
      </c>
      <c r="Q559" t="s">
        <v>325</v>
      </c>
      <c r="W559" s="17" t="str">
        <f t="shared" si="223"/>
        <v>assigneeImageUrl</v>
      </c>
      <c r="X559" s="3" t="str">
        <f t="shared" si="226"/>
        <v>"assigneeImageUrl":"",</v>
      </c>
      <c r="Y559" s="22" t="str">
        <f t="shared" si="227"/>
        <v>public static String ASSIGNEE_IMAGE_URL="assigneeImageUrl";</v>
      </c>
      <c r="Z559" s="7" t="str">
        <f t="shared" si="228"/>
        <v>private String assigneeImageUrl="";</v>
      </c>
    </row>
    <row r="560" spans="2:26" ht="19.2" x14ac:dyDescent="0.45">
      <c r="B560" s="10" t="s">
        <v>442</v>
      </c>
      <c r="C560" s="1" t="s">
        <v>1</v>
      </c>
      <c r="D560" s="4">
        <v>43</v>
      </c>
      <c r="K560" s="21" t="s">
        <v>618</v>
      </c>
      <c r="L560" s="12"/>
      <c r="M560" s="18" t="str">
        <f>CONCATENATE(B555,",")</f>
        <v>FK_TASK_TYPE_ID,</v>
      </c>
      <c r="N560" s="5" t="str">
        <f>CONCATENATE(B560," ",C560,"(",D560,")",",")</f>
        <v>BUG_COUNT VARCHAR(43),</v>
      </c>
      <c r="O560" s="1" t="s">
        <v>409</v>
      </c>
      <c r="P560" t="s">
        <v>214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bugCount</v>
      </c>
      <c r="X560" s="3" t="str">
        <f>CONCATENATE("""",W560,"""",":","""","""",",")</f>
        <v>"bugCount":"",</v>
      </c>
      <c r="Y560" s="22" t="str">
        <f>CONCATENATE("public static String ",,B560,,"=","""",W560,""";")</f>
        <v>public static String BUG_COUNT="bugCount";</v>
      </c>
      <c r="Z560" s="7" t="str">
        <f>CONCATENATE("private String ",W560,"=","""""",";")</f>
        <v>private String bugCount="";</v>
      </c>
    </row>
    <row r="561" spans="2:26" ht="19.2" x14ac:dyDescent="0.45">
      <c r="B561" s="10" t="s">
        <v>443</v>
      </c>
      <c r="C561" s="1" t="s">
        <v>1</v>
      </c>
      <c r="D561" s="4">
        <v>43</v>
      </c>
      <c r="K561" s="21" t="s">
        <v>619</v>
      </c>
      <c r="L561" s="12"/>
      <c r="M561" s="18" t="str">
        <f>CONCATENATE(B556,",")</f>
        <v>TASK_TYPE_NAME,</v>
      </c>
      <c r="N561" s="5" t="str">
        <f t="shared" si="225"/>
        <v>UPDATE_COUNT VARCHAR(43),</v>
      </c>
      <c r="O561" s="1" t="s">
        <v>410</v>
      </c>
      <c r="P561" t="s">
        <v>214</v>
      </c>
      <c r="W561" s="17" t="str">
        <f t="shared" si="223"/>
        <v>updateCount</v>
      </c>
      <c r="X561" s="3" t="str">
        <f t="shared" si="226"/>
        <v>"updateCount":"",</v>
      </c>
      <c r="Y561" s="22" t="str">
        <f t="shared" si="227"/>
        <v>public static String UPDATE_COUNT="updateCount";</v>
      </c>
      <c r="Z561" s="7" t="str">
        <f t="shared" si="228"/>
        <v>private String updateCount="";</v>
      </c>
    </row>
    <row r="562" spans="2:26" ht="19.2" x14ac:dyDescent="0.45">
      <c r="B562" s="10" t="s">
        <v>262</v>
      </c>
      <c r="C562" s="1" t="s">
        <v>1</v>
      </c>
      <c r="D562" s="4">
        <v>43</v>
      </c>
      <c r="K562" s="25" t="str">
        <f>CONCATENATE("T.",B562,",")</f>
        <v>T.CREATED_BY,</v>
      </c>
      <c r="L562" s="12"/>
      <c r="M562" s="18" t="str">
        <f>CONCATENATE(B557,",")</f>
        <v>FK_ASSIGNEE_ID,</v>
      </c>
      <c r="N562" s="5" t="str">
        <f>CONCATENATE(B562," ",C562,"(",D562,")",",")</f>
        <v>CREATED_BY VARCHAR(43),</v>
      </c>
      <c r="O562" s="1" t="s">
        <v>282</v>
      </c>
      <c r="P562" t="s">
        <v>128</v>
      </c>
      <c r="W562" s="17" t="str">
        <f>CONCATENATE(,LOWER(O562),UPPER(LEFT(P562,1)),LOWER(RIGHT(P562,LEN(P562)-IF(LEN(P562)&gt;0,1,LEN(P562)))),UPPER(LEFT(Q562,1)),LOWER(RIGHT(Q562,LEN(Q562)-IF(LEN(Q562)&gt;0,1,LEN(Q562)))),UPPER(LEFT(R562,1)),LOWER(RIGHT(R562,LEN(R562)-IF(LEN(R562)&gt;0,1,LEN(R562)))),UPPER(LEFT(S562,1)),LOWER(RIGHT(S562,LEN(S562)-IF(LEN(S562)&gt;0,1,LEN(S562)))),UPPER(LEFT(T562,1)),LOWER(RIGHT(T562,LEN(T562)-IF(LEN(T562)&gt;0,1,LEN(T562)))),UPPER(LEFT(U562,1)),LOWER(RIGHT(U562,LEN(U562)-IF(LEN(U562)&gt;0,1,LEN(U562)))),UPPER(LEFT(V562,1)),LOWER(RIGHT(V562,LEN(V562)-IF(LEN(V562)&gt;0,1,LEN(V562)))))</f>
        <v>createdBy</v>
      </c>
      <c r="X562" s="3" t="str">
        <f>CONCATENATE("""",W562,"""",":","""","""",",")</f>
        <v>"createdBy":"",</v>
      </c>
      <c r="Y562" s="22" t="str">
        <f>CONCATENATE("public static String ",,B562,,"=","""",W562,""";")</f>
        <v>public static String CREATED_BY="createdBy";</v>
      </c>
      <c r="Z562" s="7" t="str">
        <f>CONCATENATE("private String ",W562,"=","""""",";")</f>
        <v>private String createdBy="";</v>
      </c>
    </row>
    <row r="563" spans="2:26" ht="19.2" x14ac:dyDescent="0.45">
      <c r="B563" s="10" t="s">
        <v>339</v>
      </c>
      <c r="C563" s="1" t="s">
        <v>1</v>
      </c>
      <c r="D563" s="4">
        <v>43</v>
      </c>
      <c r="K563" s="25" t="s">
        <v>447</v>
      </c>
      <c r="L563" s="12"/>
      <c r="M563" s="18" t="str">
        <f>CONCATENATE(B559,",")</f>
        <v>ASSIGNEE_IMAGE_URL,</v>
      </c>
      <c r="N563" s="5" t="str">
        <f t="shared" si="225"/>
        <v>CREATED_BY_NAME VARCHAR(43),</v>
      </c>
      <c r="O563" s="1" t="s">
        <v>282</v>
      </c>
      <c r="P563" t="s">
        <v>128</v>
      </c>
      <c r="Q563" t="s">
        <v>0</v>
      </c>
      <c r="W563" s="17" t="str">
        <f t="shared" si="223"/>
        <v>createdByName</v>
      </c>
      <c r="X563" s="3" t="str">
        <f t="shared" si="226"/>
        <v>"createdByName":"",</v>
      </c>
      <c r="Y563" s="22" t="str">
        <f t="shared" si="227"/>
        <v>public static String CREATED_BY_NAME="createdByName";</v>
      </c>
      <c r="Z563" s="7" t="str">
        <f t="shared" si="228"/>
        <v>private String createdByName="";</v>
      </c>
    </row>
    <row r="564" spans="2:26" ht="19.2" x14ac:dyDescent="0.45">
      <c r="B564" s="1" t="s">
        <v>263</v>
      </c>
      <c r="C564" s="1" t="s">
        <v>1</v>
      </c>
      <c r="D564" s="4">
        <v>43</v>
      </c>
      <c r="K564" s="25" t="str">
        <f t="shared" ref="K564:K569" si="229">CONCATENATE("T.",B564,",")</f>
        <v>T.CREATED_DATE,</v>
      </c>
      <c r="L564" s="12"/>
      <c r="M564" s="18" t="str">
        <f>CONCATENATE(B564,",")</f>
        <v>CREATED_DATE,</v>
      </c>
      <c r="N564" s="5" t="str">
        <f t="shared" si="225"/>
        <v>CREATED_DATE VARCHAR(43),</v>
      </c>
      <c r="O564" s="1" t="s">
        <v>282</v>
      </c>
      <c r="P564" t="s">
        <v>8</v>
      </c>
      <c r="W564" s="17" t="str">
        <f t="shared" si="223"/>
        <v>createdDate</v>
      </c>
      <c r="X564" s="3" t="str">
        <f t="shared" si="226"/>
        <v>"createdDate":"",</v>
      </c>
      <c r="Y564" s="22" t="str">
        <f t="shared" si="227"/>
        <v>public static String CREATED_DATE="createdDate";</v>
      </c>
      <c r="Z564" s="7" t="str">
        <f t="shared" si="228"/>
        <v>private String createdDate="";</v>
      </c>
    </row>
    <row r="565" spans="2:26" ht="19.2" x14ac:dyDescent="0.45">
      <c r="B565" s="1" t="s">
        <v>264</v>
      </c>
      <c r="C565" s="1" t="s">
        <v>1</v>
      </c>
      <c r="D565" s="4">
        <v>40</v>
      </c>
      <c r="K565" s="25" t="str">
        <f t="shared" si="229"/>
        <v>T.CREATED_TIME,</v>
      </c>
      <c r="L565" s="12"/>
      <c r="M565" s="18"/>
      <c r="N565" s="5" t="str">
        <f t="shared" si="225"/>
        <v>CREATED_TIME VARCHAR(40),</v>
      </c>
      <c r="O565" s="1" t="s">
        <v>282</v>
      </c>
      <c r="P565" t="s">
        <v>133</v>
      </c>
      <c r="W565" s="17" t="str">
        <f t="shared" si="223"/>
        <v>createdTime</v>
      </c>
      <c r="X565" s="3" t="str">
        <f t="shared" si="226"/>
        <v>"createdTime":"",</v>
      </c>
      <c r="Y565" s="22" t="str">
        <f t="shared" si="227"/>
        <v>public static String CREATED_TIME="createdTime";</v>
      </c>
      <c r="Z565" s="7" t="str">
        <f t="shared" si="228"/>
        <v>private String createdTime="";</v>
      </c>
    </row>
    <row r="566" spans="2:26" ht="19.2" x14ac:dyDescent="0.45">
      <c r="B566" s="1" t="s">
        <v>400</v>
      </c>
      <c r="C566" s="1" t="s">
        <v>1</v>
      </c>
      <c r="D566" s="4">
        <v>50</v>
      </c>
      <c r="K566" s="25" t="str">
        <f t="shared" si="229"/>
        <v>T.ESTIMATED_HOURS,</v>
      </c>
      <c r="L566" s="12"/>
      <c r="M566" s="18" t="str">
        <f>CONCATENATE(B566,",")</f>
        <v>ESTIMATED_HOURS,</v>
      </c>
      <c r="N566" s="5" t="str">
        <f t="shared" si="225"/>
        <v>ESTIMATED_HOURS VARCHAR(50),</v>
      </c>
      <c r="O566" s="1" t="s">
        <v>405</v>
      </c>
      <c r="P566" t="s">
        <v>406</v>
      </c>
      <c r="W566" s="17" t="str">
        <f t="shared" si="223"/>
        <v>estimatedHours</v>
      </c>
      <c r="X566" s="3" t="str">
        <f t="shared" si="226"/>
        <v>"estimatedHours":"",</v>
      </c>
      <c r="Y566" s="22" t="str">
        <f t="shared" si="227"/>
        <v>public static String ESTIMATED_HOURS="estimatedHours";</v>
      </c>
      <c r="Z566" s="7" t="str">
        <f t="shared" si="228"/>
        <v>private String estimatedHours="";</v>
      </c>
    </row>
    <row r="567" spans="2:26" ht="19.2" x14ac:dyDescent="0.45">
      <c r="B567" s="1" t="s">
        <v>401</v>
      </c>
      <c r="C567" s="1" t="s">
        <v>1</v>
      </c>
      <c r="D567" s="4">
        <v>50</v>
      </c>
      <c r="K567" s="25" t="str">
        <f t="shared" si="229"/>
        <v>T.SPENT_HOURS,</v>
      </c>
      <c r="L567" s="12"/>
      <c r="M567" s="18" t="str">
        <f>CONCATENATE(B567,",")</f>
        <v>SPENT_HOURS,</v>
      </c>
      <c r="N567" s="5" t="str">
        <f t="shared" si="225"/>
        <v>SPENT_HOURS VARCHAR(50),</v>
      </c>
      <c r="O567" s="1" t="s">
        <v>407</v>
      </c>
      <c r="P567" t="s">
        <v>406</v>
      </c>
      <c r="W567" s="17" t="str">
        <f t="shared" si="223"/>
        <v>spentHours</v>
      </c>
      <c r="X567" s="3" t="str">
        <f t="shared" si="226"/>
        <v>"spentHours":"",</v>
      </c>
      <c r="Y567" s="22" t="str">
        <f t="shared" si="227"/>
        <v>public static String SPENT_HOURS="spentHours";</v>
      </c>
      <c r="Z567" s="7" t="str">
        <f t="shared" si="228"/>
        <v>private String spentHours="";</v>
      </c>
    </row>
    <row r="568" spans="2:26" ht="19.2" x14ac:dyDescent="0.45">
      <c r="B568" s="1" t="s">
        <v>398</v>
      </c>
      <c r="C568" s="1" t="s">
        <v>1</v>
      </c>
      <c r="D568" s="4">
        <v>40</v>
      </c>
      <c r="K568" s="25" t="str">
        <f t="shared" si="229"/>
        <v>T.DEPENDENT_TASK_TYPE_1_ID,</v>
      </c>
      <c r="L568" s="12"/>
      <c r="M568" s="18"/>
      <c r="N568" s="5" t="str">
        <f>CONCATENATE(B568," ",C568,"(",D568,")",",")</f>
        <v>DEPENDENT_TASK_TYPE_1_ID VARCHAR(40),</v>
      </c>
      <c r="O568" s="1" t="s">
        <v>388</v>
      </c>
      <c r="P568" t="s">
        <v>311</v>
      </c>
      <c r="Q568" t="s">
        <v>51</v>
      </c>
      <c r="R568">
        <v>1</v>
      </c>
      <c r="S568" t="s">
        <v>2</v>
      </c>
      <c r="W568" s="17" t="str">
        <f>CONCATENATE(,LOWER(O568),UPPER(LEFT(P568,1)),LOWER(RIGHT(P568,LEN(P568)-IF(LEN(P568)&gt;0,1,LEN(P568)))),UPPER(LEFT(Q568,1)),LOWER(RIGHT(Q568,LEN(Q568)-IF(LEN(Q568)&gt;0,1,LEN(Q568)))),UPPER(LEFT(R568,1)),LOWER(RIGHT(R568,LEN(R568)-IF(LEN(R568)&gt;0,1,LEN(R568)))),UPPER(LEFT(S568,1)),LOWER(RIGHT(S568,LEN(S568)-IF(LEN(S568)&gt;0,1,LEN(S568)))),UPPER(LEFT(T568,1)),LOWER(RIGHT(T568,LEN(T568)-IF(LEN(T568)&gt;0,1,LEN(T568)))),UPPER(LEFT(U568,1)),LOWER(RIGHT(U568,LEN(U568)-IF(LEN(U568)&gt;0,1,LEN(U568)))),UPPER(LEFT(V568,1)),LOWER(RIGHT(V568,LEN(V568)-IF(LEN(V568)&gt;0,1,LEN(V568)))))</f>
        <v>dependentTaskType1Id</v>
      </c>
      <c r="X568" s="3" t="str">
        <f>CONCATENATE("""",W568,"""",":","""","""",",")</f>
        <v>"dependentTaskType1Id":"",</v>
      </c>
      <c r="Y568" s="22" t="str">
        <f>CONCATENATE("public static String ",,B568,,"=","""",W568,""";")</f>
        <v>public static String DEPENDENT_TASK_TYPE_1_ID="dependentTaskType1Id";</v>
      </c>
      <c r="Z568" s="7" t="str">
        <f>CONCATENATE("private String ",W568,"=","""""",";")</f>
        <v>private String dependentTaskType1Id="";</v>
      </c>
    </row>
    <row r="569" spans="2:26" ht="19.2" x14ac:dyDescent="0.45">
      <c r="B569" s="1" t="s">
        <v>397</v>
      </c>
      <c r="C569" s="1" t="s">
        <v>1</v>
      </c>
      <c r="D569" s="4">
        <v>40</v>
      </c>
      <c r="K569" s="25" t="str">
        <f t="shared" si="229"/>
        <v>T.DEPENDENT_TASK_TYPE_2_ID,</v>
      </c>
      <c r="L569" s="12"/>
      <c r="M569" s="18" t="str">
        <f>CONCATENATE(B569,",")</f>
        <v>DEPENDENT_TASK_TYPE_2_ID,</v>
      </c>
      <c r="N569" s="5" t="str">
        <f>CONCATENATE(B569," ",C569,"(",D569,")",",")</f>
        <v>DEPENDENT_TASK_TYPE_2_ID VARCHAR(40),</v>
      </c>
      <c r="O569" s="1" t="s">
        <v>388</v>
      </c>
      <c r="P569" t="s">
        <v>311</v>
      </c>
      <c r="Q569" t="s">
        <v>51</v>
      </c>
      <c r="R569">
        <v>2</v>
      </c>
      <c r="S569" t="s">
        <v>2</v>
      </c>
      <c r="W569" s="17" t="str">
        <f>CONCATENATE(,LOWER(O569),UPPER(LEFT(P569,1)),LOWER(RIGHT(P569,LEN(P569)-IF(LEN(P569)&gt;0,1,LEN(P569)))),UPPER(LEFT(Q569,1)),LOWER(RIGHT(Q569,LEN(Q569)-IF(LEN(Q569)&gt;0,1,LEN(Q569)))),UPPER(LEFT(R569,1)),LOWER(RIGHT(R569,LEN(R569)-IF(LEN(R569)&gt;0,1,LEN(R569)))),UPPER(LEFT(S569,1)),LOWER(RIGHT(S569,LEN(S569)-IF(LEN(S569)&gt;0,1,LEN(S569)))),UPPER(LEFT(T569,1)),LOWER(RIGHT(T569,LEN(T569)-IF(LEN(T569)&gt;0,1,LEN(T569)))),UPPER(LEFT(U569,1)),LOWER(RIGHT(U569,LEN(U569)-IF(LEN(U569)&gt;0,1,LEN(U569)))),UPPER(LEFT(V569,1)),LOWER(RIGHT(V569,LEN(V569)-IF(LEN(V569)&gt;0,1,LEN(V569)))))</f>
        <v>dependentTaskType2Id</v>
      </c>
      <c r="X569" s="3" t="str">
        <f>CONCATENATE("""",W569,"""",":","""","""",",")</f>
        <v>"dependentTaskType2Id":"",</v>
      </c>
      <c r="Y569" s="22" t="str">
        <f>CONCATENATE("public static String ",,B569,,"=","""",W569,""";")</f>
        <v>public static String DEPENDENT_TASK_TYPE_2_ID="dependentTaskType2Id";</v>
      </c>
      <c r="Z569" s="7" t="str">
        <f>CONCATENATE("private String ",W569,"=","""""",";")</f>
        <v>private String dependentTaskType2Id="";</v>
      </c>
    </row>
    <row r="570" spans="2:26" ht="19.2" x14ac:dyDescent="0.45">
      <c r="B570" s="1" t="s">
        <v>418</v>
      </c>
      <c r="C570" s="1" t="s">
        <v>1</v>
      </c>
      <c r="D570" s="4">
        <v>40</v>
      </c>
      <c r="K570" s="25" t="s">
        <v>450</v>
      </c>
      <c r="L570" s="12"/>
      <c r="M570" s="18"/>
      <c r="N570" s="5" t="str">
        <f t="shared" si="225"/>
        <v>DEPENDENT_TASK_TYPE_1_NAME VARCHAR(40),</v>
      </c>
      <c r="O570" s="1" t="s">
        <v>388</v>
      </c>
      <c r="P570" t="s">
        <v>311</v>
      </c>
      <c r="Q570" t="s">
        <v>51</v>
      </c>
      <c r="R570">
        <v>1</v>
      </c>
      <c r="S570" t="s">
        <v>0</v>
      </c>
      <c r="W570" s="17" t="str">
        <f t="shared" si="223"/>
        <v>dependentTaskType1Name</v>
      </c>
      <c r="X570" s="3" t="str">
        <f t="shared" si="226"/>
        <v>"dependentTaskType1Name":"",</v>
      </c>
      <c r="Y570" s="22" t="str">
        <f t="shared" si="227"/>
        <v>public static String DEPENDENT_TASK_TYPE_1_NAME="dependentTaskType1Name";</v>
      </c>
      <c r="Z570" s="7" t="str">
        <f t="shared" si="228"/>
        <v>private String dependentTaskType1Name="";</v>
      </c>
    </row>
    <row r="571" spans="2:26" ht="19.2" x14ac:dyDescent="0.45">
      <c r="B571" s="1" t="s">
        <v>419</v>
      </c>
      <c r="C571" s="1" t="s">
        <v>1</v>
      </c>
      <c r="D571" s="4">
        <v>40</v>
      </c>
      <c r="K571" s="25" t="s">
        <v>451</v>
      </c>
      <c r="L571" s="12"/>
      <c r="M571" s="18" t="str">
        <f>CONCATENATE(B571,",")</f>
        <v>DEPENDENT_TASK_TYPE_2_NAME,</v>
      </c>
      <c r="N571" s="5" t="str">
        <f t="shared" si="225"/>
        <v>DEPENDENT_TASK_TYPE_2_NAME VARCHAR(40),</v>
      </c>
      <c r="O571" s="1" t="s">
        <v>388</v>
      </c>
      <c r="P571" t="s">
        <v>311</v>
      </c>
      <c r="Q571" t="s">
        <v>51</v>
      </c>
      <c r="R571">
        <v>2</v>
      </c>
      <c r="S571" t="s">
        <v>0</v>
      </c>
      <c r="W571" s="17" t="str">
        <f t="shared" si="223"/>
        <v>dependentTaskType2Name</v>
      </c>
      <c r="X571" s="3" t="str">
        <f t="shared" si="226"/>
        <v>"dependentTaskType2Name":"",</v>
      </c>
      <c r="Y571" s="22" t="str">
        <f t="shared" si="227"/>
        <v>public static String DEPENDENT_TASK_TYPE_2_NAME="dependentTaskType2Name";</v>
      </c>
      <c r="Z571" s="7" t="str">
        <f t="shared" si="228"/>
        <v>private String dependentTaskType2Name="";</v>
      </c>
    </row>
    <row r="572" spans="2:26" ht="19.2" x14ac:dyDescent="0.45">
      <c r="B572" s="1" t="s">
        <v>271</v>
      </c>
      <c r="C572" s="1" t="s">
        <v>1</v>
      </c>
      <c r="D572" s="4">
        <v>30</v>
      </c>
      <c r="K572" s="25" t="str">
        <f>CONCATENATE("T.",B572,",")</f>
        <v>T.COMPLETED_DURATION,</v>
      </c>
      <c r="L572" s="12"/>
      <c r="M572" s="18" t="str">
        <f>CONCATENATE(B572,",")</f>
        <v>COMPLETED_DURATION,</v>
      </c>
      <c r="N572" s="5" t="str">
        <f t="shared" si="225"/>
        <v>COMPLETED_DURATION VARCHAR(30),</v>
      </c>
      <c r="O572" s="1" t="s">
        <v>313</v>
      </c>
      <c r="P572" t="s">
        <v>314</v>
      </c>
      <c r="W572" s="17" t="str">
        <f t="shared" si="223"/>
        <v>completedDuration</v>
      </c>
      <c r="X572" s="3" t="str">
        <f t="shared" si="226"/>
        <v>"completedDuration":"",</v>
      </c>
      <c r="Y572" s="22" t="str">
        <f t="shared" si="227"/>
        <v>public static String COMPLETED_DURATION="completedDuration";</v>
      </c>
      <c r="Z572" s="7" t="str">
        <f t="shared" si="228"/>
        <v>private String completedDuration="";</v>
      </c>
    </row>
    <row r="573" spans="2:26" ht="19.2" x14ac:dyDescent="0.45">
      <c r="B573" s="8" t="s">
        <v>275</v>
      </c>
      <c r="C573" s="1" t="s">
        <v>1</v>
      </c>
      <c r="D573" s="12">
        <v>40</v>
      </c>
      <c r="K573" s="25" t="str">
        <f>CONCATENATE("T.",B573,",")</f>
        <v>T.UPDATED_BY,</v>
      </c>
      <c r="L573" s="14"/>
      <c r="M573" s="18" t="str">
        <f>CONCATENATE(B573,",")</f>
        <v>UPDATED_BY,</v>
      </c>
      <c r="N573" s="5" t="str">
        <f>CONCATENATE(B573," ",C573,"(",D573,")",",")</f>
        <v>UPDATED_BY VARCHAR(40),</v>
      </c>
      <c r="O573" s="1" t="s">
        <v>315</v>
      </c>
      <c r="P573" t="s">
        <v>128</v>
      </c>
      <c r="W573" s="17" t="str">
        <f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updatedBy</v>
      </c>
      <c r="X573" s="3" t="str">
        <f>CONCATENATE("""",W573,"""",":","""","""",",")</f>
        <v>"updatedBy":"",</v>
      </c>
      <c r="Y573" s="22" t="str">
        <f>CONCATENATE("public static String ",,B573,,"=","""",W573,""";")</f>
        <v>public static String UPDATED_BY="updatedBy";</v>
      </c>
      <c r="Z573" s="7" t="str">
        <f>CONCATENATE("private String ",W573,"=","""""",";")</f>
        <v>private String updatedBy="";</v>
      </c>
    </row>
    <row r="574" spans="2:26" ht="19.2" x14ac:dyDescent="0.45">
      <c r="B574" s="8" t="s">
        <v>420</v>
      </c>
      <c r="C574" s="1" t="s">
        <v>1</v>
      </c>
      <c r="D574" s="12">
        <v>40</v>
      </c>
      <c r="K574" s="25" t="s">
        <v>448</v>
      </c>
      <c r="L574" s="14"/>
      <c r="M574" s="18" t="str">
        <f t="shared" ref="M574:M586" si="230">CONCATENATE(B574,",")</f>
        <v>UPDATED_BY_NAME,</v>
      </c>
      <c r="N574" s="5" t="str">
        <f t="shared" si="225"/>
        <v>UPDATED_BY_NAME VARCHAR(40),</v>
      </c>
      <c r="O574" s="1" t="s">
        <v>315</v>
      </c>
      <c r="P574" t="s">
        <v>128</v>
      </c>
      <c r="Q574" t="s">
        <v>0</v>
      </c>
      <c r="W574" s="17" t="str">
        <f t="shared" si="223"/>
        <v>updatedByName</v>
      </c>
      <c r="X574" s="3" t="str">
        <f t="shared" si="226"/>
        <v>"updatedByName":"",</v>
      </c>
      <c r="Y574" s="22" t="str">
        <f t="shared" si="227"/>
        <v>public static String UPDATED_BY_NAME="updatedByName";</v>
      </c>
      <c r="Z574" s="7" t="str">
        <f t="shared" si="228"/>
        <v>private String updatedByName="";</v>
      </c>
    </row>
    <row r="575" spans="2:26" ht="19.2" x14ac:dyDescent="0.45">
      <c r="B575" s="8" t="s">
        <v>276</v>
      </c>
      <c r="C575" s="1" t="s">
        <v>1</v>
      </c>
      <c r="D575" s="12">
        <v>42</v>
      </c>
      <c r="K575" s="25" t="str">
        <f t="shared" ref="K575:K585" si="231">CONCATENATE("T.",B575,",")</f>
        <v>T.LAST_UPDATED_DATE,</v>
      </c>
      <c r="L575" s="14"/>
      <c r="M575" s="18" t="str">
        <f t="shared" si="230"/>
        <v>LAST_UPDATED_DATE,</v>
      </c>
      <c r="N575" s="5" t="str">
        <f t="shared" si="225"/>
        <v>LAST_UPDATED_DATE VARCHAR(42),</v>
      </c>
      <c r="O575" s="1" t="s">
        <v>316</v>
      </c>
      <c r="P575" t="s">
        <v>315</v>
      </c>
      <c r="Q575" t="s">
        <v>8</v>
      </c>
      <c r="W575" s="17" t="str">
        <f t="shared" si="223"/>
        <v>lastUpdatedDate</v>
      </c>
      <c r="X575" s="3" t="str">
        <f t="shared" si="226"/>
        <v>"lastUpdatedDate":"",</v>
      </c>
      <c r="Y575" s="22" t="str">
        <f t="shared" si="227"/>
        <v>public static String LAST_UPDATED_DATE="lastUpdatedDate";</v>
      </c>
      <c r="Z575" s="7" t="str">
        <f t="shared" si="228"/>
        <v>private String lastUpdatedDate="";</v>
      </c>
    </row>
    <row r="576" spans="2:26" ht="19.2" x14ac:dyDescent="0.45">
      <c r="B576" s="8" t="s">
        <v>277</v>
      </c>
      <c r="C576" s="1" t="s">
        <v>1</v>
      </c>
      <c r="D576" s="12">
        <v>42</v>
      </c>
      <c r="K576" s="25" t="str">
        <f t="shared" si="231"/>
        <v>T.LAST_UPDATED_TIME,</v>
      </c>
      <c r="L576" s="14"/>
      <c r="M576" s="18" t="str">
        <f t="shared" si="230"/>
        <v>LAST_UPDATED_TIME,</v>
      </c>
      <c r="N576" s="5" t="str">
        <f t="shared" si="225"/>
        <v>LAST_UPDATED_TIME VARCHAR(42),</v>
      </c>
      <c r="O576" s="1" t="s">
        <v>316</v>
      </c>
      <c r="P576" t="s">
        <v>315</v>
      </c>
      <c r="Q576" t="s">
        <v>133</v>
      </c>
      <c r="W576" s="17" t="str">
        <f t="shared" si="223"/>
        <v>lastUpdatedTime</v>
      </c>
      <c r="X576" s="3" t="str">
        <f t="shared" si="226"/>
        <v>"lastUpdatedTime":"",</v>
      </c>
      <c r="Y576" s="22" t="str">
        <f t="shared" si="227"/>
        <v>public static String LAST_UPDATED_TIME="lastUpdatedTime";</v>
      </c>
      <c r="Z576" s="7" t="str">
        <f t="shared" si="228"/>
        <v>private String lastUpdatedTime="";</v>
      </c>
    </row>
    <row r="577" spans="2:26" ht="19.2" x14ac:dyDescent="0.45">
      <c r="B577" s="8" t="s">
        <v>416</v>
      </c>
      <c r="C577" s="1" t="s">
        <v>1</v>
      </c>
      <c r="D577" s="12">
        <v>42</v>
      </c>
      <c r="K577" s="25" t="str">
        <f t="shared" si="231"/>
        <v>T.TASK_STATUS,</v>
      </c>
      <c r="L577" s="14"/>
      <c r="M577" s="18" t="str">
        <f t="shared" si="230"/>
        <v>TASK_STATUS,</v>
      </c>
      <c r="N577" s="5" t="str">
        <f t="shared" si="225"/>
        <v>TASK_STATUS VARCHAR(42),</v>
      </c>
      <c r="O577" s="1" t="s">
        <v>311</v>
      </c>
      <c r="P577" t="s">
        <v>3</v>
      </c>
      <c r="W577" s="17" t="str">
        <f t="shared" si="223"/>
        <v>taskStatus</v>
      </c>
      <c r="X577" s="3" t="str">
        <f t="shared" si="226"/>
        <v>"taskStatus":"",</v>
      </c>
      <c r="Y577" s="22" t="str">
        <f t="shared" si="227"/>
        <v>public static String TASK_STATUS="taskStatus";</v>
      </c>
      <c r="Z577" s="7" t="str">
        <f t="shared" si="228"/>
        <v>private String taskStatus="";</v>
      </c>
    </row>
    <row r="578" spans="2:26" ht="19.2" x14ac:dyDescent="0.45">
      <c r="B578" s="8" t="s">
        <v>265</v>
      </c>
      <c r="C578" s="1" t="s">
        <v>1</v>
      </c>
      <c r="D578" s="12">
        <v>42</v>
      </c>
      <c r="I578">
        <f>I573</f>
        <v>0</v>
      </c>
      <c r="J578" t="str">
        <f>CONCATENATE(LEFT(CONCATENATE(" ADD "," ",N578,";"),LEN(CONCATENATE(" ADD "," ",N578,";"))-2),";")</f>
        <v xml:space="preserve"> ADD  START_DATE VARCHAR(42);</v>
      </c>
      <c r="K578" s="25" t="str">
        <f t="shared" si="231"/>
        <v>T.START_DATE,</v>
      </c>
      <c r="L578" s="14"/>
      <c r="M578" s="18" t="str">
        <f t="shared" si="230"/>
        <v>START_DATE,</v>
      </c>
      <c r="N578" s="5" t="str">
        <f>CONCATENATE(B578," ",C578,"(",D578,")",",")</f>
        <v>START_DATE VARCHAR(42),</v>
      </c>
      <c r="O578" s="1" t="s">
        <v>289</v>
      </c>
      <c r="P578" t="s">
        <v>8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startDate</v>
      </c>
      <c r="X578" s="3" t="str">
        <f>CONCATENATE("""",W578,"""",":","""","""",",")</f>
        <v>"startDate":"",</v>
      </c>
      <c r="Y578" s="22" t="str">
        <f>CONCATENATE("public static String ",,B578,,"=","""",W578,""";")</f>
        <v>public static String START_DATE="startDate";</v>
      </c>
      <c r="Z578" s="7" t="str">
        <f>CONCATENATE("private String ",W578,"=","""""",";")</f>
        <v>private String startDate="";</v>
      </c>
    </row>
    <row r="579" spans="2:26" ht="19.2" x14ac:dyDescent="0.45">
      <c r="B579" s="8" t="s">
        <v>266</v>
      </c>
      <c r="C579" s="1" t="s">
        <v>1</v>
      </c>
      <c r="D579" s="12">
        <v>42</v>
      </c>
      <c r="I579">
        <f>I574</f>
        <v>0</v>
      </c>
      <c r="J579" t="str">
        <f>CONCATENATE(LEFT(CONCATENATE(" ADD "," ",N579,";"),LEN(CONCATENATE(" ADD "," ",N579,";"))-2),";")</f>
        <v xml:space="preserve"> ADD  START_TIME VARCHAR(42);</v>
      </c>
      <c r="K579" s="25" t="str">
        <f t="shared" si="231"/>
        <v>T.START_TIME,</v>
      </c>
      <c r="L579" s="14"/>
      <c r="M579" s="18" t="str">
        <f t="shared" si="230"/>
        <v>START_TIME,</v>
      </c>
      <c r="N579" s="5" t="str">
        <f>CONCATENATE(B579," ",C579,"(",D579,")",",")</f>
        <v>START_TIME VARCHAR(42),</v>
      </c>
      <c r="O579" s="1" t="s">
        <v>289</v>
      </c>
      <c r="P579" t="s">
        <v>133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startTime</v>
      </c>
      <c r="X579" s="3" t="str">
        <f>CONCATENATE("""",W579,"""",":","""","""",",")</f>
        <v>"startTime":"",</v>
      </c>
      <c r="Y579" s="22" t="str">
        <f>CONCATENATE("public static String ",,B579,,"=","""",W579,""";")</f>
        <v>public static String START_TIME="startTime";</v>
      </c>
      <c r="Z579" s="7" t="str">
        <f>CONCATENATE("private String ",W579,"=","""""",";")</f>
        <v>private String startTime="";</v>
      </c>
    </row>
    <row r="580" spans="2:26" ht="19.2" x14ac:dyDescent="0.45">
      <c r="B580" s="8" t="s">
        <v>629</v>
      </c>
      <c r="C580" s="1" t="s">
        <v>1</v>
      </c>
      <c r="D580" s="12">
        <v>42</v>
      </c>
      <c r="I580">
        <f>I575</f>
        <v>0</v>
      </c>
      <c r="J580" t="str">
        <f>CONCATENATE(LEFT(CONCATENATE(" ADD "," ",N580,";"),LEN(CONCATENATE(" ADD "," ",N580,";"))-2),";")</f>
        <v xml:space="preserve"> ADD  START_TYPE VARCHAR(42);</v>
      </c>
      <c r="K580" s="25" t="str">
        <f t="shared" si="231"/>
        <v>T.START_TYPE,</v>
      </c>
      <c r="L580" s="14"/>
      <c r="M580" s="18" t="str">
        <f t="shared" si="230"/>
        <v>START_TYPE,</v>
      </c>
      <c r="N580" s="5" t="str">
        <f>CONCATENATE(B580," ",C580,"(",D580,")",",")</f>
        <v>START_TYPE VARCHAR(42),</v>
      </c>
      <c r="O580" s="1" t="s">
        <v>289</v>
      </c>
      <c r="P580" t="s">
        <v>51</v>
      </c>
      <c r="W580" s="17" t="str">
        <f>CONCATENATE(,LOWER(O580),UPPER(LEFT(P580,1)),LOWER(RIGHT(P580,LEN(P580)-IF(LEN(P580)&gt;0,1,LEN(P580)))),UPPER(LEFT(Q580,1)),LOWER(RIGHT(Q580,LEN(Q580)-IF(LEN(Q580)&gt;0,1,LEN(Q580)))),UPPER(LEFT(R580,1)),LOWER(RIGHT(R580,LEN(R580)-IF(LEN(R580)&gt;0,1,LEN(R580)))),UPPER(LEFT(S580,1)),LOWER(RIGHT(S580,LEN(S580)-IF(LEN(S580)&gt;0,1,LEN(S580)))),UPPER(LEFT(T580,1)),LOWER(RIGHT(T580,LEN(T580)-IF(LEN(T580)&gt;0,1,LEN(T580)))),UPPER(LEFT(U580,1)),LOWER(RIGHT(U580,LEN(U580)-IF(LEN(U580)&gt;0,1,LEN(U580)))),UPPER(LEFT(V580,1)),LOWER(RIGHT(V580,LEN(V580)-IF(LEN(V580)&gt;0,1,LEN(V580)))))</f>
        <v>startType</v>
      </c>
      <c r="X580" s="3" t="str">
        <f>CONCATENATE("""",W580,"""",":","""","""",",")</f>
        <v>"startType":"",</v>
      </c>
      <c r="Y580" s="22" t="str">
        <f>CONCATENATE("public static String ",,B580,,"=","""",W580,""";")</f>
        <v>public static String START_TYPE="startType";</v>
      </c>
      <c r="Z580" s="7" t="str">
        <f>CONCATENATE("private String ",W580,"=","""""",";")</f>
        <v>private String startType="";</v>
      </c>
    </row>
    <row r="581" spans="2:26" ht="19.2" x14ac:dyDescent="0.45">
      <c r="B581" s="8" t="s">
        <v>620</v>
      </c>
      <c r="C581" s="1" t="s">
        <v>1</v>
      </c>
      <c r="D581" s="12">
        <v>42</v>
      </c>
      <c r="I581">
        <f>I576</f>
        <v>0</v>
      </c>
      <c r="J581" t="str">
        <f>CONCATENATE(LEFT(CONCATENATE(" ADD "," ",N581,";"),LEN(CONCATENATE(" ADD "," ",N581,";"))-2),";")</f>
        <v xml:space="preserve"> ADD  IS_NOTIFIED_BUG VARCHAR(42);</v>
      </c>
      <c r="K581" s="25" t="str">
        <f t="shared" si="231"/>
        <v>T.IS_NOTIFIED_BUG,</v>
      </c>
      <c r="L581" s="14"/>
      <c r="M581" s="18" t="str">
        <f>CONCATENATE(B581,",")</f>
        <v>IS_NOTIFIED_BUG,</v>
      </c>
      <c r="N581" s="5" t="str">
        <f>CONCATENATE(B581," ",C581,"(",D581,")",",")</f>
        <v>IS_NOTIFIED_BUG VARCHAR(42),</v>
      </c>
      <c r="O581" s="1" t="s">
        <v>112</v>
      </c>
      <c r="P581" t="s">
        <v>574</v>
      </c>
      <c r="Q581" t="s">
        <v>409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isNotifiedBug</v>
      </c>
      <c r="X581" s="3" t="str">
        <f>CONCATENATE("""",W581,"""",":","""","""",",")</f>
        <v>"isNotifiedBug":"",</v>
      </c>
      <c r="Y581" s="22" t="str">
        <f>CONCATENATE("public static String ",,B581,,"=","""",W581,""";")</f>
        <v>public static String IS_NOTIFIED_BUG="isNotifiedBug";</v>
      </c>
      <c r="Z581" s="7" t="str">
        <f>CONCATENATE("private String ",W581,"=","""""",";")</f>
        <v>private String isNotifiedBug="";</v>
      </c>
    </row>
    <row r="582" spans="2:26" ht="19.2" x14ac:dyDescent="0.45">
      <c r="B582" s="8" t="s">
        <v>403</v>
      </c>
      <c r="C582" s="1" t="s">
        <v>1</v>
      </c>
      <c r="D582" s="12">
        <v>42</v>
      </c>
      <c r="K582" s="25" t="str">
        <f t="shared" si="231"/>
        <v>T.IS_DETECTED_BUG,</v>
      </c>
      <c r="L582" s="14"/>
      <c r="M582" s="18" t="str">
        <f t="shared" si="230"/>
        <v>IS_DETECTED_BUG,</v>
      </c>
      <c r="N582" s="5" t="str">
        <f t="shared" si="225"/>
        <v>IS_DETECTED_BUG VARCHAR(42),</v>
      </c>
      <c r="O582" s="1" t="s">
        <v>112</v>
      </c>
      <c r="P582" t="s">
        <v>408</v>
      </c>
      <c r="Q582" t="s">
        <v>409</v>
      </c>
      <c r="W582" s="17" t="str">
        <f t="shared" si="223"/>
        <v>isDetectedBug</v>
      </c>
      <c r="X582" s="3" t="str">
        <f t="shared" si="226"/>
        <v>"isDetectedBug":"",</v>
      </c>
      <c r="Y582" s="22" t="str">
        <f t="shared" si="227"/>
        <v>public static String IS_DETECTED_BUG="isDetectedBug";</v>
      </c>
      <c r="Z582" s="7" t="str">
        <f t="shared" si="228"/>
        <v>private String isDetectedBug="";</v>
      </c>
    </row>
    <row r="583" spans="2:26" ht="19.2" x14ac:dyDescent="0.45">
      <c r="B583" s="8" t="s">
        <v>469</v>
      </c>
      <c r="C583" s="1" t="s">
        <v>1</v>
      </c>
      <c r="D583" s="12">
        <v>42</v>
      </c>
      <c r="I583">
        <f>I577</f>
        <v>0</v>
      </c>
      <c r="J583" t="str">
        <f>CONCATENATE(LEFT(CONCATENATE(" ADD "," ",N583,";"),LEN(CONCATENATE(" ADD "," ",N583,";"))-2),";")</f>
        <v xml:space="preserve"> ADD  IS_GENERAL VARCHAR(42);</v>
      </c>
      <c r="K583" s="25" t="str">
        <f t="shared" si="231"/>
        <v>T.IS_GENERAL,</v>
      </c>
      <c r="L583" s="14"/>
      <c r="M583" s="18" t="str">
        <f t="shared" si="230"/>
        <v>IS_GENERAL,</v>
      </c>
      <c r="N583" s="5" t="str">
        <f t="shared" si="225"/>
        <v>IS_GENERAL VARCHAR(42),</v>
      </c>
      <c r="O583" s="1" t="s">
        <v>112</v>
      </c>
      <c r="P583" t="s">
        <v>470</v>
      </c>
      <c r="W583" s="17" t="str">
        <f t="shared" si="223"/>
        <v>isGeneral</v>
      </c>
      <c r="X583" s="3" t="str">
        <f t="shared" si="226"/>
        <v>"isGeneral":"",</v>
      </c>
      <c r="Y583" s="22" t="str">
        <f t="shared" si="227"/>
        <v>public static String IS_GENERAL="isGeneral";</v>
      </c>
      <c r="Z583" s="7" t="str">
        <f t="shared" si="228"/>
        <v>private String isGeneral="";</v>
      </c>
    </row>
    <row r="584" spans="2:26" ht="19.2" x14ac:dyDescent="0.45">
      <c r="B584" s="8" t="s">
        <v>703</v>
      </c>
      <c r="C584" s="1" t="s">
        <v>1</v>
      </c>
      <c r="D584" s="12">
        <v>333</v>
      </c>
      <c r="I584">
        <f>I577</f>
        <v>0</v>
      </c>
      <c r="J584" t="str">
        <f>CONCATENATE(LEFT(CONCATENATE(" ADD "," ",N584,";"),LEN(CONCATENATE(" ADD "," ",N584,";"))-2),";")</f>
        <v xml:space="preserve"> ADD  JIRA_ISSUE_ID VARCHAR(333);</v>
      </c>
      <c r="K584" s="25" t="str">
        <f t="shared" si="231"/>
        <v>T.JIRA_ISSUE_ID,</v>
      </c>
      <c r="L584" s="14"/>
      <c r="M584" s="18" t="str">
        <f t="shared" si="230"/>
        <v>JIRA_ISSUE_ID,</v>
      </c>
      <c r="N584" s="5" t="str">
        <f t="shared" si="225"/>
        <v>JIRA_ISSUE_ID VARCHAR(333),</v>
      </c>
      <c r="O584" s="1" t="s">
        <v>699</v>
      </c>
      <c r="P584" t="s">
        <v>705</v>
      </c>
      <c r="Q584" t="s">
        <v>2</v>
      </c>
      <c r="W584" s="17" t="str">
        <f t="shared" si="223"/>
        <v>jiraIssueId</v>
      </c>
      <c r="X584" s="3" t="str">
        <f t="shared" si="226"/>
        <v>"jiraIssueId":"",</v>
      </c>
      <c r="Y584" s="22" t="str">
        <f t="shared" si="227"/>
        <v>public static String JIRA_ISSUE_ID="jiraIssueId";</v>
      </c>
      <c r="Z584" s="7" t="str">
        <f t="shared" si="228"/>
        <v>private String jiraIssueId="";</v>
      </c>
    </row>
    <row r="585" spans="2:26" ht="19.2" x14ac:dyDescent="0.45">
      <c r="B585" s="8" t="s">
        <v>704</v>
      </c>
      <c r="C585" s="1" t="s">
        <v>1</v>
      </c>
      <c r="D585" s="12">
        <v>333</v>
      </c>
      <c r="I585">
        <f>I578</f>
        <v>0</v>
      </c>
      <c r="J585" t="str">
        <f>CONCATENATE(LEFT(CONCATENATE(" ADD "," ",N585,";"),LEN(CONCATENATE(" ADD "," ",N585,";"))-2),";")</f>
        <v xml:space="preserve"> ADD  JIRA_ISSUE_KEY VARCHAR(333);</v>
      </c>
      <c r="K585" s="25" t="str">
        <f t="shared" si="231"/>
        <v>T.JIRA_ISSUE_KEY,</v>
      </c>
      <c r="L585" s="14"/>
      <c r="M585" s="18" t="str">
        <f t="shared" si="230"/>
        <v>JIRA_ISSUE_KEY,</v>
      </c>
      <c r="N585" s="5" t="str">
        <f t="shared" si="225"/>
        <v>JIRA_ISSUE_KEY VARCHAR(333),</v>
      </c>
      <c r="O585" s="1" t="s">
        <v>699</v>
      </c>
      <c r="P585" t="s">
        <v>705</v>
      </c>
      <c r="Q585" t="s">
        <v>43</v>
      </c>
      <c r="W585" s="17" t="str">
        <f t="shared" si="223"/>
        <v>jiraIssueKey</v>
      </c>
      <c r="X585" s="3" t="str">
        <f t="shared" si="226"/>
        <v>"jiraIssueKey":"",</v>
      </c>
      <c r="Y585" s="22" t="str">
        <f t="shared" si="227"/>
        <v>public static String JIRA_ISSUE_KEY="jiraIssueKey";</v>
      </c>
      <c r="Z585" s="7" t="str">
        <f t="shared" si="228"/>
        <v>private String jiraIssueKey="";</v>
      </c>
    </row>
    <row r="586" spans="2:26" ht="19.2" x14ac:dyDescent="0.45">
      <c r="B586" s="8" t="s">
        <v>404</v>
      </c>
      <c r="C586" s="1" t="s">
        <v>1</v>
      </c>
      <c r="D586" s="12">
        <v>42</v>
      </c>
      <c r="K586" s="25" t="str">
        <f>CONCATENATE("T.",B586,"")</f>
        <v>T.IS_UPDATE_REQUIRED</v>
      </c>
      <c r="L586" s="14"/>
      <c r="M586" s="18" t="str">
        <f t="shared" si="230"/>
        <v>IS_UPDATE_REQUIRED,</v>
      </c>
      <c r="N586" s="5" t="str">
        <f t="shared" si="225"/>
        <v>IS_UPDATE_REQUIRED VARCHAR(42),</v>
      </c>
      <c r="O586" s="1" t="s">
        <v>112</v>
      </c>
      <c r="P586" t="s">
        <v>410</v>
      </c>
      <c r="Q586" t="s">
        <v>411</v>
      </c>
      <c r="W586" s="17" t="str">
        <f t="shared" si="223"/>
        <v>isUpdateRequired</v>
      </c>
      <c r="X586" s="3" t="str">
        <f t="shared" si="226"/>
        <v>"isUpdateRequired":"",</v>
      </c>
      <c r="Y586" s="22" t="str">
        <f t="shared" si="227"/>
        <v>public static String IS_UPDATE_REQUIRED="isUpdateRequired";</v>
      </c>
      <c r="Z586" s="7" t="str">
        <f t="shared" si="228"/>
        <v>private String isUpdateRequired="";</v>
      </c>
    </row>
    <row r="587" spans="2:26" ht="19.2" x14ac:dyDescent="0.45">
      <c r="C587" s="1"/>
      <c r="D587" s="8"/>
      <c r="K587" s="29" t="s">
        <v>466</v>
      </c>
      <c r="M587" s="18"/>
      <c r="N587" s="33" t="s">
        <v>130</v>
      </c>
      <c r="O587" s="1"/>
      <c r="W587" s="17"/>
    </row>
    <row r="588" spans="2:26" ht="19.2" x14ac:dyDescent="0.45">
      <c r="C588" s="14"/>
      <c r="D588" s="9"/>
      <c r="K588" s="29" t="s">
        <v>467</v>
      </c>
      <c r="M588" s="20"/>
      <c r="N588" s="33"/>
      <c r="O588" s="14"/>
      <c r="W588" s="17"/>
    </row>
    <row r="589" spans="2:26" ht="19.2" x14ac:dyDescent="0.45">
      <c r="C589" s="14"/>
      <c r="D589" s="9"/>
      <c r="K589" s="21" t="s">
        <v>468</v>
      </c>
      <c r="M589" s="20"/>
      <c r="N589" s="33"/>
      <c r="O589" s="14"/>
      <c r="W589" s="17"/>
    </row>
    <row r="590" spans="2:26" ht="19.2" x14ac:dyDescent="0.45">
      <c r="C590" s="14"/>
      <c r="D590" s="9"/>
      <c r="M590" s="20"/>
      <c r="N590" s="33"/>
      <c r="O590" s="14"/>
      <c r="W590" s="17"/>
    </row>
    <row r="591" spans="2:26" x14ac:dyDescent="0.3">
      <c r="B591" s="2" t="s">
        <v>412</v>
      </c>
      <c r="I591" t="str">
        <f>CONCATENATE("ALTER TABLE"," ",B591)</f>
        <v>ALTER TABLE TM_BACKLOG_TASK_NOTIFIER</v>
      </c>
      <c r="N591" s="5" t="str">
        <f>CONCATENATE("CREATE TABLE ",B591," ","(")</f>
        <v>CREATE TABLE TM_BACKLOG_TASK_NOTIFIER (</v>
      </c>
    </row>
    <row r="592" spans="2:26" ht="19.2" x14ac:dyDescent="0.45">
      <c r="B592" s="1" t="s">
        <v>2</v>
      </c>
      <c r="C592" s="1" t="s">
        <v>1</v>
      </c>
      <c r="D592" s="4">
        <v>30</v>
      </c>
      <c r="E592" s="24" t="s">
        <v>113</v>
      </c>
      <c r="I592" t="str">
        <f>I591</f>
        <v>ALTER TABLE TM_BACKLOG_TASK_NOTIFIER</v>
      </c>
      <c r="J592" t="str">
        <f t="shared" ref="J592:J597" si="232">CONCATENATE(LEFT(CONCATENATE(" ADD "," ",N592,";"),LEN(CONCATENATE(" ADD "," ",N592,";"))-2),";")</f>
        <v xml:space="preserve"> ADD  ID VARCHAR(30) NOT NULL ;</v>
      </c>
      <c r="K592" s="21" t="str">
        <f t="shared" ref="K592:K597" si="233">CONCATENATE(LEFT(CONCATENATE("  ALTER COLUMN  "," ",N592,";"),LEN(CONCATENATE("  ALTER COLUMN  "," ",N592,";"))-2),";")</f>
        <v xml:space="preserve">  ALTER COLUMN   ID VARCHAR(30) NOT NULL ;</v>
      </c>
      <c r="L592" s="12"/>
      <c r="M592" s="18" t="str">
        <f t="shared" ref="M592:M597" si="234">CONCATENATE(B592,",")</f>
        <v>ID,</v>
      </c>
      <c r="N592" s="5" t="str">
        <f>CONCATENATE(B592," ",C592,"(",D592,") ",E592," ,")</f>
        <v>ID VARCHAR(30) NOT NULL ,</v>
      </c>
      <c r="O592" s="1" t="s">
        <v>2</v>
      </c>
      <c r="P592" s="6"/>
      <c r="Q592" s="6"/>
      <c r="R592" s="6"/>
      <c r="S592" s="6"/>
      <c r="T592" s="6"/>
      <c r="U592" s="6"/>
      <c r="V592" s="6"/>
      <c r="W592" s="17" t="str">
        <f t="shared" ref="W592:W597" si="235">CONCATENATE(,LOWER(O592),UPPER(LEFT(P592,1)),LOWER(RIGHT(P592,LEN(P592)-IF(LEN(P592)&gt;0,1,LEN(P592)))),UPPER(LEFT(Q592,1)),LOWER(RIGHT(Q592,LEN(Q592)-IF(LEN(Q592)&gt;0,1,LEN(Q592)))),UPPER(LEFT(R592,1)),LOWER(RIGHT(R592,LEN(R592)-IF(LEN(R592)&gt;0,1,LEN(R592)))),UPPER(LEFT(S592,1)),LOWER(RIGHT(S592,LEN(S592)-IF(LEN(S592)&gt;0,1,LEN(S592)))),UPPER(LEFT(T592,1)),LOWER(RIGHT(T592,LEN(T592)-IF(LEN(T592)&gt;0,1,LEN(T592)))),UPPER(LEFT(U592,1)),LOWER(RIGHT(U592,LEN(U592)-IF(LEN(U592)&gt;0,1,LEN(U592)))),UPPER(LEFT(V592,1)),LOWER(RIGHT(V592,LEN(V592)-IF(LEN(V592)&gt;0,1,LEN(V592)))))</f>
        <v>id</v>
      </c>
      <c r="X592" s="3" t="str">
        <f t="shared" ref="X592:X597" si="236">CONCATENATE("""",W592,"""",":","""","""",",")</f>
        <v>"id":"",</v>
      </c>
      <c r="Y592" s="22" t="str">
        <f t="shared" ref="Y592:Y597" si="237">CONCATENATE("public static String ",,B592,,"=","""",W592,""";")</f>
        <v>public static String ID="id";</v>
      </c>
      <c r="Z592" s="7" t="str">
        <f t="shared" ref="Z592:Z597" si="238">CONCATENATE("private String ",W592,"=","""""",";")</f>
        <v>private String id="";</v>
      </c>
    </row>
    <row r="593" spans="2:26" ht="19.2" x14ac:dyDescent="0.45">
      <c r="B593" s="1" t="s">
        <v>3</v>
      </c>
      <c r="C593" s="1" t="s">
        <v>1</v>
      </c>
      <c r="D593" s="4">
        <v>10</v>
      </c>
      <c r="I593" t="str">
        <f>I592</f>
        <v>ALTER TABLE TM_BACKLOG_TASK_NOTIFIER</v>
      </c>
      <c r="J593" t="str">
        <f t="shared" si="232"/>
        <v xml:space="preserve"> ADD  STATUS VARCHAR(10);</v>
      </c>
      <c r="K593" s="21" t="str">
        <f t="shared" si="233"/>
        <v xml:space="preserve">  ALTER COLUMN   STATUS VARCHAR(10);</v>
      </c>
      <c r="L593" s="12"/>
      <c r="M593" s="18" t="str">
        <f t="shared" si="234"/>
        <v>STATUS,</v>
      </c>
      <c r="N593" s="5" t="str">
        <f>CONCATENATE(B593," ",C593,"(",D593,")",",")</f>
        <v>STATUS VARCHAR(10),</v>
      </c>
      <c r="O593" s="1" t="s">
        <v>3</v>
      </c>
      <c r="W593" s="17" t="str">
        <f t="shared" si="235"/>
        <v>status</v>
      </c>
      <c r="X593" s="3" t="str">
        <f t="shared" si="236"/>
        <v>"status":"",</v>
      </c>
      <c r="Y593" s="22" t="str">
        <f t="shared" si="237"/>
        <v>public static String STATUS="status";</v>
      </c>
      <c r="Z593" s="7" t="str">
        <f t="shared" si="238"/>
        <v>private String status="";</v>
      </c>
    </row>
    <row r="594" spans="2:26" ht="19.2" x14ac:dyDescent="0.45">
      <c r="B594" s="1" t="s">
        <v>4</v>
      </c>
      <c r="C594" s="1" t="s">
        <v>1</v>
      </c>
      <c r="D594" s="4">
        <v>20</v>
      </c>
      <c r="I594" t="str">
        <f>I593</f>
        <v>ALTER TABLE TM_BACKLOG_TASK_NOTIFIER</v>
      </c>
      <c r="J594" t="str">
        <f t="shared" si="232"/>
        <v xml:space="preserve"> ADD  INSERT_DATE VARCHAR(20);</v>
      </c>
      <c r="K594" s="21" t="str">
        <f t="shared" si="233"/>
        <v xml:space="preserve">  ALTER COLUMN   INSERT_DATE VARCHAR(20);</v>
      </c>
      <c r="L594" s="12"/>
      <c r="M594" s="18" t="str">
        <f t="shared" si="234"/>
        <v>INSERT_DATE,</v>
      </c>
      <c r="N594" s="5" t="str">
        <f>CONCATENATE(B594," ",C594,"(",D594,")",",")</f>
        <v>INSERT_DATE VARCHAR(20),</v>
      </c>
      <c r="O594" s="1" t="s">
        <v>7</v>
      </c>
      <c r="P594" t="s">
        <v>8</v>
      </c>
      <c r="W594" s="17" t="str">
        <f t="shared" si="235"/>
        <v>insertDate</v>
      </c>
      <c r="X594" s="3" t="str">
        <f t="shared" si="236"/>
        <v>"insertDate":"",</v>
      </c>
      <c r="Y594" s="22" t="str">
        <f t="shared" si="237"/>
        <v>public static String INSERT_DATE="insertDate";</v>
      </c>
      <c r="Z594" s="7" t="str">
        <f t="shared" si="238"/>
        <v>private String insertDate="";</v>
      </c>
    </row>
    <row r="595" spans="2:26" ht="19.2" x14ac:dyDescent="0.45">
      <c r="B595" s="1" t="s">
        <v>5</v>
      </c>
      <c r="C595" s="1" t="s">
        <v>1</v>
      </c>
      <c r="D595" s="4">
        <v>20</v>
      </c>
      <c r="I595" t="str">
        <f>I592</f>
        <v>ALTER TABLE TM_BACKLOG_TASK_NOTIFIER</v>
      </c>
      <c r="J595" t="str">
        <f t="shared" si="232"/>
        <v xml:space="preserve"> ADD  MODIFICATION_DATE VARCHAR(20);</v>
      </c>
      <c r="K595" s="21" t="str">
        <f t="shared" si="233"/>
        <v xml:space="preserve">  ALTER COLUMN   MODIFICATION_DATE VARCHAR(20);</v>
      </c>
      <c r="L595" s="12"/>
      <c r="M595" s="18" t="str">
        <f t="shared" si="234"/>
        <v>MODIFICATION_DATE,</v>
      </c>
      <c r="N595" s="5" t="str">
        <f>CONCATENATE(B595," ",C595,"(",D595,")",",")</f>
        <v>MODIFICATION_DATE VARCHAR(20),</v>
      </c>
      <c r="O595" s="1" t="s">
        <v>9</v>
      </c>
      <c r="P595" t="s">
        <v>8</v>
      </c>
      <c r="W595" s="17" t="str">
        <f>CONCATENATE(,LOWER(O595),UPPER(LEFT(P595,1)),LOWER(RIGHT(P595,LEN(P595)-IF(LEN(P595)&gt;0,1,LEN(P595)))),UPPER(LEFT(Q595,1)),LOWER(RIGHT(Q595,LEN(Q595)-IF(LEN(Q595)&gt;0,1,LEN(Q595)))),UPPER(LEFT(R595,1)),LOWER(RIGHT(R595,LEN(R595)-IF(LEN(R595)&gt;0,1,LEN(R595)))),UPPER(LEFT(S595,1)),LOWER(RIGHT(S595,LEN(S595)-IF(LEN(S595)&gt;0,1,LEN(S595)))),UPPER(LEFT(T595,1)),LOWER(RIGHT(T595,LEN(T595)-IF(LEN(T595)&gt;0,1,LEN(T595)))),UPPER(LEFT(U595,1)),LOWER(RIGHT(U595,LEN(U595)-IF(LEN(U595)&gt;0,1,LEN(U595)))),UPPER(LEFT(V595,1)),LOWER(RIGHT(V595,LEN(V595)-IF(LEN(V595)&gt;0,1,LEN(V595)))))</f>
        <v>modificationDate</v>
      </c>
      <c r="X595" s="3" t="str">
        <f t="shared" si="236"/>
        <v>"modificationDate":"",</v>
      </c>
      <c r="Y595" s="22" t="str">
        <f t="shared" si="237"/>
        <v>public static String MODIFICATION_DATE="modificationDate";</v>
      </c>
      <c r="Z595" s="7" t="str">
        <f t="shared" si="238"/>
        <v>private String modificationDate="";</v>
      </c>
    </row>
    <row r="596" spans="2:26" ht="19.2" x14ac:dyDescent="0.45">
      <c r="B596" s="1" t="s">
        <v>413</v>
      </c>
      <c r="C596" s="1" t="s">
        <v>1</v>
      </c>
      <c r="D596" s="4">
        <v>43</v>
      </c>
      <c r="I596" t="e">
        <f>#REF!</f>
        <v>#REF!</v>
      </c>
      <c r="J596" t="str">
        <f t="shared" si="232"/>
        <v xml:space="preserve"> ADD  FK_BACKLOG_TASK_ID VARCHAR(43);</v>
      </c>
      <c r="K596" s="21" t="str">
        <f t="shared" si="233"/>
        <v xml:space="preserve">  ALTER COLUMN   FK_BACKLOG_TASK_ID VARCHAR(43);</v>
      </c>
      <c r="L596" s="12"/>
      <c r="M596" s="18" t="str">
        <f t="shared" si="234"/>
        <v>FK_BACKLOG_TASK_ID,</v>
      </c>
      <c r="N596" s="5" t="str">
        <f>CONCATENATE(B596," ",C596,"(",D596,")",",")</f>
        <v>FK_BACKLOG_TASK_ID VARCHAR(43),</v>
      </c>
      <c r="O596" s="1" t="s">
        <v>10</v>
      </c>
      <c r="P596" t="s">
        <v>354</v>
      </c>
      <c r="Q596" t="s">
        <v>311</v>
      </c>
      <c r="R596" t="s">
        <v>2</v>
      </c>
      <c r="W596" s="17" t="str">
        <f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fkBacklogTaskId</v>
      </c>
      <c r="X596" s="3" t="str">
        <f t="shared" si="236"/>
        <v>"fkBacklogTaskId":"",</v>
      </c>
      <c r="Y596" s="22" t="str">
        <f t="shared" si="237"/>
        <v>public static String FK_BACKLOG_TASK_ID="fkBacklogTaskId";</v>
      </c>
      <c r="Z596" s="7" t="str">
        <f t="shared" si="238"/>
        <v>private String fkBacklogTaskId="";</v>
      </c>
    </row>
    <row r="597" spans="2:26" ht="19.2" x14ac:dyDescent="0.45">
      <c r="B597" s="1" t="s">
        <v>414</v>
      </c>
      <c r="C597" s="1" t="s">
        <v>1</v>
      </c>
      <c r="D597" s="4">
        <v>20</v>
      </c>
      <c r="I597" t="str">
        <f>I594</f>
        <v>ALTER TABLE TM_BACKLOG_TASK_NOTIFIER</v>
      </c>
      <c r="J597" t="str">
        <f t="shared" si="232"/>
        <v xml:space="preserve"> ADD  FK_NOTIFIER_ID VARCHAR(20);</v>
      </c>
      <c r="K597" s="21" t="str">
        <f t="shared" si="233"/>
        <v xml:space="preserve">  ALTER COLUMN   FK_NOTIFIER_ID VARCHAR(20);</v>
      </c>
      <c r="L597" s="12"/>
      <c r="M597" s="18" t="str">
        <f t="shared" si="234"/>
        <v>FK_NOTIFIER_ID,</v>
      </c>
      <c r="N597" s="5" t="str">
        <f>CONCATENATE(B597," ",C597,"(",D597,")",",")</f>
        <v>FK_NOTIFIER_ID VARCHAR(20),</v>
      </c>
      <c r="O597" s="1" t="s">
        <v>10</v>
      </c>
      <c r="P597" t="s">
        <v>415</v>
      </c>
      <c r="Q597" t="s">
        <v>2</v>
      </c>
      <c r="W597" s="17" t="str">
        <f t="shared" si="235"/>
        <v>fkNotifierId</v>
      </c>
      <c r="X597" s="3" t="str">
        <f t="shared" si="236"/>
        <v>"fkNotifierId":"",</v>
      </c>
      <c r="Y597" s="22" t="str">
        <f t="shared" si="237"/>
        <v>public static String FK_NOTIFIER_ID="fkNotifierId";</v>
      </c>
      <c r="Z597" s="7" t="str">
        <f t="shared" si="238"/>
        <v>private String fkNotifierId="";</v>
      </c>
    </row>
    <row r="598" spans="2:26" ht="19.2" x14ac:dyDescent="0.45">
      <c r="C598" s="1"/>
      <c r="D598" s="8"/>
      <c r="M598" s="18"/>
      <c r="N598" s="31" t="s">
        <v>126</v>
      </c>
      <c r="O598" s="1"/>
      <c r="W598" s="17"/>
    </row>
    <row r="599" spans="2:26" ht="19.2" x14ac:dyDescent="0.45">
      <c r="C599" s="14"/>
      <c r="D599" s="9"/>
      <c r="K599" s="29"/>
      <c r="M599" s="20"/>
      <c r="N599" s="33"/>
      <c r="O599" s="14"/>
      <c r="W599" s="17"/>
    </row>
    <row r="600" spans="2:26" x14ac:dyDescent="0.3">
      <c r="B600" s="2" t="s">
        <v>373</v>
      </c>
      <c r="I600" t="str">
        <f>CONCATENATE("ALTER TABLE"," ",B600)</f>
        <v>ALTER TABLE TM_COMMENT_FILE</v>
      </c>
      <c r="N600" s="5" t="str">
        <f>CONCATENATE("CREATE TABLE ",B600," ","(")</f>
        <v>CREATE TABLE TM_COMMENT_FILE (</v>
      </c>
    </row>
    <row r="601" spans="2:26" ht="19.2" x14ac:dyDescent="0.45">
      <c r="B601" s="1" t="s">
        <v>2</v>
      </c>
      <c r="C601" s="1" t="s">
        <v>1</v>
      </c>
      <c r="D601" s="4">
        <v>30</v>
      </c>
      <c r="E601" s="24" t="s">
        <v>113</v>
      </c>
      <c r="I601" t="str">
        <f>I600</f>
        <v>ALTER TABLE TM_COMMENT_FILE</v>
      </c>
      <c r="J601" t="str">
        <f>CONCATENATE(LEFT(CONCATENATE(" ADD "," ",N601,";"),LEN(CONCATENATE(" ADD "," ",N601,";"))-2),";")</f>
        <v xml:space="preserve"> ADD  ID VARCHAR(30) NOT NULL ;</v>
      </c>
      <c r="K601" s="21" t="str">
        <f>CONCATENATE(LEFT(CONCATENATE("  ALTER COLUMN  "," ",N601,";"),LEN(CONCATENATE("  ALTER COLUMN  "," ",N601,";"))-2),";")</f>
        <v xml:space="preserve">  ALTER COLUMN   ID VARCHAR(30) NOT NULL ;</v>
      </c>
      <c r="L601" s="12"/>
      <c r="M601" s="18" t="str">
        <f>CONCATENATE(B601,",")</f>
        <v>ID,</v>
      </c>
      <c r="N601" s="5" t="str">
        <f>CONCATENATE(B601," ",C601,"(",D601,") ",E601," ,")</f>
        <v>ID VARCHAR(30) NOT NULL ,</v>
      </c>
      <c r="O601" s="1" t="s">
        <v>2</v>
      </c>
      <c r="P601" s="6"/>
      <c r="Q601" s="6"/>
      <c r="R601" s="6"/>
      <c r="S601" s="6"/>
      <c r="T601" s="6"/>
      <c r="U601" s="6"/>
      <c r="V601" s="6"/>
      <c r="W601" s="17" t="str">
        <f t="shared" ref="W601:W607" si="239"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id</v>
      </c>
      <c r="X601" s="3" t="str">
        <f t="shared" ref="X601:X607" si="240">CONCATENATE("""",W601,"""",":","""","""",",")</f>
        <v>"id":"",</v>
      </c>
      <c r="Y601" s="22" t="str">
        <f t="shared" ref="Y601:Y607" si="241">CONCATENATE("public static String ",,B601,,"=","""",W601,""";")</f>
        <v>public static String ID="id";</v>
      </c>
      <c r="Z601" s="7" t="str">
        <f t="shared" ref="Z601:Z607" si="242">CONCATENATE("private String ",W601,"=","""""",";")</f>
        <v>private String id="";</v>
      </c>
    </row>
    <row r="602" spans="2:26" ht="19.2" x14ac:dyDescent="0.45">
      <c r="B602" s="1" t="s">
        <v>3</v>
      </c>
      <c r="C602" s="1" t="s">
        <v>1</v>
      </c>
      <c r="D602" s="4">
        <v>10</v>
      </c>
      <c r="I602" t="str">
        <f>I601</f>
        <v>ALTER TABLE TM_COMMENT_FILE</v>
      </c>
      <c r="J602" t="str">
        <f>CONCATENATE(LEFT(CONCATENATE(" ADD "," ",N602,";"),LEN(CONCATENATE(" ADD "," ",N602,";"))-2),";")</f>
        <v xml:space="preserve"> ADD  STATUS VARCHAR(10);</v>
      </c>
      <c r="K602" s="21" t="str">
        <f>CONCATENATE(LEFT(CONCATENATE("  ALTER COLUMN  "," ",N602,";"),LEN(CONCATENATE("  ALTER COLUMN  "," ",N602,";"))-2),";")</f>
        <v xml:space="preserve">  ALTER COLUMN   STATUS VARCHAR(10);</v>
      </c>
      <c r="L602" s="12"/>
      <c r="M602" s="18" t="str">
        <f>CONCATENATE(B602,",")</f>
        <v>STATUS,</v>
      </c>
      <c r="N602" s="5" t="str">
        <f t="shared" ref="N602:N607" si="243">CONCATENATE(B602," ",C602,"(",D602,")",",")</f>
        <v>STATUS VARCHAR(10),</v>
      </c>
      <c r="O602" s="1" t="s">
        <v>3</v>
      </c>
      <c r="W602" s="17" t="str">
        <f t="shared" si="239"/>
        <v>status</v>
      </c>
      <c r="X602" s="3" t="str">
        <f t="shared" si="240"/>
        <v>"status":"",</v>
      </c>
      <c r="Y602" s="22" t="str">
        <f t="shared" si="241"/>
        <v>public static String STATUS="status";</v>
      </c>
      <c r="Z602" s="7" t="str">
        <f t="shared" si="242"/>
        <v>private String status="";</v>
      </c>
    </row>
    <row r="603" spans="2:26" ht="19.2" x14ac:dyDescent="0.45">
      <c r="B603" s="1" t="s">
        <v>4</v>
      </c>
      <c r="C603" s="1" t="s">
        <v>1</v>
      </c>
      <c r="D603" s="4">
        <v>30</v>
      </c>
      <c r="I603" t="str">
        <f>I602</f>
        <v>ALTER TABLE TM_COMMENT_FILE</v>
      </c>
      <c r="J603" t="str">
        <f>CONCATENATE(LEFT(CONCATENATE(" ADD "," ",N603,";"),LEN(CONCATENATE(" ADD "," ",N603,";"))-2),";")</f>
        <v xml:space="preserve"> ADD  INSERT_DATE VARCHAR(30);</v>
      </c>
      <c r="K603" s="21" t="str">
        <f>CONCATENATE(LEFT(CONCATENATE("  ALTER COLUMN  "," ",N603,";"),LEN(CONCATENATE("  ALTER COLUMN  "," ",N603,";"))-2),";")</f>
        <v xml:space="preserve">  ALTER COLUMN   INSERT_DATE VARCHAR(30);</v>
      </c>
      <c r="L603" s="12"/>
      <c r="M603" s="18" t="str">
        <f>CONCATENATE(B603,",")</f>
        <v>INSERT_DATE,</v>
      </c>
      <c r="N603" s="5" t="str">
        <f t="shared" si="243"/>
        <v>INSERT_DATE VARCHAR(30),</v>
      </c>
      <c r="O603" s="1" t="s">
        <v>7</v>
      </c>
      <c r="P603" t="s">
        <v>8</v>
      </c>
      <c r="W603" s="17" t="str">
        <f t="shared" si="239"/>
        <v>insertDate</v>
      </c>
      <c r="X603" s="3" t="str">
        <f t="shared" si="240"/>
        <v>"insertDate":"",</v>
      </c>
      <c r="Y603" s="22" t="str">
        <f t="shared" si="241"/>
        <v>public static String INSERT_DATE="insertDate";</v>
      </c>
      <c r="Z603" s="7" t="str">
        <f t="shared" si="242"/>
        <v>private String insertDate="";</v>
      </c>
    </row>
    <row r="604" spans="2:26" ht="19.2" x14ac:dyDescent="0.45">
      <c r="B604" s="1" t="s">
        <v>5</v>
      </c>
      <c r="C604" s="1" t="s">
        <v>1</v>
      </c>
      <c r="D604" s="4">
        <v>30</v>
      </c>
      <c r="I604" t="str">
        <f>I603</f>
        <v>ALTER TABLE TM_COMMENT_FILE</v>
      </c>
      <c r="J604" t="str">
        <f>CONCATENATE(LEFT(CONCATENATE(" ADD "," ",N604,";"),LEN(CONCATENATE(" ADD "," ",N604,";"))-2),";")</f>
        <v xml:space="preserve"> ADD  MODIFICATION_DATE VARCHAR(30);</v>
      </c>
      <c r="K604" s="21" t="str">
        <f>CONCATENATE(LEFT(CONCATENATE("  ALTER COLUMN  "," ",N604,";"),LEN(CONCATENATE("  ALTER COLUMN  "," ",N604,";"))-2),";")</f>
        <v xml:space="preserve">  ALTER COLUMN   MODIFICATION_DATE VARCHAR(30);</v>
      </c>
      <c r="L604" s="12"/>
      <c r="M604" s="18" t="str">
        <f>CONCATENATE(B604,",")</f>
        <v>MODIFICATION_DATE,</v>
      </c>
      <c r="N604" s="5" t="str">
        <f t="shared" si="243"/>
        <v>MODIFICATION_DATE VARCHAR(30),</v>
      </c>
      <c r="O604" s="1" t="s">
        <v>9</v>
      </c>
      <c r="P604" t="s">
        <v>8</v>
      </c>
      <c r="W604" s="17" t="str">
        <f t="shared" si="239"/>
        <v>modificationDate</v>
      </c>
      <c r="X604" s="3" t="str">
        <f t="shared" si="240"/>
        <v>"modificationDate":"",</v>
      </c>
      <c r="Y604" s="22" t="str">
        <f t="shared" si="241"/>
        <v>public static String MODIFICATION_DATE="modificationDate";</v>
      </c>
      <c r="Z604" s="7" t="str">
        <f t="shared" si="242"/>
        <v>private String modificationDate="";</v>
      </c>
    </row>
    <row r="605" spans="2:26" ht="19.2" x14ac:dyDescent="0.45">
      <c r="B605" s="1" t="s">
        <v>322</v>
      </c>
      <c r="C605" s="1" t="s">
        <v>1</v>
      </c>
      <c r="D605" s="4">
        <v>43</v>
      </c>
      <c r="I605" t="e">
        <f>I444</f>
        <v>#REF!</v>
      </c>
      <c r="J605" t="str">
        <f>CONCATENATE(LEFT(CONCATENATE(" ADD "," ",N605,";"),LEN(CONCATENATE(" ADD "," ",N605,";"))-2),";")</f>
        <v xml:space="preserve"> ADD  FK_COMMENT_ID VARCHAR(43);</v>
      </c>
      <c r="K605" s="21" t="str">
        <f>CONCATENATE(LEFT(CONCATENATE("  ALTER COLUMN  "," ",N605,";"),LEN(CONCATENATE("  ALTER COLUMN  "," ",N605,";"))-2),";")</f>
        <v xml:space="preserve">  ALTER COLUMN   FK_COMMENT_ID VARCHAR(43);</v>
      </c>
      <c r="L605" s="12"/>
      <c r="M605" s="18" t="str">
        <f>CONCATENATE(B605,",")</f>
        <v>FK_COMMENT_ID,</v>
      </c>
      <c r="N605" s="5" t="str">
        <f t="shared" si="243"/>
        <v>FK_COMMENT_ID VARCHAR(43),</v>
      </c>
      <c r="O605" s="1" t="s">
        <v>10</v>
      </c>
      <c r="P605" t="s">
        <v>323</v>
      </c>
      <c r="Q605" t="s">
        <v>2</v>
      </c>
      <c r="W605" s="17" t="str">
        <f t="shared" si="239"/>
        <v>fkCommentId</v>
      </c>
      <c r="X605" s="3" t="str">
        <f t="shared" si="240"/>
        <v>"fkCommentId":"",</v>
      </c>
      <c r="Y605" s="22" t="str">
        <f t="shared" si="241"/>
        <v>public static String FK_COMMENT_ID="fkCommentId";</v>
      </c>
      <c r="Z605" s="7" t="str">
        <f t="shared" si="242"/>
        <v>private String fkCommentId="";</v>
      </c>
    </row>
    <row r="606" spans="2:26" ht="19.2" x14ac:dyDescent="0.45">
      <c r="B606" s="1" t="s">
        <v>374</v>
      </c>
      <c r="C606" s="1" t="s">
        <v>1</v>
      </c>
      <c r="D606" s="4">
        <v>444</v>
      </c>
      <c r="L606" s="12"/>
      <c r="M606" s="18"/>
      <c r="N606" s="5" t="str">
        <f t="shared" si="243"/>
        <v>FILE_NAME VARCHAR(444),</v>
      </c>
      <c r="O606" s="1" t="s">
        <v>324</v>
      </c>
      <c r="P606" t="s">
        <v>0</v>
      </c>
      <c r="W606" s="17" t="str">
        <f t="shared" si="239"/>
        <v>fileName</v>
      </c>
      <c r="X606" s="3" t="str">
        <f t="shared" si="240"/>
        <v>"fileName":"",</v>
      </c>
      <c r="Y606" s="22" t="str">
        <f t="shared" si="241"/>
        <v>public static String FILE_NAME="fileName";</v>
      </c>
      <c r="Z606" s="7" t="str">
        <f t="shared" si="242"/>
        <v>private String fileName="";</v>
      </c>
    </row>
    <row r="607" spans="2:26" ht="19.2" x14ac:dyDescent="0.45">
      <c r="B607" s="1" t="s">
        <v>375</v>
      </c>
      <c r="C607" s="1" t="s">
        <v>1</v>
      </c>
      <c r="D607" s="4">
        <v>33</v>
      </c>
      <c r="L607" s="12"/>
      <c r="M607" s="18"/>
      <c r="N607" s="5" t="str">
        <f t="shared" si="243"/>
        <v>UPLOAD_DATE VARCHAR(33),</v>
      </c>
      <c r="O607" s="1" t="s">
        <v>379</v>
      </c>
      <c r="P607" t="s">
        <v>8</v>
      </c>
      <c r="W607" s="17" t="str">
        <f t="shared" si="239"/>
        <v>uploadDate</v>
      </c>
      <c r="X607" s="3" t="str">
        <f t="shared" si="240"/>
        <v>"uploadDate":"",</v>
      </c>
      <c r="Y607" s="22" t="str">
        <f t="shared" si="241"/>
        <v>public static String UPLOAD_DATE="uploadDate";</v>
      </c>
      <c r="Z607" s="7" t="str">
        <f t="shared" si="242"/>
        <v>private String uploadDate="";</v>
      </c>
    </row>
    <row r="608" spans="2:26" ht="19.2" x14ac:dyDescent="0.45">
      <c r="B608" s="1" t="s">
        <v>376</v>
      </c>
      <c r="C608" s="1" t="s">
        <v>1</v>
      </c>
      <c r="D608" s="4">
        <v>43</v>
      </c>
      <c r="I608">
        <f>I451</f>
        <v>0</v>
      </c>
      <c r="J608" t="str">
        <f>CONCATENATE(LEFT(CONCATENATE(" ADD "," ",N608,";"),LEN(CONCATENATE(" ADD "," ",N608,";"))-2),";")</f>
        <v xml:space="preserve"> ADD  UPLOAD_TIME VARCHAR(43);</v>
      </c>
      <c r="K608" s="21" t="str">
        <f>CONCATENATE(LEFT(CONCATENATE("  ALTER COLUMN  "," ",N608,";"),LEN(CONCATENATE("  ALTER COLUMN  "," ",N608,";"))-2),";")</f>
        <v xml:space="preserve">  ALTER COLUMN   UPLOAD_TIME VARCHAR(43);</v>
      </c>
      <c r="L608" s="12"/>
      <c r="M608" s="18" t="str">
        <f>CONCATENATE(B608,",")</f>
        <v>UPLOAD_TIME,</v>
      </c>
      <c r="N608" s="5" t="str">
        <f>CONCATENATE(B608," ",C608,"(",D608,")",",")</f>
        <v>UPLOAD_TIME VARCHAR(43),</v>
      </c>
      <c r="O608" s="1" t="s">
        <v>379</v>
      </c>
      <c r="P608" t="s">
        <v>133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uploadTime</v>
      </c>
      <c r="X608" s="3" t="str">
        <f>CONCATENATE("""",W608,"""",":","""","""",",")</f>
        <v>"uploadTime":"",</v>
      </c>
      <c r="Y608" s="22" t="str">
        <f>CONCATENATE("public static String ",,B608,,"=","""",W608,""";")</f>
        <v>public static String UPLOAD_TIME="uploadTime";</v>
      </c>
      <c r="Z608" s="7" t="str">
        <f>CONCATENATE("private String ",W608,"=","""""",";")</f>
        <v>private String uploadTime="";</v>
      </c>
    </row>
    <row r="609" spans="2:26" ht="19.2" x14ac:dyDescent="0.45">
      <c r="B609" s="1" t="s">
        <v>377</v>
      </c>
      <c r="C609" s="1" t="s">
        <v>1</v>
      </c>
      <c r="D609" s="4">
        <v>333</v>
      </c>
      <c r="I609">
        <f>I452</f>
        <v>0</v>
      </c>
      <c r="J609" t="str">
        <f>CONCATENATE(LEFT(CONCATENATE(" ADD "," ",N609,";"),LEN(CONCATENATE(" ADD "," ",N609,";"))-2),";")</f>
        <v xml:space="preserve"> ADD  FILE_TITLE VARCHAR(333);</v>
      </c>
      <c r="K609" s="21" t="str">
        <f>CONCATENATE(LEFT(CONCATENATE("  ALTER COLUMN  "," ",N609,";"),LEN(CONCATENATE("  ALTER COLUMN  "," ",N609,";"))-2),";")</f>
        <v xml:space="preserve">  ALTER COLUMN   FILE_TITLE VARCHAR(333);</v>
      </c>
      <c r="L609" s="12"/>
      <c r="M609" s="18" t="str">
        <f>CONCATENATE(B609,",")</f>
        <v>FILE_TITLE,</v>
      </c>
      <c r="N609" s="5" t="str">
        <f>CONCATENATE(B609," ",C609,"(",D609,")",",")</f>
        <v>FILE_TITLE VARCHAR(333),</v>
      </c>
      <c r="O609" s="1" t="s">
        <v>324</v>
      </c>
      <c r="P609" t="s">
        <v>380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fileTitle</v>
      </c>
      <c r="X609" s="3" t="str">
        <f>CONCATENATE("""",W609,"""",":","""","""",",")</f>
        <v>"fileTitle":"",</v>
      </c>
      <c r="Y609" s="22" t="str">
        <f>CONCATENATE("public static String ",,B609,,"=","""",W609,""";")</f>
        <v>public static String FILE_TITLE="fileTitle";</v>
      </c>
      <c r="Z609" s="7" t="str">
        <f>CONCATENATE("private String ",W609,"=","""""",";")</f>
        <v>private String fileTitle="";</v>
      </c>
    </row>
    <row r="610" spans="2:26" ht="19.2" x14ac:dyDescent="0.45">
      <c r="B610" s="1" t="s">
        <v>378</v>
      </c>
      <c r="C610" s="1" t="s">
        <v>1</v>
      </c>
      <c r="D610" s="4">
        <v>444</v>
      </c>
      <c r="L610" s="12"/>
      <c r="M610" s="18"/>
      <c r="N610" s="5" t="str">
        <f>CONCATENATE(B610," ",C610,"(",D610,")",",")</f>
        <v>FILE_DESCRIPTION VARCHAR(444),</v>
      </c>
      <c r="O610" s="1" t="s">
        <v>324</v>
      </c>
      <c r="P610" t="s">
        <v>14</v>
      </c>
      <c r="W610" s="17" t="str">
        <f>CONCATENATE(,LOWER(O610),UPPER(LEFT(P610,1)),LOWER(RIGHT(P610,LEN(P610)-IF(LEN(P610)&gt;0,1,LEN(P610)))),UPPER(LEFT(Q610,1)),LOWER(RIGHT(Q610,LEN(Q610)-IF(LEN(Q610)&gt;0,1,LEN(Q610)))),UPPER(LEFT(R610,1)),LOWER(RIGHT(R610,LEN(R610)-IF(LEN(R610)&gt;0,1,LEN(R610)))),UPPER(LEFT(S610,1)),LOWER(RIGHT(S610,LEN(S610)-IF(LEN(S610)&gt;0,1,LEN(S610)))),UPPER(LEFT(T610,1)),LOWER(RIGHT(T610,LEN(T610)-IF(LEN(T610)&gt;0,1,LEN(T610)))),UPPER(LEFT(U610,1)),LOWER(RIGHT(U610,LEN(U610)-IF(LEN(U610)&gt;0,1,LEN(U610)))),UPPER(LEFT(V610,1)),LOWER(RIGHT(V610,LEN(V610)-IF(LEN(V610)&gt;0,1,LEN(V610)))))</f>
        <v>fileDescription</v>
      </c>
      <c r="X610" s="3" t="str">
        <f>CONCATENATE("""",W610,"""",":","""","""",",")</f>
        <v>"fileDescription":"",</v>
      </c>
      <c r="Y610" s="22" t="str">
        <f>CONCATENATE("public static String ",,B610,,"=","""",W610,""";")</f>
        <v>public static String FILE_DESCRIPTION="fileDescription";</v>
      </c>
      <c r="Z610" s="7" t="str">
        <f>CONCATENATE("private String ",W610,"=","""""",";")</f>
        <v>private String fileDescription="";</v>
      </c>
    </row>
    <row r="611" spans="2:26" ht="19.2" x14ac:dyDescent="0.45">
      <c r="C611" s="1"/>
      <c r="D611" s="8"/>
      <c r="M611" s="18"/>
      <c r="N611" s="33" t="s">
        <v>130</v>
      </c>
      <c r="O611" s="1"/>
      <c r="W611" s="17"/>
    </row>
    <row r="612" spans="2:26" ht="19.2" x14ac:dyDescent="0.45">
      <c r="C612" s="1"/>
      <c r="D612" s="8"/>
      <c r="M612" s="18"/>
      <c r="N612" s="31" t="s">
        <v>126</v>
      </c>
      <c r="O612" s="1"/>
      <c r="W612" s="17"/>
    </row>
    <row r="613" spans="2:26" ht="19.2" x14ac:dyDescent="0.45">
      <c r="C613" s="1"/>
      <c r="D613" s="8"/>
      <c r="M613" s="18"/>
      <c r="N613" s="31"/>
      <c r="O613" s="1"/>
      <c r="W613" s="17"/>
    </row>
    <row r="614" spans="2:26" x14ac:dyDescent="0.3">
      <c r="B614" s="2" t="s">
        <v>383</v>
      </c>
      <c r="I614" t="str">
        <f>CONCATENATE("ALTER TABLE"," ",B614)</f>
        <v>ALTER TABLE TM_INPUT</v>
      </c>
      <c r="N614" s="5" t="str">
        <f>CONCATENATE("CREATE TABLE ",B614," ","(")</f>
        <v>CREATE TABLE TM_INPUT (</v>
      </c>
    </row>
    <row r="615" spans="2:26" ht="19.2" x14ac:dyDescent="0.45">
      <c r="B615" s="1" t="s">
        <v>2</v>
      </c>
      <c r="C615" s="1" t="s">
        <v>1</v>
      </c>
      <c r="D615" s="4">
        <v>30</v>
      </c>
      <c r="E615" s="24" t="s">
        <v>113</v>
      </c>
      <c r="I615" t="str">
        <f>I614</f>
        <v>ALTER TABLE TM_INPUT</v>
      </c>
      <c r="J615" t="str">
        <f t="shared" ref="J615:J620" si="244">CONCATENATE(LEFT(CONCATENATE(" ADD "," ",N615,";"),LEN(CONCATENATE(" ADD "," ",N615,";"))-2),";")</f>
        <v xml:space="preserve"> ADD  ID VARCHAR(30) NOT NULL ;</v>
      </c>
      <c r="K615" s="21" t="str">
        <f t="shared" ref="K615:K620" si="245">CONCATENATE(LEFT(CONCATENATE("  ALTER COLUMN  "," ",N615,";"),LEN(CONCATENATE("  ALTER COLUMN  "," ",N615,";"))-2),";")</f>
        <v xml:space="preserve">  ALTER COLUMN   ID VARCHAR(30) NOT NULL ;</v>
      </c>
      <c r="L615" s="12"/>
      <c r="M615" s="18" t="str">
        <f t="shared" ref="M615:M620" si="246">CONCATENATE(B615,",")</f>
        <v>ID,</v>
      </c>
      <c r="N615" s="5" t="str">
        <f>CONCATENATE(B615," ",C615,"(",D615,") ",E615," ,")</f>
        <v>ID VARCHAR(30) NOT NULL ,</v>
      </c>
      <c r="O615" s="1" t="s">
        <v>2</v>
      </c>
      <c r="P615" s="6"/>
      <c r="Q615" s="6"/>
      <c r="R615" s="6"/>
      <c r="S615" s="6"/>
      <c r="T615" s="6"/>
      <c r="U615" s="6"/>
      <c r="V615" s="6"/>
      <c r="W615" s="17" t="str">
        <f t="shared" ref="W615:W624" si="247">CONCATENATE(,LOWER(O615),UPPER(LEFT(P615,1)),LOWER(RIGHT(P615,LEN(P615)-IF(LEN(P615)&gt;0,1,LEN(P615)))),UPPER(LEFT(Q615,1)),LOWER(RIGHT(Q615,LEN(Q615)-IF(LEN(Q615)&gt;0,1,LEN(Q615)))),UPPER(LEFT(R615,1)),LOWER(RIGHT(R615,LEN(R615)-IF(LEN(R615)&gt;0,1,LEN(R615)))),UPPER(LEFT(S615,1)),LOWER(RIGHT(S615,LEN(S615)-IF(LEN(S615)&gt;0,1,LEN(S615)))),UPPER(LEFT(T615,1)),LOWER(RIGHT(T615,LEN(T615)-IF(LEN(T615)&gt;0,1,LEN(T615)))),UPPER(LEFT(U615,1)),LOWER(RIGHT(U615,LEN(U615)-IF(LEN(U615)&gt;0,1,LEN(U615)))),UPPER(LEFT(V615,1)),LOWER(RIGHT(V615,LEN(V615)-IF(LEN(V615)&gt;0,1,LEN(V615)))))</f>
        <v>id</v>
      </c>
      <c r="X615" s="3" t="str">
        <f t="shared" ref="X615:X624" si="248">CONCATENATE("""",W615,"""",":","""","""",",")</f>
        <v>"id":"",</v>
      </c>
      <c r="Y615" s="22" t="str">
        <f t="shared" ref="Y615:Y624" si="249">CONCATENATE("public static String ",,B615,,"=","""",W615,""";")</f>
        <v>public static String ID="id";</v>
      </c>
      <c r="Z615" s="7" t="str">
        <f t="shared" ref="Z615:Z624" si="250">CONCATENATE("private String ",W615,"=","""""",";")</f>
        <v>private String id="";</v>
      </c>
    </row>
    <row r="616" spans="2:26" ht="19.2" x14ac:dyDescent="0.45">
      <c r="B616" s="1" t="s">
        <v>3</v>
      </c>
      <c r="C616" s="1" t="s">
        <v>1</v>
      </c>
      <c r="D616" s="4">
        <v>10</v>
      </c>
      <c r="I616" t="str">
        <f>I615</f>
        <v>ALTER TABLE TM_INPUT</v>
      </c>
      <c r="J616" t="str">
        <f t="shared" si="244"/>
        <v xml:space="preserve"> ADD  STATUS VARCHAR(10);</v>
      </c>
      <c r="K616" s="21" t="str">
        <f t="shared" si="245"/>
        <v xml:space="preserve">  ALTER COLUMN   STATUS VARCHAR(10);</v>
      </c>
      <c r="L616" s="12"/>
      <c r="M616" s="18" t="str">
        <f t="shared" si="246"/>
        <v>STATUS,</v>
      </c>
      <c r="N616" s="5" t="str">
        <f t="shared" ref="N616:N624" si="251">CONCATENATE(B616," ",C616,"(",D616,")",",")</f>
        <v>STATUS VARCHAR(10),</v>
      </c>
      <c r="O616" s="1" t="s">
        <v>3</v>
      </c>
      <c r="W616" s="17" t="str">
        <f t="shared" si="247"/>
        <v>status</v>
      </c>
      <c r="X616" s="3" t="str">
        <f t="shared" si="248"/>
        <v>"status":"",</v>
      </c>
      <c r="Y616" s="22" t="str">
        <f t="shared" si="249"/>
        <v>public static String STATUS="status";</v>
      </c>
      <c r="Z616" s="7" t="str">
        <f t="shared" si="250"/>
        <v>private String status="";</v>
      </c>
    </row>
    <row r="617" spans="2:26" ht="19.2" x14ac:dyDescent="0.45">
      <c r="B617" s="1" t="s">
        <v>4</v>
      </c>
      <c r="C617" s="1" t="s">
        <v>1</v>
      </c>
      <c r="D617" s="4">
        <v>30</v>
      </c>
      <c r="I617" t="str">
        <f>I616</f>
        <v>ALTER TABLE TM_INPUT</v>
      </c>
      <c r="J617" t="str">
        <f t="shared" si="244"/>
        <v xml:space="preserve"> ADD  INSERT_DATE VARCHAR(30);</v>
      </c>
      <c r="K617" s="21" t="str">
        <f t="shared" si="245"/>
        <v xml:space="preserve">  ALTER COLUMN   INSERT_DATE VARCHAR(30);</v>
      </c>
      <c r="L617" s="12"/>
      <c r="M617" s="18" t="str">
        <f t="shared" si="246"/>
        <v>INSERT_DATE,</v>
      </c>
      <c r="N617" s="5" t="str">
        <f t="shared" si="251"/>
        <v>INSERT_DATE VARCHAR(30),</v>
      </c>
      <c r="O617" s="1" t="s">
        <v>7</v>
      </c>
      <c r="P617" t="s">
        <v>8</v>
      </c>
      <c r="W617" s="17" t="str">
        <f t="shared" si="247"/>
        <v>insertDate</v>
      </c>
      <c r="X617" s="3" t="str">
        <f t="shared" si="248"/>
        <v>"insertDate":"",</v>
      </c>
      <c r="Y617" s="22" t="str">
        <f t="shared" si="249"/>
        <v>public static String INSERT_DATE="insertDate";</v>
      </c>
      <c r="Z617" s="7" t="str">
        <f t="shared" si="250"/>
        <v>private String insertDate="";</v>
      </c>
    </row>
    <row r="618" spans="2:26" ht="19.2" x14ac:dyDescent="0.45">
      <c r="B618" s="1" t="s">
        <v>5</v>
      </c>
      <c r="C618" s="1" t="s">
        <v>1</v>
      </c>
      <c r="D618" s="4">
        <v>30</v>
      </c>
      <c r="I618" t="str">
        <f>I617</f>
        <v>ALTER TABLE TM_INPUT</v>
      </c>
      <c r="J618" t="str">
        <f t="shared" si="244"/>
        <v xml:space="preserve"> ADD  MODIFICATION_DATE VARCHAR(30);</v>
      </c>
      <c r="K618" s="21" t="str">
        <f t="shared" si="245"/>
        <v xml:space="preserve">  ALTER COLUMN   MODIFICATION_DATE VARCHAR(30);</v>
      </c>
      <c r="L618" s="12"/>
      <c r="M618" s="18" t="str">
        <f t="shared" si="246"/>
        <v>MODIFICATION_DATE,</v>
      </c>
      <c r="N618" s="5" t="str">
        <f t="shared" si="251"/>
        <v>MODIFICATION_DATE VARCHAR(30),</v>
      </c>
      <c r="O618" s="1" t="s">
        <v>9</v>
      </c>
      <c r="P618" t="s">
        <v>8</v>
      </c>
      <c r="W618" s="17" t="str">
        <f t="shared" si="247"/>
        <v>modificationDate</v>
      </c>
      <c r="X618" s="3" t="str">
        <f t="shared" si="248"/>
        <v>"modificationDate":"",</v>
      </c>
      <c r="Y618" s="22" t="str">
        <f t="shared" si="249"/>
        <v>public static String MODIFICATION_DATE="modificationDate";</v>
      </c>
      <c r="Z618" s="7" t="str">
        <f t="shared" si="250"/>
        <v>private String modificationDate="";</v>
      </c>
    </row>
    <row r="619" spans="2:26" ht="19.2" x14ac:dyDescent="0.45">
      <c r="B619" s="1" t="s">
        <v>384</v>
      </c>
      <c r="C619" s="1" t="s">
        <v>1</v>
      </c>
      <c r="D619" s="4">
        <v>444</v>
      </c>
      <c r="I619" t="str">
        <f>I617</f>
        <v>ALTER TABLE TM_INPUT</v>
      </c>
      <c r="J619" t="str">
        <f t="shared" si="244"/>
        <v xml:space="preserve"> ADD  INPUT_NAME VARCHAR(444);</v>
      </c>
      <c r="K619" s="21" t="str">
        <f t="shared" si="245"/>
        <v xml:space="preserve">  ALTER COLUMN   INPUT_NAME VARCHAR(444);</v>
      </c>
      <c r="L619" s="12"/>
      <c r="M619" s="18" t="str">
        <f t="shared" si="246"/>
        <v>INPUT_NAME,</v>
      </c>
      <c r="N619" s="5" t="str">
        <f t="shared" si="251"/>
        <v>INPUT_NAME VARCHAR(444),</v>
      </c>
      <c r="O619" s="1" t="s">
        <v>387</v>
      </c>
      <c r="P619" t="s">
        <v>0</v>
      </c>
      <c r="W619" s="17" t="str">
        <f t="shared" si="247"/>
        <v>inputName</v>
      </c>
      <c r="X619" s="3" t="str">
        <f t="shared" si="248"/>
        <v>"inputName":"",</v>
      </c>
      <c r="Y619" s="22" t="str">
        <f t="shared" si="249"/>
        <v>public static String INPUT_NAME="inputName";</v>
      </c>
      <c r="Z619" s="7" t="str">
        <f t="shared" si="250"/>
        <v>private String inputName="";</v>
      </c>
    </row>
    <row r="620" spans="2:26" ht="19.2" x14ac:dyDescent="0.45">
      <c r="B620" s="1" t="s">
        <v>367</v>
      </c>
      <c r="C620" s="1" t="s">
        <v>1</v>
      </c>
      <c r="D620" s="4">
        <v>43</v>
      </c>
      <c r="I620" t="str">
        <f t="shared" ref="I620:I650" si="252">I618</f>
        <v>ALTER TABLE TM_INPUT</v>
      </c>
      <c r="J620" t="str">
        <f t="shared" si="244"/>
        <v xml:space="preserve"> ADD  FK_BACKLOG_ID VARCHAR(43);</v>
      </c>
      <c r="K620" s="21" t="str">
        <f t="shared" si="245"/>
        <v xml:space="preserve">  ALTER COLUMN   FK_BACKLOG_ID VARCHAR(43);</v>
      </c>
      <c r="L620" s="12"/>
      <c r="M620" s="18" t="str">
        <f t="shared" si="246"/>
        <v>FK_BACKLOG_ID,</v>
      </c>
      <c r="N620" s="5" t="str">
        <f t="shared" si="251"/>
        <v>FK_BACKLOG_ID VARCHAR(43),</v>
      </c>
      <c r="O620" s="1" t="s">
        <v>10</v>
      </c>
      <c r="P620" t="s">
        <v>354</v>
      </c>
      <c r="Q620" t="s">
        <v>2</v>
      </c>
      <c r="W620" s="17" t="str">
        <f t="shared" si="247"/>
        <v>fkBacklogId</v>
      </c>
      <c r="X620" s="3" t="str">
        <f t="shared" si="248"/>
        <v>"fkBacklogId":"",</v>
      </c>
      <c r="Y620" s="22" t="str">
        <f t="shared" si="249"/>
        <v>public static String FK_BACKLOG_ID="fkBacklogId";</v>
      </c>
      <c r="Z620" s="7" t="str">
        <f t="shared" si="250"/>
        <v>private String fkBacklogId="";</v>
      </c>
    </row>
    <row r="621" spans="2:26" ht="19.2" x14ac:dyDescent="0.45">
      <c r="B621" s="1" t="s">
        <v>385</v>
      </c>
      <c r="C621" s="1" t="s">
        <v>1</v>
      </c>
      <c r="D621" s="4">
        <v>44</v>
      </c>
      <c r="I621" t="str">
        <f t="shared" si="252"/>
        <v>ALTER TABLE TM_INPUT</v>
      </c>
      <c r="L621" s="12"/>
      <c r="M621" s="18"/>
      <c r="N621" s="5" t="str">
        <f>CONCATENATE(B621," ",C621,"(",D621,")",",")</f>
        <v>FK_DEPENDENT_BACKLOG_ID VARCHAR(44),</v>
      </c>
      <c r="O621" s="1" t="s">
        <v>10</v>
      </c>
      <c r="P621" t="s">
        <v>388</v>
      </c>
      <c r="Q621" t="s">
        <v>354</v>
      </c>
      <c r="R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fkDependentBacklogId</v>
      </c>
      <c r="X621" s="3" t="str">
        <f>CONCATENATE("""",W621,"""",":","""","""",",")</f>
        <v>"fkDependentBacklogId":"",</v>
      </c>
      <c r="Y621" s="22" t="str">
        <f>CONCATENATE("public static String ",,B621,,"=","""",W621,""";")</f>
        <v>public static String FK_DEPENDENT_BACKLOG_ID="fkDependentBacklogId";</v>
      </c>
      <c r="Z621" s="7" t="str">
        <f>CONCATENATE("private String ",W621,"=","""""",";")</f>
        <v>private String fkDependentBacklogId="";</v>
      </c>
    </row>
    <row r="622" spans="2:26" ht="19.2" x14ac:dyDescent="0.45">
      <c r="B622" s="1" t="s">
        <v>386</v>
      </c>
      <c r="C622" s="1" t="s">
        <v>1</v>
      </c>
      <c r="D622" s="4">
        <v>44</v>
      </c>
      <c r="I622" t="str">
        <f>I619</f>
        <v>ALTER TABLE TM_INPUT</v>
      </c>
      <c r="L622" s="12"/>
      <c r="M622" s="18"/>
      <c r="N622" s="5" t="str">
        <f>CONCATENATE(B622," ",C622,"(",D622,")",",")</f>
        <v>FK_DEPENDENT_OUTPUT_ID VARCHAR(44),</v>
      </c>
      <c r="O622" s="1" t="s">
        <v>10</v>
      </c>
      <c r="P622" t="s">
        <v>388</v>
      </c>
      <c r="Q622" t="s">
        <v>389</v>
      </c>
      <c r="R622" t="s">
        <v>2</v>
      </c>
      <c r="W622" s="17" t="str">
        <f>CONCATENATE(,LOWER(O622),UPPER(LEFT(P622,1)),LOWER(RIGHT(P622,LEN(P622)-IF(LEN(P622)&gt;0,1,LEN(P622)))),UPPER(LEFT(Q622,1)),LOWER(RIGHT(Q622,LEN(Q622)-IF(LEN(Q622)&gt;0,1,LEN(Q622)))),UPPER(LEFT(R622,1)),LOWER(RIGHT(R622,LEN(R622)-IF(LEN(R622)&gt;0,1,LEN(R622)))),UPPER(LEFT(S622,1)),LOWER(RIGHT(S622,LEN(S622)-IF(LEN(S622)&gt;0,1,LEN(S622)))),UPPER(LEFT(T622,1)),LOWER(RIGHT(T622,LEN(T622)-IF(LEN(T622)&gt;0,1,LEN(T622)))),UPPER(LEFT(U622,1)),LOWER(RIGHT(U622,LEN(U622)-IF(LEN(U622)&gt;0,1,LEN(U622)))),UPPER(LEFT(V622,1)),LOWER(RIGHT(V622,LEN(V622)-IF(LEN(V622)&gt;0,1,LEN(V622)))))</f>
        <v>fkDependentOutputId</v>
      </c>
      <c r="X622" s="3" t="str">
        <f>CONCATENATE("""",W622,"""",":","""","""",",")</f>
        <v>"fkDependentOutputId":"",</v>
      </c>
      <c r="Y622" s="22" t="str">
        <f>CONCATENATE("public static String ",,B622,,"=","""",W622,""";")</f>
        <v>public static String FK_DEPENDENT_OUTPUT_ID="fkDependentOutputId";</v>
      </c>
      <c r="Z622" s="7" t="str">
        <f>CONCATENATE("private String ",W622,"=","""""",";")</f>
        <v>private String fkDependentOutputId="";</v>
      </c>
    </row>
    <row r="623" spans="2:26" ht="19.2" x14ac:dyDescent="0.45">
      <c r="B623" s="1" t="s">
        <v>762</v>
      </c>
      <c r="C623" s="1" t="s">
        <v>1</v>
      </c>
      <c r="D623" s="4">
        <v>44</v>
      </c>
      <c r="I623" t="str">
        <f>I620</f>
        <v>ALTER TABLE TM_INPUT</v>
      </c>
      <c r="J623" t="str">
        <f>CONCATENATE(LEFT(CONCATENATE(" ADD "," ",N623,";"),LEN(CONCATENATE(" ADD "," ",N623,";"))-2),";")</f>
        <v xml:space="preserve"> ADD  FK_RELATED_COMP_ID VARCHAR(44);</v>
      </c>
      <c r="L623" s="12"/>
      <c r="M623" s="18"/>
      <c r="N623" s="5" t="str">
        <f t="shared" si="251"/>
        <v>FK_RELATED_COMP_ID VARCHAR(44),</v>
      </c>
      <c r="O623" s="1" t="s">
        <v>10</v>
      </c>
      <c r="P623" t="s">
        <v>763</v>
      </c>
      <c r="Q623" t="s">
        <v>764</v>
      </c>
      <c r="R623" t="s">
        <v>2</v>
      </c>
      <c r="W623" s="17" t="str">
        <f t="shared" si="247"/>
        <v>fkRelatedCompId</v>
      </c>
      <c r="X623" s="3" t="str">
        <f t="shared" si="248"/>
        <v>"fkRelatedCompId":"",</v>
      </c>
      <c r="Y623" s="22" t="str">
        <f t="shared" si="249"/>
        <v>public static String FK_RELATED_COMP_ID="fkRelatedCompId";</v>
      </c>
      <c r="Z623" s="7" t="str">
        <f t="shared" si="250"/>
        <v>private String fkRelatedCompId="";</v>
      </c>
    </row>
    <row r="624" spans="2:26" ht="19.2" x14ac:dyDescent="0.45">
      <c r="B624" s="1" t="s">
        <v>215</v>
      </c>
      <c r="C624" s="1" t="s">
        <v>1</v>
      </c>
      <c r="D624" s="4">
        <v>444</v>
      </c>
      <c r="I624" t="str">
        <f>I621</f>
        <v>ALTER TABLE TM_INPUT</v>
      </c>
      <c r="J624" t="str">
        <f>CONCATENATE(LEFT(CONCATENATE(" ADD "," ",N624,";"),LEN(CONCATENATE(" ADD "," ",N624,";"))-2),";")</f>
        <v xml:space="preserve"> ADD  TABLE_NAME VARCHAR(444);</v>
      </c>
      <c r="L624" s="12"/>
      <c r="M624" s="18"/>
      <c r="N624" s="5" t="str">
        <f t="shared" si="251"/>
        <v>TABLE_NAME VARCHAR(444),</v>
      </c>
      <c r="O624" s="1" t="s">
        <v>220</v>
      </c>
      <c r="P624" t="s">
        <v>0</v>
      </c>
      <c r="W624" s="17" t="str">
        <f t="shared" si="247"/>
        <v>tableName</v>
      </c>
      <c r="X624" s="3" t="str">
        <f t="shared" si="248"/>
        <v>"tableName":"",</v>
      </c>
      <c r="Y624" s="22" t="str">
        <f t="shared" si="249"/>
        <v>public static String TABLE_NAME="tableName";</v>
      </c>
      <c r="Z624" s="7" t="str">
        <f t="shared" si="250"/>
        <v>private String tableName="";</v>
      </c>
    </row>
    <row r="625" spans="2:26" ht="19.2" x14ac:dyDescent="0.45">
      <c r="B625" s="1" t="s">
        <v>390</v>
      </c>
      <c r="C625" s="1" t="s">
        <v>1</v>
      </c>
      <c r="D625" s="4">
        <v>44</v>
      </c>
      <c r="I625" t="str">
        <f t="shared" si="252"/>
        <v>ALTER TABLE TM_INPUT</v>
      </c>
      <c r="J625" t="str">
        <f t="shared" ref="J625:J651" si="253">CONCATENATE(LEFT(CONCATENATE(" ADD "," ",N625,";"),LEN(CONCATENATE(" ADD "," ",N625,";"))-2),";")</f>
        <v xml:space="preserve"> ADD  INPUT_TYPE VARCHAR(44);</v>
      </c>
      <c r="K625" s="21" t="str">
        <f t="shared" ref="K625:K641" si="254">CONCATENATE(LEFT(CONCATENATE("  ALTER COLUMN  "," ",N625,";"),LEN(CONCATENATE("  ALTER COLUMN  "," ",N625,";"))-2),";")</f>
        <v xml:space="preserve">  ALTER COLUMN   INPUT_TYPE VARCHAR(44);</v>
      </c>
      <c r="L625" s="12"/>
      <c r="M625" s="18" t="str">
        <f t="shared" ref="M625:M637" si="255">CONCATENATE(B625,",")</f>
        <v>INPUT_TYPE,</v>
      </c>
      <c r="N625" s="5" t="str">
        <f t="shared" ref="N625:N637" si="256">CONCATENATE(B625," ",C625,"(",D625,")",",")</f>
        <v>INPUT_TYPE VARCHAR(44),</v>
      </c>
      <c r="O625" s="1" t="s">
        <v>13</v>
      </c>
      <c r="P625" t="s">
        <v>51</v>
      </c>
      <c r="W625" s="17" t="str">
        <f t="shared" ref="W625:W641" si="257">CONCATENATE(,LOWER(O625),UPPER(LEFT(P625,1)),LOWER(RIGHT(P625,LEN(P625)-IF(LEN(P625)&gt;0,1,LEN(P625)))),UPPER(LEFT(Q625,1)),LOWER(RIGHT(Q625,LEN(Q625)-IF(LEN(Q625)&gt;0,1,LEN(Q625)))),UPPER(LEFT(R625,1)),LOWER(RIGHT(R625,LEN(R625)-IF(LEN(R625)&gt;0,1,LEN(R625)))),UPPER(LEFT(S625,1)),LOWER(RIGHT(S625,LEN(S625)-IF(LEN(S625)&gt;0,1,LEN(S625)))),UPPER(LEFT(T625,1)),LOWER(RIGHT(T625,LEN(T625)-IF(LEN(T625)&gt;0,1,LEN(T625)))),UPPER(LEFT(U625,1)),LOWER(RIGHT(U625,LEN(U625)-IF(LEN(U625)&gt;0,1,LEN(U625)))),UPPER(LEFT(V625,1)),LOWER(RIGHT(V625,LEN(V625)-IF(LEN(V625)&gt;0,1,LEN(V625)))))</f>
        <v>inputType</v>
      </c>
      <c r="X625" s="3" t="str">
        <f t="shared" ref="X625:X641" si="258">CONCATENATE("""",W625,"""",":","""","""",",")</f>
        <v>"inputType":"",</v>
      </c>
      <c r="Y625" s="22" t="str">
        <f t="shared" ref="Y625:Y637" si="259">CONCATENATE("public static String ",,B625,,"=","""",W625,""";")</f>
        <v>public static String INPUT_TYPE="inputType";</v>
      </c>
      <c r="Z625" s="7" t="str">
        <f t="shared" ref="Z625:Z641" si="260">CONCATENATE("private String ",W625,"=","""""",";")</f>
        <v>private String inputType="";</v>
      </c>
    </row>
    <row r="626" spans="2:26" ht="19.2" x14ac:dyDescent="0.45">
      <c r="B626" s="1" t="s">
        <v>258</v>
      </c>
      <c r="C626" s="1" t="s">
        <v>1</v>
      </c>
      <c r="D626" s="4">
        <v>222</v>
      </c>
      <c r="I626" t="str">
        <f t="shared" si="252"/>
        <v>ALTER TABLE TM_INPUT</v>
      </c>
      <c r="J626" t="str">
        <f t="shared" si="253"/>
        <v xml:space="preserve"> ADD  ORDER_NO VARCHAR(222);</v>
      </c>
      <c r="K626" s="21" t="str">
        <f t="shared" si="254"/>
        <v xml:space="preserve">  ALTER COLUMN   ORDER_NO VARCHAR(222);</v>
      </c>
      <c r="L626" s="12"/>
      <c r="M626" s="18" t="str">
        <f t="shared" si="255"/>
        <v>ORDER_NO,</v>
      </c>
      <c r="N626" s="5" t="str">
        <f t="shared" si="256"/>
        <v>ORDER_NO VARCHAR(222),</v>
      </c>
      <c r="O626" s="1" t="s">
        <v>259</v>
      </c>
      <c r="P626" t="s">
        <v>173</v>
      </c>
      <c r="W626" s="17" t="str">
        <f t="shared" si="257"/>
        <v>orderNo</v>
      </c>
      <c r="X626" s="3" t="str">
        <f t="shared" si="258"/>
        <v>"orderNo":"",</v>
      </c>
      <c r="Y626" s="22" t="str">
        <f t="shared" si="259"/>
        <v>public static String ORDER_NO="orderNo";</v>
      </c>
      <c r="Z626" s="7" t="str">
        <f t="shared" si="260"/>
        <v>private String orderNo="";</v>
      </c>
    </row>
    <row r="627" spans="2:26" ht="19.2" x14ac:dyDescent="0.45">
      <c r="B627" s="1" t="s">
        <v>549</v>
      </c>
      <c r="C627" s="1" t="s">
        <v>1</v>
      </c>
      <c r="D627" s="4">
        <v>222</v>
      </c>
      <c r="I627" t="str">
        <f t="shared" si="252"/>
        <v>ALTER TABLE TM_INPUT</v>
      </c>
      <c r="J627" t="str">
        <f t="shared" si="253"/>
        <v xml:space="preserve"> ADD  CELL_NO VARCHAR(222);</v>
      </c>
      <c r="K627" s="21" t="str">
        <f t="shared" si="254"/>
        <v xml:space="preserve">  ALTER COLUMN   CELL_NO VARCHAR(222);</v>
      </c>
      <c r="L627" s="12"/>
      <c r="M627" s="18" t="str">
        <f t="shared" si="255"/>
        <v>CELL_NO,</v>
      </c>
      <c r="N627" s="5" t="str">
        <f t="shared" si="256"/>
        <v>CELL_NO VARCHAR(222),</v>
      </c>
      <c r="O627" s="1" t="s">
        <v>553</v>
      </c>
      <c r="P627" t="s">
        <v>173</v>
      </c>
      <c r="W627" s="17" t="str">
        <f t="shared" si="257"/>
        <v>cellNo</v>
      </c>
      <c r="X627" s="3" t="str">
        <f t="shared" si="258"/>
        <v>"cellNo":"",</v>
      </c>
      <c r="Y627" s="22" t="str">
        <f t="shared" si="259"/>
        <v>public static String CELL_NO="cellNo";</v>
      </c>
      <c r="Z627" s="7" t="str">
        <f t="shared" si="260"/>
        <v>private String cellNo="";</v>
      </c>
    </row>
    <row r="628" spans="2:26" ht="19.2" x14ac:dyDescent="0.45">
      <c r="B628" s="1" t="s">
        <v>550</v>
      </c>
      <c r="C628" s="1" t="s">
        <v>1</v>
      </c>
      <c r="D628" s="4">
        <v>222</v>
      </c>
      <c r="I628" t="str">
        <f t="shared" si="252"/>
        <v>ALTER TABLE TM_INPUT</v>
      </c>
      <c r="J628" t="str">
        <f t="shared" si="253"/>
        <v xml:space="preserve"> ADD  ALIGN VARCHAR(222);</v>
      </c>
      <c r="K628" s="21" t="str">
        <f t="shared" si="254"/>
        <v xml:space="preserve">  ALTER COLUMN   ALIGN VARCHAR(222);</v>
      </c>
      <c r="L628" s="12"/>
      <c r="M628" s="18" t="str">
        <f t="shared" si="255"/>
        <v>ALIGN,</v>
      </c>
      <c r="N628" s="5" t="str">
        <f t="shared" si="256"/>
        <v>ALIGN VARCHAR(222),</v>
      </c>
      <c r="O628" s="1" t="s">
        <v>550</v>
      </c>
      <c r="W628" s="17" t="str">
        <f t="shared" si="257"/>
        <v>align</v>
      </c>
      <c r="X628" s="3" t="str">
        <f t="shared" si="258"/>
        <v>"align":"",</v>
      </c>
      <c r="Y628" s="22" t="str">
        <f t="shared" si="259"/>
        <v>public static String ALIGN="align";</v>
      </c>
      <c r="Z628" s="7" t="str">
        <f t="shared" si="260"/>
        <v>private String align="";</v>
      </c>
    </row>
    <row r="629" spans="2:26" ht="19.2" x14ac:dyDescent="0.45">
      <c r="B629" s="1" t="s">
        <v>551</v>
      </c>
      <c r="C629" s="1" t="s">
        <v>1</v>
      </c>
      <c r="D629" s="4">
        <v>4444</v>
      </c>
      <c r="I629" t="str">
        <f t="shared" si="252"/>
        <v>ALTER TABLE TM_INPUT</v>
      </c>
      <c r="J629" t="str">
        <f t="shared" si="253"/>
        <v xml:space="preserve"> ADD  CSS_STYLE VARCHAR(4444);</v>
      </c>
      <c r="K629" s="21" t="str">
        <f t="shared" si="254"/>
        <v xml:space="preserve">  ALTER COLUMN   CSS_STYLE VARCHAR(4444);</v>
      </c>
      <c r="L629" s="12"/>
      <c r="M629" s="18" t="str">
        <f t="shared" si="255"/>
        <v>CSS_STYLE,</v>
      </c>
      <c r="N629" s="5" t="str">
        <f t="shared" si="256"/>
        <v>CSS_STYLE VARCHAR(4444),</v>
      </c>
      <c r="O629" s="1" t="s">
        <v>554</v>
      </c>
      <c r="P629" t="s">
        <v>555</v>
      </c>
      <c r="W629" s="17" t="str">
        <f t="shared" si="257"/>
        <v>cssStyle</v>
      </c>
      <c r="X629" s="3" t="str">
        <f t="shared" si="258"/>
        <v>"cssStyle":"",</v>
      </c>
      <c r="Y629" s="22" t="str">
        <f t="shared" si="259"/>
        <v>public static String CSS_STYLE="cssStyle";</v>
      </c>
      <c r="Z629" s="7" t="str">
        <f t="shared" si="260"/>
        <v>private String cssStyle="";</v>
      </c>
    </row>
    <row r="630" spans="2:26" ht="19.2" x14ac:dyDescent="0.45">
      <c r="B630" s="1" t="s">
        <v>552</v>
      </c>
      <c r="C630" s="1" t="s">
        <v>1</v>
      </c>
      <c r="D630" s="4">
        <v>4444</v>
      </c>
      <c r="I630" t="str">
        <f t="shared" si="252"/>
        <v>ALTER TABLE TM_INPUT</v>
      </c>
      <c r="J630" t="str">
        <f t="shared" si="253"/>
        <v xml:space="preserve"> ADD  CSS_TEMPLATE_NAME VARCHAR(4444);</v>
      </c>
      <c r="K630" s="21" t="str">
        <f t="shared" si="254"/>
        <v xml:space="preserve">  ALTER COLUMN   CSS_TEMPLATE_NAME VARCHAR(4444);</v>
      </c>
      <c r="L630" s="12"/>
      <c r="M630" s="18" t="str">
        <f t="shared" si="255"/>
        <v>CSS_TEMPLATE_NAME,</v>
      </c>
      <c r="N630" s="5" t="str">
        <f t="shared" si="256"/>
        <v>CSS_TEMPLATE_NAME VARCHAR(4444),</v>
      </c>
      <c r="O630" s="1" t="s">
        <v>554</v>
      </c>
      <c r="P630" t="s">
        <v>556</v>
      </c>
      <c r="Q630" t="s">
        <v>0</v>
      </c>
      <c r="W630" s="17" t="str">
        <f t="shared" si="257"/>
        <v>cssTemplateName</v>
      </c>
      <c r="X630" s="3" t="str">
        <f t="shared" si="258"/>
        <v>"cssTemplateName":"",</v>
      </c>
      <c r="Y630" s="22" t="str">
        <f t="shared" si="259"/>
        <v>public static String CSS_TEMPLATE_NAME="cssTemplateName";</v>
      </c>
      <c r="Z630" s="7" t="str">
        <f t="shared" si="260"/>
        <v>private String cssTemplateName="";</v>
      </c>
    </row>
    <row r="631" spans="2:26" ht="19.2" x14ac:dyDescent="0.45">
      <c r="B631" s="1" t="s">
        <v>712</v>
      </c>
      <c r="C631" s="1" t="s">
        <v>701</v>
      </c>
      <c r="D631" s="4"/>
      <c r="I631" t="str">
        <f>I625</f>
        <v>ALTER TABLE TM_INPUT</v>
      </c>
      <c r="J631" t="str">
        <f>CONCATENATE(LEFT(CONCATENATE(" ADD "," ",N631,";"),LEN(CONCATENATE(" ADD "," ",N631,";"))-2),";")</f>
        <v xml:space="preserve"> ADD  INPUT_EVENT TEXT();</v>
      </c>
      <c r="K631" s="21" t="str">
        <f t="shared" si="254"/>
        <v xml:space="preserve">  ALTER COLUMN   INPUT_EVENT TEXT();</v>
      </c>
      <c r="L631" s="12"/>
      <c r="M631" s="18" t="str">
        <f t="shared" si="255"/>
        <v>INPUT_EVENT,</v>
      </c>
      <c r="N631" s="5" t="str">
        <f t="shared" si="256"/>
        <v>INPUT_EVENT TEXT(),</v>
      </c>
      <c r="O631" s="1" t="s">
        <v>13</v>
      </c>
      <c r="P631" t="s">
        <v>708</v>
      </c>
      <c r="W631" s="17" t="str">
        <f t="shared" si="257"/>
        <v>inputEvent</v>
      </c>
      <c r="X631" s="3" t="str">
        <f t="shared" si="258"/>
        <v>"inputEvent":"",</v>
      </c>
      <c r="Y631" s="22" t="str">
        <f t="shared" si="259"/>
        <v>public static String INPUT_EVENT="inputEvent";</v>
      </c>
      <c r="Z631" s="7" t="str">
        <f t="shared" si="260"/>
        <v>private String inputEvent="";</v>
      </c>
    </row>
    <row r="632" spans="2:26" ht="19.2" x14ac:dyDescent="0.45">
      <c r="B632" s="1" t="s">
        <v>709</v>
      </c>
      <c r="C632" s="1" t="s">
        <v>701</v>
      </c>
      <c r="D632" s="4"/>
      <c r="I632" t="str">
        <f>I626</f>
        <v>ALTER TABLE TM_INPUT</v>
      </c>
      <c r="J632" t="str">
        <f>CONCATENATE(LEFT(CONCATENATE(" ADD "," ",N632,";"),LEN(CONCATENATE(" ADD "," ",N632,";"))-2),";")</f>
        <v xml:space="preserve"> ADD  ACTION TEXT();</v>
      </c>
      <c r="K632" s="21" t="str">
        <f t="shared" si="254"/>
        <v xml:space="preserve">  ALTER COLUMN   ACTION TEXT();</v>
      </c>
      <c r="L632" s="12"/>
      <c r="M632" s="18" t="str">
        <f t="shared" si="255"/>
        <v>ACTION,</v>
      </c>
      <c r="N632" s="5" t="str">
        <f t="shared" si="256"/>
        <v>ACTION TEXT(),</v>
      </c>
      <c r="O632" s="1" t="s">
        <v>709</v>
      </c>
      <c r="P632" t="s">
        <v>395</v>
      </c>
      <c r="W632" s="17" t="str">
        <f t="shared" si="257"/>
        <v xml:space="preserve">action </v>
      </c>
      <c r="X632" s="3" t="str">
        <f t="shared" si="258"/>
        <v>"action ":"",</v>
      </c>
      <c r="Y632" s="22" t="str">
        <f t="shared" si="259"/>
        <v>public static String ACTION="action ";</v>
      </c>
      <c r="Z632" s="7" t="str">
        <f t="shared" si="260"/>
        <v>private String action ="";</v>
      </c>
    </row>
    <row r="633" spans="2:26" ht="19.2" x14ac:dyDescent="0.45">
      <c r="B633" s="1" t="s">
        <v>710</v>
      </c>
      <c r="C633" s="1" t="s">
        <v>701</v>
      </c>
      <c r="D633" s="4"/>
      <c r="I633" t="str">
        <f t="shared" si="252"/>
        <v>ALTER TABLE TM_INPUT</v>
      </c>
      <c r="J633" t="str">
        <f>CONCATENATE(LEFT(CONCATENATE(" ADD "," ",N633,";"),LEN(CONCATENATE(" ADD "," ",N633,";"))-2),";")</f>
        <v xml:space="preserve"> ADD  SECTION TEXT();</v>
      </c>
      <c r="K633" s="21" t="str">
        <f t="shared" si="254"/>
        <v xml:space="preserve">  ALTER COLUMN   SECTION TEXT();</v>
      </c>
      <c r="L633" s="12"/>
      <c r="M633" s="18" t="str">
        <f t="shared" si="255"/>
        <v>SECTION,</v>
      </c>
      <c r="N633" s="5" t="str">
        <f t="shared" si="256"/>
        <v>SECTION TEXT(),</v>
      </c>
      <c r="O633" s="1" t="s">
        <v>710</v>
      </c>
      <c r="W633" s="17" t="str">
        <f t="shared" si="257"/>
        <v>section</v>
      </c>
      <c r="X633" s="3" t="str">
        <f t="shared" si="258"/>
        <v>"section":"",</v>
      </c>
      <c r="Y633" s="22" t="str">
        <f t="shared" si="259"/>
        <v>public static String SECTION="section";</v>
      </c>
      <c r="Z633" s="7" t="str">
        <f t="shared" si="260"/>
        <v>private String section="";</v>
      </c>
    </row>
    <row r="634" spans="2:26" ht="19.2" x14ac:dyDescent="0.45">
      <c r="B634" s="1" t="s">
        <v>711</v>
      </c>
      <c r="C634" s="1" t="s">
        <v>701</v>
      </c>
      <c r="D634" s="4"/>
      <c r="I634" t="str">
        <f t="shared" si="252"/>
        <v>ALTER TABLE TM_INPUT</v>
      </c>
      <c r="J634" t="str">
        <f>CONCATENATE(LEFT(CONCATENATE(" ADD "," ",N634,";"),LEN(CONCATENATE(" ADD "," ",N634,";"))-2),";")</f>
        <v xml:space="preserve"> ADD  INPUT_PARAM TEXT();</v>
      </c>
      <c r="K634" s="21" t="str">
        <f t="shared" si="254"/>
        <v xml:space="preserve">  ALTER COLUMN   INPUT_PARAM TEXT();</v>
      </c>
      <c r="L634" s="12"/>
      <c r="M634" s="18" t="str">
        <f t="shared" si="255"/>
        <v>INPUT_PARAM,</v>
      </c>
      <c r="N634" s="5" t="str">
        <f t="shared" si="256"/>
        <v>INPUT_PARAM TEXT(),</v>
      </c>
      <c r="O634" s="1" t="s">
        <v>13</v>
      </c>
      <c r="P634" t="s">
        <v>102</v>
      </c>
      <c r="W634" s="17" t="str">
        <f t="shared" si="257"/>
        <v>inputParam</v>
      </c>
      <c r="X634" s="3" t="str">
        <f t="shared" si="258"/>
        <v>"inputParam":"",</v>
      </c>
      <c r="Y634" s="22" t="str">
        <f t="shared" si="259"/>
        <v>public static String INPUT_PARAM="inputParam";</v>
      </c>
      <c r="Z634" s="7" t="str">
        <f t="shared" si="260"/>
        <v>private String inputParam="";</v>
      </c>
    </row>
    <row r="635" spans="2:26" ht="19.2" x14ac:dyDescent="0.45">
      <c r="B635" s="1" t="s">
        <v>97</v>
      </c>
      <c r="C635" s="1" t="s">
        <v>1</v>
      </c>
      <c r="D635" s="4">
        <v>44</v>
      </c>
      <c r="I635" t="str">
        <f>I629</f>
        <v>ALTER TABLE TM_INPUT</v>
      </c>
      <c r="J635" t="str">
        <f t="shared" si="253"/>
        <v xml:space="preserve"> ADD  PARAM_1 VARCHAR(44);</v>
      </c>
      <c r="K635" s="21" t="str">
        <f t="shared" si="254"/>
        <v xml:space="preserve">  ALTER COLUMN   PARAM_1 VARCHAR(44);</v>
      </c>
      <c r="L635" s="12"/>
      <c r="M635" s="18" t="str">
        <f t="shared" si="255"/>
        <v>PARAM_1,</v>
      </c>
      <c r="N635" s="5" t="str">
        <f t="shared" si="256"/>
        <v>PARAM_1 VARCHAR(44),</v>
      </c>
      <c r="O635" s="1" t="s">
        <v>102</v>
      </c>
      <c r="P635">
        <v>1</v>
      </c>
      <c r="W635" s="17" t="str">
        <f t="shared" si="257"/>
        <v>param1</v>
      </c>
      <c r="X635" s="3" t="str">
        <f t="shared" si="258"/>
        <v>"param1":"",</v>
      </c>
      <c r="Y635" s="22" t="str">
        <f t="shared" si="259"/>
        <v>public static String PARAM_1="param1";</v>
      </c>
      <c r="Z635" s="7" t="str">
        <f t="shared" si="260"/>
        <v>private String param1="";</v>
      </c>
    </row>
    <row r="636" spans="2:26" ht="19.2" x14ac:dyDescent="0.45">
      <c r="B636" s="1" t="s">
        <v>98</v>
      </c>
      <c r="C636" s="1" t="s">
        <v>1</v>
      </c>
      <c r="D636" s="4">
        <v>44</v>
      </c>
      <c r="I636" t="str">
        <f>I630</f>
        <v>ALTER TABLE TM_INPUT</v>
      </c>
      <c r="J636" t="str">
        <f t="shared" si="253"/>
        <v xml:space="preserve"> ADD  PARAM_2 VARCHAR(44);</v>
      </c>
      <c r="K636" s="21" t="str">
        <f t="shared" si="254"/>
        <v xml:space="preserve">  ALTER COLUMN   PARAM_2 VARCHAR(44);</v>
      </c>
      <c r="L636" s="12"/>
      <c r="M636" s="18" t="str">
        <f t="shared" si="255"/>
        <v>PARAM_2,</v>
      </c>
      <c r="N636" s="5" t="str">
        <f t="shared" si="256"/>
        <v>PARAM_2 VARCHAR(44),</v>
      </c>
      <c r="O636" s="1" t="s">
        <v>102</v>
      </c>
      <c r="P636">
        <v>2</v>
      </c>
      <c r="W636" s="17" t="str">
        <f t="shared" si="257"/>
        <v>param2</v>
      </c>
      <c r="X636" s="3" t="str">
        <f t="shared" si="258"/>
        <v>"param2":"",</v>
      </c>
      <c r="Y636" s="22" t="str">
        <f t="shared" si="259"/>
        <v>public static String PARAM_2="param2";</v>
      </c>
      <c r="Z636" s="7" t="str">
        <f t="shared" si="260"/>
        <v>private String param2="";</v>
      </c>
    </row>
    <row r="637" spans="2:26" ht="19.2" x14ac:dyDescent="0.45">
      <c r="B637" s="1" t="s">
        <v>99</v>
      </c>
      <c r="C637" s="1" t="s">
        <v>1</v>
      </c>
      <c r="D637" s="4">
        <v>4000</v>
      </c>
      <c r="I637" t="str">
        <f t="shared" si="252"/>
        <v>ALTER TABLE TM_INPUT</v>
      </c>
      <c r="J637" t="str">
        <f t="shared" si="253"/>
        <v xml:space="preserve"> ADD  PARAM_3 VARCHAR(4000);</v>
      </c>
      <c r="K637" s="21" t="str">
        <f t="shared" si="254"/>
        <v xml:space="preserve">  ALTER COLUMN   PARAM_3 VARCHAR(4000);</v>
      </c>
      <c r="L637" s="12"/>
      <c r="M637" s="18" t="str">
        <f t="shared" si="255"/>
        <v>PARAM_3,</v>
      </c>
      <c r="N637" s="5" t="str">
        <f t="shared" si="256"/>
        <v>PARAM_3 VARCHAR(4000),</v>
      </c>
      <c r="O637" s="1" t="s">
        <v>102</v>
      </c>
      <c r="P637">
        <v>3</v>
      </c>
      <c r="W637" s="17" t="str">
        <f t="shared" si="257"/>
        <v>param3</v>
      </c>
      <c r="X637" s="3" t="str">
        <f t="shared" si="258"/>
        <v>"param3":"",</v>
      </c>
      <c r="Y637" s="22" t="str">
        <f t="shared" si="259"/>
        <v>public static String PARAM_3="param3";</v>
      </c>
      <c r="Z637" s="7" t="str">
        <f t="shared" si="260"/>
        <v>private String param3="";</v>
      </c>
    </row>
    <row r="638" spans="2:26" ht="19.2" x14ac:dyDescent="0.45">
      <c r="B638" s="1" t="s">
        <v>101</v>
      </c>
      <c r="C638" s="1" t="s">
        <v>1</v>
      </c>
      <c r="D638" s="4">
        <v>4000</v>
      </c>
      <c r="I638" t="str">
        <f t="shared" si="252"/>
        <v>ALTER TABLE TM_INPUT</v>
      </c>
      <c r="J638" t="str">
        <f t="shared" si="253"/>
        <v xml:space="preserve"> ADD  SELECT_FROM_INPUT_ID VARCHAR(4000);</v>
      </c>
      <c r="K638" s="21" t="str">
        <f t="shared" si="254"/>
        <v xml:space="preserve">  ALTER COLUMN   SELECT_FROM_INPUT_ID VARCHAR(4000);</v>
      </c>
      <c r="L638" s="12"/>
      <c r="M638" s="18" t="str">
        <f>CONCATENATE(B639,",")</f>
        <v>SELECT_FROM_INPUT_ID,</v>
      </c>
      <c r="N638" s="5" t="str">
        <f>CONCATENATE(B639," ",C638,"(",D638,")",",")</f>
        <v>SELECT_FROM_INPUT_ID VARCHAR(4000),</v>
      </c>
      <c r="O638" s="1" t="s">
        <v>102</v>
      </c>
      <c r="P638">
        <v>4</v>
      </c>
      <c r="W638" s="17" t="str">
        <f t="shared" si="257"/>
        <v>param4</v>
      </c>
      <c r="X638" s="3" t="str">
        <f t="shared" si="258"/>
        <v>"param4":"",</v>
      </c>
      <c r="Y638" s="22" t="str">
        <f>CONCATENATE("public static String ",,B639,,"=","""",W638,""";")</f>
        <v>public static String SELECT_FROM_INPUT_ID="param4";</v>
      </c>
      <c r="Z638" s="7" t="str">
        <f t="shared" si="260"/>
        <v>private String param4="";</v>
      </c>
    </row>
    <row r="639" spans="2:26" ht="19.2" x14ac:dyDescent="0.45">
      <c r="B639" s="1" t="s">
        <v>804</v>
      </c>
      <c r="C639" s="1" t="s">
        <v>1</v>
      </c>
      <c r="D639" s="4">
        <v>30</v>
      </c>
      <c r="I639" t="str">
        <f>I633</f>
        <v>ALTER TABLE TM_INPUT</v>
      </c>
      <c r="J639" t="str">
        <f t="shared" si="253"/>
        <v xml:space="preserve"> ADD  SELECT_FROM_BACKLOG_ID VARCHAR(30);</v>
      </c>
      <c r="K639" s="21" t="str">
        <f t="shared" si="254"/>
        <v xml:space="preserve">  ALTER COLUMN   SELECT_FROM_BACKLOG_ID VARCHAR(30);</v>
      </c>
      <c r="L639" s="12"/>
      <c r="M639" s="18" t="str">
        <f>CONCATENATE(B640,",")</f>
        <v>SELECT_FROM_BACKLOG_ID,</v>
      </c>
      <c r="N639" s="5" t="str">
        <f>CONCATENATE(B640," ",C639,"(",D639,")",",")</f>
        <v>SELECT_FROM_BACKLOG_ID VARCHAR(30),</v>
      </c>
      <c r="O639" s="1" t="s">
        <v>578</v>
      </c>
      <c r="P639" t="s">
        <v>663</v>
      </c>
      <c r="Q639" t="s">
        <v>13</v>
      </c>
      <c r="R639" t="s">
        <v>2</v>
      </c>
      <c r="W639" s="17" t="str">
        <f t="shared" si="257"/>
        <v>selectFromInputId</v>
      </c>
      <c r="X639" s="3" t="str">
        <f t="shared" si="258"/>
        <v>"selectFromInputId":"",</v>
      </c>
      <c r="Y639" s="22" t="str">
        <f>CONCATENATE("public static String ",,B640,,"=","""",W639,""";")</f>
        <v>public static String SELECT_FROM_BACKLOG_ID="selectFromInputId";</v>
      </c>
      <c r="Z639" s="7" t="str">
        <f t="shared" si="260"/>
        <v>private String selectFromInputId="";</v>
      </c>
    </row>
    <row r="640" spans="2:26" ht="19.2" x14ac:dyDescent="0.45">
      <c r="B640" s="1" t="s">
        <v>805</v>
      </c>
      <c r="C640" s="1" t="s">
        <v>1</v>
      </c>
      <c r="D640" s="4">
        <v>30</v>
      </c>
      <c r="I640" t="str">
        <f t="shared" si="252"/>
        <v>ALTER TABLE TM_INPUT</v>
      </c>
      <c r="J640" t="str">
        <f t="shared" si="253"/>
        <v xml:space="preserve"> ADD  SELECT_FROM_PROJECT_ID VARCHAR(30);</v>
      </c>
      <c r="K640" s="21" t="str">
        <f t="shared" si="254"/>
        <v xml:space="preserve">  ALTER COLUMN   SELECT_FROM_PROJECT_ID VARCHAR(30);</v>
      </c>
      <c r="L640" s="12"/>
      <c r="M640" s="18" t="str">
        <f>CONCATENATE(B641,",")</f>
        <v>SELECT_FROM_PROJECT_ID,</v>
      </c>
      <c r="N640" s="5" t="str">
        <f>CONCATENATE(B641," ",C640,"(",D640,")",",")</f>
        <v>SELECT_FROM_PROJECT_ID VARCHAR(30),</v>
      </c>
      <c r="O640" s="1" t="s">
        <v>578</v>
      </c>
      <c r="P640" t="s">
        <v>663</v>
      </c>
      <c r="Q640" t="s">
        <v>354</v>
      </c>
      <c r="R640" t="s">
        <v>2</v>
      </c>
      <c r="W640" s="17" t="str">
        <f t="shared" si="257"/>
        <v>selectFromBacklogId</v>
      </c>
      <c r="X640" s="3" t="str">
        <f t="shared" si="258"/>
        <v>"selectFromBacklogId":"",</v>
      </c>
      <c r="Y640" s="22" t="str">
        <f>CONCATENATE("public static String ",,B641,,"=","""",W640,""";")</f>
        <v>public static String SELECT_FROM_PROJECT_ID="selectFromBacklogId";</v>
      </c>
      <c r="Z640" s="7" t="str">
        <f t="shared" si="260"/>
        <v>private String selectFromBacklogId="";</v>
      </c>
    </row>
    <row r="641" spans="2:26" ht="19.2" x14ac:dyDescent="0.45">
      <c r="B641" s="1" t="s">
        <v>806</v>
      </c>
      <c r="C641" s="1" t="s">
        <v>1</v>
      </c>
      <c r="D641" s="4">
        <v>30</v>
      </c>
      <c r="I641" t="str">
        <f>I635</f>
        <v>ALTER TABLE TM_INPUT</v>
      </c>
      <c r="J641" t="e">
        <f t="shared" si="253"/>
        <v>#REF!</v>
      </c>
      <c r="K641" s="21" t="e">
        <f t="shared" si="254"/>
        <v>#REF!</v>
      </c>
      <c r="L641" s="12"/>
      <c r="M641" s="18" t="e">
        <f>CONCATENATE(#REF!,",")</f>
        <v>#REF!</v>
      </c>
      <c r="N641" s="5" t="e">
        <f>CONCATENATE(#REF!," ",C641,"(",D641,")",",")</f>
        <v>#REF!</v>
      </c>
      <c r="O641" s="1" t="s">
        <v>578</v>
      </c>
      <c r="P641" t="s">
        <v>663</v>
      </c>
      <c r="Q641" t="s">
        <v>288</v>
      </c>
      <c r="R641" t="s">
        <v>2</v>
      </c>
      <c r="W641" s="17" t="str">
        <f t="shared" si="257"/>
        <v>selectFromProjectId</v>
      </c>
      <c r="X641" s="3" t="str">
        <f t="shared" si="258"/>
        <v>"selectFromProjectId":"",</v>
      </c>
      <c r="Y641" s="22" t="e">
        <f>CONCATENATE("public static String ",,#REF!,,"=","""",W641,""";")</f>
        <v>#REF!</v>
      </c>
      <c r="Z641" s="7" t="str">
        <f t="shared" si="260"/>
        <v>private String selectFromProjectId="";</v>
      </c>
    </row>
    <row r="642" spans="2:26" ht="19.2" x14ac:dyDescent="0.45">
      <c r="B642" s="1" t="s">
        <v>807</v>
      </c>
      <c r="C642" s="1" t="s">
        <v>701</v>
      </c>
      <c r="D642" s="4"/>
      <c r="I642" t="str">
        <f>I636</f>
        <v>ALTER TABLE TM_INPUT</v>
      </c>
      <c r="J642" t="str">
        <f t="shared" si="253"/>
        <v xml:space="preserve"> ADD  SEND_TO_INPUT_ID TEXT();</v>
      </c>
      <c r="K642" s="21" t="str">
        <f t="shared" ref="K642:K647" si="261">CONCATENATE(LEFT(CONCATENATE("  ALTER COLUMN  "," ",N642,";"),LEN(CONCATENATE("  ALTER COLUMN  "," ",N642,";"))-2),";")</f>
        <v xml:space="preserve">  ALTER COLUMN   SEND_TO_INPUT_ID TEXT();</v>
      </c>
      <c r="L642" s="12"/>
      <c r="M642" s="18" t="str">
        <f t="shared" ref="M642:M647" si="262">CONCATENATE(B642,",")</f>
        <v>SEND_TO_INPUT_ID,</v>
      </c>
      <c r="N642" s="5" t="str">
        <f t="shared" ref="N642:N647" si="263">CONCATENATE(B642," ",C642,"(",D642,")",",")</f>
        <v>SEND_TO_INPUT_ID TEXT(),</v>
      </c>
      <c r="O642" s="1" t="s">
        <v>810</v>
      </c>
      <c r="P642" t="s">
        <v>811</v>
      </c>
      <c r="Q642" t="s">
        <v>13</v>
      </c>
      <c r="R642" t="s">
        <v>2</v>
      </c>
      <c r="W642" s="17" t="str">
        <f t="shared" ref="W642:W647" si="264">CONCATENATE(,LOWER(O642),UPPER(LEFT(P642,1)),LOWER(RIGHT(P642,LEN(P642)-IF(LEN(P642)&gt;0,1,LEN(P642)))),UPPER(LEFT(Q642,1)),LOWER(RIGHT(Q642,LEN(Q642)-IF(LEN(Q642)&gt;0,1,LEN(Q642)))),UPPER(LEFT(R642,1)),LOWER(RIGHT(R642,LEN(R642)-IF(LEN(R642)&gt;0,1,LEN(R642)))),UPPER(LEFT(S642,1)),LOWER(RIGHT(S642,LEN(S642)-IF(LEN(S642)&gt;0,1,LEN(S642)))),UPPER(LEFT(T642,1)),LOWER(RIGHT(T642,LEN(T642)-IF(LEN(T642)&gt;0,1,LEN(T642)))),UPPER(LEFT(U642,1)),LOWER(RIGHT(U642,LEN(U642)-IF(LEN(U642)&gt;0,1,LEN(U642)))),UPPER(LEFT(V642,1)),LOWER(RIGHT(V642,LEN(V642)-IF(LEN(V642)&gt;0,1,LEN(V642)))))</f>
        <v>sendToInputId</v>
      </c>
      <c r="X642" s="3" t="str">
        <f t="shared" ref="X642:X647" si="265">CONCATENATE("""",W642,"""",":","""","""",",")</f>
        <v>"sendToInputId":"",</v>
      </c>
      <c r="Y642" s="22" t="str">
        <f t="shared" ref="Y642:Y647" si="266">CONCATENATE("public static String ",,B642,,"=","""",W642,""";")</f>
        <v>public static String SEND_TO_INPUT_ID="sendToInputId";</v>
      </c>
      <c r="Z642" s="7" t="str">
        <f t="shared" ref="Z642:Z647" si="267">CONCATENATE("private String ",W642,"=","""""",";")</f>
        <v>private String sendToInputId="";</v>
      </c>
    </row>
    <row r="643" spans="2:26" ht="19.2" x14ac:dyDescent="0.45">
      <c r="B643" s="1" t="s">
        <v>808</v>
      </c>
      <c r="C643" s="1" t="s">
        <v>701</v>
      </c>
      <c r="D643" s="4"/>
      <c r="I643" t="str">
        <f t="shared" si="252"/>
        <v>ALTER TABLE TM_INPUT</v>
      </c>
      <c r="J643" t="str">
        <f t="shared" si="253"/>
        <v xml:space="preserve"> ADD  SEND_TO_BACKLOG_ID TEXT();</v>
      </c>
      <c r="K643" s="21" t="str">
        <f t="shared" si="261"/>
        <v xml:space="preserve">  ALTER COLUMN   SEND_TO_BACKLOG_ID TEXT();</v>
      </c>
      <c r="L643" s="12"/>
      <c r="M643" s="18" t="str">
        <f t="shared" si="262"/>
        <v>SEND_TO_BACKLOG_ID,</v>
      </c>
      <c r="N643" s="5" t="str">
        <f t="shared" si="263"/>
        <v>SEND_TO_BACKLOG_ID TEXT(),</v>
      </c>
      <c r="O643" s="1" t="s">
        <v>810</v>
      </c>
      <c r="P643" t="s">
        <v>811</v>
      </c>
      <c r="Q643" t="s">
        <v>354</v>
      </c>
      <c r="R643" t="s">
        <v>2</v>
      </c>
      <c r="W643" s="17" t="str">
        <f t="shared" si="264"/>
        <v>sendToBacklogId</v>
      </c>
      <c r="X643" s="3" t="str">
        <f t="shared" si="265"/>
        <v>"sendToBacklogId":"",</v>
      </c>
      <c r="Y643" s="22" t="str">
        <f t="shared" si="266"/>
        <v>public static String SEND_TO_BACKLOG_ID="sendToBacklogId";</v>
      </c>
      <c r="Z643" s="7" t="str">
        <f t="shared" si="267"/>
        <v>private String sendToBacklogId="";</v>
      </c>
    </row>
    <row r="644" spans="2:26" ht="19.2" x14ac:dyDescent="0.45">
      <c r="B644" s="1" t="s">
        <v>809</v>
      </c>
      <c r="C644" s="1" t="s">
        <v>701</v>
      </c>
      <c r="D644" s="4"/>
      <c r="I644" t="str">
        <f t="shared" si="252"/>
        <v>ALTER TABLE TM_INPUT</v>
      </c>
      <c r="J644" t="str">
        <f t="shared" si="253"/>
        <v xml:space="preserve"> ADD  SEND_TO_PROJECT_ID TEXT();</v>
      </c>
      <c r="K644" s="21" t="str">
        <f t="shared" si="261"/>
        <v xml:space="preserve">  ALTER COLUMN   SEND_TO_PROJECT_ID TEXT();</v>
      </c>
      <c r="L644" s="12"/>
      <c r="M644" s="18" t="str">
        <f t="shared" si="262"/>
        <v>SEND_TO_PROJECT_ID,</v>
      </c>
      <c r="N644" s="5" t="str">
        <f t="shared" si="263"/>
        <v>SEND_TO_PROJECT_ID TEXT(),</v>
      </c>
      <c r="O644" s="1" t="s">
        <v>810</v>
      </c>
      <c r="P644" t="s">
        <v>811</v>
      </c>
      <c r="Q644" t="s">
        <v>288</v>
      </c>
      <c r="R644" t="s">
        <v>2</v>
      </c>
      <c r="W644" s="17" t="str">
        <f t="shared" si="264"/>
        <v>sendToProjectId</v>
      </c>
      <c r="X644" s="3" t="str">
        <f t="shared" si="265"/>
        <v>"sendToProjectId":"",</v>
      </c>
      <c r="Y644" s="22" t="str">
        <f t="shared" si="266"/>
        <v>public static String SEND_TO_PROJECT_ID="sendToProjectId";</v>
      </c>
      <c r="Z644" s="7" t="str">
        <f t="shared" si="267"/>
        <v>private String sendToProjectId="";</v>
      </c>
    </row>
    <row r="645" spans="2:26" ht="19.2" x14ac:dyDescent="0.45">
      <c r="B645" s="1" t="s">
        <v>820</v>
      </c>
      <c r="C645" s="1" t="s">
        <v>701</v>
      </c>
      <c r="D645" s="4"/>
      <c r="I645" t="str">
        <f>I636</f>
        <v>ALTER TABLE TM_INPUT</v>
      </c>
      <c r="J645" t="str">
        <f t="shared" si="253"/>
        <v xml:space="preserve"> ADD  SELECT_FROM_DB_ID TEXT();</v>
      </c>
      <c r="K645" s="21" t="str">
        <f t="shared" si="261"/>
        <v xml:space="preserve">  ALTER COLUMN   SELECT_FROM_DB_ID TEXT();</v>
      </c>
      <c r="L645" s="12"/>
      <c r="M645" s="18" t="str">
        <f t="shared" si="262"/>
        <v>SELECT_FROM_DB_ID,</v>
      </c>
      <c r="N645" s="5" t="str">
        <f t="shared" si="263"/>
        <v>SELECT_FROM_DB_ID TEXT(),</v>
      </c>
      <c r="O645" s="1" t="s">
        <v>578</v>
      </c>
      <c r="P645" t="s">
        <v>663</v>
      </c>
      <c r="Q645" t="s">
        <v>210</v>
      </c>
      <c r="R645" t="s">
        <v>2</v>
      </c>
      <c r="W645" s="17" t="str">
        <f t="shared" si="264"/>
        <v>selectFromDbId</v>
      </c>
      <c r="X645" s="3" t="str">
        <f t="shared" si="265"/>
        <v>"selectFromDbId":"",</v>
      </c>
      <c r="Y645" s="22" t="str">
        <f t="shared" si="266"/>
        <v>public static String SELECT_FROM_DB_ID="selectFromDbId";</v>
      </c>
      <c r="Z645" s="7" t="str">
        <f t="shared" si="267"/>
        <v>private String selectFromDbId="";</v>
      </c>
    </row>
    <row r="646" spans="2:26" ht="19.2" x14ac:dyDescent="0.45">
      <c r="B646" s="1" t="s">
        <v>821</v>
      </c>
      <c r="C646" s="1" t="s">
        <v>701</v>
      </c>
      <c r="D646" s="4"/>
      <c r="I646" t="str">
        <f>I641</f>
        <v>ALTER TABLE TM_INPUT</v>
      </c>
      <c r="J646" t="str">
        <f t="shared" si="253"/>
        <v xml:space="preserve"> ADD  SELECT_FROM_TABLE_ID TEXT();</v>
      </c>
      <c r="K646" s="21" t="str">
        <f t="shared" si="261"/>
        <v xml:space="preserve">  ALTER COLUMN   SELECT_FROM_TABLE_ID TEXT();</v>
      </c>
      <c r="L646" s="12"/>
      <c r="M646" s="18" t="str">
        <f t="shared" si="262"/>
        <v>SELECT_FROM_TABLE_ID,</v>
      </c>
      <c r="N646" s="5" t="str">
        <f t="shared" si="263"/>
        <v>SELECT_FROM_TABLE_ID TEXT(),</v>
      </c>
      <c r="O646" s="1" t="s">
        <v>578</v>
      </c>
      <c r="P646" t="s">
        <v>663</v>
      </c>
      <c r="Q646" t="s">
        <v>220</v>
      </c>
      <c r="R646" t="s">
        <v>2</v>
      </c>
      <c r="W646" s="17" t="str">
        <f t="shared" si="264"/>
        <v>selectFromTableId</v>
      </c>
      <c r="X646" s="3" t="str">
        <f t="shared" si="265"/>
        <v>"selectFromTableId":"",</v>
      </c>
      <c r="Y646" s="22" t="str">
        <f t="shared" si="266"/>
        <v>public static String SELECT_FROM_TABLE_ID="selectFromTableId";</v>
      </c>
      <c r="Z646" s="7" t="str">
        <f t="shared" si="267"/>
        <v>private String selectFromTableId="";</v>
      </c>
    </row>
    <row r="647" spans="2:26" ht="19.2" x14ac:dyDescent="0.45">
      <c r="B647" s="1" t="s">
        <v>822</v>
      </c>
      <c r="C647" s="1" t="s">
        <v>701</v>
      </c>
      <c r="D647" s="4"/>
      <c r="I647" t="str">
        <f t="shared" si="252"/>
        <v>ALTER TABLE TM_INPUT</v>
      </c>
      <c r="J647" t="str">
        <f t="shared" si="253"/>
        <v xml:space="preserve"> ADD  SELECT_FROM_FIELD_ID TEXT();</v>
      </c>
      <c r="K647" s="21" t="str">
        <f t="shared" si="261"/>
        <v xml:space="preserve">  ALTER COLUMN   SELECT_FROM_FIELD_ID TEXT();</v>
      </c>
      <c r="L647" s="12"/>
      <c r="M647" s="18" t="str">
        <f t="shared" si="262"/>
        <v>SELECT_FROM_FIELD_ID,</v>
      </c>
      <c r="N647" s="5" t="str">
        <f t="shared" si="263"/>
        <v>SELECT_FROM_FIELD_ID TEXT(),</v>
      </c>
      <c r="O647" s="1" t="s">
        <v>578</v>
      </c>
      <c r="P647" t="s">
        <v>663</v>
      </c>
      <c r="Q647" t="s">
        <v>60</v>
      </c>
      <c r="R647" t="s">
        <v>2</v>
      </c>
      <c r="W647" s="17" t="str">
        <f t="shared" si="264"/>
        <v>selectFromFieldId</v>
      </c>
      <c r="X647" s="3" t="str">
        <f t="shared" si="265"/>
        <v>"selectFromFieldId":"",</v>
      </c>
      <c r="Y647" s="22" t="str">
        <f t="shared" si="266"/>
        <v>public static String SELECT_FROM_FIELD_ID="selectFromFieldId";</v>
      </c>
      <c r="Z647" s="7" t="str">
        <f t="shared" si="267"/>
        <v>private String selectFromFieldId="";</v>
      </c>
    </row>
    <row r="648" spans="2:26" ht="19.2" x14ac:dyDescent="0.45">
      <c r="B648" s="1" t="s">
        <v>823</v>
      </c>
      <c r="C648" s="1" t="s">
        <v>701</v>
      </c>
      <c r="D648" s="4"/>
      <c r="I648" t="str">
        <f>I639</f>
        <v>ALTER TABLE TM_INPUT</v>
      </c>
      <c r="J648" t="str">
        <f>CONCATENATE(LEFT(CONCATENATE(" ADD "," ",N648,";"),LEN(CONCATENATE(" ADD "," ",N648,";"))-2),";")</f>
        <v xml:space="preserve"> ADD  SEND_TO_DB_ID TEXT();</v>
      </c>
      <c r="K648" s="21" t="str">
        <f>CONCATENATE(LEFT(CONCATENATE("  ALTER COLUMN  "," ",N648,";"),LEN(CONCATENATE("  ALTER COLUMN  "," ",N648,";"))-2),";")</f>
        <v xml:space="preserve">  ALTER COLUMN   SEND_TO_DB_ID TEXT();</v>
      </c>
      <c r="L648" s="12"/>
      <c r="M648" s="18" t="str">
        <f>CONCATENATE(B648,",")</f>
        <v>SEND_TO_DB_ID,</v>
      </c>
      <c r="N648" s="5" t="str">
        <f>CONCATENATE(B648," ",C648,"(",D648,")",",")</f>
        <v>SEND_TO_DB_ID TEXT(),</v>
      </c>
      <c r="O648" s="1" t="s">
        <v>810</v>
      </c>
      <c r="P648" t="s">
        <v>811</v>
      </c>
      <c r="Q648" t="s">
        <v>210</v>
      </c>
      <c r="R648" t="s">
        <v>2</v>
      </c>
      <c r="W648" s="17" t="str">
        <f>CONCATENATE(,LOWER(O648),UPPER(LEFT(P648,1)),LOWER(RIGHT(P648,LEN(P648)-IF(LEN(P648)&gt;0,1,LEN(P648)))),UPPER(LEFT(Q648,1)),LOWER(RIGHT(Q648,LEN(Q648)-IF(LEN(Q648)&gt;0,1,LEN(Q648)))),UPPER(LEFT(R648,1)),LOWER(RIGHT(R648,LEN(R648)-IF(LEN(R648)&gt;0,1,LEN(R648)))),UPPER(LEFT(S648,1)),LOWER(RIGHT(S648,LEN(S648)-IF(LEN(S648)&gt;0,1,LEN(S648)))),UPPER(LEFT(T648,1)),LOWER(RIGHT(T648,LEN(T648)-IF(LEN(T648)&gt;0,1,LEN(T648)))),UPPER(LEFT(U648,1)),LOWER(RIGHT(U648,LEN(U648)-IF(LEN(U648)&gt;0,1,LEN(U648)))),UPPER(LEFT(V648,1)),LOWER(RIGHT(V648,LEN(V648)-IF(LEN(V648)&gt;0,1,LEN(V648)))))</f>
        <v>sendToDbId</v>
      </c>
      <c r="X648" s="3" t="str">
        <f>CONCATENATE("""",W648,"""",":","""","""",",")</f>
        <v>"sendToDbId":"",</v>
      </c>
      <c r="Y648" s="22" t="str">
        <f>CONCATENATE("public static String ",,B648,,"=","""",W648,""";")</f>
        <v>public static String SEND_TO_DB_ID="sendToDbId";</v>
      </c>
      <c r="Z648" s="7" t="str">
        <f>CONCATENATE("private String ",W648,"=","""""",";")</f>
        <v>private String sendToDbId="";</v>
      </c>
    </row>
    <row r="649" spans="2:26" ht="19.2" x14ac:dyDescent="0.45">
      <c r="B649" s="1" t="s">
        <v>824</v>
      </c>
      <c r="C649" s="1" t="s">
        <v>701</v>
      </c>
      <c r="D649" s="4"/>
      <c r="I649" t="str">
        <f>I644</f>
        <v>ALTER TABLE TM_INPUT</v>
      </c>
      <c r="J649" t="str">
        <f>CONCATENATE(LEFT(CONCATENATE(" ADD "," ",N649,";"),LEN(CONCATENATE(" ADD "," ",N649,";"))-2),";")</f>
        <v xml:space="preserve"> ADD  SEND_TO_TABLE_ID TEXT();</v>
      </c>
      <c r="K649" s="21" t="str">
        <f>CONCATENATE(LEFT(CONCATENATE("  ALTER COLUMN  "," ",N649,";"),LEN(CONCATENATE("  ALTER COLUMN  "," ",N649,";"))-2),";")</f>
        <v xml:space="preserve">  ALTER COLUMN   SEND_TO_TABLE_ID TEXT();</v>
      </c>
      <c r="L649" s="12"/>
      <c r="M649" s="18" t="str">
        <f>CONCATENATE(B649,",")</f>
        <v>SEND_TO_TABLE_ID,</v>
      </c>
      <c r="N649" s="5" t="str">
        <f>CONCATENATE(B649," ",C649,"(",D649,")",",")</f>
        <v>SEND_TO_TABLE_ID TEXT(),</v>
      </c>
      <c r="O649" s="1" t="s">
        <v>810</v>
      </c>
      <c r="P649" t="s">
        <v>811</v>
      </c>
      <c r="Q649" t="s">
        <v>220</v>
      </c>
      <c r="R649" t="s">
        <v>2</v>
      </c>
      <c r="W649" s="17" t="str">
        <f>CONCATENATE(,LOWER(O649),UPPER(LEFT(P649,1)),LOWER(RIGHT(P649,LEN(P649)-IF(LEN(P649)&gt;0,1,LEN(P649)))),UPPER(LEFT(Q649,1)),LOWER(RIGHT(Q649,LEN(Q649)-IF(LEN(Q649)&gt;0,1,LEN(Q649)))),UPPER(LEFT(R649,1)),LOWER(RIGHT(R649,LEN(R649)-IF(LEN(R649)&gt;0,1,LEN(R649)))),UPPER(LEFT(S649,1)),LOWER(RIGHT(S649,LEN(S649)-IF(LEN(S649)&gt;0,1,LEN(S649)))),UPPER(LEFT(T649,1)),LOWER(RIGHT(T649,LEN(T649)-IF(LEN(T649)&gt;0,1,LEN(T649)))),UPPER(LEFT(U649,1)),LOWER(RIGHT(U649,LEN(U649)-IF(LEN(U649)&gt;0,1,LEN(U649)))),UPPER(LEFT(V649,1)),LOWER(RIGHT(V649,LEN(V649)-IF(LEN(V649)&gt;0,1,LEN(V649)))))</f>
        <v>sendToTableId</v>
      </c>
      <c r="X649" s="3" t="str">
        <f>CONCATENATE("""",W649,"""",":","""","""",",")</f>
        <v>"sendToTableId":"",</v>
      </c>
      <c r="Y649" s="22" t="str">
        <f>CONCATENATE("public static String ",,B649,,"=","""",W649,""";")</f>
        <v>public static String SEND_TO_TABLE_ID="sendToTableId";</v>
      </c>
      <c r="Z649" s="7" t="str">
        <f>CONCATENATE("private String ",W649,"=","""""",";")</f>
        <v>private String sendToTableId="";</v>
      </c>
    </row>
    <row r="650" spans="2:26" ht="19.2" x14ac:dyDescent="0.45">
      <c r="B650" s="1" t="s">
        <v>825</v>
      </c>
      <c r="C650" s="1" t="s">
        <v>701</v>
      </c>
      <c r="D650" s="4"/>
      <c r="I650" t="str">
        <f t="shared" si="252"/>
        <v>ALTER TABLE TM_INPUT</v>
      </c>
      <c r="J650" t="str">
        <f>CONCATENATE(LEFT(CONCATENATE(" ADD "," ",N650,";"),LEN(CONCATENATE(" ADD "," ",N650,";"))-2),";")</f>
        <v xml:space="preserve"> ADD  SEND_TO_FIELD_ID TEXT();</v>
      </c>
      <c r="K650" s="21" t="str">
        <f>CONCATENATE(LEFT(CONCATENATE("  ALTER COLUMN  "," ",N650,";"),LEN(CONCATENATE("  ALTER COLUMN  "," ",N650,";"))-2),";")</f>
        <v xml:space="preserve">  ALTER COLUMN   SEND_TO_FIELD_ID TEXT();</v>
      </c>
      <c r="L650" s="12"/>
      <c r="M650" s="18" t="str">
        <f>CONCATENATE(B650,",")</f>
        <v>SEND_TO_FIELD_ID,</v>
      </c>
      <c r="N650" s="5" t="str">
        <f>CONCATENATE(B650," ",C650,"(",D650,")",",")</f>
        <v>SEND_TO_FIELD_ID TEXT(),</v>
      </c>
      <c r="O650" s="1" t="s">
        <v>810</v>
      </c>
      <c r="P650" t="s">
        <v>811</v>
      </c>
      <c r="Q650" t="s">
        <v>60</v>
      </c>
      <c r="R650" t="s">
        <v>2</v>
      </c>
      <c r="W650" s="17" t="str">
        <f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sendToFieldId</v>
      </c>
      <c r="X650" s="3" t="str">
        <f>CONCATENATE("""",W650,"""",":","""","""",",")</f>
        <v>"sendToFieldId":"",</v>
      </c>
      <c r="Y650" s="22" t="str">
        <f>CONCATENATE("public static String ",,B650,,"=","""",W650,""";")</f>
        <v>public static String SEND_TO_FIELD_ID="sendToFieldId";</v>
      </c>
      <c r="Z650" s="7" t="str">
        <f>CONCATENATE("private String ",W650,"=","""""",";")</f>
        <v>private String sendToFieldId="";</v>
      </c>
    </row>
    <row r="651" spans="2:26" ht="19.2" x14ac:dyDescent="0.45">
      <c r="B651" s="1" t="s">
        <v>46</v>
      </c>
      <c r="C651" s="1" t="s">
        <v>1</v>
      </c>
      <c r="D651" s="4">
        <v>44</v>
      </c>
      <c r="I651" t="str">
        <f>I637</f>
        <v>ALTER TABLE TM_INPUT</v>
      </c>
      <c r="J651" t="str">
        <f t="shared" si="253"/>
        <v xml:space="preserve"> ADD  COMPONENT_TYPE VARCHAR(44);</v>
      </c>
      <c r="K651" s="21" t="str">
        <f>CONCATENATE(LEFT(CONCATENATE("  ALTER COLUMN  "," ",N651,";"),LEN(CONCATENATE("  ALTER COLUMN  "," ",N651,";"))-2),";")</f>
        <v xml:space="preserve">  ALTER COLUMN   COMPONENT_TYPE VARCHAR(44);</v>
      </c>
      <c r="L651" s="12"/>
      <c r="M651" s="18" t="str">
        <f>CONCATENATE(B651,",")</f>
        <v>COMPONENT_TYPE,</v>
      </c>
      <c r="N651" s="5" t="str">
        <f>CONCATENATE(B651," ",C651,"(",D651,")",",")</f>
        <v>COMPONENT_TYPE VARCHAR(44),</v>
      </c>
      <c r="O651" s="1" t="s">
        <v>49</v>
      </c>
      <c r="P651" t="s">
        <v>51</v>
      </c>
      <c r="W651" s="17" t="str">
        <f>CONCATENATE(,LOWER(O651),UPPER(LEFT(P651,1)),LOWER(RIGHT(P651,LEN(P651)-IF(LEN(P651)&gt;0,1,LEN(P651)))),UPPER(LEFT(Q651,1)),LOWER(RIGHT(Q651,LEN(Q651)-IF(LEN(Q651)&gt;0,1,LEN(Q651)))),UPPER(LEFT(R651,1)),LOWER(RIGHT(R651,LEN(R651)-IF(LEN(R651)&gt;0,1,LEN(R651)))),UPPER(LEFT(S651,1)),LOWER(RIGHT(S651,LEN(S651)-IF(LEN(S651)&gt;0,1,LEN(S651)))),UPPER(LEFT(T651,1)),LOWER(RIGHT(T651,LEN(T651)-IF(LEN(T651)&gt;0,1,LEN(T651)))),UPPER(LEFT(U651,1)),LOWER(RIGHT(U651,LEN(U651)-IF(LEN(U651)&gt;0,1,LEN(U651)))),UPPER(LEFT(V651,1)),LOWER(RIGHT(V651,LEN(V651)-IF(LEN(V651)&gt;0,1,LEN(V651)))))</f>
        <v>componentType</v>
      </c>
      <c r="X651" s="3" t="str">
        <f>CONCATENATE("""",W651,"""",":","""","""",",")</f>
        <v>"componentType":"",</v>
      </c>
      <c r="Y651" s="22" t="str">
        <f>CONCATENATE("public static String ",,B651,,"=","""",W651,""";")</f>
        <v>public static String COMPONENT_TYPE="componentType";</v>
      </c>
      <c r="Z651" s="7" t="str">
        <f>CONCATENATE("private String ",W651,"=","""""",";")</f>
        <v>private String componentType="";</v>
      </c>
    </row>
    <row r="652" spans="2:26" ht="19.2" x14ac:dyDescent="0.45">
      <c r="C652" s="1"/>
      <c r="D652" s="8"/>
      <c r="M652" s="18"/>
      <c r="N652" s="33" t="s">
        <v>130</v>
      </c>
      <c r="O652" s="1"/>
      <c r="W652" s="17"/>
    </row>
    <row r="653" spans="2:26" ht="19.2" x14ac:dyDescent="0.45">
      <c r="C653" s="1"/>
      <c r="D653" s="8"/>
      <c r="M653" s="18"/>
      <c r="N653" s="31" t="s">
        <v>126</v>
      </c>
      <c r="O653" s="1"/>
      <c r="W653" s="17"/>
    </row>
    <row r="654" spans="2:26" ht="19.2" x14ac:dyDescent="0.45">
      <c r="C654" s="1"/>
      <c r="D654" s="8"/>
      <c r="M654" s="18"/>
      <c r="N654" s="31"/>
      <c r="O654" s="1"/>
      <c r="W654" s="17"/>
    </row>
    <row r="658" spans="2:26" x14ac:dyDescent="0.3">
      <c r="B658" s="2" t="s">
        <v>391</v>
      </c>
      <c r="I658" t="str">
        <f>CONCATENATE("ALTER TABLE"," ",B658)</f>
        <v>ALTER TABLE TM_INPUT_DESCRIPTION</v>
      </c>
      <c r="N658" s="5" t="str">
        <f>CONCATENATE("CREATE TABLE ",B658," ","(")</f>
        <v>CREATE TABLE TM_INPUT_DESCRIPTION (</v>
      </c>
    </row>
    <row r="659" spans="2:26" ht="19.2" x14ac:dyDescent="0.45">
      <c r="B659" s="1" t="s">
        <v>2</v>
      </c>
      <c r="C659" s="1" t="s">
        <v>1</v>
      </c>
      <c r="D659" s="4">
        <v>30</v>
      </c>
      <c r="E659" s="24" t="s">
        <v>113</v>
      </c>
      <c r="I659" t="str">
        <f>I658</f>
        <v>ALTER TABLE TM_INPUT_DESCRIPTION</v>
      </c>
      <c r="J659" t="str">
        <f t="shared" ref="J659:J665" si="268">CONCATENATE(LEFT(CONCATENATE(" ADD "," ",N659,";"),LEN(CONCATENATE(" ADD "," ",N659,";"))-2),";")</f>
        <v xml:space="preserve"> ADD  ID VARCHAR(30) NOT NULL ;</v>
      </c>
      <c r="K659" s="21" t="str">
        <f t="shared" ref="K659:K665" si="269">CONCATENATE(LEFT(CONCATENATE("  ALTER COLUMN  "," ",N659,";"),LEN(CONCATENATE("  ALTER COLUMN  "," ",N659,";"))-2),";")</f>
        <v xml:space="preserve">  ALTER COLUMN   ID VARCHAR(30) NOT NULL ;</v>
      </c>
      <c r="L659" s="12"/>
      <c r="M659" s="18" t="str">
        <f t="shared" ref="M659:M665" si="270">CONCATENATE(B659,",")</f>
        <v>ID,</v>
      </c>
      <c r="N659" s="5" t="str">
        <f>CONCATENATE(B659," ",C659,"(",D659,") ",E659," ,")</f>
        <v>ID VARCHAR(30) NOT NULL ,</v>
      </c>
      <c r="O659" s="1" t="s">
        <v>2</v>
      </c>
      <c r="P659" s="6"/>
      <c r="Q659" s="6"/>
      <c r="R659" s="6"/>
      <c r="S659" s="6"/>
      <c r="T659" s="6"/>
      <c r="U659" s="6"/>
      <c r="V659" s="6"/>
      <c r="W659" s="17" t="str">
        <f t="shared" ref="W659:W665" si="271">CONCATENATE(,LOWER(O659),UPPER(LEFT(P659,1)),LOWER(RIGHT(P659,LEN(P659)-IF(LEN(P659)&gt;0,1,LEN(P659)))),UPPER(LEFT(Q659,1)),LOWER(RIGHT(Q659,LEN(Q659)-IF(LEN(Q659)&gt;0,1,LEN(Q659)))),UPPER(LEFT(R659,1)),LOWER(RIGHT(R659,LEN(R659)-IF(LEN(R659)&gt;0,1,LEN(R659)))),UPPER(LEFT(S659,1)),LOWER(RIGHT(S659,LEN(S659)-IF(LEN(S659)&gt;0,1,LEN(S659)))),UPPER(LEFT(T659,1)),LOWER(RIGHT(T659,LEN(T659)-IF(LEN(T659)&gt;0,1,LEN(T659)))),UPPER(LEFT(U659,1)),LOWER(RIGHT(U659,LEN(U659)-IF(LEN(U659)&gt;0,1,LEN(U659)))),UPPER(LEFT(V659,1)),LOWER(RIGHT(V659,LEN(V659)-IF(LEN(V659)&gt;0,1,LEN(V659)))))</f>
        <v>id</v>
      </c>
      <c r="X659" s="3" t="str">
        <f t="shared" ref="X659:X665" si="272">CONCATENATE("""",W659,"""",":","""","""",",")</f>
        <v>"id":"",</v>
      </c>
      <c r="Y659" s="22" t="str">
        <f t="shared" ref="Y659:Y665" si="273">CONCATENATE("public static String ",,B659,,"=","""",W659,""";")</f>
        <v>public static String ID="id";</v>
      </c>
      <c r="Z659" s="7" t="str">
        <f t="shared" ref="Z659:Z665" si="274">CONCATENATE("private String ",W659,"=","""""",";")</f>
        <v>private String id="";</v>
      </c>
    </row>
    <row r="660" spans="2:26" ht="19.2" x14ac:dyDescent="0.45">
      <c r="B660" s="1" t="s">
        <v>3</v>
      </c>
      <c r="C660" s="1" t="s">
        <v>1</v>
      </c>
      <c r="D660" s="4">
        <v>10</v>
      </c>
      <c r="I660" t="str">
        <f>I659</f>
        <v>ALTER TABLE TM_INPUT_DESCRIPTION</v>
      </c>
      <c r="J660" t="str">
        <f t="shared" si="268"/>
        <v xml:space="preserve"> ADD  STATUS VARCHAR(10);</v>
      </c>
      <c r="K660" s="21" t="str">
        <f t="shared" si="269"/>
        <v xml:space="preserve">  ALTER COLUMN   STATUS VARCHAR(10);</v>
      </c>
      <c r="L660" s="12"/>
      <c r="M660" s="18" t="str">
        <f t="shared" si="270"/>
        <v>STATUS,</v>
      </c>
      <c r="N660" s="5" t="str">
        <f t="shared" ref="N660:N665" si="275">CONCATENATE(B660," ",C660,"(",D660,")",",")</f>
        <v>STATUS VARCHAR(10),</v>
      </c>
      <c r="O660" s="1" t="s">
        <v>3</v>
      </c>
      <c r="W660" s="17" t="str">
        <f t="shared" si="271"/>
        <v>status</v>
      </c>
      <c r="X660" s="3" t="str">
        <f t="shared" si="272"/>
        <v>"status":"",</v>
      </c>
      <c r="Y660" s="22" t="str">
        <f t="shared" si="273"/>
        <v>public static String STATUS="status";</v>
      </c>
      <c r="Z660" s="7" t="str">
        <f t="shared" si="274"/>
        <v>private String status="";</v>
      </c>
    </row>
    <row r="661" spans="2:26" ht="19.2" x14ac:dyDescent="0.45">
      <c r="B661" s="1" t="s">
        <v>4</v>
      </c>
      <c r="C661" s="1" t="s">
        <v>1</v>
      </c>
      <c r="D661" s="4">
        <v>30</v>
      </c>
      <c r="I661" t="str">
        <f>I660</f>
        <v>ALTER TABLE TM_INPUT_DESCRIPTION</v>
      </c>
      <c r="J661" t="str">
        <f t="shared" si="268"/>
        <v xml:space="preserve"> ADD  INSERT_DATE VARCHAR(30);</v>
      </c>
      <c r="K661" s="21" t="str">
        <f t="shared" si="269"/>
        <v xml:space="preserve">  ALTER COLUMN   INSERT_DATE VARCHAR(30);</v>
      </c>
      <c r="L661" s="12"/>
      <c r="M661" s="18" t="str">
        <f t="shared" si="270"/>
        <v>INSERT_DATE,</v>
      </c>
      <c r="N661" s="5" t="str">
        <f t="shared" si="275"/>
        <v>INSERT_DATE VARCHAR(30),</v>
      </c>
      <c r="O661" s="1" t="s">
        <v>7</v>
      </c>
      <c r="P661" t="s">
        <v>8</v>
      </c>
      <c r="W661" s="17" t="str">
        <f t="shared" si="271"/>
        <v>insertDate</v>
      </c>
      <c r="X661" s="3" t="str">
        <f t="shared" si="272"/>
        <v>"insertDate":"",</v>
      </c>
      <c r="Y661" s="22" t="str">
        <f t="shared" si="273"/>
        <v>public static String INSERT_DATE="insertDate";</v>
      </c>
      <c r="Z661" s="7" t="str">
        <f t="shared" si="274"/>
        <v>private String insertDate="";</v>
      </c>
    </row>
    <row r="662" spans="2:26" ht="19.2" x14ac:dyDescent="0.45">
      <c r="B662" s="1" t="s">
        <v>5</v>
      </c>
      <c r="C662" s="1" t="s">
        <v>1</v>
      </c>
      <c r="D662" s="4">
        <v>30</v>
      </c>
      <c r="I662" t="str">
        <f>I661</f>
        <v>ALTER TABLE TM_INPUT_DESCRIPTION</v>
      </c>
      <c r="J662" t="str">
        <f t="shared" si="268"/>
        <v xml:space="preserve"> ADD  MODIFICATION_DATE VARCHAR(30);</v>
      </c>
      <c r="K662" s="21" t="str">
        <f t="shared" si="269"/>
        <v xml:space="preserve">  ALTER COLUMN   MODIFICATION_DATE VARCHAR(30);</v>
      </c>
      <c r="L662" s="12"/>
      <c r="M662" s="18" t="str">
        <f t="shared" si="270"/>
        <v>MODIFICATION_DATE,</v>
      </c>
      <c r="N662" s="5" t="str">
        <f t="shared" si="275"/>
        <v>MODIFICATION_DATE VARCHAR(30),</v>
      </c>
      <c r="O662" s="1" t="s">
        <v>9</v>
      </c>
      <c r="P662" t="s">
        <v>8</v>
      </c>
      <c r="W662" s="17" t="str">
        <f t="shared" si="271"/>
        <v>modificationDate</v>
      </c>
      <c r="X662" s="3" t="str">
        <f t="shared" si="272"/>
        <v>"modificationDate":"",</v>
      </c>
      <c r="Y662" s="22" t="str">
        <f t="shared" si="273"/>
        <v>public static String MODIFICATION_DATE="modificationDate";</v>
      </c>
      <c r="Z662" s="7" t="str">
        <f t="shared" si="274"/>
        <v>private String modificationDate="";</v>
      </c>
    </row>
    <row r="663" spans="2:26" ht="19.2" x14ac:dyDescent="0.45">
      <c r="B663" s="1" t="s">
        <v>392</v>
      </c>
      <c r="C663" s="1" t="s">
        <v>1</v>
      </c>
      <c r="D663" s="4">
        <v>45</v>
      </c>
      <c r="I663" t="str">
        <f>I660</f>
        <v>ALTER TABLE TM_INPUT_DESCRIPTION</v>
      </c>
      <c r="J663" t="str">
        <f>CONCATENATE(LEFT(CONCATENATE(" ADD "," ",N663,";"),LEN(CONCATENATE(" ADD "," ",N663,";"))-2),";")</f>
        <v xml:space="preserve"> ADD  FK_INPUT_ID VARCHAR(45);</v>
      </c>
      <c r="K663" s="21" t="str">
        <f>CONCATENATE(LEFT(CONCATENATE("  ALTER COLUMN  "," ",N663,";"),LEN(CONCATENATE("  ALTER COLUMN  "," ",N663,";"))-2),";")</f>
        <v xml:space="preserve">  ALTER COLUMN   FK_INPUT_ID VARCHAR(45);</v>
      </c>
      <c r="L663" s="12"/>
      <c r="M663" s="18" t="str">
        <f>CONCATENATE(B663,",")</f>
        <v>FK_INPUT_ID,</v>
      </c>
      <c r="N663" s="5" t="str">
        <f t="shared" si="275"/>
        <v>FK_INPUT_ID VARCHAR(45),</v>
      </c>
      <c r="O663" s="1" t="s">
        <v>10</v>
      </c>
      <c r="P663" t="s">
        <v>13</v>
      </c>
      <c r="Q663" t="s">
        <v>2</v>
      </c>
      <c r="W663" s="17" t="str">
        <f>CONCATENATE(,LOWER(O663),UPPER(LEFT(P663,1)),LOWER(RIGHT(P663,LEN(P663)-IF(LEN(P663)&gt;0,1,LEN(P663)))),UPPER(LEFT(Q663,1)),LOWER(RIGHT(Q663,LEN(Q663)-IF(LEN(Q663)&gt;0,1,LEN(Q663)))),UPPER(LEFT(R663,1)),LOWER(RIGHT(R663,LEN(R663)-IF(LEN(R663)&gt;0,1,LEN(R663)))),UPPER(LEFT(S663,1)),LOWER(RIGHT(S663,LEN(S663)-IF(LEN(S663)&gt;0,1,LEN(S663)))),UPPER(LEFT(T663,1)),LOWER(RIGHT(T663,LEN(T663)-IF(LEN(T663)&gt;0,1,LEN(T663)))),UPPER(LEFT(U663,1)),LOWER(RIGHT(U663,LEN(U663)-IF(LEN(U663)&gt;0,1,LEN(U663)))),UPPER(LEFT(V663,1)),LOWER(RIGHT(V663,LEN(V663)-IF(LEN(V663)&gt;0,1,LEN(V663)))))</f>
        <v>fkInputId</v>
      </c>
      <c r="X663" s="3" t="str">
        <f>CONCATENATE("""",W663,"""",":","""","""",",")</f>
        <v>"fkInputId":"",</v>
      </c>
      <c r="Y663" s="22" t="str">
        <f>CONCATENATE("public static String ",,B663,,"=","""",W663,""";")</f>
        <v>public static String FK_INPUT_ID="fkInputId";</v>
      </c>
      <c r="Z663" s="7" t="str">
        <f>CONCATENATE("private String ",W663,"=","""""",";")</f>
        <v>private String fkInputId="";</v>
      </c>
    </row>
    <row r="664" spans="2:26" ht="19.2" x14ac:dyDescent="0.45">
      <c r="B664" s="1" t="s">
        <v>731</v>
      </c>
      <c r="C664" s="1" t="s">
        <v>1</v>
      </c>
      <c r="D664" s="4">
        <v>45</v>
      </c>
      <c r="I664" t="str">
        <f>I661</f>
        <v>ALTER TABLE TM_INPUT_DESCRIPTION</v>
      </c>
      <c r="J664" t="str">
        <f t="shared" si="268"/>
        <v xml:space="preserve"> ADD  COLORED VARCHAR(45);</v>
      </c>
      <c r="K664" s="21" t="str">
        <f t="shared" si="269"/>
        <v xml:space="preserve">  ALTER COLUMN   COLORED VARCHAR(45);</v>
      </c>
      <c r="L664" s="12"/>
      <c r="M664" s="18" t="str">
        <f t="shared" si="270"/>
        <v>COLORED,</v>
      </c>
      <c r="N664" s="5" t="str">
        <f t="shared" si="275"/>
        <v>COLORED VARCHAR(45),</v>
      </c>
      <c r="O664" s="1" t="s">
        <v>731</v>
      </c>
      <c r="W664" s="17" t="str">
        <f t="shared" si="271"/>
        <v>colored</v>
      </c>
      <c r="X664" s="3" t="str">
        <f t="shared" si="272"/>
        <v>"colored":"",</v>
      </c>
      <c r="Y664" s="22" t="str">
        <f t="shared" si="273"/>
        <v>public static String COLORED="colored";</v>
      </c>
      <c r="Z664" s="7" t="str">
        <f t="shared" si="274"/>
        <v>private String colored="";</v>
      </c>
    </row>
    <row r="665" spans="2:26" ht="19.2" x14ac:dyDescent="0.45">
      <c r="B665" s="1" t="s">
        <v>14</v>
      </c>
      <c r="C665" s="1" t="s">
        <v>1</v>
      </c>
      <c r="D665" s="4">
        <v>4444</v>
      </c>
      <c r="I665" t="str">
        <f>I630</f>
        <v>ALTER TABLE TM_INPUT</v>
      </c>
      <c r="J665" t="str">
        <f t="shared" si="268"/>
        <v xml:space="preserve"> ADD  DESCRIPTION VARCHAR(4444);</v>
      </c>
      <c r="K665" s="21" t="str">
        <f t="shared" si="269"/>
        <v xml:space="preserve">  ALTER COLUMN   DESCRIPTION VARCHAR(4444);</v>
      </c>
      <c r="L665" s="12"/>
      <c r="M665" s="18" t="str">
        <f t="shared" si="270"/>
        <v>DESCRIPTION,</v>
      </c>
      <c r="N665" s="5" t="str">
        <f t="shared" si="275"/>
        <v>DESCRIPTION VARCHAR(4444),</v>
      </c>
      <c r="O665" s="1" t="s">
        <v>14</v>
      </c>
      <c r="W665" s="17" t="str">
        <f t="shared" si="271"/>
        <v>description</v>
      </c>
      <c r="X665" s="3" t="str">
        <f t="shared" si="272"/>
        <v>"description":"",</v>
      </c>
      <c r="Y665" s="22" t="str">
        <f t="shared" si="273"/>
        <v>public static String DESCRIPTION="description";</v>
      </c>
      <c r="Z665" s="7" t="str">
        <f t="shared" si="274"/>
        <v>private String description="";</v>
      </c>
    </row>
    <row r="666" spans="2:26" ht="19.2" x14ac:dyDescent="0.45">
      <c r="C666" s="1"/>
      <c r="D666" s="8"/>
      <c r="M666" s="18"/>
      <c r="N666" s="33" t="s">
        <v>130</v>
      </c>
      <c r="O666" s="1"/>
      <c r="W666" s="17"/>
    </row>
    <row r="667" spans="2:26" ht="19.2" x14ac:dyDescent="0.45">
      <c r="C667" s="1"/>
      <c r="D667" s="8"/>
      <c r="M667" s="18"/>
      <c r="N667" s="31" t="s">
        <v>126</v>
      </c>
      <c r="O667" s="1"/>
      <c r="W667" s="17"/>
    </row>
    <row r="668" spans="2:26" ht="19.2" x14ac:dyDescent="0.45">
      <c r="C668" s="14"/>
      <c r="D668" s="9"/>
      <c r="M668" s="20"/>
      <c r="N668" s="31"/>
      <c r="O668" s="14"/>
      <c r="W668" s="17"/>
    </row>
    <row r="669" spans="2:26" x14ac:dyDescent="0.3">
      <c r="B669" s="2" t="s">
        <v>423</v>
      </c>
      <c r="I669" t="str">
        <f>CONCATENATE("ALTER TABLE"," ",B669)</f>
        <v>ALTER TABLE TM_BACKLOG_HISTORY</v>
      </c>
      <c r="N669" s="5" t="str">
        <f>CONCATENATE("CREATE TABLE ",B669," ","(")</f>
        <v>CREATE TABLE TM_BACKLOG_HISTORY (</v>
      </c>
    </row>
    <row r="670" spans="2:26" ht="19.2" x14ac:dyDescent="0.45">
      <c r="B670" s="1" t="s">
        <v>2</v>
      </c>
      <c r="C670" s="1" t="s">
        <v>1</v>
      </c>
      <c r="D670" s="4">
        <v>30</v>
      </c>
      <c r="E670" s="24" t="s">
        <v>113</v>
      </c>
      <c r="I670" t="str">
        <f>I669</f>
        <v>ALTER TABLE TM_BACKLOG_HISTORY</v>
      </c>
      <c r="J670" t="str">
        <f t="shared" ref="J670:J676" si="276">CONCATENATE(LEFT(CONCATENATE(" ADD "," ",N670,";"),LEN(CONCATENATE(" ADD "," ",N670,";"))-2),";")</f>
        <v xml:space="preserve"> ADD  ID VARCHAR(30) NOT NULL ;</v>
      </c>
      <c r="K670" s="21" t="str">
        <f t="shared" ref="K670:K676" si="277">CONCATENATE(LEFT(CONCATENATE("  ALTER COLUMN  "," ",N670,";"),LEN(CONCATENATE("  ALTER COLUMN  "," ",N670,";"))-2),";")</f>
        <v xml:space="preserve">  ALTER COLUMN   ID VARCHAR(30) NOT NULL ;</v>
      </c>
      <c r="L670" s="12"/>
      <c r="M670" s="18" t="str">
        <f t="shared" ref="M670:M676" si="278">CONCATENATE(B670,",")</f>
        <v>ID,</v>
      </c>
      <c r="N670" s="5" t="str">
        <f>CONCATENATE(B670," ",C670,"(",D670,") ",E670," ,")</f>
        <v>ID VARCHAR(30) NOT NULL ,</v>
      </c>
      <c r="O670" s="1" t="s">
        <v>2</v>
      </c>
      <c r="P670" s="6"/>
      <c r="Q670" s="6"/>
      <c r="R670" s="6"/>
      <c r="S670" s="6"/>
      <c r="T670" s="6"/>
      <c r="U670" s="6"/>
      <c r="V670" s="6"/>
      <c r="W670" s="17" t="str">
        <f t="shared" ref="W670:W676" si="279">CONCATENATE(,LOWER(O670),UPPER(LEFT(P670,1)),LOWER(RIGHT(P670,LEN(P670)-IF(LEN(P670)&gt;0,1,LEN(P670)))),UPPER(LEFT(Q670,1)),LOWER(RIGHT(Q670,LEN(Q670)-IF(LEN(Q670)&gt;0,1,LEN(Q670)))),UPPER(LEFT(R670,1)),LOWER(RIGHT(R670,LEN(R670)-IF(LEN(R670)&gt;0,1,LEN(R670)))),UPPER(LEFT(S670,1)),LOWER(RIGHT(S670,LEN(S670)-IF(LEN(S670)&gt;0,1,LEN(S670)))),UPPER(LEFT(T670,1)),LOWER(RIGHT(T670,LEN(T670)-IF(LEN(T670)&gt;0,1,LEN(T670)))),UPPER(LEFT(U670,1)),LOWER(RIGHT(U670,LEN(U670)-IF(LEN(U670)&gt;0,1,LEN(U670)))),UPPER(LEFT(V670,1)),LOWER(RIGHT(V670,LEN(V670)-IF(LEN(V670)&gt;0,1,LEN(V670)))))</f>
        <v>id</v>
      </c>
      <c r="X670" s="3" t="str">
        <f t="shared" ref="X670:X676" si="280">CONCATENATE("""",W670,"""",":","""","""",",")</f>
        <v>"id":"",</v>
      </c>
      <c r="Y670" s="22" t="str">
        <f t="shared" ref="Y670:Y676" si="281">CONCATENATE("public static String ",,B670,,"=","""",W670,""";")</f>
        <v>public static String ID="id";</v>
      </c>
      <c r="Z670" s="7" t="str">
        <f t="shared" ref="Z670:Z676" si="282">CONCATENATE("private String ",W670,"=","""""",";")</f>
        <v>private String id="";</v>
      </c>
    </row>
    <row r="671" spans="2:26" ht="19.2" x14ac:dyDescent="0.45">
      <c r="B671" s="1" t="s">
        <v>3</v>
      </c>
      <c r="C671" s="1" t="s">
        <v>1</v>
      </c>
      <c r="D671" s="4">
        <v>10</v>
      </c>
      <c r="I671" t="str">
        <f>I670</f>
        <v>ALTER TABLE TM_BACKLOG_HISTORY</v>
      </c>
      <c r="J671" t="str">
        <f t="shared" si="276"/>
        <v xml:space="preserve"> ADD  STATUS VARCHAR(10);</v>
      </c>
      <c r="K671" s="21" t="str">
        <f t="shared" si="277"/>
        <v xml:space="preserve">  ALTER COLUMN   STATUS VARCHAR(10);</v>
      </c>
      <c r="L671" s="12"/>
      <c r="M671" s="18" t="str">
        <f t="shared" si="278"/>
        <v>STATUS,</v>
      </c>
      <c r="N671" s="5" t="str">
        <f t="shared" ref="N671:N684" si="283">CONCATENATE(B671," ",C671,"(",D671,")",",")</f>
        <v>STATUS VARCHAR(10),</v>
      </c>
      <c r="O671" s="1" t="s">
        <v>3</v>
      </c>
      <c r="W671" s="17" t="str">
        <f t="shared" si="279"/>
        <v>status</v>
      </c>
      <c r="X671" s="3" t="str">
        <f t="shared" si="280"/>
        <v>"status":"",</v>
      </c>
      <c r="Y671" s="22" t="str">
        <f t="shared" si="281"/>
        <v>public static String STATUS="status";</v>
      </c>
      <c r="Z671" s="7" t="str">
        <f t="shared" si="282"/>
        <v>private String status="";</v>
      </c>
    </row>
    <row r="672" spans="2:26" ht="19.2" x14ac:dyDescent="0.45">
      <c r="B672" s="1" t="s">
        <v>4</v>
      </c>
      <c r="C672" s="1" t="s">
        <v>1</v>
      </c>
      <c r="D672" s="4">
        <v>30</v>
      </c>
      <c r="I672" t="str">
        <f>I671</f>
        <v>ALTER TABLE TM_BACKLOG_HISTORY</v>
      </c>
      <c r="J672" t="str">
        <f t="shared" si="276"/>
        <v xml:space="preserve"> ADD  INSERT_DATE VARCHAR(30);</v>
      </c>
      <c r="K672" s="21" t="str">
        <f t="shared" si="277"/>
        <v xml:space="preserve">  ALTER COLUMN   INSERT_DATE VARCHAR(30);</v>
      </c>
      <c r="L672" s="12"/>
      <c r="M672" s="18" t="str">
        <f t="shared" si="278"/>
        <v>INSERT_DATE,</v>
      </c>
      <c r="N672" s="5" t="str">
        <f t="shared" si="283"/>
        <v>INSERT_DATE VARCHAR(30),</v>
      </c>
      <c r="O672" s="1" t="s">
        <v>7</v>
      </c>
      <c r="P672" t="s">
        <v>8</v>
      </c>
      <c r="W672" s="17" t="str">
        <f t="shared" si="279"/>
        <v>insertDate</v>
      </c>
      <c r="X672" s="3" t="str">
        <f t="shared" si="280"/>
        <v>"insertDate":"",</v>
      </c>
      <c r="Y672" s="22" t="str">
        <f t="shared" si="281"/>
        <v>public static String INSERT_DATE="insertDate";</v>
      </c>
      <c r="Z672" s="7" t="str">
        <f t="shared" si="282"/>
        <v>private String insertDate="";</v>
      </c>
    </row>
    <row r="673" spans="2:26" ht="19.2" x14ac:dyDescent="0.45">
      <c r="B673" s="1" t="s">
        <v>5</v>
      </c>
      <c r="C673" s="1" t="s">
        <v>1</v>
      </c>
      <c r="D673" s="4">
        <v>30</v>
      </c>
      <c r="I673" t="str">
        <f>I672</f>
        <v>ALTER TABLE TM_BACKLOG_HISTORY</v>
      </c>
      <c r="J673" t="str">
        <f t="shared" si="276"/>
        <v xml:space="preserve"> ADD  MODIFICATION_DATE VARCHAR(30);</v>
      </c>
      <c r="K673" s="21" t="str">
        <f t="shared" si="277"/>
        <v xml:space="preserve">  ALTER COLUMN   MODIFICATION_DATE VARCHAR(30);</v>
      </c>
      <c r="L673" s="12"/>
      <c r="M673" s="18" t="str">
        <f t="shared" si="278"/>
        <v>MODIFICATION_DATE,</v>
      </c>
      <c r="N673" s="5" t="str">
        <f t="shared" si="283"/>
        <v>MODIFICATION_DATE VARCHAR(30),</v>
      </c>
      <c r="O673" s="1" t="s">
        <v>9</v>
      </c>
      <c r="P673" t="s">
        <v>8</v>
      </c>
      <c r="W673" s="17" t="str">
        <f t="shared" si="279"/>
        <v>modificationDate</v>
      </c>
      <c r="X673" s="3" t="str">
        <f t="shared" si="280"/>
        <v>"modificationDate":"",</v>
      </c>
      <c r="Y673" s="22" t="str">
        <f t="shared" si="281"/>
        <v>public static String MODIFICATION_DATE="modificationDate";</v>
      </c>
      <c r="Z673" s="7" t="str">
        <f t="shared" si="282"/>
        <v>private String modificationDate="";</v>
      </c>
    </row>
    <row r="674" spans="2:26" ht="19.2" x14ac:dyDescent="0.45">
      <c r="B674" s="1" t="s">
        <v>274</v>
      </c>
      <c r="C674" s="1" t="s">
        <v>1</v>
      </c>
      <c r="D674" s="4">
        <v>45</v>
      </c>
      <c r="I674" t="str">
        <f>I673</f>
        <v>ALTER TABLE TM_BACKLOG_HISTORY</v>
      </c>
      <c r="J674" t="str">
        <f>CONCATENATE(LEFT(CONCATENATE(" ADD "," ",N674,";"),LEN(CONCATENATE(" ADD "," ",N674,";"))-2),";")</f>
        <v xml:space="preserve"> ADD  FK_PROJECT_ID VARCHAR(45);</v>
      </c>
      <c r="K674" s="21" t="str">
        <f>CONCATENATE(LEFT(CONCATENATE("  ALTER COLUMN  "," ",N674,";"),LEN(CONCATENATE("  ALTER COLUMN  "," ",N674,";"))-2),";")</f>
        <v xml:space="preserve">  ALTER COLUMN   FK_PROJECT_ID VARCHAR(45);</v>
      </c>
      <c r="L674" s="12"/>
      <c r="M674" s="18" t="str">
        <f>CONCATENATE(B674,",")</f>
        <v>FK_PROJECT_ID,</v>
      </c>
      <c r="N674" s="5" t="str">
        <f>CONCATENATE(B674," ",C674,"(",D674,")",",")</f>
        <v>FK_PROJECT_ID VARCHAR(45),</v>
      </c>
      <c r="O674" s="1" t="s">
        <v>10</v>
      </c>
      <c r="P674" t="s">
        <v>288</v>
      </c>
      <c r="Q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fkProjectId</v>
      </c>
      <c r="X674" s="3" t="str">
        <f>CONCATENATE("""",W674,"""",":","""","""",",")</f>
        <v>"fkProjectId":"",</v>
      </c>
      <c r="Y674" s="22" t="str">
        <f>CONCATENATE("public static String ",,B674,,"=","""",W674,""";")</f>
        <v>public static String FK_PROJECT_ID="fkProjectId";</v>
      </c>
      <c r="Z674" s="7" t="str">
        <f>CONCATENATE("private String ",W674,"=","""""",";")</f>
        <v>private String fkProjectId="";</v>
      </c>
    </row>
    <row r="675" spans="2:26" ht="19.2" x14ac:dyDescent="0.45">
      <c r="B675" s="1" t="s">
        <v>367</v>
      </c>
      <c r="C675" s="1" t="s">
        <v>1</v>
      </c>
      <c r="D675" s="4">
        <v>45</v>
      </c>
      <c r="I675" t="str">
        <f>I665</f>
        <v>ALTER TABLE TM_INPUT</v>
      </c>
      <c r="J675" t="str">
        <f t="shared" si="276"/>
        <v xml:space="preserve"> ADD  FK_BACKLOG_ID VARCHAR(45);</v>
      </c>
      <c r="K675" s="21" t="str">
        <f t="shared" si="277"/>
        <v xml:space="preserve">  ALTER COLUMN   FK_BACKLOG_ID VARCHAR(45);</v>
      </c>
      <c r="L675" s="12"/>
      <c r="M675" s="18" t="str">
        <f t="shared" si="278"/>
        <v>FK_BACKLOG_ID,</v>
      </c>
      <c r="N675" s="5" t="str">
        <f t="shared" si="283"/>
        <v>FK_BACKLOG_ID VARCHAR(45),</v>
      </c>
      <c r="O675" s="1" t="s">
        <v>10</v>
      </c>
      <c r="P675" t="s">
        <v>354</v>
      </c>
      <c r="Q675" t="s">
        <v>2</v>
      </c>
      <c r="W675" s="17" t="str">
        <f t="shared" si="279"/>
        <v>fkBacklogId</v>
      </c>
      <c r="X675" s="3" t="str">
        <f t="shared" si="280"/>
        <v>"fkBacklogId":"",</v>
      </c>
      <c r="Y675" s="22" t="str">
        <f t="shared" si="281"/>
        <v>public static String FK_BACKLOG_ID="fkBacklogId";</v>
      </c>
      <c r="Z675" s="7" t="str">
        <f t="shared" si="282"/>
        <v>private String fkBacklogId="";</v>
      </c>
    </row>
    <row r="676" spans="2:26" ht="19.2" x14ac:dyDescent="0.45">
      <c r="B676" s="1" t="s">
        <v>424</v>
      </c>
      <c r="C676" s="1" t="s">
        <v>1</v>
      </c>
      <c r="D676" s="4">
        <v>222</v>
      </c>
      <c r="I676">
        <f>I479</f>
        <v>0</v>
      </c>
      <c r="J676" t="str">
        <f t="shared" si="276"/>
        <v xml:space="preserve"> ADD  HISTORY_TYPE VARCHAR(222);</v>
      </c>
      <c r="K676" s="21" t="str">
        <f t="shared" si="277"/>
        <v xml:space="preserve">  ALTER COLUMN   HISTORY_TYPE VARCHAR(222);</v>
      </c>
      <c r="L676" s="12"/>
      <c r="M676" s="18" t="str">
        <f t="shared" si="278"/>
        <v>HISTORY_TYPE,</v>
      </c>
      <c r="N676" s="5" t="str">
        <f t="shared" si="283"/>
        <v>HISTORY_TYPE VARCHAR(222),</v>
      </c>
      <c r="O676" s="1" t="s">
        <v>430</v>
      </c>
      <c r="P676" t="s">
        <v>51</v>
      </c>
      <c r="W676" s="17" t="str">
        <f t="shared" si="279"/>
        <v>historyType</v>
      </c>
      <c r="X676" s="3" t="str">
        <f t="shared" si="280"/>
        <v>"historyType":"",</v>
      </c>
      <c r="Y676" s="22" t="str">
        <f t="shared" si="281"/>
        <v>public static String HISTORY_TYPE="historyType";</v>
      </c>
      <c r="Z676" s="7" t="str">
        <f t="shared" si="282"/>
        <v>private String historyType="";</v>
      </c>
    </row>
    <row r="677" spans="2:26" ht="19.2" x14ac:dyDescent="0.45">
      <c r="B677" s="1" t="s">
        <v>425</v>
      </c>
      <c r="C677" s="1" t="s">
        <v>1</v>
      </c>
      <c r="D677" s="4">
        <v>45</v>
      </c>
      <c r="I677">
        <f>I667</f>
        <v>0</v>
      </c>
      <c r="J677" t="str">
        <f>CONCATENATE(LEFT(CONCATENATE(" ADD "," ",N677,";"),LEN(CONCATENATE(" ADD "," ",N677,";"))-2),";")</f>
        <v xml:space="preserve"> ADD  HISTORY_DATE VARCHAR(45);</v>
      </c>
      <c r="K677" s="21" t="str">
        <f>CONCATENATE(LEFT(CONCATENATE("  ALTER COLUMN  "," ",N677,";"),LEN(CONCATENATE("  ALTER COLUMN  "," ",N677,";"))-2),";")</f>
        <v xml:space="preserve">  ALTER COLUMN   HISTORY_DATE VARCHAR(45);</v>
      </c>
      <c r="L677" s="12"/>
      <c r="M677" s="18" t="str">
        <f>CONCATENATE(B677,",")</f>
        <v>HISTORY_DATE,</v>
      </c>
      <c r="N677" s="5" t="str">
        <f t="shared" si="283"/>
        <v>HISTORY_DATE VARCHAR(45),</v>
      </c>
      <c r="O677" s="1" t="s">
        <v>430</v>
      </c>
      <c r="P677" t="s">
        <v>8</v>
      </c>
      <c r="W677" s="17" t="str">
        <f>CONCATENATE(,LOWER(O677),UPPER(LEFT(P677,1)),LOWER(RIGHT(P677,LEN(P677)-IF(LEN(P677)&gt;0,1,LEN(P677)))),UPPER(LEFT(Q677,1)),LOWER(RIGHT(Q677,LEN(Q677)-IF(LEN(Q677)&gt;0,1,LEN(Q677)))),UPPER(LEFT(R677,1)),LOWER(RIGHT(R677,LEN(R677)-IF(LEN(R677)&gt;0,1,LEN(R677)))),UPPER(LEFT(S677,1)),LOWER(RIGHT(S677,LEN(S677)-IF(LEN(S677)&gt;0,1,LEN(S677)))),UPPER(LEFT(T677,1)),LOWER(RIGHT(T677,LEN(T677)-IF(LEN(T677)&gt;0,1,LEN(T677)))),UPPER(LEFT(U677,1)),LOWER(RIGHT(U677,LEN(U677)-IF(LEN(U677)&gt;0,1,LEN(U677)))),UPPER(LEFT(V677,1)),LOWER(RIGHT(V677,LEN(V677)-IF(LEN(V677)&gt;0,1,LEN(V677)))))</f>
        <v>historyDate</v>
      </c>
      <c r="X677" s="3" t="str">
        <f>CONCATENATE("""",W677,"""",":","""","""",",")</f>
        <v>"historyDate":"",</v>
      </c>
      <c r="Y677" s="22" t="str">
        <f>CONCATENATE("public static String ",,B677,,"=","""",W677,""";")</f>
        <v>public static String HISTORY_DATE="historyDate";</v>
      </c>
      <c r="Z677" s="7" t="str">
        <f>CONCATENATE("private String ",W677,"=","""""",";")</f>
        <v>private String historyDate="";</v>
      </c>
    </row>
    <row r="678" spans="2:26" ht="19.2" x14ac:dyDescent="0.45">
      <c r="B678" s="1" t="s">
        <v>426</v>
      </c>
      <c r="C678" s="1" t="s">
        <v>1</v>
      </c>
      <c r="D678" s="4">
        <v>45</v>
      </c>
      <c r="I678">
        <f>I481</f>
        <v>0</v>
      </c>
      <c r="J678" t="str">
        <f>CONCATENATE(LEFT(CONCATENATE(" ADD "," ",N678,";"),LEN(CONCATENATE(" ADD "," ",N678,";"))-2),";")</f>
        <v xml:space="preserve"> ADD  HISTORY_TIME VARCHAR(45);</v>
      </c>
      <c r="K678" s="21" t="str">
        <f>CONCATENATE(LEFT(CONCATENATE("  ALTER COLUMN  "," ",N678,";"),LEN(CONCATENATE("  ALTER COLUMN  "," ",N678,";"))-2),";")</f>
        <v xml:space="preserve">  ALTER COLUMN   HISTORY_TIME VARCHAR(45);</v>
      </c>
      <c r="L678" s="12"/>
      <c r="M678" s="18" t="str">
        <f>CONCATENATE(B678,",")</f>
        <v>HISTORY_TIME,</v>
      </c>
      <c r="N678" s="5" t="str">
        <f t="shared" si="283"/>
        <v>HISTORY_TIME VARCHAR(45),</v>
      </c>
      <c r="O678" s="1" t="s">
        <v>430</v>
      </c>
      <c r="P678" t="s">
        <v>133</v>
      </c>
      <c r="W678" s="17" t="str">
        <f>CONCATENATE(,LOWER(O678),UPPER(LEFT(P678,1)),LOWER(RIGHT(P678,LEN(P678)-IF(LEN(P678)&gt;0,1,LEN(P678)))),UPPER(LEFT(Q678,1)),LOWER(RIGHT(Q678,LEN(Q678)-IF(LEN(Q678)&gt;0,1,LEN(Q678)))),UPPER(LEFT(R678,1)),LOWER(RIGHT(R678,LEN(R678)-IF(LEN(R678)&gt;0,1,LEN(R678)))),UPPER(LEFT(S678,1)),LOWER(RIGHT(S678,LEN(S678)-IF(LEN(S678)&gt;0,1,LEN(S678)))),UPPER(LEFT(T678,1)),LOWER(RIGHT(T678,LEN(T678)-IF(LEN(T678)&gt;0,1,LEN(T678)))),UPPER(LEFT(U678,1)),LOWER(RIGHT(U678,LEN(U678)-IF(LEN(U678)&gt;0,1,LEN(U678)))),UPPER(LEFT(V678,1)),LOWER(RIGHT(V678,LEN(V678)-IF(LEN(V678)&gt;0,1,LEN(V678)))))</f>
        <v>historyTime</v>
      </c>
      <c r="X678" s="3" t="str">
        <f>CONCATENATE("""",W678,"""",":","""","""",",")</f>
        <v>"historyTime":"",</v>
      </c>
      <c r="Y678" s="22" t="str">
        <f>CONCATENATE("public static String ",,B678,,"=","""",W678,""";")</f>
        <v>public static String HISTORY_TIME="historyTime";</v>
      </c>
      <c r="Z678" s="7" t="str">
        <f>CONCATENATE("private String ",W678,"=","""""",";")</f>
        <v>private String historyTime="";</v>
      </c>
    </row>
    <row r="679" spans="2:26" ht="19.2" x14ac:dyDescent="0.45">
      <c r="B679" s="1" t="s">
        <v>427</v>
      </c>
      <c r="C679" s="1" t="s">
        <v>1</v>
      </c>
      <c r="D679" s="4">
        <v>45</v>
      </c>
      <c r="I679" t="str">
        <f>I670</f>
        <v>ALTER TABLE TM_BACKLOG_HISTORY</v>
      </c>
      <c r="J679" t="str">
        <f t="shared" ref="J679:J684" si="284">CONCATENATE(LEFT(CONCATENATE(" ADD "," ",N679,";"),LEN(CONCATENATE(" ADD "," ",N679,";"))-2),";")</f>
        <v xml:space="preserve"> ADD  HISTORY_TELLER_ID VARCHAR(45);</v>
      </c>
      <c r="K679" s="21" t="str">
        <f t="shared" ref="K679:K684" si="285">CONCATENATE(LEFT(CONCATENATE("  ALTER COLUMN  "," ",N679,";"),LEN(CONCATENATE("  ALTER COLUMN  "," ",N679,";"))-2),";")</f>
        <v xml:space="preserve">  ALTER COLUMN   HISTORY_TELLER_ID VARCHAR(45);</v>
      </c>
      <c r="L679" s="12"/>
      <c r="M679" s="18" t="str">
        <f t="shared" ref="M679:M684" si="286">CONCATENATE(B679,",")</f>
        <v>HISTORY_TELLER_ID,</v>
      </c>
      <c r="N679" s="5" t="str">
        <f t="shared" si="283"/>
        <v>HISTORY_TELLER_ID VARCHAR(45),</v>
      </c>
      <c r="O679" s="1" t="s">
        <v>430</v>
      </c>
      <c r="P679" t="s">
        <v>431</v>
      </c>
      <c r="Q679" t="s">
        <v>2</v>
      </c>
      <c r="W679" s="17" t="str">
        <f t="shared" ref="W679:W684" si="287">CONCATENATE(,LOWER(O679),UPPER(LEFT(P679,1)),LOWER(RIGHT(P679,LEN(P679)-IF(LEN(P679)&gt;0,1,LEN(P679)))),UPPER(LEFT(Q679,1)),LOWER(RIGHT(Q679,LEN(Q679)-IF(LEN(Q679)&gt;0,1,LEN(Q679)))),UPPER(LEFT(R679,1)),LOWER(RIGHT(R679,LEN(R679)-IF(LEN(R679)&gt;0,1,LEN(R679)))),UPPER(LEFT(S679,1)),LOWER(RIGHT(S679,LEN(S679)-IF(LEN(S679)&gt;0,1,LEN(S679)))),UPPER(LEFT(T679,1)),LOWER(RIGHT(T679,LEN(T679)-IF(LEN(T679)&gt;0,1,LEN(T679)))),UPPER(LEFT(U679,1)),LOWER(RIGHT(U679,LEN(U679)-IF(LEN(U679)&gt;0,1,LEN(U679)))),UPPER(LEFT(V679,1)),LOWER(RIGHT(V679,LEN(V679)-IF(LEN(V679)&gt;0,1,LEN(V679)))))</f>
        <v>historyTellerId</v>
      </c>
      <c r="X679" s="3" t="str">
        <f t="shared" ref="X679:X684" si="288">CONCATENATE("""",W679,"""",":","""","""",",")</f>
        <v>"historyTellerId":"",</v>
      </c>
      <c r="Y679" s="22" t="str">
        <f t="shared" ref="Y679:Y684" si="289">CONCATENATE("public static String ",,B679,,"=","""",W679,""";")</f>
        <v>public static String HISTORY_TELLER_ID="historyTellerId";</v>
      </c>
      <c r="Z679" s="7" t="str">
        <f t="shared" ref="Z679:Z684" si="290">CONCATENATE("private String ",W679,"=","""""",";")</f>
        <v>private String historyTellerId="";</v>
      </c>
    </row>
    <row r="680" spans="2:26" ht="19.2" x14ac:dyDescent="0.45">
      <c r="B680" s="1" t="s">
        <v>97</v>
      </c>
      <c r="C680" s="1" t="s">
        <v>1</v>
      </c>
      <c r="D680" s="4">
        <v>1000</v>
      </c>
      <c r="I680" t="str">
        <f>I671</f>
        <v>ALTER TABLE TM_BACKLOG_HISTORY</v>
      </c>
      <c r="J680" t="str">
        <f t="shared" si="284"/>
        <v xml:space="preserve"> ADD  PARAM_1 VARCHAR(1000);</v>
      </c>
      <c r="K680" s="21" t="str">
        <f t="shared" si="285"/>
        <v xml:space="preserve">  ALTER COLUMN   PARAM_1 VARCHAR(1000);</v>
      </c>
      <c r="L680" s="12"/>
      <c r="M680" s="18" t="str">
        <f t="shared" si="286"/>
        <v>PARAM_1,</v>
      </c>
      <c r="N680" s="5" t="str">
        <f t="shared" si="283"/>
        <v>PARAM_1 VARCHAR(1000),</v>
      </c>
      <c r="O680" s="1" t="s">
        <v>102</v>
      </c>
      <c r="P680">
        <v>1</v>
      </c>
      <c r="W680" s="17" t="str">
        <f t="shared" si="287"/>
        <v>param1</v>
      </c>
      <c r="X680" s="3" t="str">
        <f t="shared" si="288"/>
        <v>"param1":"",</v>
      </c>
      <c r="Y680" s="22" t="str">
        <f t="shared" si="289"/>
        <v>public static String PARAM_1="param1";</v>
      </c>
      <c r="Z680" s="7" t="str">
        <f t="shared" si="290"/>
        <v>private String param1="";</v>
      </c>
    </row>
    <row r="681" spans="2:26" ht="19.2" x14ac:dyDescent="0.45">
      <c r="B681" s="1" t="s">
        <v>98</v>
      </c>
      <c r="C681" s="1" t="s">
        <v>1</v>
      </c>
      <c r="D681" s="4">
        <v>1000</v>
      </c>
      <c r="I681" t="str">
        <f>I669</f>
        <v>ALTER TABLE TM_BACKLOG_HISTORY</v>
      </c>
      <c r="J681" t="str">
        <f>CONCATENATE(LEFT(CONCATENATE(" ADD "," ",N681,";"),LEN(CONCATENATE(" ADD "," ",N681,";"))-2),";")</f>
        <v xml:space="preserve"> ADD  PARAM_2 VARCHAR(1000);</v>
      </c>
      <c r="K681" s="21" t="str">
        <f>CONCATENATE(LEFT(CONCATENATE("  ALTER COLUMN  "," ",N681,";"),LEN(CONCATENATE("  ALTER COLUMN  "," ",N681,";"))-2),";")</f>
        <v xml:space="preserve">  ALTER COLUMN   PARAM_2 VARCHAR(1000);</v>
      </c>
      <c r="L681" s="12"/>
      <c r="M681" s="18" t="str">
        <f>CONCATENATE(B681,",")</f>
        <v>PARAM_2,</v>
      </c>
      <c r="N681" s="5" t="str">
        <f>CONCATENATE(B681," ",C681,"(",D681,")",",")</f>
        <v>PARAM_2 VARCHAR(1000),</v>
      </c>
      <c r="O681" s="1" t="s">
        <v>102</v>
      </c>
      <c r="P681">
        <v>2</v>
      </c>
      <c r="W681" s="17" t="str">
        <f>CONCATENATE(,LOWER(O681),UPPER(LEFT(P681,1)),LOWER(RIGHT(P681,LEN(P681)-IF(LEN(P681)&gt;0,1,LEN(P681)))),UPPER(LEFT(Q681,1)),LOWER(RIGHT(Q681,LEN(Q681)-IF(LEN(Q681)&gt;0,1,LEN(Q681)))),UPPER(LEFT(R681,1)),LOWER(RIGHT(R681,LEN(R681)-IF(LEN(R681)&gt;0,1,LEN(R681)))),UPPER(LEFT(S681,1)),LOWER(RIGHT(S681,LEN(S681)-IF(LEN(S681)&gt;0,1,LEN(S681)))),UPPER(LEFT(T681,1)),LOWER(RIGHT(T681,LEN(T681)-IF(LEN(T681)&gt;0,1,LEN(T681)))),UPPER(LEFT(U681,1)),LOWER(RIGHT(U681,LEN(U681)-IF(LEN(U681)&gt;0,1,LEN(U681)))),UPPER(LEFT(V681,1)),LOWER(RIGHT(V681,LEN(V681)-IF(LEN(V681)&gt;0,1,LEN(V681)))))</f>
        <v>param2</v>
      </c>
      <c r="X681" s="3" t="str">
        <f>CONCATENATE("""",W681,"""",":","""","""",",")</f>
        <v>"param2":"",</v>
      </c>
      <c r="Y681" s="22" t="str">
        <f>CONCATENATE("public static String ",,B681,,"=","""",W681,""";")</f>
        <v>public static String PARAM_2="param2";</v>
      </c>
      <c r="Z681" s="7" t="str">
        <f>CONCATENATE("private String ",W681,"=","""""",";")</f>
        <v>private String param2="";</v>
      </c>
    </row>
    <row r="682" spans="2:26" ht="19.2" x14ac:dyDescent="0.45">
      <c r="B682" s="1" t="s">
        <v>99</v>
      </c>
      <c r="C682" s="1" t="s">
        <v>1</v>
      </c>
      <c r="D682" s="4">
        <v>1000</v>
      </c>
      <c r="I682" t="str">
        <f>I670</f>
        <v>ALTER TABLE TM_BACKLOG_HISTORY</v>
      </c>
      <c r="J682" t="str">
        <f t="shared" si="284"/>
        <v xml:space="preserve"> ADD  PARAM_3 VARCHAR(1000);</v>
      </c>
      <c r="K682" s="21" t="str">
        <f t="shared" si="285"/>
        <v xml:space="preserve">  ALTER COLUMN   PARAM_3 VARCHAR(1000);</v>
      </c>
      <c r="L682" s="12"/>
      <c r="M682" s="18" t="str">
        <f t="shared" si="286"/>
        <v>PARAM_3,</v>
      </c>
      <c r="N682" s="5" t="str">
        <f t="shared" si="283"/>
        <v>PARAM_3 VARCHAR(1000),</v>
      </c>
      <c r="O682" s="1" t="s">
        <v>102</v>
      </c>
      <c r="P682">
        <v>3</v>
      </c>
      <c r="W682" s="17" t="str">
        <f t="shared" si="287"/>
        <v>param3</v>
      </c>
      <c r="X682" s="3" t="str">
        <f t="shared" si="288"/>
        <v>"param3":"",</v>
      </c>
      <c r="Y682" s="22" t="str">
        <f t="shared" si="289"/>
        <v>public static String PARAM_3="param3";</v>
      </c>
      <c r="Z682" s="7" t="str">
        <f t="shared" si="290"/>
        <v>private String param3="";</v>
      </c>
    </row>
    <row r="683" spans="2:26" ht="19.2" x14ac:dyDescent="0.45">
      <c r="B683" s="1" t="s">
        <v>444</v>
      </c>
      <c r="C683" s="1" t="s">
        <v>1</v>
      </c>
      <c r="D683" s="4">
        <v>50</v>
      </c>
      <c r="I683" t="str">
        <f>I671</f>
        <v>ALTER TABLE TM_BACKLOG_HISTORY</v>
      </c>
      <c r="J683" t="str">
        <f>CONCATENATE(LEFT(CONCATENATE(" ADD "," ",N683,";"),LEN(CONCATENATE(" ADD "," ",N683,";"))-2),";")</f>
        <v xml:space="preserve"> ADD  RELATION_ID VARCHAR(50);</v>
      </c>
      <c r="K683" s="21" t="str">
        <f>CONCATENATE(LEFT(CONCATENATE("  ALTER COLUMN  "," ",N683,";"),LEN(CONCATENATE("  ALTER COLUMN  "," ",N683,";"))-2),";")</f>
        <v xml:space="preserve">  ALTER COLUMN   RELATION_ID VARCHAR(50);</v>
      </c>
      <c r="L683" s="12"/>
      <c r="M683" s="18" t="str">
        <f>CONCATENATE(B683,",")</f>
        <v>RELATION_ID,</v>
      </c>
      <c r="N683" s="5" t="str">
        <f>CONCATENATE(B683," ",C683,"(",D683,")",",")</f>
        <v>RELATION_ID VARCHAR(50),</v>
      </c>
      <c r="O683" s="1" t="s">
        <v>445</v>
      </c>
      <c r="P683" t="s">
        <v>2</v>
      </c>
      <c r="W683" s="17" t="str">
        <f>CONCATENATE(,LOWER(O683),UPPER(LEFT(P683,1)),LOWER(RIGHT(P683,LEN(P683)-IF(LEN(P683)&gt;0,1,LEN(P683)))),UPPER(LEFT(Q683,1)),LOWER(RIGHT(Q683,LEN(Q683)-IF(LEN(Q683)&gt;0,1,LEN(Q683)))),UPPER(LEFT(R683,1)),LOWER(RIGHT(R683,LEN(R683)-IF(LEN(R683)&gt;0,1,LEN(R683)))),UPPER(LEFT(S683,1)),LOWER(RIGHT(S683,LEN(S683)-IF(LEN(S683)&gt;0,1,LEN(S683)))),UPPER(LEFT(T683,1)),LOWER(RIGHT(T683,LEN(T683)-IF(LEN(T683)&gt;0,1,LEN(T683)))),UPPER(LEFT(U683,1)),LOWER(RIGHT(U683,LEN(U683)-IF(LEN(U683)&gt;0,1,LEN(U683)))),UPPER(LEFT(V683,1)),LOWER(RIGHT(V683,LEN(V683)-IF(LEN(V683)&gt;0,1,LEN(V683)))))</f>
        <v>relationId</v>
      </c>
      <c r="X683" s="3" t="str">
        <f>CONCATENATE("""",W683,"""",":","""","""",",")</f>
        <v>"relationId":"",</v>
      </c>
      <c r="Y683" s="22" t="str">
        <f>CONCATENATE("public static String ",,B683,,"=","""",W683,""";")</f>
        <v>public static String RELATION_ID="relationId";</v>
      </c>
      <c r="Z683" s="7" t="str">
        <f>CONCATENATE("private String ",W683,"=","""""",";")</f>
        <v>private String relationId="";</v>
      </c>
    </row>
    <row r="684" spans="2:26" ht="19.2" x14ac:dyDescent="0.45">
      <c r="B684" s="1" t="s">
        <v>428</v>
      </c>
      <c r="C684" s="1" t="s">
        <v>1</v>
      </c>
      <c r="D684" s="4">
        <v>4444</v>
      </c>
      <c r="I684">
        <f>I483</f>
        <v>0</v>
      </c>
      <c r="J684" t="str">
        <f t="shared" si="284"/>
        <v xml:space="preserve"> ADD  HISTORY_BODY VARCHAR(4444);</v>
      </c>
      <c r="K684" s="21" t="str">
        <f t="shared" si="285"/>
        <v xml:space="preserve">  ALTER COLUMN   HISTORY_BODY VARCHAR(4444);</v>
      </c>
      <c r="L684" s="12"/>
      <c r="M684" s="18" t="str">
        <f t="shared" si="286"/>
        <v>HISTORY_BODY,</v>
      </c>
      <c r="N684" s="5" t="str">
        <f t="shared" si="283"/>
        <v>HISTORY_BODY VARCHAR(4444),</v>
      </c>
      <c r="O684" s="1" t="s">
        <v>430</v>
      </c>
      <c r="P684" t="s">
        <v>429</v>
      </c>
      <c r="W684" s="17" t="str">
        <f t="shared" si="287"/>
        <v>historyBody</v>
      </c>
      <c r="X684" s="3" t="str">
        <f t="shared" si="288"/>
        <v>"historyBody":"",</v>
      </c>
      <c r="Y684" s="22" t="str">
        <f t="shared" si="289"/>
        <v>public static String HISTORY_BODY="historyBody";</v>
      </c>
      <c r="Z684" s="7" t="str">
        <f t="shared" si="290"/>
        <v>private String historyBody="";</v>
      </c>
    </row>
    <row r="685" spans="2:26" ht="19.2" x14ac:dyDescent="0.45">
      <c r="B685" s="1"/>
      <c r="C685" s="1"/>
      <c r="D685" s="4"/>
      <c r="L685" s="12"/>
      <c r="M685" s="18"/>
      <c r="N685" s="33" t="s">
        <v>130</v>
      </c>
      <c r="O685" s="1"/>
      <c r="W685" s="17"/>
    </row>
    <row r="686" spans="2:26" ht="19.2" x14ac:dyDescent="0.45">
      <c r="B686" s="1"/>
      <c r="C686" s="1"/>
      <c r="D686" s="4"/>
      <c r="L686" s="12"/>
      <c r="M686" s="18"/>
      <c r="N686" s="31" t="s">
        <v>126</v>
      </c>
      <c r="O686" s="1"/>
      <c r="W686" s="17"/>
    </row>
    <row r="687" spans="2:26" x14ac:dyDescent="0.3">
      <c r="B687" s="2" t="s">
        <v>432</v>
      </c>
      <c r="I687" t="str">
        <f>CONCATENATE("ALTER TABLE"," ",B687)</f>
        <v>ALTER TABLE TM_BACKLOG_HISTORY_LIST</v>
      </c>
      <c r="J687" t="s">
        <v>293</v>
      </c>
      <c r="K687" s="26" t="str">
        <f>CONCATENATE(J687," VIEW ",B687," AS SELECT")</f>
        <v>create OR REPLACE VIEW TM_BACKLOG_HISTORY_LIST AS SELECT</v>
      </c>
      <c r="N687" s="5" t="str">
        <f>CONCATENATE("CREATE TABLE ",B687," ","(")</f>
        <v>CREATE TABLE TM_BACKLOG_HISTORY_LIST (</v>
      </c>
    </row>
    <row r="688" spans="2:26" ht="19.2" x14ac:dyDescent="0.45">
      <c r="B688" s="1" t="s">
        <v>2</v>
      </c>
      <c r="C688" s="1" t="s">
        <v>1</v>
      </c>
      <c r="D688" s="4">
        <v>30</v>
      </c>
      <c r="E688" s="24" t="s">
        <v>113</v>
      </c>
      <c r="I688" t="str">
        <f>I687</f>
        <v>ALTER TABLE TM_BACKLOG_HISTORY_LIST</v>
      </c>
      <c r="K688" s="25" t="str">
        <f>CONCATENATE("T.",B688,",")</f>
        <v>T.ID,</v>
      </c>
      <c r="L688" s="12"/>
      <c r="M688" s="18" t="str">
        <f t="shared" ref="M688:M705" si="291">CONCATENATE(B688,",")</f>
        <v>ID,</v>
      </c>
      <c r="N688" s="5" t="str">
        <f>CONCATENATE(B688," ",C688,"(",D688,") ",E688," ,")</f>
        <v>ID VARCHAR(30) NOT NULL ,</v>
      </c>
      <c r="O688" s="1" t="s">
        <v>2</v>
      </c>
      <c r="P688" s="6"/>
      <c r="Q688" s="6"/>
      <c r="R688" s="6"/>
      <c r="S688" s="6"/>
      <c r="T688" s="6"/>
      <c r="U688" s="6"/>
      <c r="V688" s="6"/>
      <c r="W688" s="17" t="str">
        <f t="shared" ref="W688:W705" si="292"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id</v>
      </c>
      <c r="X688" s="3" t="str">
        <f t="shared" ref="X688:X705" si="293">CONCATENATE("""",W688,"""",":","""","""",",")</f>
        <v>"id":"",</v>
      </c>
      <c r="Y688" s="22" t="str">
        <f t="shared" ref="Y688:Y705" si="294">CONCATENATE("public static String ",,B688,,"=","""",W688,""";")</f>
        <v>public static String ID="id";</v>
      </c>
      <c r="Z688" s="7" t="str">
        <f t="shared" ref="Z688:Z705" si="295">CONCATENATE("private String ",W688,"=","""""",";")</f>
        <v>private String id="";</v>
      </c>
    </row>
    <row r="689" spans="2:26" ht="19.2" x14ac:dyDescent="0.45">
      <c r="B689" s="1" t="s">
        <v>3</v>
      </c>
      <c r="C689" s="1" t="s">
        <v>1</v>
      </c>
      <c r="D689" s="4">
        <v>10</v>
      </c>
      <c r="I689" t="str">
        <f>I688</f>
        <v>ALTER TABLE TM_BACKLOG_HISTORY_LIST</v>
      </c>
      <c r="K689" s="25" t="str">
        <f t="shared" ref="K689:K698" si="296">CONCATENATE("T.",B689,",")</f>
        <v>T.STATUS,</v>
      </c>
      <c r="L689" s="12"/>
      <c r="M689" s="18" t="str">
        <f t="shared" si="291"/>
        <v>STATUS,</v>
      </c>
      <c r="N689" s="5" t="str">
        <f t="shared" ref="N689:N705" si="297">CONCATENATE(B689," ",C689,"(",D689,")",",")</f>
        <v>STATUS VARCHAR(10),</v>
      </c>
      <c r="O689" s="1" t="s">
        <v>3</v>
      </c>
      <c r="W689" s="17" t="str">
        <f t="shared" si="292"/>
        <v>status</v>
      </c>
      <c r="X689" s="3" t="str">
        <f t="shared" si="293"/>
        <v>"status":"",</v>
      </c>
      <c r="Y689" s="22" t="str">
        <f t="shared" si="294"/>
        <v>public static String STATUS="status";</v>
      </c>
      <c r="Z689" s="7" t="str">
        <f t="shared" si="295"/>
        <v>private String status="";</v>
      </c>
    </row>
    <row r="690" spans="2:26" ht="19.2" x14ac:dyDescent="0.45">
      <c r="B690" s="1" t="s">
        <v>4</v>
      </c>
      <c r="C690" s="1" t="s">
        <v>1</v>
      </c>
      <c r="D690" s="4">
        <v>30</v>
      </c>
      <c r="I690" t="str">
        <f>I689</f>
        <v>ALTER TABLE TM_BACKLOG_HISTORY_LIST</v>
      </c>
      <c r="K690" s="25" t="str">
        <f t="shared" si="296"/>
        <v>T.INSERT_DATE,</v>
      </c>
      <c r="L690" s="12"/>
      <c r="M690" s="18" t="str">
        <f t="shared" si="291"/>
        <v>INSERT_DATE,</v>
      </c>
      <c r="N690" s="5" t="str">
        <f t="shared" si="297"/>
        <v>INSERT_DATE VARCHAR(30),</v>
      </c>
      <c r="O690" s="1" t="s">
        <v>7</v>
      </c>
      <c r="P690" t="s">
        <v>8</v>
      </c>
      <c r="W690" s="17" t="str">
        <f t="shared" si="292"/>
        <v>insertDate</v>
      </c>
      <c r="X690" s="3" t="str">
        <f t="shared" si="293"/>
        <v>"insertDate":"",</v>
      </c>
      <c r="Y690" s="22" t="str">
        <f t="shared" si="294"/>
        <v>public static String INSERT_DATE="insertDate";</v>
      </c>
      <c r="Z690" s="7" t="str">
        <f t="shared" si="295"/>
        <v>private String insertDate="";</v>
      </c>
    </row>
    <row r="691" spans="2:26" ht="19.2" x14ac:dyDescent="0.45">
      <c r="B691" s="1" t="s">
        <v>5</v>
      </c>
      <c r="C691" s="1" t="s">
        <v>1</v>
      </c>
      <c r="D691" s="4">
        <v>30</v>
      </c>
      <c r="I691" t="str">
        <f>I690</f>
        <v>ALTER TABLE TM_BACKLOG_HISTORY_LIST</v>
      </c>
      <c r="K691" s="25" t="str">
        <f t="shared" si="296"/>
        <v>T.MODIFICATION_DATE,</v>
      </c>
      <c r="L691" s="12"/>
      <c r="M691" s="18" t="str">
        <f t="shared" si="291"/>
        <v>MODIFICATION_DATE,</v>
      </c>
      <c r="N691" s="5" t="str">
        <f t="shared" si="297"/>
        <v>MODIFICATION_DATE VARCHAR(30),</v>
      </c>
      <c r="O691" s="1" t="s">
        <v>9</v>
      </c>
      <c r="P691" t="s">
        <v>8</v>
      </c>
      <c r="W691" s="17" t="str">
        <f t="shared" si="292"/>
        <v>modificationDate</v>
      </c>
      <c r="X691" s="3" t="str">
        <f t="shared" si="293"/>
        <v>"modificationDate":"",</v>
      </c>
      <c r="Y691" s="22" t="str">
        <f t="shared" si="294"/>
        <v>public static String MODIFICATION_DATE="modificationDate";</v>
      </c>
      <c r="Z691" s="7" t="str">
        <f t="shared" si="295"/>
        <v>private String modificationDate="";</v>
      </c>
    </row>
    <row r="692" spans="2:26" ht="19.2" x14ac:dyDescent="0.45">
      <c r="B692" s="1" t="s">
        <v>274</v>
      </c>
      <c r="C692" s="1" t="s">
        <v>1</v>
      </c>
      <c r="D692" s="4">
        <v>45</v>
      </c>
      <c r="I692" t="str">
        <f>I681</f>
        <v>ALTER TABLE TM_BACKLOG_HISTORY</v>
      </c>
      <c r="J692" t="str">
        <f>CONCATENATE(LEFT(CONCATENATE(" ADD "," ",N692,";"),LEN(CONCATENATE(" ADD "," ",N692,";"))-2),";")</f>
        <v xml:space="preserve"> ADD  FK_PROJECT_ID VARCHAR(45);</v>
      </c>
      <c r="K692" s="25" t="str">
        <f>CONCATENATE("T.",B692,",")</f>
        <v>T.FK_PROJECT_ID,</v>
      </c>
      <c r="L692" s="12"/>
      <c r="M692" s="18" t="str">
        <f>CONCATENATE(B692,",")</f>
        <v>FK_PROJECT_ID,</v>
      </c>
      <c r="N692" s="5" t="str">
        <f>CONCATENATE(B692," ",C692,"(",D692,")",",")</f>
        <v>FK_PROJECT_ID VARCHAR(45),</v>
      </c>
      <c r="O692" s="1" t="s">
        <v>10</v>
      </c>
      <c r="P692" t="s">
        <v>288</v>
      </c>
      <c r="Q692" t="s">
        <v>2</v>
      </c>
      <c r="W692" s="17" t="str">
        <f>CONCATENATE(,LOWER(O692),UPPER(LEFT(P692,1)),LOWER(RIGHT(P692,LEN(P692)-IF(LEN(P692)&gt;0,1,LEN(P692)))),UPPER(LEFT(Q692,1)),LOWER(RIGHT(Q692,LEN(Q692)-IF(LEN(Q692)&gt;0,1,LEN(Q692)))),UPPER(LEFT(R692,1)),LOWER(RIGHT(R692,LEN(R692)-IF(LEN(R692)&gt;0,1,LEN(R692)))),UPPER(LEFT(S692,1)),LOWER(RIGHT(S692,LEN(S692)-IF(LEN(S692)&gt;0,1,LEN(S692)))),UPPER(LEFT(T692,1)),LOWER(RIGHT(T692,LEN(T692)-IF(LEN(T692)&gt;0,1,LEN(T692)))),UPPER(LEFT(U692,1)),LOWER(RIGHT(U692,LEN(U692)-IF(LEN(U692)&gt;0,1,LEN(U692)))),UPPER(LEFT(V692,1)),LOWER(RIGHT(V692,LEN(V692)-IF(LEN(V692)&gt;0,1,LEN(V692)))))</f>
        <v>fkProjectId</v>
      </c>
      <c r="X692" s="3" t="str">
        <f>CONCATENATE("""",W692,"""",":","""","""",",")</f>
        <v>"fkProjectId":"",</v>
      </c>
      <c r="Y692" s="22" t="str">
        <f>CONCATENATE("public static String ",,B692,,"=","""",W692,""";")</f>
        <v>public static String FK_PROJECT_ID="fkProjectId";</v>
      </c>
      <c r="Z692" s="7" t="str">
        <f>CONCATENATE("private String ",W692,"=","""""",";")</f>
        <v>private String fkProjectId="";</v>
      </c>
    </row>
    <row r="693" spans="2:26" ht="19.2" x14ac:dyDescent="0.45">
      <c r="B693" s="1" t="s">
        <v>287</v>
      </c>
      <c r="C693" s="1" t="s">
        <v>1</v>
      </c>
      <c r="D693" s="4">
        <v>45</v>
      </c>
      <c r="I693" t="str">
        <f>I682</f>
        <v>ALTER TABLE TM_BACKLOG_HISTORY</v>
      </c>
      <c r="J693" t="str">
        <f>CONCATENATE(LEFT(CONCATENATE(" ADD "," ",N693,";"),LEN(CONCATENATE(" ADD "," ",N693,";"))-2),";")</f>
        <v xml:space="preserve"> ADD  PROJECT_NAME VARCHAR(45);</v>
      </c>
      <c r="K693" s="25" t="s">
        <v>535</v>
      </c>
      <c r="L693" s="12"/>
      <c r="M693" s="18" t="str">
        <f t="shared" si="291"/>
        <v>PROJECT_NAME,</v>
      </c>
      <c r="N693" s="5" t="str">
        <f t="shared" si="297"/>
        <v>PROJECT_NAME VARCHAR(45),</v>
      </c>
      <c r="O693" s="1" t="s">
        <v>288</v>
      </c>
      <c r="P693" t="s">
        <v>0</v>
      </c>
      <c r="W693" s="17" t="str">
        <f t="shared" si="292"/>
        <v>projectName</v>
      </c>
      <c r="X693" s="3" t="str">
        <f t="shared" si="293"/>
        <v>"projectName":"",</v>
      </c>
      <c r="Y693" s="22" t="str">
        <f t="shared" si="294"/>
        <v>public static String PROJECT_NAME="projectName";</v>
      </c>
      <c r="Z693" s="7" t="str">
        <f t="shared" si="295"/>
        <v>private String projectName="";</v>
      </c>
    </row>
    <row r="694" spans="2:26" ht="19.2" x14ac:dyDescent="0.45">
      <c r="B694" s="1" t="s">
        <v>367</v>
      </c>
      <c r="C694" s="1" t="s">
        <v>1</v>
      </c>
      <c r="D694" s="4">
        <v>45</v>
      </c>
      <c r="I694" t="str">
        <f>I679</f>
        <v>ALTER TABLE TM_BACKLOG_HISTORY</v>
      </c>
      <c r="K694" s="25" t="str">
        <f t="shared" si="296"/>
        <v>T.FK_BACKLOG_ID,</v>
      </c>
      <c r="L694" s="12"/>
      <c r="M694" s="18" t="str">
        <f t="shared" si="291"/>
        <v>FK_BACKLOG_ID,</v>
      </c>
      <c r="N694" s="5" t="str">
        <f t="shared" si="297"/>
        <v>FK_BACKLOG_ID VARCHAR(45),</v>
      </c>
      <c r="O694" s="1" t="s">
        <v>10</v>
      </c>
      <c r="P694" t="s">
        <v>354</v>
      </c>
      <c r="Q694" t="s">
        <v>2</v>
      </c>
      <c r="W694" s="17" t="str">
        <f t="shared" si="292"/>
        <v>fkBacklogId</v>
      </c>
      <c r="X694" s="3" t="str">
        <f t="shared" si="293"/>
        <v>"fkBacklogId":"",</v>
      </c>
      <c r="Y694" s="22" t="str">
        <f t="shared" si="294"/>
        <v>public static String FK_BACKLOG_ID="fkBacklogId";</v>
      </c>
      <c r="Z694" s="7" t="str">
        <f t="shared" si="295"/>
        <v>private String fkBacklogId="";</v>
      </c>
    </row>
    <row r="695" spans="2:26" ht="19.2" x14ac:dyDescent="0.45">
      <c r="B695" s="1" t="s">
        <v>424</v>
      </c>
      <c r="C695" s="1" t="s">
        <v>1</v>
      </c>
      <c r="D695" s="4">
        <v>222</v>
      </c>
      <c r="I695">
        <f>I492</f>
        <v>0</v>
      </c>
      <c r="K695" s="25" t="str">
        <f t="shared" si="296"/>
        <v>T.HISTORY_TYPE,</v>
      </c>
      <c r="L695" s="12"/>
      <c r="M695" s="18" t="str">
        <f t="shared" si="291"/>
        <v>HISTORY_TYPE,</v>
      </c>
      <c r="N695" s="5" t="str">
        <f t="shared" si="297"/>
        <v>HISTORY_TYPE VARCHAR(222),</v>
      </c>
      <c r="O695" s="1" t="s">
        <v>430</v>
      </c>
      <c r="P695" t="s">
        <v>51</v>
      </c>
      <c r="W695" s="17" t="str">
        <f t="shared" si="292"/>
        <v>historyType</v>
      </c>
      <c r="X695" s="3" t="str">
        <f t="shared" si="293"/>
        <v>"historyType":"",</v>
      </c>
      <c r="Y695" s="22" t="str">
        <f t="shared" si="294"/>
        <v>public static String HISTORY_TYPE="historyType";</v>
      </c>
      <c r="Z695" s="7" t="str">
        <f t="shared" si="295"/>
        <v>private String historyType="";</v>
      </c>
    </row>
    <row r="696" spans="2:26" ht="19.2" x14ac:dyDescent="0.45">
      <c r="B696" s="1" t="s">
        <v>425</v>
      </c>
      <c r="C696" s="1" t="s">
        <v>1</v>
      </c>
      <c r="D696" s="4">
        <v>45</v>
      </c>
      <c r="I696">
        <f>I685</f>
        <v>0</v>
      </c>
      <c r="K696" s="25" t="str">
        <f t="shared" si="296"/>
        <v>T.HISTORY_DATE,</v>
      </c>
      <c r="L696" s="12"/>
      <c r="M696" s="18" t="str">
        <f t="shared" si="291"/>
        <v>HISTORY_DATE,</v>
      </c>
      <c r="N696" s="5" t="str">
        <f t="shared" si="297"/>
        <v>HISTORY_DATE VARCHAR(45),</v>
      </c>
      <c r="O696" s="1" t="s">
        <v>430</v>
      </c>
      <c r="P696" t="s">
        <v>8</v>
      </c>
      <c r="W696" s="17" t="str">
        <f t="shared" si="292"/>
        <v>historyDate</v>
      </c>
      <c r="X696" s="3" t="str">
        <f t="shared" si="293"/>
        <v>"historyDate":"",</v>
      </c>
      <c r="Y696" s="22" t="str">
        <f t="shared" si="294"/>
        <v>public static String HISTORY_DATE="historyDate";</v>
      </c>
      <c r="Z696" s="7" t="str">
        <f t="shared" si="295"/>
        <v>private String historyDate="";</v>
      </c>
    </row>
    <row r="697" spans="2:26" ht="19.2" x14ac:dyDescent="0.45">
      <c r="B697" s="1" t="s">
        <v>426</v>
      </c>
      <c r="C697" s="1" t="s">
        <v>1</v>
      </c>
      <c r="D697" s="4">
        <v>45</v>
      </c>
      <c r="I697">
        <f>I494</f>
        <v>0</v>
      </c>
      <c r="K697" s="25" t="str">
        <f t="shared" si="296"/>
        <v>T.HISTORY_TIME,</v>
      </c>
      <c r="L697" s="12"/>
      <c r="M697" s="18" t="str">
        <f t="shared" si="291"/>
        <v>HISTORY_TIME,</v>
      </c>
      <c r="N697" s="5" t="str">
        <f t="shared" si="297"/>
        <v>HISTORY_TIME VARCHAR(45),</v>
      </c>
      <c r="O697" s="1" t="s">
        <v>430</v>
      </c>
      <c r="P697" t="s">
        <v>133</v>
      </c>
      <c r="W697" s="17" t="str">
        <f t="shared" si="292"/>
        <v>historyTime</v>
      </c>
      <c r="X697" s="3" t="str">
        <f t="shared" si="293"/>
        <v>"historyTime":"",</v>
      </c>
      <c r="Y697" s="22" t="str">
        <f t="shared" si="294"/>
        <v>public static String HISTORY_TIME="historyTime";</v>
      </c>
      <c r="Z697" s="7" t="str">
        <f t="shared" si="295"/>
        <v>private String historyTime="";</v>
      </c>
    </row>
    <row r="698" spans="2:26" ht="19.2" x14ac:dyDescent="0.45">
      <c r="B698" s="1" t="s">
        <v>427</v>
      </c>
      <c r="C698" s="1" t="s">
        <v>1</v>
      </c>
      <c r="D698" s="4">
        <v>45</v>
      </c>
      <c r="I698" t="str">
        <f>I687</f>
        <v>ALTER TABLE TM_BACKLOG_HISTORY_LIST</v>
      </c>
      <c r="K698" s="25" t="str">
        <f t="shared" si="296"/>
        <v>T.HISTORY_TELLER_ID,</v>
      </c>
      <c r="L698" s="12"/>
      <c r="M698" s="18" t="str">
        <f>CONCATENATE(B698,",")</f>
        <v>HISTORY_TELLER_ID,</v>
      </c>
      <c r="N698" s="5" t="str">
        <f t="shared" si="297"/>
        <v>HISTORY_TELLER_ID VARCHAR(45),</v>
      </c>
      <c r="O698" s="1" t="s">
        <v>430</v>
      </c>
      <c r="P698" t="s">
        <v>431</v>
      </c>
      <c r="Q698" t="s">
        <v>2</v>
      </c>
      <c r="W698" s="17" t="str">
        <f>CONCATENATE(,LOWER(O698),UPPER(LEFT(P698,1)),LOWER(RIGHT(P698,LEN(P698)-IF(LEN(P698)&gt;0,1,LEN(P698)))),UPPER(LEFT(Q698,1)),LOWER(RIGHT(Q698,LEN(Q698)-IF(LEN(Q698)&gt;0,1,LEN(Q698)))),UPPER(LEFT(R698,1)),LOWER(RIGHT(R698,LEN(R698)-IF(LEN(R698)&gt;0,1,LEN(R698)))),UPPER(LEFT(S698,1)),LOWER(RIGHT(S698,LEN(S698)-IF(LEN(S698)&gt;0,1,LEN(S698)))),UPPER(LEFT(T698,1)),LOWER(RIGHT(T698,LEN(T698)-IF(LEN(T698)&gt;0,1,LEN(T698)))),UPPER(LEFT(U698,1)),LOWER(RIGHT(U698,LEN(U698)-IF(LEN(U698)&gt;0,1,LEN(U698)))),UPPER(LEFT(V698,1)),LOWER(RIGHT(V698,LEN(V698)-IF(LEN(V698)&gt;0,1,LEN(V698)))))</f>
        <v>historyTellerId</v>
      </c>
      <c r="X698" s="3" t="str">
        <f>CONCATENATE("""",W698,"""",":","""","""",",")</f>
        <v>"historyTellerId":"",</v>
      </c>
      <c r="Y698" s="22" t="str">
        <f>CONCATENATE("public static String ",,B698,,"=","""",W698,""";")</f>
        <v>public static String HISTORY_TELLER_ID="historyTellerId";</v>
      </c>
      <c r="Z698" s="7" t="str">
        <f>CONCATENATE("private String ",W698,"=","""""",";")</f>
        <v>private String historyTellerId="";</v>
      </c>
    </row>
    <row r="699" spans="2:26" ht="19.2" x14ac:dyDescent="0.45">
      <c r="B699" s="1" t="s">
        <v>433</v>
      </c>
      <c r="C699" s="1" t="s">
        <v>1</v>
      </c>
      <c r="D699" s="4">
        <v>45</v>
      </c>
      <c r="I699" t="str">
        <f>I687</f>
        <v>ALTER TABLE TM_BACKLOG_HISTORY_LIST</v>
      </c>
      <c r="K699" s="25" t="s">
        <v>534</v>
      </c>
      <c r="L699" s="12"/>
      <c r="M699" s="18" t="str">
        <f>CONCATENATE(B699,",")</f>
        <v>HISTORY_TELLER_NAME,</v>
      </c>
      <c r="N699" s="5" t="str">
        <f t="shared" si="297"/>
        <v>HISTORY_TELLER_NAME VARCHAR(45),</v>
      </c>
      <c r="O699" s="1" t="s">
        <v>430</v>
      </c>
      <c r="P699" t="s">
        <v>431</v>
      </c>
      <c r="Q699" t="s">
        <v>0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historyTellerName</v>
      </c>
      <c r="X699" s="3" t="str">
        <f>CONCATENATE("""",W699,"""",":","""","""",",")</f>
        <v>"historyTellerName":"",</v>
      </c>
      <c r="Y699" s="22" t="str">
        <f>CONCATENATE("public static String ",,B699,,"=","""",W699,""";")</f>
        <v>public static String HISTORY_TELLER_NAME="historyTellerName";</v>
      </c>
      <c r="Z699" s="7" t="str">
        <f>CONCATENATE("private String ",W699,"=","""""",";")</f>
        <v>private String historyTellerName="";</v>
      </c>
    </row>
    <row r="700" spans="2:26" ht="19.2" x14ac:dyDescent="0.45">
      <c r="B700" s="1" t="s">
        <v>434</v>
      </c>
      <c r="C700" s="1" t="s">
        <v>1</v>
      </c>
      <c r="D700" s="4">
        <v>45</v>
      </c>
      <c r="I700" t="str">
        <f>I688</f>
        <v>ALTER TABLE TM_BACKLOG_HISTORY_LIST</v>
      </c>
      <c r="K700" s="25" t="s">
        <v>449</v>
      </c>
      <c r="L700" s="12"/>
      <c r="M700" s="18" t="str">
        <f t="shared" si="291"/>
        <v>HISTORY_TELLER_IMAGE,</v>
      </c>
      <c r="N700" s="5" t="str">
        <f t="shared" si="297"/>
        <v>HISTORY_TELLER_IMAGE VARCHAR(45),</v>
      </c>
      <c r="O700" s="1" t="s">
        <v>430</v>
      </c>
      <c r="P700" t="s">
        <v>431</v>
      </c>
      <c r="Q700" t="s">
        <v>153</v>
      </c>
      <c r="W700" s="17" t="str">
        <f t="shared" si="292"/>
        <v>historyTellerImage</v>
      </c>
      <c r="X700" s="3" t="str">
        <f t="shared" si="293"/>
        <v>"historyTellerImage":"",</v>
      </c>
      <c r="Y700" s="22" t="str">
        <f t="shared" si="294"/>
        <v>public static String HISTORY_TELLER_IMAGE="historyTellerImage";</v>
      </c>
      <c r="Z700" s="7" t="str">
        <f t="shared" si="295"/>
        <v>private String historyTellerImage="";</v>
      </c>
    </row>
    <row r="701" spans="2:26" ht="19.2" x14ac:dyDescent="0.45">
      <c r="B701" s="1" t="s">
        <v>444</v>
      </c>
      <c r="C701" s="1" t="s">
        <v>1</v>
      </c>
      <c r="D701" s="4">
        <v>50</v>
      </c>
      <c r="I701" t="str">
        <f>I691</f>
        <v>ALTER TABLE TM_BACKLOG_HISTORY_LIST</v>
      </c>
      <c r="J701" t="str">
        <f>CONCATENATE(LEFT(CONCATENATE(" ADD "," ",N701,";"),LEN(CONCATENATE(" ADD "," ",N701,";"))-2),";")</f>
        <v xml:space="preserve"> ADD  RELATION_ID VARCHAR(50);</v>
      </c>
      <c r="K701" s="25" t="str">
        <f>CONCATENATE("T.",B701,",")</f>
        <v>T.RELATION_ID,</v>
      </c>
      <c r="L701" s="12"/>
      <c r="M701" s="18" t="str">
        <f t="shared" si="291"/>
        <v>RELATION_ID,</v>
      </c>
      <c r="N701" s="5" t="str">
        <f t="shared" si="297"/>
        <v>RELATION_ID VARCHAR(50),</v>
      </c>
      <c r="O701" s="1" t="s">
        <v>445</v>
      </c>
      <c r="P701" t="s">
        <v>2</v>
      </c>
      <c r="W701" s="17" t="str">
        <f t="shared" si="292"/>
        <v>relationId</v>
      </c>
      <c r="X701" s="3" t="str">
        <f t="shared" si="293"/>
        <v>"relationId":"",</v>
      </c>
      <c r="Y701" s="22" t="str">
        <f t="shared" si="294"/>
        <v>public static String RELATION_ID="relationId";</v>
      </c>
      <c r="Z701" s="7" t="str">
        <f t="shared" si="295"/>
        <v>private String relationId="";</v>
      </c>
    </row>
    <row r="702" spans="2:26" ht="19.2" x14ac:dyDescent="0.45">
      <c r="B702" s="1" t="s">
        <v>97</v>
      </c>
      <c r="C702" s="1" t="s">
        <v>1</v>
      </c>
      <c r="D702" s="4">
        <v>1000</v>
      </c>
      <c r="I702" t="str">
        <f>I694</f>
        <v>ALTER TABLE TM_BACKLOG_HISTORY</v>
      </c>
      <c r="J702" t="str">
        <f>CONCATENATE(LEFT(CONCATENATE(" ADD "," ",N702,";"),LEN(CONCATENATE(" ADD "," ",N702,";"))-2),";")</f>
        <v xml:space="preserve"> ADD  PARAM_1 VARCHAR(1000);</v>
      </c>
      <c r="K702" s="25" t="str">
        <f>CONCATENATE("T.",B702,",")</f>
        <v>T.PARAM_1,</v>
      </c>
      <c r="L702" s="12"/>
      <c r="M702" s="18" t="str">
        <f t="shared" si="291"/>
        <v>PARAM_1,</v>
      </c>
      <c r="N702" s="5" t="str">
        <f t="shared" si="297"/>
        <v>PARAM_1 VARCHAR(1000),</v>
      </c>
      <c r="O702" s="1" t="s">
        <v>102</v>
      </c>
      <c r="P702">
        <v>1</v>
      </c>
      <c r="W702" s="17" t="str">
        <f t="shared" si="292"/>
        <v>param1</v>
      </c>
      <c r="X702" s="3" t="str">
        <f t="shared" si="293"/>
        <v>"param1":"",</v>
      </c>
      <c r="Y702" s="22" t="str">
        <f t="shared" si="294"/>
        <v>public static String PARAM_1="param1";</v>
      </c>
      <c r="Z702" s="7" t="str">
        <f t="shared" si="295"/>
        <v>private String param1="";</v>
      </c>
    </row>
    <row r="703" spans="2:26" ht="19.2" x14ac:dyDescent="0.45">
      <c r="B703" s="1" t="s">
        <v>98</v>
      </c>
      <c r="C703" s="1" t="s">
        <v>1</v>
      </c>
      <c r="D703" s="4">
        <v>1000</v>
      </c>
      <c r="I703" t="str">
        <f>I690</f>
        <v>ALTER TABLE TM_BACKLOG_HISTORY_LIST</v>
      </c>
      <c r="J703" t="str">
        <f>CONCATENATE(LEFT(CONCATENATE(" ADD "," ",N703,";"),LEN(CONCATENATE(" ADD "," ",N703,";"))-2),";")</f>
        <v xml:space="preserve"> ADD  PARAM_2 VARCHAR(1000);</v>
      </c>
      <c r="K703" s="25" t="str">
        <f>CONCATENATE("T.",B703,",")</f>
        <v>T.PARAM_2,</v>
      </c>
      <c r="L703" s="12"/>
      <c r="M703" s="18" t="str">
        <f t="shared" si="291"/>
        <v>PARAM_2,</v>
      </c>
      <c r="N703" s="5" t="str">
        <f t="shared" si="297"/>
        <v>PARAM_2 VARCHAR(1000),</v>
      </c>
      <c r="O703" s="1" t="s">
        <v>102</v>
      </c>
      <c r="P703">
        <v>2</v>
      </c>
      <c r="W703" s="17" t="str">
        <f t="shared" si="292"/>
        <v>param2</v>
      </c>
      <c r="X703" s="3" t="str">
        <f t="shared" si="293"/>
        <v>"param2":"",</v>
      </c>
      <c r="Y703" s="22" t="str">
        <f t="shared" si="294"/>
        <v>public static String PARAM_2="param2";</v>
      </c>
      <c r="Z703" s="7" t="str">
        <f t="shared" si="295"/>
        <v>private String param2="";</v>
      </c>
    </row>
    <row r="704" spans="2:26" ht="19.2" x14ac:dyDescent="0.45">
      <c r="B704" s="1" t="s">
        <v>99</v>
      </c>
      <c r="C704" s="1" t="s">
        <v>1</v>
      </c>
      <c r="D704" s="4">
        <v>1000</v>
      </c>
      <c r="I704" t="str">
        <f>I691</f>
        <v>ALTER TABLE TM_BACKLOG_HISTORY_LIST</v>
      </c>
      <c r="J704" t="str">
        <f>CONCATENATE(LEFT(CONCATENATE(" ADD "," ",N704,";"),LEN(CONCATENATE(" ADD "," ",N704,";"))-2),";")</f>
        <v xml:space="preserve"> ADD  PARAM_3 VARCHAR(1000);</v>
      </c>
      <c r="K704" s="25" t="str">
        <f>CONCATENATE("T.",B704,",")</f>
        <v>T.PARAM_3,</v>
      </c>
      <c r="L704" s="12"/>
      <c r="M704" s="18" t="str">
        <f t="shared" si="291"/>
        <v>PARAM_3,</v>
      </c>
      <c r="N704" s="5" t="str">
        <f t="shared" si="297"/>
        <v>PARAM_3 VARCHAR(1000),</v>
      </c>
      <c r="O704" s="1" t="s">
        <v>102</v>
      </c>
      <c r="P704">
        <v>3</v>
      </c>
      <c r="W704" s="17" t="str">
        <f t="shared" si="292"/>
        <v>param3</v>
      </c>
      <c r="X704" s="3" t="str">
        <f t="shared" si="293"/>
        <v>"param3":"",</v>
      </c>
      <c r="Y704" s="22" t="str">
        <f t="shared" si="294"/>
        <v>public static String PARAM_3="param3";</v>
      </c>
      <c r="Z704" s="7" t="str">
        <f t="shared" si="295"/>
        <v>private String param3="";</v>
      </c>
    </row>
    <row r="705" spans="2:26" ht="19.2" x14ac:dyDescent="0.45">
      <c r="B705" s="1" t="s">
        <v>428</v>
      </c>
      <c r="C705" s="1" t="s">
        <v>1</v>
      </c>
      <c r="D705" s="4">
        <v>4444</v>
      </c>
      <c r="I705">
        <f>I496</f>
        <v>0</v>
      </c>
      <c r="K705" s="25" t="str">
        <f>CONCATENATE("T.",B705,"")</f>
        <v>T.HISTORY_BODY</v>
      </c>
      <c r="L705" s="12"/>
      <c r="M705" s="18" t="str">
        <f t="shared" si="291"/>
        <v>HISTORY_BODY,</v>
      </c>
      <c r="N705" s="5" t="str">
        <f t="shared" si="297"/>
        <v>HISTORY_BODY VARCHAR(4444),</v>
      </c>
      <c r="O705" s="1" t="s">
        <v>430</v>
      </c>
      <c r="P705" t="s">
        <v>429</v>
      </c>
      <c r="W705" s="17" t="str">
        <f t="shared" si="292"/>
        <v>historyBody</v>
      </c>
      <c r="X705" s="3" t="str">
        <f t="shared" si="293"/>
        <v>"historyBody":"",</v>
      </c>
      <c r="Y705" s="22" t="str">
        <f t="shared" si="294"/>
        <v>public static String HISTORY_BODY="historyBody";</v>
      </c>
      <c r="Z705" s="7" t="str">
        <f t="shared" si="295"/>
        <v>private String historyBody="";</v>
      </c>
    </row>
    <row r="706" spans="2:26" ht="19.2" x14ac:dyDescent="0.45">
      <c r="B706" s="1"/>
      <c r="C706" s="1"/>
      <c r="D706" s="4"/>
      <c r="K706" s="29" t="s">
        <v>435</v>
      </c>
      <c r="L706" s="12"/>
      <c r="M706" s="18"/>
      <c r="N706" s="33" t="s">
        <v>130</v>
      </c>
      <c r="O706" s="1"/>
      <c r="W706" s="17"/>
    </row>
    <row r="707" spans="2:26" x14ac:dyDescent="0.3">
      <c r="K707" s="21" t="s">
        <v>436</v>
      </c>
    </row>
    <row r="710" spans="2:26" x14ac:dyDescent="0.3">
      <c r="B710" s="2" t="s">
        <v>452</v>
      </c>
      <c r="I710" t="str">
        <f>CONCATENATE("ALTER TABLE"," ",B710)</f>
        <v>ALTER TABLE TM_REL_BACKLOG_AND_LABEL</v>
      </c>
      <c r="N710" s="5" t="str">
        <f>CONCATENATE("CREATE TABLE ",B710," ","(")</f>
        <v>CREATE TABLE TM_REL_BACKLOG_AND_LABEL (</v>
      </c>
    </row>
    <row r="711" spans="2:26" ht="19.2" x14ac:dyDescent="0.45">
      <c r="B711" s="1" t="s">
        <v>2</v>
      </c>
      <c r="C711" s="1" t="s">
        <v>1</v>
      </c>
      <c r="D711" s="4">
        <v>30</v>
      </c>
      <c r="E711" s="24" t="s">
        <v>113</v>
      </c>
      <c r="I711" t="str">
        <f t="shared" ref="I711:I717" si="298">I710</f>
        <v>ALTER TABLE TM_REL_BACKLOG_AND_LABEL</v>
      </c>
      <c r="J711" t="str">
        <f t="shared" ref="J711:J717" si="299">CONCATENATE(LEFT(CONCATENATE(" ADD "," ",N711,";"),LEN(CONCATENATE(" ADD "," ",N711,";"))-2),";")</f>
        <v xml:space="preserve"> ADD  ID VARCHAR(30) NOT NULL ;</v>
      </c>
      <c r="K711" s="21" t="str">
        <f t="shared" ref="K711:K717" si="300">CONCATENATE(LEFT(CONCATENATE("  ALTER COLUMN  "," ",N711,";"),LEN(CONCATENATE("  ALTER COLUMN  "," ",N711,";"))-2),";")</f>
        <v xml:space="preserve">  ALTER COLUMN   ID VARCHAR(30) NOT NULL ;</v>
      </c>
      <c r="L711" s="12"/>
      <c r="M711" s="18" t="str">
        <f t="shared" ref="M711:M717" si="301">CONCATENATE(B711,",")</f>
        <v>ID,</v>
      </c>
      <c r="N711" s="5" t="str">
        <f>CONCATENATE(B711," ",C711,"(",D711,") ",E711," ,")</f>
        <v>ID VARCHAR(30) NOT NULL ,</v>
      </c>
      <c r="O711" s="1" t="s">
        <v>2</v>
      </c>
      <c r="P711" s="6"/>
      <c r="Q711" s="6"/>
      <c r="R711" s="6"/>
      <c r="S711" s="6"/>
      <c r="T711" s="6"/>
      <c r="U711" s="6"/>
      <c r="V711" s="6"/>
      <c r="W711" s="17" t="str">
        <f t="shared" ref="W711:W717" si="302">CONCATENATE(,LOWER(O711),UPPER(LEFT(P711,1)),LOWER(RIGHT(P711,LEN(P711)-IF(LEN(P711)&gt;0,1,LEN(P711)))),UPPER(LEFT(Q711,1)),LOWER(RIGHT(Q711,LEN(Q711)-IF(LEN(Q711)&gt;0,1,LEN(Q711)))),UPPER(LEFT(R711,1)),LOWER(RIGHT(R711,LEN(R711)-IF(LEN(R711)&gt;0,1,LEN(R711)))),UPPER(LEFT(S711,1)),LOWER(RIGHT(S711,LEN(S711)-IF(LEN(S711)&gt;0,1,LEN(S711)))),UPPER(LEFT(T711,1)),LOWER(RIGHT(T711,LEN(T711)-IF(LEN(T711)&gt;0,1,LEN(T711)))),UPPER(LEFT(U711,1)),LOWER(RIGHT(U711,LEN(U711)-IF(LEN(U711)&gt;0,1,LEN(U711)))),UPPER(LEFT(V711,1)),LOWER(RIGHT(V711,LEN(V711)-IF(LEN(V711)&gt;0,1,LEN(V711)))))</f>
        <v>id</v>
      </c>
      <c r="X711" s="3" t="str">
        <f t="shared" ref="X711:X717" si="303">CONCATENATE("""",W711,"""",":","""","""",",")</f>
        <v>"id":"",</v>
      </c>
      <c r="Y711" s="22" t="str">
        <f t="shared" ref="Y711:Y717" si="304">CONCATENATE("public static String ",,B711,,"=","""",W711,""";")</f>
        <v>public static String ID="id";</v>
      </c>
      <c r="Z711" s="7" t="str">
        <f t="shared" ref="Z711:Z717" si="305">CONCATENATE("private String ",W711,"=","""""",";")</f>
        <v>private String id="";</v>
      </c>
    </row>
    <row r="712" spans="2:26" ht="19.2" x14ac:dyDescent="0.45">
      <c r="B712" s="1" t="s">
        <v>3</v>
      </c>
      <c r="C712" s="1" t="s">
        <v>1</v>
      </c>
      <c r="D712" s="4">
        <v>10</v>
      </c>
      <c r="I712" t="str">
        <f t="shared" si="298"/>
        <v>ALTER TABLE TM_REL_BACKLOG_AND_LABEL</v>
      </c>
      <c r="J712" t="str">
        <f t="shared" si="299"/>
        <v xml:space="preserve"> ADD  STATUS VARCHAR(10);</v>
      </c>
      <c r="K712" s="21" t="str">
        <f t="shared" si="300"/>
        <v xml:space="preserve">  ALTER COLUMN   STATUS VARCHAR(10);</v>
      </c>
      <c r="L712" s="12"/>
      <c r="M712" s="18" t="str">
        <f t="shared" si="301"/>
        <v>STATUS,</v>
      </c>
      <c r="N712" s="5" t="str">
        <f t="shared" ref="N712:N717" si="306">CONCATENATE(B712," ",C712,"(",D712,")",",")</f>
        <v>STATUS VARCHAR(10),</v>
      </c>
      <c r="O712" s="1" t="s">
        <v>3</v>
      </c>
      <c r="W712" s="17" t="str">
        <f t="shared" si="302"/>
        <v>status</v>
      </c>
      <c r="X712" s="3" t="str">
        <f t="shared" si="303"/>
        <v>"status":"",</v>
      </c>
      <c r="Y712" s="22" t="str">
        <f t="shared" si="304"/>
        <v>public static String STATUS="status";</v>
      </c>
      <c r="Z712" s="7" t="str">
        <f t="shared" si="305"/>
        <v>private String status="";</v>
      </c>
    </row>
    <row r="713" spans="2:26" ht="19.2" x14ac:dyDescent="0.45">
      <c r="B713" s="1" t="s">
        <v>4</v>
      </c>
      <c r="C713" s="1" t="s">
        <v>1</v>
      </c>
      <c r="D713" s="4">
        <v>30</v>
      </c>
      <c r="I713" t="str">
        <f t="shared" si="298"/>
        <v>ALTER TABLE TM_REL_BACKLOG_AND_LABEL</v>
      </c>
      <c r="J713" t="str">
        <f t="shared" si="299"/>
        <v xml:space="preserve"> ADD  INSERT_DATE VARCHAR(30);</v>
      </c>
      <c r="K713" s="21" t="str">
        <f t="shared" si="300"/>
        <v xml:space="preserve">  ALTER COLUMN   INSERT_DATE VARCHAR(30);</v>
      </c>
      <c r="L713" s="12"/>
      <c r="M713" s="18" t="str">
        <f t="shared" si="301"/>
        <v>INSERT_DATE,</v>
      </c>
      <c r="N713" s="5" t="str">
        <f t="shared" si="306"/>
        <v>INSERT_DATE VARCHAR(30),</v>
      </c>
      <c r="O713" s="1" t="s">
        <v>7</v>
      </c>
      <c r="P713" t="s">
        <v>8</v>
      </c>
      <c r="W713" s="17" t="str">
        <f t="shared" si="302"/>
        <v>insertDate</v>
      </c>
      <c r="X713" s="3" t="str">
        <f t="shared" si="303"/>
        <v>"insertDate":"",</v>
      </c>
      <c r="Y713" s="22" t="str">
        <f t="shared" si="304"/>
        <v>public static String INSERT_DATE="insertDate";</v>
      </c>
      <c r="Z713" s="7" t="str">
        <f t="shared" si="305"/>
        <v>private String insertDate="";</v>
      </c>
    </row>
    <row r="714" spans="2:26" ht="19.2" x14ac:dyDescent="0.45">
      <c r="B714" s="1" t="s">
        <v>5</v>
      </c>
      <c r="C714" s="1" t="s">
        <v>1</v>
      </c>
      <c r="D714" s="4">
        <v>30</v>
      </c>
      <c r="I714" t="str">
        <f t="shared" si="298"/>
        <v>ALTER TABLE TM_REL_BACKLOG_AND_LABEL</v>
      </c>
      <c r="J714" t="str">
        <f t="shared" si="299"/>
        <v xml:space="preserve"> ADD  MODIFICATION_DATE VARCHAR(30);</v>
      </c>
      <c r="K714" s="21" t="str">
        <f t="shared" si="300"/>
        <v xml:space="preserve">  ALTER COLUMN   MODIFICATION_DATE VARCHAR(30);</v>
      </c>
      <c r="L714" s="12"/>
      <c r="M714" s="18" t="str">
        <f t="shared" si="301"/>
        <v>MODIFICATION_DATE,</v>
      </c>
      <c r="N714" s="5" t="str">
        <f t="shared" si="306"/>
        <v>MODIFICATION_DATE VARCHAR(30),</v>
      </c>
      <c r="O714" s="1" t="s">
        <v>9</v>
      </c>
      <c r="P714" t="s">
        <v>8</v>
      </c>
      <c r="W714" s="17" t="str">
        <f t="shared" si="302"/>
        <v>modificationDate</v>
      </c>
      <c r="X714" s="3" t="str">
        <f t="shared" si="303"/>
        <v>"modificationDate":"",</v>
      </c>
      <c r="Y714" s="22" t="str">
        <f t="shared" si="304"/>
        <v>public static String MODIFICATION_DATE="modificationDate";</v>
      </c>
      <c r="Z714" s="7" t="str">
        <f t="shared" si="305"/>
        <v>private String modificationDate="";</v>
      </c>
    </row>
    <row r="715" spans="2:26" ht="19.2" x14ac:dyDescent="0.45">
      <c r="B715" s="1" t="s">
        <v>274</v>
      </c>
      <c r="C715" s="1" t="s">
        <v>1</v>
      </c>
      <c r="D715" s="4">
        <v>45</v>
      </c>
      <c r="I715" t="str">
        <f t="shared" si="298"/>
        <v>ALTER TABLE TM_REL_BACKLOG_AND_LABEL</v>
      </c>
      <c r="J715" t="str">
        <f>CONCATENATE(LEFT(CONCATENATE(" ADD "," ",N715,";"),LEN(CONCATENATE(" ADD "," ",N715,";"))-2),";")</f>
        <v xml:space="preserve"> ADD  FK_PROJECT_ID VARCHAR(45);</v>
      </c>
      <c r="K715" s="21" t="str">
        <f>CONCATENATE(LEFT(CONCATENATE("  ALTER COLUMN  "," ",N715,";"),LEN(CONCATENATE("  ALTER COLUMN  "," ",N715,";"))-2),";")</f>
        <v xml:space="preserve">  ALTER COLUMN   FK_PROJECT_ID VARCHAR(45);</v>
      </c>
      <c r="L715" s="12"/>
      <c r="M715" s="18" t="str">
        <f>CONCATENATE(B715,",")</f>
        <v>FK_PROJECT_ID,</v>
      </c>
      <c r="N715" s="5" t="str">
        <f t="shared" si="306"/>
        <v>FK_PROJECT_ID VARCHAR(45),</v>
      </c>
      <c r="O715" s="1" t="s">
        <v>10</v>
      </c>
      <c r="P715" t="s">
        <v>288</v>
      </c>
      <c r="Q715" t="s">
        <v>2</v>
      </c>
      <c r="W715" s="17" t="str">
        <f>CONCATENATE(,LOWER(O715),UPPER(LEFT(P715,1)),LOWER(RIGHT(P715,LEN(P715)-IF(LEN(P715)&gt;0,1,LEN(P715)))),UPPER(LEFT(Q715,1)),LOWER(RIGHT(Q715,LEN(Q715)-IF(LEN(Q715)&gt;0,1,LEN(Q715)))),UPPER(LEFT(R715,1)),LOWER(RIGHT(R715,LEN(R715)-IF(LEN(R715)&gt;0,1,LEN(R715)))),UPPER(LEFT(S715,1)),LOWER(RIGHT(S715,LEN(S715)-IF(LEN(S715)&gt;0,1,LEN(S715)))),UPPER(LEFT(T715,1)),LOWER(RIGHT(T715,LEN(T715)-IF(LEN(T715)&gt;0,1,LEN(T715)))),UPPER(LEFT(U715,1)),LOWER(RIGHT(U715,LEN(U715)-IF(LEN(U715)&gt;0,1,LEN(U715)))),UPPER(LEFT(V715,1)),LOWER(RIGHT(V715,LEN(V715)-IF(LEN(V715)&gt;0,1,LEN(V715)))))</f>
        <v>fkProjectId</v>
      </c>
      <c r="X715" s="3" t="str">
        <f>CONCATENATE("""",W715,"""",":","""","""",",")</f>
        <v>"fkProjectId":"",</v>
      </c>
      <c r="Y715" s="22" t="str">
        <f>CONCATENATE("public static String ",,B715,,"=","""",W715,""";")</f>
        <v>public static String FK_PROJECT_ID="fkProjectId";</v>
      </c>
      <c r="Z715" s="7" t="str">
        <f>CONCATENATE("private String ",W715,"=","""""",";")</f>
        <v>private String fkProjectId="";</v>
      </c>
    </row>
    <row r="716" spans="2:26" ht="19.2" x14ac:dyDescent="0.45">
      <c r="B716" s="1" t="s">
        <v>367</v>
      </c>
      <c r="C716" s="1" t="s">
        <v>1</v>
      </c>
      <c r="D716" s="4">
        <v>45</v>
      </c>
      <c r="I716" t="str">
        <f t="shared" si="298"/>
        <v>ALTER TABLE TM_REL_BACKLOG_AND_LABEL</v>
      </c>
      <c r="J716" t="str">
        <f t="shared" si="299"/>
        <v xml:space="preserve"> ADD  FK_BACKLOG_ID VARCHAR(45);</v>
      </c>
      <c r="K716" s="21" t="str">
        <f t="shared" si="300"/>
        <v xml:space="preserve">  ALTER COLUMN   FK_BACKLOG_ID VARCHAR(45);</v>
      </c>
      <c r="L716" s="12"/>
      <c r="M716" s="18" t="str">
        <f t="shared" si="301"/>
        <v>FK_BACKLOG_ID,</v>
      </c>
      <c r="N716" s="5" t="str">
        <f t="shared" si="306"/>
        <v>FK_BACKLOG_ID VARCHAR(45),</v>
      </c>
      <c r="O716" s="1" t="s">
        <v>10</v>
      </c>
      <c r="P716" t="s">
        <v>354</v>
      </c>
      <c r="Q716" t="s">
        <v>2</v>
      </c>
      <c r="W716" s="17" t="str">
        <f t="shared" si="302"/>
        <v>fkBacklogId</v>
      </c>
      <c r="X716" s="3" t="str">
        <f t="shared" si="303"/>
        <v>"fkBacklogId":"",</v>
      </c>
      <c r="Y716" s="22" t="str">
        <f t="shared" si="304"/>
        <v>public static String FK_BACKLOG_ID="fkBacklogId";</v>
      </c>
      <c r="Z716" s="7" t="str">
        <f t="shared" si="305"/>
        <v>private String fkBacklogId="";</v>
      </c>
    </row>
    <row r="717" spans="2:26" ht="19.2" x14ac:dyDescent="0.45">
      <c r="B717" s="1" t="s">
        <v>453</v>
      </c>
      <c r="C717" s="1" t="s">
        <v>1</v>
      </c>
      <c r="D717" s="4">
        <v>44</v>
      </c>
      <c r="I717" t="str">
        <f t="shared" si="298"/>
        <v>ALTER TABLE TM_REL_BACKLOG_AND_LABEL</v>
      </c>
      <c r="J717" t="str">
        <f t="shared" si="299"/>
        <v xml:space="preserve"> ADD  FK_TASK_LABEL_ID VARCHAR(44);</v>
      </c>
      <c r="K717" s="21" t="str">
        <f t="shared" si="300"/>
        <v xml:space="preserve">  ALTER COLUMN   FK_TASK_LABEL_ID VARCHAR(44);</v>
      </c>
      <c r="L717" s="12"/>
      <c r="M717" s="18" t="str">
        <f t="shared" si="301"/>
        <v>FK_TASK_LABEL_ID,</v>
      </c>
      <c r="N717" s="5" t="str">
        <f t="shared" si="306"/>
        <v>FK_TASK_LABEL_ID VARCHAR(44),</v>
      </c>
      <c r="O717" s="1" t="s">
        <v>10</v>
      </c>
      <c r="P717" t="s">
        <v>311</v>
      </c>
      <c r="Q717" t="s">
        <v>61</v>
      </c>
      <c r="R717" t="s">
        <v>2</v>
      </c>
      <c r="W717" s="17" t="str">
        <f t="shared" si="302"/>
        <v>fkTaskLabelId</v>
      </c>
      <c r="X717" s="3" t="str">
        <f t="shared" si="303"/>
        <v>"fkTaskLabelId":"",</v>
      </c>
      <c r="Y717" s="22" t="str">
        <f t="shared" si="304"/>
        <v>public static String FK_TASK_LABEL_ID="fkTaskLabelId";</v>
      </c>
      <c r="Z717" s="7" t="str">
        <f t="shared" si="305"/>
        <v>private String fkTaskLabelId="";</v>
      </c>
    </row>
    <row r="718" spans="2:26" ht="19.2" x14ac:dyDescent="0.45">
      <c r="B718" s="1"/>
      <c r="C718" s="1"/>
      <c r="D718" s="4"/>
      <c r="L718" s="12"/>
      <c r="M718" s="18"/>
      <c r="N718" s="33" t="s">
        <v>130</v>
      </c>
      <c r="O718" s="1"/>
      <c r="W718" s="17"/>
    </row>
    <row r="719" spans="2:26" x14ac:dyDescent="0.3">
      <c r="N719" s="31" t="s">
        <v>126</v>
      </c>
    </row>
    <row r="722" spans="2:26" x14ac:dyDescent="0.3">
      <c r="B722" s="2" t="s">
        <v>456</v>
      </c>
      <c r="I722" t="str">
        <f>CONCATENATE("ALTER TABLE"," ",B722)</f>
        <v>ALTER TABLE TM_REL_BACKLOG_AND_LABEL_LIST</v>
      </c>
      <c r="J722" t="s">
        <v>293</v>
      </c>
      <c r="K722" s="26" t="str">
        <f>CONCATENATE(J722," VIEW ",B722," AS SELECT")</f>
        <v>create OR REPLACE VIEW TM_REL_BACKLOG_AND_LABEL_LIST AS SELECT</v>
      </c>
      <c r="N722" s="5" t="str">
        <f>CONCATENATE("CREATE TABLE ",B722," ","(")</f>
        <v>CREATE TABLE TM_REL_BACKLOG_AND_LABEL_LIST (</v>
      </c>
    </row>
    <row r="723" spans="2:26" ht="19.2" x14ac:dyDescent="0.45">
      <c r="B723" s="1" t="s">
        <v>2</v>
      </c>
      <c r="C723" s="1" t="s">
        <v>1</v>
      </c>
      <c r="D723" s="4">
        <v>30</v>
      </c>
      <c r="E723" s="24" t="s">
        <v>113</v>
      </c>
      <c r="I723" t="str">
        <f>I722</f>
        <v>ALTER TABLE TM_REL_BACKLOG_AND_LABEL_LIST</v>
      </c>
      <c r="K723" s="25" t="str">
        <f>CONCATENATE("T.",B723,",")</f>
        <v>T.ID,</v>
      </c>
      <c r="L723" s="12"/>
      <c r="M723" s="18" t="str">
        <f t="shared" ref="M723:M731" si="307">CONCATENATE(B723,",")</f>
        <v>ID,</v>
      </c>
      <c r="N723" s="5" t="str">
        <f>CONCATENATE(B723," ",C723,"(",D723,") ",E723," ,")</f>
        <v>ID VARCHAR(30) NOT NULL ,</v>
      </c>
      <c r="O723" s="1" t="s">
        <v>2</v>
      </c>
      <c r="P723" s="6"/>
      <c r="Q723" s="6"/>
      <c r="R723" s="6"/>
      <c r="S723" s="6"/>
      <c r="T723" s="6"/>
      <c r="U723" s="6"/>
      <c r="V723" s="6"/>
      <c r="W723" s="17" t="str">
        <f t="shared" ref="W723:W731" si="308"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id</v>
      </c>
      <c r="X723" s="3" t="str">
        <f t="shared" ref="X723:X731" si="309">CONCATENATE("""",W723,"""",":","""","""",",")</f>
        <v>"id":"",</v>
      </c>
      <c r="Y723" s="22" t="str">
        <f t="shared" ref="Y723:Y731" si="310">CONCATENATE("public static String ",,B723,,"=","""",W723,""";")</f>
        <v>public static String ID="id";</v>
      </c>
      <c r="Z723" s="7" t="str">
        <f t="shared" ref="Z723:Z731" si="311">CONCATENATE("private String ",W723,"=","""""",";")</f>
        <v>private String id="";</v>
      </c>
    </row>
    <row r="724" spans="2:26" ht="19.2" x14ac:dyDescent="0.45">
      <c r="B724" s="1" t="s">
        <v>3</v>
      </c>
      <c r="C724" s="1" t="s">
        <v>1</v>
      </c>
      <c r="D724" s="4">
        <v>10</v>
      </c>
      <c r="I724" t="str">
        <f>I723</f>
        <v>ALTER TABLE TM_REL_BACKLOG_AND_LABEL_LIST</v>
      </c>
      <c r="K724" s="25" t="str">
        <f t="shared" ref="K724:K729" si="312">CONCATENATE("T.",B724,",")</f>
        <v>T.STATUS,</v>
      </c>
      <c r="L724" s="12"/>
      <c r="M724" s="18" t="str">
        <f t="shared" si="307"/>
        <v>STATUS,</v>
      </c>
      <c r="N724" s="5" t="str">
        <f t="shared" ref="N724:N731" si="313">CONCATENATE(B724," ",C724,"(",D724,")",",")</f>
        <v>STATUS VARCHAR(10),</v>
      </c>
      <c r="O724" s="1" t="s">
        <v>3</v>
      </c>
      <c r="W724" s="17" t="str">
        <f t="shared" si="308"/>
        <v>status</v>
      </c>
      <c r="X724" s="3" t="str">
        <f t="shared" si="309"/>
        <v>"status":"",</v>
      </c>
      <c r="Y724" s="22" t="str">
        <f t="shared" si="310"/>
        <v>public static String STATUS="status";</v>
      </c>
      <c r="Z724" s="7" t="str">
        <f t="shared" si="311"/>
        <v>private String status="";</v>
      </c>
    </row>
    <row r="725" spans="2:26" ht="19.2" x14ac:dyDescent="0.45">
      <c r="B725" s="1" t="s">
        <v>4</v>
      </c>
      <c r="C725" s="1" t="s">
        <v>1</v>
      </c>
      <c r="D725" s="4">
        <v>30</v>
      </c>
      <c r="I725" t="str">
        <f>I724</f>
        <v>ALTER TABLE TM_REL_BACKLOG_AND_LABEL_LIST</v>
      </c>
      <c r="K725" s="25" t="str">
        <f t="shared" si="312"/>
        <v>T.INSERT_DATE,</v>
      </c>
      <c r="L725" s="12"/>
      <c r="M725" s="18" t="str">
        <f t="shared" si="307"/>
        <v>INSERT_DATE,</v>
      </c>
      <c r="N725" s="5" t="str">
        <f t="shared" si="313"/>
        <v>INSERT_DATE VARCHAR(30),</v>
      </c>
      <c r="O725" s="1" t="s">
        <v>7</v>
      </c>
      <c r="P725" t="s">
        <v>8</v>
      </c>
      <c r="W725" s="17" t="str">
        <f t="shared" si="308"/>
        <v>insertDate</v>
      </c>
      <c r="X725" s="3" t="str">
        <f t="shared" si="309"/>
        <v>"insertDate":"",</v>
      </c>
      <c r="Y725" s="22" t="str">
        <f t="shared" si="310"/>
        <v>public static String INSERT_DATE="insertDate";</v>
      </c>
      <c r="Z725" s="7" t="str">
        <f t="shared" si="311"/>
        <v>private String insertDate="";</v>
      </c>
    </row>
    <row r="726" spans="2:26" ht="19.2" x14ac:dyDescent="0.45">
      <c r="B726" s="1" t="s">
        <v>5</v>
      </c>
      <c r="C726" s="1" t="s">
        <v>1</v>
      </c>
      <c r="D726" s="4">
        <v>30</v>
      </c>
      <c r="I726" t="str">
        <f>I725</f>
        <v>ALTER TABLE TM_REL_BACKLOG_AND_LABEL_LIST</v>
      </c>
      <c r="K726" s="25" t="str">
        <f t="shared" si="312"/>
        <v>T.MODIFICATION_DATE,</v>
      </c>
      <c r="L726" s="12"/>
      <c r="M726" s="18" t="str">
        <f t="shared" si="307"/>
        <v>MODIFICATION_DATE,</v>
      </c>
      <c r="N726" s="5" t="str">
        <f t="shared" si="313"/>
        <v>MODIFICATION_DATE VARCHAR(30),</v>
      </c>
      <c r="O726" s="1" t="s">
        <v>9</v>
      </c>
      <c r="P726" t="s">
        <v>8</v>
      </c>
      <c r="W726" s="17" t="str">
        <f t="shared" si="308"/>
        <v>modificationDate</v>
      </c>
      <c r="X726" s="3" t="str">
        <f t="shared" si="309"/>
        <v>"modificationDate":"",</v>
      </c>
      <c r="Y726" s="22" t="str">
        <f t="shared" si="310"/>
        <v>public static String MODIFICATION_DATE="modificationDate";</v>
      </c>
      <c r="Z726" s="7" t="str">
        <f t="shared" si="311"/>
        <v>private String modificationDate="";</v>
      </c>
    </row>
    <row r="727" spans="2:26" ht="19.2" x14ac:dyDescent="0.45">
      <c r="B727" s="1" t="s">
        <v>367</v>
      </c>
      <c r="C727" s="1" t="s">
        <v>1</v>
      </c>
      <c r="D727" s="4">
        <v>45</v>
      </c>
      <c r="I727">
        <f>I705</f>
        <v>0</v>
      </c>
      <c r="K727" s="25" t="str">
        <f t="shared" si="312"/>
        <v>T.FK_BACKLOG_ID,</v>
      </c>
      <c r="L727" s="12"/>
      <c r="M727" s="18" t="str">
        <f>CONCATENATE(B727,",")</f>
        <v>FK_BACKLOG_ID,</v>
      </c>
      <c r="N727" s="5" t="str">
        <f>CONCATENATE(B727," ",C727,"(",D727,")",",")</f>
        <v>FK_BACKLOG_ID VARCHAR(45),</v>
      </c>
      <c r="O727" s="1" t="s">
        <v>10</v>
      </c>
      <c r="P727" t="s">
        <v>354</v>
      </c>
      <c r="Q727" t="s">
        <v>2</v>
      </c>
      <c r="W727" s="17" t="str">
        <f>CONCATENATE(,LOWER(O727),UPPER(LEFT(P727,1)),LOWER(RIGHT(P727,LEN(P727)-IF(LEN(P727)&gt;0,1,LEN(P727)))),UPPER(LEFT(Q727,1)),LOWER(RIGHT(Q727,LEN(Q727)-IF(LEN(Q727)&gt;0,1,LEN(Q727)))),UPPER(LEFT(R727,1)),LOWER(RIGHT(R727,LEN(R727)-IF(LEN(R727)&gt;0,1,LEN(R727)))),UPPER(LEFT(S727,1)),LOWER(RIGHT(S727,LEN(S727)-IF(LEN(S727)&gt;0,1,LEN(S727)))),UPPER(LEFT(T727,1)),LOWER(RIGHT(T727,LEN(T727)-IF(LEN(T727)&gt;0,1,LEN(T727)))),UPPER(LEFT(U727,1)),LOWER(RIGHT(U727,LEN(U727)-IF(LEN(U727)&gt;0,1,LEN(U727)))),UPPER(LEFT(V727,1)),LOWER(RIGHT(V727,LEN(V727)-IF(LEN(V727)&gt;0,1,LEN(V727)))))</f>
        <v>fkBacklogId</v>
      </c>
      <c r="X727" s="3" t="str">
        <f>CONCATENATE("""",W727,"""",":","""","""",",")</f>
        <v>"fkBacklogId":"",</v>
      </c>
      <c r="Y727" s="22" t="str">
        <f>CONCATENATE("public static String ",,B727,,"=","""",W727,""";")</f>
        <v>public static String FK_BACKLOG_ID="fkBacklogId";</v>
      </c>
      <c r="Z727" s="7" t="str">
        <f>CONCATENATE("private String ",W727,"=","""""",";")</f>
        <v>private String fkBacklogId="";</v>
      </c>
    </row>
    <row r="728" spans="2:26" ht="19.2" x14ac:dyDescent="0.45">
      <c r="B728" s="1" t="s">
        <v>351</v>
      </c>
      <c r="C728" s="1" t="s">
        <v>1</v>
      </c>
      <c r="D728" s="4">
        <v>45</v>
      </c>
      <c r="I728">
        <f>I706</f>
        <v>0</v>
      </c>
      <c r="K728" s="25" t="s">
        <v>458</v>
      </c>
      <c r="L728" s="12"/>
      <c r="M728" s="18" t="str">
        <f t="shared" si="307"/>
        <v>BACKLOG_NAME,</v>
      </c>
      <c r="N728" s="5" t="str">
        <f t="shared" si="313"/>
        <v>BACKLOG_NAME VARCHAR(45),</v>
      </c>
      <c r="O728" s="1" t="s">
        <v>354</v>
      </c>
      <c r="P728" t="s">
        <v>0</v>
      </c>
      <c r="W728" s="17" t="str">
        <f t="shared" si="308"/>
        <v>backlogName</v>
      </c>
      <c r="X728" s="3" t="str">
        <f t="shared" si="309"/>
        <v>"backlogName":"",</v>
      </c>
      <c r="Y728" s="22" t="str">
        <f t="shared" si="310"/>
        <v>public static String BACKLOG_NAME="backlogName";</v>
      </c>
      <c r="Z728" s="7" t="str">
        <f t="shared" si="311"/>
        <v>private String backlogName="";</v>
      </c>
    </row>
    <row r="729" spans="2:26" ht="19.2" x14ac:dyDescent="0.45">
      <c r="B729" s="1" t="s">
        <v>453</v>
      </c>
      <c r="C729" s="1" t="s">
        <v>1</v>
      </c>
      <c r="D729" s="4">
        <v>44</v>
      </c>
      <c r="I729" t="str">
        <f>I510</f>
        <v>ALTER TABLE TM_BACKLOG_TASK</v>
      </c>
      <c r="K729" s="25" t="str">
        <f t="shared" si="312"/>
        <v>T.FK_TASK_LABEL_ID,</v>
      </c>
      <c r="L729" s="12"/>
      <c r="M729" s="18" t="str">
        <f>CONCATENATE(B729,",")</f>
        <v>FK_TASK_LABEL_ID,</v>
      </c>
      <c r="N729" s="5" t="str">
        <f>CONCATENATE(B729," ",C729,"(",D729,")",",")</f>
        <v>FK_TASK_LABEL_ID VARCHAR(44),</v>
      </c>
      <c r="O729" s="1" t="s">
        <v>10</v>
      </c>
      <c r="P729" t="s">
        <v>311</v>
      </c>
      <c r="Q729" t="s">
        <v>61</v>
      </c>
      <c r="R729" t="s">
        <v>2</v>
      </c>
      <c r="W729" s="17" t="str">
        <f>CONCATENATE(,LOWER(O729),UPPER(LEFT(P729,1)),LOWER(RIGHT(P729,LEN(P729)-IF(LEN(P729)&gt;0,1,LEN(P729)))),UPPER(LEFT(Q729,1)),LOWER(RIGHT(Q729,LEN(Q729)-IF(LEN(Q729)&gt;0,1,LEN(Q729)))),UPPER(LEFT(R729,1)),LOWER(RIGHT(R729,LEN(R729)-IF(LEN(R729)&gt;0,1,LEN(R729)))),UPPER(LEFT(S729,1)),LOWER(RIGHT(S729,LEN(S729)-IF(LEN(S729)&gt;0,1,LEN(S729)))),UPPER(LEFT(T729,1)),LOWER(RIGHT(T729,LEN(T729)-IF(LEN(T729)&gt;0,1,LEN(T729)))),UPPER(LEFT(U729,1)),LOWER(RIGHT(U729,LEN(U729)-IF(LEN(U729)&gt;0,1,LEN(U729)))),UPPER(LEFT(V729,1)),LOWER(RIGHT(V729,LEN(V729)-IF(LEN(V729)&gt;0,1,LEN(V729)))))</f>
        <v>fkTaskLabelId</v>
      </c>
      <c r="X729" s="3" t="str">
        <f>CONCATENATE("""",W729,"""",":","""","""",",")</f>
        <v>"fkTaskLabelId":"",</v>
      </c>
      <c r="Y729" s="22" t="str">
        <f>CONCATENATE("public static String ",,B729,,"=","""",W729,""";")</f>
        <v>public static String FK_TASK_LABEL_ID="fkTaskLabelId";</v>
      </c>
      <c r="Z729" s="7" t="str">
        <f>CONCATENATE("private String ",W729,"=","""""",";")</f>
        <v>private String fkTaskLabelId="";</v>
      </c>
    </row>
    <row r="730" spans="2:26" ht="19.2" x14ac:dyDescent="0.45">
      <c r="B730" s="1" t="s">
        <v>457</v>
      </c>
      <c r="C730" s="1" t="s">
        <v>1</v>
      </c>
      <c r="D730" s="4">
        <v>44</v>
      </c>
      <c r="I730" t="s">
        <v>460</v>
      </c>
      <c r="K730" s="25" t="s">
        <v>460</v>
      </c>
      <c r="L730" s="12"/>
      <c r="M730" s="18" t="str">
        <f>CONCATENATE(B730,",")</f>
        <v>LABEL_NAME,</v>
      </c>
      <c r="N730" s="5" t="str">
        <f>CONCATENATE(B730," ",C730,"(",D730,")",",")</f>
        <v>LABEL_NAME VARCHAR(44),</v>
      </c>
      <c r="O730" s="1" t="s">
        <v>61</v>
      </c>
      <c r="P730" t="s">
        <v>0</v>
      </c>
      <c r="W730" s="17" t="str">
        <f>CONCATENATE(,LOWER(O730),UPPER(LEFT(P730,1)),LOWER(RIGHT(P730,LEN(P730)-IF(LEN(P730)&gt;0,1,LEN(P730)))),UPPER(LEFT(Q730,1)),LOWER(RIGHT(Q730,LEN(Q730)-IF(LEN(Q730)&gt;0,1,LEN(Q730)))),UPPER(LEFT(R730,1)),LOWER(RIGHT(R730,LEN(R730)-IF(LEN(R730)&gt;0,1,LEN(R730)))),UPPER(LEFT(S730,1)),LOWER(RIGHT(S730,LEN(S730)-IF(LEN(S730)&gt;0,1,LEN(S730)))),UPPER(LEFT(T730,1)),LOWER(RIGHT(T730,LEN(T730)-IF(LEN(T730)&gt;0,1,LEN(T730)))),UPPER(LEFT(U730,1)),LOWER(RIGHT(U730,LEN(U730)-IF(LEN(U730)&gt;0,1,LEN(U730)))),UPPER(LEFT(V730,1)),LOWER(RIGHT(V730,LEN(V730)-IF(LEN(V730)&gt;0,1,LEN(V730)))))</f>
        <v>labelName</v>
      </c>
      <c r="X730" s="3" t="str">
        <f>CONCATENATE("""",W730,"""",":","""","""",",")</f>
        <v>"labelName":"",</v>
      </c>
      <c r="Y730" s="22" t="str">
        <f>CONCATENATE("public static String ",,B730,,"=","""",W730,""";")</f>
        <v>public static String LABEL_NAME="labelName";</v>
      </c>
      <c r="Z730" s="7" t="str">
        <f>CONCATENATE("private String ",W730,"=","""""",";")</f>
        <v>private String labelName="";</v>
      </c>
    </row>
    <row r="731" spans="2:26" ht="19.2" x14ac:dyDescent="0.45">
      <c r="B731" s="1" t="s">
        <v>459</v>
      </c>
      <c r="C731" s="1" t="s">
        <v>1</v>
      </c>
      <c r="D731" s="4">
        <v>44</v>
      </c>
      <c r="I731" t="str">
        <f>I511</f>
        <v>ALTER TABLE TM_BACKLOG_TASK</v>
      </c>
      <c r="K731" s="25" t="s">
        <v>462</v>
      </c>
      <c r="L731" s="12"/>
      <c r="M731" s="18" t="str">
        <f t="shared" si="307"/>
        <v>LABEL_COLOR,</v>
      </c>
      <c r="N731" s="5" t="str">
        <f t="shared" si="313"/>
        <v>LABEL_COLOR VARCHAR(44),</v>
      </c>
      <c r="O731" s="1" t="s">
        <v>61</v>
      </c>
      <c r="P731" t="s">
        <v>358</v>
      </c>
      <c r="W731" s="17" t="str">
        <f t="shared" si="308"/>
        <v>labelColor</v>
      </c>
      <c r="X731" s="3" t="str">
        <f t="shared" si="309"/>
        <v>"labelColor":"",</v>
      </c>
      <c r="Y731" s="22" t="str">
        <f t="shared" si="310"/>
        <v>public static String LABEL_COLOR="labelColor";</v>
      </c>
      <c r="Z731" s="7" t="str">
        <f t="shared" si="311"/>
        <v>private String labelColor="";</v>
      </c>
    </row>
    <row r="732" spans="2:26" ht="38.4" x14ac:dyDescent="0.45">
      <c r="B732" s="1"/>
      <c r="C732" s="1"/>
      <c r="D732" s="4"/>
      <c r="K732" s="29" t="s">
        <v>461</v>
      </c>
      <c r="L732" s="12"/>
      <c r="M732" s="18"/>
      <c r="N732" s="33" t="s">
        <v>130</v>
      </c>
      <c r="O732" s="1"/>
      <c r="W732" s="17"/>
    </row>
    <row r="733" spans="2:26" x14ac:dyDescent="0.3">
      <c r="K733" s="25"/>
      <c r="N733" s="31" t="s">
        <v>126</v>
      </c>
    </row>
    <row r="734" spans="2:26" x14ac:dyDescent="0.3">
      <c r="K734" s="25"/>
    </row>
    <row r="735" spans="2:26" x14ac:dyDescent="0.3">
      <c r="J735" t="str">
        <f>CONCATENATE(LEFT(CONCATENATE(" ADD "," ",N735,";"),LEN(CONCATENATE(" ADD "," ",N735,";"))-2),";")</f>
        <v xml:space="preserve"> ADD ;</v>
      </c>
      <c r="K735" s="25"/>
    </row>
    <row r="736" spans="2:26" x14ac:dyDescent="0.3">
      <c r="B736" s="2" t="s">
        <v>454</v>
      </c>
      <c r="I736" t="str">
        <f>CONCATENATE("ALTER TABLE"," ",B736)</f>
        <v>ALTER TABLE TM_REL_BACKLOG_AND_SPRINT</v>
      </c>
      <c r="K736" s="25"/>
      <c r="N736" s="5" t="str">
        <f>CONCATENATE("CREATE TABLE ",B736," ","(")</f>
        <v>CREATE TABLE TM_REL_BACKLOG_AND_SPRINT (</v>
      </c>
    </row>
    <row r="737" spans="2:26" ht="19.2" x14ac:dyDescent="0.45">
      <c r="B737" s="1" t="s">
        <v>2</v>
      </c>
      <c r="C737" s="1" t="s">
        <v>1</v>
      </c>
      <c r="D737" s="4">
        <v>30</v>
      </c>
      <c r="E737" s="24" t="s">
        <v>113</v>
      </c>
      <c r="I737" t="str">
        <f>I736</f>
        <v>ALTER TABLE TM_REL_BACKLOG_AND_SPRINT</v>
      </c>
      <c r="L737" s="12"/>
      <c r="M737" s="18" t="str">
        <f t="shared" ref="M737:M743" si="314">CONCATENATE(B737,",")</f>
        <v>ID,</v>
      </c>
      <c r="N737" s="5" t="str">
        <f>CONCATENATE(B737," ",C737,"(",D737,") ",E737," ,")</f>
        <v>ID VARCHAR(30) NOT NULL ,</v>
      </c>
      <c r="O737" s="1" t="s">
        <v>2</v>
      </c>
      <c r="P737" s="6"/>
      <c r="Q737" s="6"/>
      <c r="R737" s="6"/>
      <c r="S737" s="6"/>
      <c r="T737" s="6"/>
      <c r="U737" s="6"/>
      <c r="V737" s="6"/>
      <c r="W737" s="17" t="str">
        <f t="shared" ref="W737:W743" si="315">CONCATENATE(,LOWER(O737),UPPER(LEFT(P737,1)),LOWER(RIGHT(P737,LEN(P737)-IF(LEN(P737)&gt;0,1,LEN(P737)))),UPPER(LEFT(Q737,1)),LOWER(RIGHT(Q737,LEN(Q737)-IF(LEN(Q737)&gt;0,1,LEN(Q737)))),UPPER(LEFT(R737,1)),LOWER(RIGHT(R737,LEN(R737)-IF(LEN(R737)&gt;0,1,LEN(R737)))),UPPER(LEFT(S737,1)),LOWER(RIGHT(S737,LEN(S737)-IF(LEN(S737)&gt;0,1,LEN(S737)))),UPPER(LEFT(T737,1)),LOWER(RIGHT(T737,LEN(T737)-IF(LEN(T737)&gt;0,1,LEN(T737)))),UPPER(LEFT(U737,1)),LOWER(RIGHT(U737,LEN(U737)-IF(LEN(U737)&gt;0,1,LEN(U737)))),UPPER(LEFT(V737,1)),LOWER(RIGHT(V737,LEN(V737)-IF(LEN(V737)&gt;0,1,LEN(V737)))))</f>
        <v>id</v>
      </c>
      <c r="X737" s="3" t="str">
        <f t="shared" ref="X737:X743" si="316">CONCATENATE("""",W737,"""",":","""","""",",")</f>
        <v>"id":"",</v>
      </c>
      <c r="Y737" s="22" t="str">
        <f t="shared" ref="Y737:Y743" si="317">CONCATENATE("public static String ",,B737,,"=","""",W737,""";")</f>
        <v>public static String ID="id";</v>
      </c>
      <c r="Z737" s="7" t="str">
        <f t="shared" ref="Z737:Z743" si="318">CONCATENATE("private String ",W737,"=","""""",";")</f>
        <v>private String id="";</v>
      </c>
    </row>
    <row r="738" spans="2:26" ht="19.2" x14ac:dyDescent="0.45">
      <c r="B738" s="1" t="s">
        <v>3</v>
      </c>
      <c r="C738" s="1" t="s">
        <v>1</v>
      </c>
      <c r="D738" s="4">
        <v>10</v>
      </c>
      <c r="I738" t="str">
        <f>I737</f>
        <v>ALTER TABLE TM_REL_BACKLOG_AND_SPRINT</v>
      </c>
      <c r="K738" s="21" t="s">
        <v>436</v>
      </c>
      <c r="L738" s="12"/>
      <c r="M738" s="18" t="str">
        <f t="shared" si="314"/>
        <v>STATUS,</v>
      </c>
      <c r="N738" s="5" t="str">
        <f t="shared" ref="N738:N743" si="319">CONCATENATE(B738," ",C738,"(",D738,")",",")</f>
        <v>STATUS VARCHAR(10),</v>
      </c>
      <c r="O738" s="1" t="s">
        <v>3</v>
      </c>
      <c r="W738" s="17" t="str">
        <f t="shared" si="315"/>
        <v>status</v>
      </c>
      <c r="X738" s="3" t="str">
        <f t="shared" si="316"/>
        <v>"status":"",</v>
      </c>
      <c r="Y738" s="22" t="str">
        <f t="shared" si="317"/>
        <v>public static String STATUS="status";</v>
      </c>
      <c r="Z738" s="7" t="str">
        <f t="shared" si="318"/>
        <v>private String status="";</v>
      </c>
    </row>
    <row r="739" spans="2:26" ht="19.2" x14ac:dyDescent="0.45">
      <c r="B739" s="1" t="s">
        <v>4</v>
      </c>
      <c r="C739" s="1" t="s">
        <v>1</v>
      </c>
      <c r="D739" s="4">
        <v>30</v>
      </c>
      <c r="I739" t="str">
        <f>I738</f>
        <v>ALTER TABLE TM_REL_BACKLOG_AND_SPRINT</v>
      </c>
      <c r="J739" t="str">
        <f>CONCATENATE(LEFT(CONCATENATE(" ADD "," ",N739,";"),LEN(CONCATENATE(" ADD "," ",N739,";"))-2),";")</f>
        <v xml:space="preserve"> ADD  INSERT_DATE VARCHAR(30);</v>
      </c>
      <c r="K739" s="21" t="str">
        <f>CONCATENATE(LEFT(CONCATENATE("  ALTER COLUMN  "," ",N739,";"),LEN(CONCATENATE("  ALTER COLUMN  "," ",N739,";"))-2),";")</f>
        <v xml:space="preserve">  ALTER COLUMN   INSERT_DATE VARCHAR(30);</v>
      </c>
      <c r="L739" s="12"/>
      <c r="M739" s="18" t="str">
        <f t="shared" si="314"/>
        <v>INSERT_DATE,</v>
      </c>
      <c r="N739" s="5" t="str">
        <f t="shared" si="319"/>
        <v>INSERT_DATE VARCHAR(30),</v>
      </c>
      <c r="O739" s="1" t="s">
        <v>7</v>
      </c>
      <c r="P739" t="s">
        <v>8</v>
      </c>
      <c r="W739" s="17" t="str">
        <f t="shared" si="315"/>
        <v>insertDate</v>
      </c>
      <c r="X739" s="3" t="str">
        <f t="shared" si="316"/>
        <v>"insertDate":"",</v>
      </c>
      <c r="Y739" s="22" t="str">
        <f t="shared" si="317"/>
        <v>public static String INSERT_DATE="insertDate";</v>
      </c>
      <c r="Z739" s="7" t="str">
        <f t="shared" si="318"/>
        <v>private String insertDate="";</v>
      </c>
    </row>
    <row r="740" spans="2:26" ht="19.2" x14ac:dyDescent="0.45">
      <c r="B740" s="1" t="s">
        <v>5</v>
      </c>
      <c r="C740" s="1" t="s">
        <v>1</v>
      </c>
      <c r="D740" s="4">
        <v>30</v>
      </c>
      <c r="I740" t="str">
        <f>I739</f>
        <v>ALTER TABLE TM_REL_BACKLOG_AND_SPRINT</v>
      </c>
      <c r="J740" t="str">
        <f>CONCATENATE(LEFT(CONCATENATE(" ADD "," ",N740,";"),LEN(CONCATENATE(" ADD "," ",N740,";"))-2),";")</f>
        <v xml:space="preserve"> ADD  MODIFICATION_DATE VARCHAR(30);</v>
      </c>
      <c r="K740" s="21" t="str">
        <f>CONCATENATE(LEFT(CONCATENATE("  ALTER COLUMN  "," ",N740,";"),LEN(CONCATENATE("  ALTER COLUMN  "," ",N740,";"))-2),";")</f>
        <v xml:space="preserve">  ALTER COLUMN   MODIFICATION_DATE VARCHAR(30);</v>
      </c>
      <c r="L740" s="12"/>
      <c r="M740" s="18" t="str">
        <f t="shared" si="314"/>
        <v>MODIFICATION_DATE,</v>
      </c>
      <c r="N740" s="5" t="str">
        <f t="shared" si="319"/>
        <v>MODIFICATION_DATE VARCHAR(30),</v>
      </c>
      <c r="O740" s="1" t="s">
        <v>9</v>
      </c>
      <c r="P740" t="s">
        <v>8</v>
      </c>
      <c r="W740" s="17" t="str">
        <f t="shared" si="315"/>
        <v>modificationDate</v>
      </c>
      <c r="X740" s="3" t="str">
        <f t="shared" si="316"/>
        <v>"modificationDate":"",</v>
      </c>
      <c r="Y740" s="22" t="str">
        <f t="shared" si="317"/>
        <v>public static String MODIFICATION_DATE="modificationDate";</v>
      </c>
      <c r="Z740" s="7" t="str">
        <f t="shared" si="318"/>
        <v>private String modificationDate="";</v>
      </c>
    </row>
    <row r="741" spans="2:26" ht="19.2" x14ac:dyDescent="0.45">
      <c r="B741" s="1" t="s">
        <v>274</v>
      </c>
      <c r="C741" s="1" t="s">
        <v>1</v>
      </c>
      <c r="D741" s="4">
        <v>45</v>
      </c>
      <c r="I741" t="str">
        <f>I740</f>
        <v>ALTER TABLE TM_REL_BACKLOG_AND_SPRINT</v>
      </c>
      <c r="J741" t="str">
        <f>CONCATENATE(LEFT(CONCATENATE(" ADD "," ",N741,";"),LEN(CONCATENATE(" ADD "," ",N741,";"))-2),";")</f>
        <v xml:space="preserve"> ADD  FK_PROJECT_ID VARCHAR(45);</v>
      </c>
      <c r="K741" s="21" t="str">
        <f>CONCATENATE(LEFT(CONCATENATE("  ALTER COLUMN  "," ",N741,";"),LEN(CONCATENATE("  ALTER COLUMN  "," ",N741,";"))-2),";")</f>
        <v xml:space="preserve">  ALTER COLUMN   FK_PROJECT_ID VARCHAR(45);</v>
      </c>
      <c r="L741" s="12"/>
      <c r="M741" s="18" t="str">
        <f t="shared" si="314"/>
        <v>FK_PROJECT_ID,</v>
      </c>
      <c r="N741" s="5" t="str">
        <f t="shared" si="319"/>
        <v>FK_PROJECT_ID VARCHAR(45),</v>
      </c>
      <c r="O741" s="1" t="s">
        <v>10</v>
      </c>
      <c r="P741" t="s">
        <v>288</v>
      </c>
      <c r="Q741" t="s">
        <v>2</v>
      </c>
      <c r="W741" s="17" t="str">
        <f t="shared" si="315"/>
        <v>fkProjectId</v>
      </c>
      <c r="X741" s="3" t="str">
        <f t="shared" si="316"/>
        <v>"fkProjectId":"",</v>
      </c>
      <c r="Y741" s="22" t="str">
        <f t="shared" si="317"/>
        <v>public static String FK_PROJECT_ID="fkProjectId";</v>
      </c>
      <c r="Z741" s="7" t="str">
        <f t="shared" si="318"/>
        <v>private String fkProjectId="";</v>
      </c>
    </row>
    <row r="742" spans="2:26" ht="19.2" x14ac:dyDescent="0.45">
      <c r="B742" s="1" t="s">
        <v>367</v>
      </c>
      <c r="C742" s="1" t="s">
        <v>1</v>
      </c>
      <c r="D742" s="4">
        <v>45</v>
      </c>
      <c r="I742">
        <f>I732</f>
        <v>0</v>
      </c>
      <c r="J742" t="str">
        <f>CONCATENATE(LEFT(CONCATENATE(" ADD "," ",N742,";"),LEN(CONCATENATE(" ADD "," ",N742,";"))-2),";")</f>
        <v xml:space="preserve"> ADD  FK_BACKLOG_ID VARCHAR(45);</v>
      </c>
      <c r="K742" s="21" t="str">
        <f>CONCATENATE(LEFT(CONCATENATE("  ALTER COLUMN  "," ",N742,";"),LEN(CONCATENATE("  ALTER COLUMN  "," ",N742,";"))-2),";")</f>
        <v xml:space="preserve">  ALTER COLUMN   FK_BACKLOG_ID VARCHAR(45);</v>
      </c>
      <c r="L742" s="12"/>
      <c r="M742" s="18" t="str">
        <f t="shared" si="314"/>
        <v>FK_BACKLOG_ID,</v>
      </c>
      <c r="N742" s="5" t="str">
        <f t="shared" si="319"/>
        <v>FK_BACKLOG_ID VARCHAR(45),</v>
      </c>
      <c r="O742" s="1" t="s">
        <v>10</v>
      </c>
      <c r="P742" t="s">
        <v>354</v>
      </c>
      <c r="Q742" t="s">
        <v>2</v>
      </c>
      <c r="W742" s="17" t="str">
        <f t="shared" si="315"/>
        <v>fkBacklogId</v>
      </c>
      <c r="X742" s="3" t="str">
        <f t="shared" si="316"/>
        <v>"fkBacklogId":"",</v>
      </c>
      <c r="Y742" s="22" t="str">
        <f t="shared" si="317"/>
        <v>public static String FK_BACKLOG_ID="fkBacklogId";</v>
      </c>
      <c r="Z742" s="7" t="str">
        <f t="shared" si="318"/>
        <v>private String fkBacklogId="";</v>
      </c>
    </row>
    <row r="743" spans="2:26" ht="19.2" x14ac:dyDescent="0.45">
      <c r="B743" s="1" t="s">
        <v>455</v>
      </c>
      <c r="C743" s="1" t="s">
        <v>1</v>
      </c>
      <c r="D743" s="4">
        <v>44</v>
      </c>
      <c r="I743">
        <f>I522</f>
        <v>0</v>
      </c>
      <c r="J743" t="str">
        <f>CONCATENATE(LEFT(CONCATENATE(" ADD "," ",N743,";"),LEN(CONCATENATE(" ADD "," ",N743,";"))-2),";")</f>
        <v xml:space="preserve"> ADD  FK_TASK_SPRINT_ID VARCHAR(44);</v>
      </c>
      <c r="K743" s="21" t="str">
        <f>CONCATENATE(LEFT(CONCATENATE("  ALTER COLUMN  "," ",N743,";"),LEN(CONCATENATE("  ALTER COLUMN  "," ",N743,";"))-2),";")</f>
        <v xml:space="preserve">  ALTER COLUMN   FK_TASK_SPRINT_ID VARCHAR(44);</v>
      </c>
      <c r="L743" s="12"/>
      <c r="M743" s="18" t="str">
        <f t="shared" si="314"/>
        <v>FK_TASK_SPRINT_ID,</v>
      </c>
      <c r="N743" s="5" t="str">
        <f t="shared" si="319"/>
        <v>FK_TASK_SPRINT_ID VARCHAR(44),</v>
      </c>
      <c r="O743" s="1" t="s">
        <v>10</v>
      </c>
      <c r="P743" t="s">
        <v>311</v>
      </c>
      <c r="Q743" t="s">
        <v>366</v>
      </c>
      <c r="R743" t="s">
        <v>2</v>
      </c>
      <c r="W743" s="17" t="str">
        <f t="shared" si="315"/>
        <v>fkTaskSprintId</v>
      </c>
      <c r="X743" s="3" t="str">
        <f t="shared" si="316"/>
        <v>"fkTaskSprintId":"",</v>
      </c>
      <c r="Y743" s="22" t="str">
        <f t="shared" si="317"/>
        <v>public static String FK_TASK_SPRINT_ID="fkTaskSprintId";</v>
      </c>
      <c r="Z743" s="7" t="str">
        <f t="shared" si="318"/>
        <v>private String fkTaskSprintId="";</v>
      </c>
    </row>
    <row r="744" spans="2:26" ht="19.2" x14ac:dyDescent="0.45">
      <c r="B744" s="1"/>
      <c r="C744" s="1"/>
      <c r="D744" s="4"/>
      <c r="L744" s="12"/>
      <c r="M744" s="18"/>
      <c r="N744" s="33" t="s">
        <v>130</v>
      </c>
      <c r="O744" s="1"/>
      <c r="W744" s="17"/>
    </row>
    <row r="745" spans="2:26" x14ac:dyDescent="0.3">
      <c r="N745" s="31" t="s">
        <v>126</v>
      </c>
    </row>
    <row r="747" spans="2:26" x14ac:dyDescent="0.3">
      <c r="B747" s="2" t="s">
        <v>463</v>
      </c>
      <c r="I747" t="str">
        <f>CONCATENATE("ALTER TABLE"," ",B747)</f>
        <v>ALTER TABLE TM_REL_BACKLOG_AND_SPRINT_LIST</v>
      </c>
      <c r="J747" t="s">
        <v>293</v>
      </c>
      <c r="K747" s="26" t="str">
        <f>CONCATENATE(J747," VIEW ",B747," AS SELECT")</f>
        <v>create OR REPLACE VIEW TM_REL_BACKLOG_AND_SPRINT_LIST AS SELECT</v>
      </c>
      <c r="N747" s="5" t="str">
        <f>CONCATENATE("CREATE TABLE ",B747," ","(")</f>
        <v>CREATE TABLE TM_REL_BACKLOG_AND_SPRINT_LIST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TM_REL_BACKLOG_AND_SPRINT_LIST</v>
      </c>
      <c r="K748" s="25" t="str">
        <f>CONCATENATE("T.",B748,",")</f>
        <v>T.ID,</v>
      </c>
      <c r="L748" s="12"/>
      <c r="M748" s="18" t="str">
        <f t="shared" ref="M748:M757" si="320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57" si="321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57" si="322">CONCATENATE("""",W748,"""",":","""","""",",")</f>
        <v>"id":"",</v>
      </c>
      <c r="Y748" s="22" t="str">
        <f t="shared" ref="Y748:Y757" si="323">CONCATENATE("public static String ",,B748,,"=","""",W748,""";")</f>
        <v>public static String ID="id";</v>
      </c>
      <c r="Z748" s="7" t="str">
        <f t="shared" ref="Z748:Z757" si="324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TM_REL_BACKLOG_AND_SPRINT_LIST</v>
      </c>
      <c r="K749" s="25" t="str">
        <f>CONCATENATE("T.",B749,",")</f>
        <v>T.STATUS,</v>
      </c>
      <c r="L749" s="12"/>
      <c r="M749" s="18" t="str">
        <f t="shared" si="320"/>
        <v>STATUS,</v>
      </c>
      <c r="N749" s="5" t="str">
        <f t="shared" ref="N749:N757" si="325">CONCATENATE(B749," ",C749,"(",D749,")",",")</f>
        <v>STATUS VARCHAR(10),</v>
      </c>
      <c r="O749" s="1" t="s">
        <v>3</v>
      </c>
      <c r="W749" s="17" t="str">
        <f t="shared" si="321"/>
        <v>status</v>
      </c>
      <c r="X749" s="3" t="str">
        <f t="shared" si="322"/>
        <v>"status":"",</v>
      </c>
      <c r="Y749" s="22" t="str">
        <f t="shared" si="323"/>
        <v>public static String STATUS="status";</v>
      </c>
      <c r="Z749" s="7" t="str">
        <f t="shared" si="324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TM_REL_BACKLOG_AND_SPRINT_LIST</v>
      </c>
      <c r="K750" s="25" t="str">
        <f>CONCATENATE("T.",B750,",")</f>
        <v>T.INSERT_DATE,</v>
      </c>
      <c r="L750" s="12"/>
      <c r="M750" s="18" t="str">
        <f t="shared" si="320"/>
        <v>INSERT_DATE,</v>
      </c>
      <c r="N750" s="5" t="str">
        <f t="shared" si="325"/>
        <v>INSERT_DATE VARCHAR(30),</v>
      </c>
      <c r="O750" s="1" t="s">
        <v>7</v>
      </c>
      <c r="P750" t="s">
        <v>8</v>
      </c>
      <c r="W750" s="17" t="str">
        <f t="shared" si="321"/>
        <v>insertDate</v>
      </c>
      <c r="X750" s="3" t="str">
        <f t="shared" si="322"/>
        <v>"insertDate":"",</v>
      </c>
      <c r="Y750" s="22" t="str">
        <f t="shared" si="323"/>
        <v>public static String INSERT_DATE="insertDate";</v>
      </c>
      <c r="Z750" s="7" t="str">
        <f t="shared" si="324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TM_REL_BACKLOG_AND_SPRINT_LIST</v>
      </c>
      <c r="K751" s="25" t="str">
        <f>CONCATENATE("T.",B751,",")</f>
        <v>T.MODIFICATION_DATE,</v>
      </c>
      <c r="L751" s="12"/>
      <c r="M751" s="18" t="str">
        <f t="shared" si="320"/>
        <v>MODIFICATION_DATE,</v>
      </c>
      <c r="N751" s="5" t="str">
        <f t="shared" si="325"/>
        <v>MODIFICATION_DATE VARCHAR(30),</v>
      </c>
      <c r="O751" s="1" t="s">
        <v>9</v>
      </c>
      <c r="P751" t="s">
        <v>8</v>
      </c>
      <c r="W751" s="17" t="str">
        <f t="shared" si="321"/>
        <v>modificationDate</v>
      </c>
      <c r="X751" s="3" t="str">
        <f t="shared" si="322"/>
        <v>"modificationDate":"",</v>
      </c>
      <c r="Y751" s="22" t="str">
        <f t="shared" si="323"/>
        <v>public static String MODIFICATION_DATE="modificationDate";</v>
      </c>
      <c r="Z751" s="7" t="str">
        <f t="shared" si="324"/>
        <v>private String modificationDate="";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 t="str">
        <f>I730</f>
        <v>B.NAME AS LABEL_NAME,</v>
      </c>
      <c r="K752" s="25" t="str">
        <f>CONCATENATE("T.",B752,",")</f>
        <v>T.FK_BACKLOG_ID,</v>
      </c>
      <c r="L752" s="12"/>
      <c r="M752" s="18" t="str">
        <f t="shared" si="320"/>
        <v>FK_BACKLOG_ID,</v>
      </c>
      <c r="N752" s="5" t="str">
        <f t="shared" si="325"/>
        <v>FK_BACKLOG_ID VARCHAR(45),</v>
      </c>
      <c r="O752" s="1" t="s">
        <v>10</v>
      </c>
      <c r="P752" t="s">
        <v>354</v>
      </c>
      <c r="Q752" t="s">
        <v>2</v>
      </c>
      <c r="W752" s="17" t="str">
        <f t="shared" si="321"/>
        <v>fkBacklogId</v>
      </c>
      <c r="X752" s="3" t="str">
        <f t="shared" si="322"/>
        <v>"fkBacklogId":"",</v>
      </c>
      <c r="Y752" s="22" t="str">
        <f t="shared" si="323"/>
        <v>public static String FK_BACKLOG_ID="fkBacklogId";</v>
      </c>
      <c r="Z752" s="7" t="str">
        <f t="shared" si="324"/>
        <v>private String fkBacklogId="";</v>
      </c>
    </row>
    <row r="753" spans="2:26" ht="19.2" x14ac:dyDescent="0.45">
      <c r="B753" s="1" t="s">
        <v>351</v>
      </c>
      <c r="C753" s="1" t="s">
        <v>1</v>
      </c>
      <c r="D753" s="4">
        <v>45</v>
      </c>
      <c r="I753" t="str">
        <f>I730</f>
        <v>B.NAME AS LABEL_NAME,</v>
      </c>
      <c r="K753" s="25" t="s">
        <v>510</v>
      </c>
      <c r="L753" s="12"/>
      <c r="M753" s="18" t="str">
        <f>CONCATENATE(B753,",")</f>
        <v>BACKLOG_NAME,</v>
      </c>
      <c r="N753" s="5" t="str">
        <f>CONCATENATE(B753," ",C753,"(",D753,")",",")</f>
        <v>BACKLOG_NAME VARCHAR(45),</v>
      </c>
      <c r="O753" s="1" t="s">
        <v>354</v>
      </c>
      <c r="P753" t="s">
        <v>0</v>
      </c>
      <c r="W753" s="17" t="str">
        <f>CONCATENATE(,LOWER(O753),UPPER(LEFT(P753,1)),LOWER(RIGHT(P753,LEN(P753)-IF(LEN(P753)&gt;0,1,LEN(P753)))),UPPER(LEFT(Q753,1)),LOWER(RIGHT(Q753,LEN(Q753)-IF(LEN(Q753)&gt;0,1,LEN(Q753)))),UPPER(LEFT(R753,1)),LOWER(RIGHT(R753,LEN(R753)-IF(LEN(R753)&gt;0,1,LEN(R753)))),UPPER(LEFT(S753,1)),LOWER(RIGHT(S753,LEN(S753)-IF(LEN(S753)&gt;0,1,LEN(S753)))),UPPER(LEFT(T753,1)),LOWER(RIGHT(T753,LEN(T753)-IF(LEN(T753)&gt;0,1,LEN(T753)))),UPPER(LEFT(U753,1)),LOWER(RIGHT(U753,LEN(U753)-IF(LEN(U753)&gt;0,1,LEN(U753)))),UPPER(LEFT(V753,1)),LOWER(RIGHT(V753,LEN(V753)-IF(LEN(V753)&gt;0,1,LEN(V753)))))</f>
        <v>backlogName</v>
      </c>
      <c r="X753" s="3" t="str">
        <f>CONCATENATE("""",W753,"""",":","""","""",",")</f>
        <v>"backlogName":"",</v>
      </c>
      <c r="Y753" s="22" t="str">
        <f>CONCATENATE("public static String ",,B753,,"=","""",W753,""";")</f>
        <v>public static String BACKLOG_NAME="backlogName";</v>
      </c>
      <c r="Z753" s="7" t="str">
        <f>CONCATENATE("private String ",W753,"=","""""",";")</f>
        <v>private String backlogName="";</v>
      </c>
    </row>
    <row r="754" spans="2:26" ht="19.2" x14ac:dyDescent="0.45">
      <c r="B754" s="1" t="s">
        <v>274</v>
      </c>
      <c r="C754" s="1" t="s">
        <v>1</v>
      </c>
      <c r="D754" s="4">
        <v>45</v>
      </c>
      <c r="I754" t="str">
        <f>I731</f>
        <v>ALTER TABLE TM_BACKLOG_TASK</v>
      </c>
      <c r="K754" s="25" t="s">
        <v>511</v>
      </c>
      <c r="L754" s="12"/>
      <c r="M754" s="18" t="str">
        <f t="shared" si="320"/>
        <v>FK_PROJECT_ID,</v>
      </c>
      <c r="N754" s="5" t="str">
        <f t="shared" si="325"/>
        <v>FK_PROJECT_ID VARCHAR(45),</v>
      </c>
      <c r="O754" s="1" t="s">
        <v>10</v>
      </c>
      <c r="P754" t="s">
        <v>288</v>
      </c>
      <c r="Q754" t="s">
        <v>2</v>
      </c>
      <c r="W754" s="17" t="str">
        <f t="shared" si="321"/>
        <v>fkProjectId</v>
      </c>
      <c r="X754" s="3" t="str">
        <f t="shared" si="322"/>
        <v>"fkProjectId":"",</v>
      </c>
      <c r="Y754" s="22" t="str">
        <f t="shared" si="323"/>
        <v>public static String FK_PROJECT_ID="fkProjectId";</v>
      </c>
      <c r="Z754" s="7" t="str">
        <f t="shared" si="324"/>
        <v>private String fkProjectId="";</v>
      </c>
    </row>
    <row r="755" spans="2:26" ht="19.2" x14ac:dyDescent="0.45">
      <c r="B755" s="1" t="s">
        <v>455</v>
      </c>
      <c r="C755" s="1" t="s">
        <v>1</v>
      </c>
      <c r="D755" s="4">
        <v>44</v>
      </c>
      <c r="I755">
        <f>I547</f>
        <v>0</v>
      </c>
      <c r="K755" s="25" t="str">
        <f>CONCATENATE("T.",B755,",")</f>
        <v>T.FK_TASK_SPRINT_ID,</v>
      </c>
      <c r="L755" s="12"/>
      <c r="M755" s="18" t="str">
        <f t="shared" si="320"/>
        <v>FK_TASK_SPRINT_ID,</v>
      </c>
      <c r="N755" s="5" t="str">
        <f t="shared" si="325"/>
        <v>FK_TASK_SPRINT_ID VARCHAR(44),</v>
      </c>
      <c r="O755" s="1" t="s">
        <v>10</v>
      </c>
      <c r="P755" t="s">
        <v>311</v>
      </c>
      <c r="Q755" t="s">
        <v>61</v>
      </c>
      <c r="R755" t="s">
        <v>2</v>
      </c>
      <c r="W755" s="17" t="str">
        <f t="shared" si="321"/>
        <v>fkTaskLabelId</v>
      </c>
      <c r="X755" s="3" t="str">
        <f t="shared" si="322"/>
        <v>"fkTaskLabelId":"",</v>
      </c>
      <c r="Y755" s="22" t="str">
        <f t="shared" si="323"/>
        <v>public static String FK_TASK_SPRINT_ID="fkTaskLabelId";</v>
      </c>
      <c r="Z755" s="7" t="str">
        <f t="shared" si="324"/>
        <v>private String fkTaskLabelId="";</v>
      </c>
    </row>
    <row r="756" spans="2:26" ht="19.2" x14ac:dyDescent="0.45">
      <c r="B756" s="1" t="s">
        <v>360</v>
      </c>
      <c r="C756" s="1" t="s">
        <v>1</v>
      </c>
      <c r="D756" s="4">
        <v>44</v>
      </c>
      <c r="I756" t="s">
        <v>460</v>
      </c>
      <c r="K756" s="25" t="s">
        <v>464</v>
      </c>
      <c r="L756" s="12"/>
      <c r="M756" s="18" t="str">
        <f t="shared" si="320"/>
        <v>SPRINT_NAME,</v>
      </c>
      <c r="N756" s="5" t="str">
        <f t="shared" si="325"/>
        <v>SPRINT_NAME VARCHAR(44),</v>
      </c>
      <c r="O756" s="1" t="s">
        <v>366</v>
      </c>
      <c r="P756" t="s">
        <v>0</v>
      </c>
      <c r="W756" s="17" t="str">
        <f t="shared" si="321"/>
        <v>sprintName</v>
      </c>
      <c r="X756" s="3" t="str">
        <f t="shared" si="322"/>
        <v>"sprintName":"",</v>
      </c>
      <c r="Y756" s="22" t="str">
        <f t="shared" si="323"/>
        <v>public static String SPRINT_NAME="sprintName";</v>
      </c>
      <c r="Z756" s="7" t="str">
        <f t="shared" si="324"/>
        <v>private String sprintName="";</v>
      </c>
    </row>
    <row r="757" spans="2:26" ht="19.2" x14ac:dyDescent="0.45">
      <c r="B757" s="1" t="s">
        <v>365</v>
      </c>
      <c r="C757" s="1" t="s">
        <v>1</v>
      </c>
      <c r="D757" s="4">
        <v>44</v>
      </c>
      <c r="I757">
        <f>I548</f>
        <v>0</v>
      </c>
      <c r="K757" s="25" t="s">
        <v>465</v>
      </c>
      <c r="L757" s="12"/>
      <c r="M757" s="18" t="str">
        <f t="shared" si="320"/>
        <v>SPRINT_COLOR,</v>
      </c>
      <c r="N757" s="5" t="str">
        <f t="shared" si="325"/>
        <v>SPRINT_COLOR VARCHAR(44),</v>
      </c>
      <c r="O757" s="1" t="s">
        <v>366</v>
      </c>
      <c r="P757" t="s">
        <v>358</v>
      </c>
      <c r="W757" s="17" t="str">
        <f t="shared" si="321"/>
        <v>sprintColor</v>
      </c>
      <c r="X757" s="3" t="str">
        <f t="shared" si="322"/>
        <v>"sprintColor":"",</v>
      </c>
      <c r="Y757" s="22" t="str">
        <f t="shared" si="323"/>
        <v>public static String SPRINT_COLOR="sprintColor";</v>
      </c>
      <c r="Z757" s="7" t="str">
        <f t="shared" si="324"/>
        <v>private String sprintColor="";</v>
      </c>
    </row>
    <row r="758" spans="2:26" ht="19.2" x14ac:dyDescent="0.45">
      <c r="B758" s="1"/>
      <c r="C758" s="1"/>
      <c r="D758" s="4"/>
      <c r="K758" s="29" t="s">
        <v>512</v>
      </c>
      <c r="L758" s="12"/>
      <c r="M758" s="18"/>
      <c r="N758" s="33" t="s">
        <v>130</v>
      </c>
      <c r="O758" s="1"/>
      <c r="W758" s="17"/>
    </row>
    <row r="759" spans="2:26" ht="19.2" x14ac:dyDescent="0.45">
      <c r="B759" s="14"/>
      <c r="C759" s="14"/>
      <c r="D759" s="14"/>
      <c r="K759" s="29" t="s">
        <v>513</v>
      </c>
      <c r="L759" s="14"/>
      <c r="M759" s="20"/>
      <c r="N759" s="33"/>
      <c r="O759" s="14"/>
      <c r="W759" s="17"/>
    </row>
    <row r="760" spans="2:26" ht="19.2" x14ac:dyDescent="0.45">
      <c r="B760" s="14"/>
      <c r="C760" s="14"/>
      <c r="D760" s="14"/>
      <c r="K760" s="29" t="s">
        <v>514</v>
      </c>
      <c r="L760" s="14"/>
      <c r="M760" s="20"/>
      <c r="N760" s="33"/>
      <c r="O760" s="14"/>
      <c r="W760" s="17"/>
    </row>
    <row r="761" spans="2:26" ht="19.2" x14ac:dyDescent="0.45">
      <c r="B761" s="14"/>
      <c r="C761" s="14"/>
      <c r="D761" s="14"/>
      <c r="K761" s="29" t="s">
        <v>515</v>
      </c>
      <c r="L761" s="14"/>
      <c r="M761" s="20"/>
      <c r="N761" s="33"/>
      <c r="O761" s="14"/>
      <c r="W761" s="17"/>
    </row>
    <row r="762" spans="2:26" ht="19.2" x14ac:dyDescent="0.45">
      <c r="B762" s="14"/>
      <c r="C762" s="14"/>
      <c r="D762" s="14"/>
      <c r="K762" s="29" t="s">
        <v>516</v>
      </c>
      <c r="L762" s="14"/>
      <c r="M762" s="20"/>
      <c r="N762" s="33"/>
      <c r="O762" s="14"/>
      <c r="W762" s="17"/>
    </row>
    <row r="765" spans="2:26" x14ac:dyDescent="0.3">
      <c r="B765" s="2" t="s">
        <v>491</v>
      </c>
      <c r="I765" t="str">
        <f>CONCATENATE("ALTER TABLE"," ",B765)</f>
        <v>ALTER TABLE TM_PROJECT_COUNT_LIST</v>
      </c>
      <c r="J765" t="s">
        <v>293</v>
      </c>
      <c r="K765" s="26" t="str">
        <f>CONCATENATE(J765," VIEW ",B765," AS SELECT")</f>
        <v>create OR REPLACE VIEW TM_PROJECT_COUNT_LIST AS SELECT</v>
      </c>
      <c r="N765" s="5" t="str">
        <f>CONCATENATE("CREATE TABLE ",B765," ","(")</f>
        <v>CREATE TABLE TM_PROJECT_COUNT_LIST (</v>
      </c>
    </row>
    <row r="766" spans="2:26" ht="19.2" x14ac:dyDescent="0.45">
      <c r="B766" s="1" t="s">
        <v>2</v>
      </c>
      <c r="C766" s="1" t="s">
        <v>1</v>
      </c>
      <c r="D766" s="4">
        <v>30</v>
      </c>
      <c r="E766" s="24" t="s">
        <v>113</v>
      </c>
      <c r="I766" t="str">
        <f>I765</f>
        <v>ALTER TABLE TM_PROJECT_COUNT_LIST</v>
      </c>
      <c r="K766" s="26" t="str">
        <f>CONCATENATE(J766," VIEW ",B766," AS SELECT")</f>
        <v xml:space="preserve"> VIEW ID AS SELECT</v>
      </c>
      <c r="L766" s="12"/>
      <c r="M766" s="18" t="str">
        <f t="shared" ref="M766:M774" si="326">CONCATENATE(B766,",")</f>
        <v>ID,</v>
      </c>
      <c r="N766" s="5" t="str">
        <f>CONCATENATE(B766," ",C766,"(",D766,") ",E766," ,")</f>
        <v>ID VARCHAR(30) NOT NULL ,</v>
      </c>
      <c r="O766" s="1" t="s">
        <v>2</v>
      </c>
      <c r="P766" s="6"/>
      <c r="Q766" s="6"/>
      <c r="R766" s="6"/>
      <c r="S766" s="6"/>
      <c r="T766" s="6"/>
      <c r="U766" s="6"/>
      <c r="V766" s="6"/>
      <c r="W766" s="17" t="str">
        <f t="shared" ref="W766:W774" si="327">CONCATENATE(,LOWER(O766),UPPER(LEFT(P766,1)),LOWER(RIGHT(P766,LEN(P766)-IF(LEN(P766)&gt;0,1,LEN(P766)))),UPPER(LEFT(Q766,1)),LOWER(RIGHT(Q766,LEN(Q766)-IF(LEN(Q766)&gt;0,1,LEN(Q766)))),UPPER(LEFT(R766,1)),LOWER(RIGHT(R766,LEN(R766)-IF(LEN(R766)&gt;0,1,LEN(R766)))),UPPER(LEFT(S766,1)),LOWER(RIGHT(S766,LEN(S766)-IF(LEN(S766)&gt;0,1,LEN(S766)))),UPPER(LEFT(T766,1)),LOWER(RIGHT(T766,LEN(T766)-IF(LEN(T766)&gt;0,1,LEN(T766)))),UPPER(LEFT(U766,1)),LOWER(RIGHT(U766,LEN(U766)-IF(LEN(U766)&gt;0,1,LEN(U766)))),UPPER(LEFT(V766,1)),LOWER(RIGHT(V766,LEN(V766)-IF(LEN(V766)&gt;0,1,LEN(V766)))))</f>
        <v>id</v>
      </c>
      <c r="X766" s="3" t="str">
        <f t="shared" ref="X766:X774" si="328">CONCATENATE("""",W766,"""",":","""","""",",")</f>
        <v>"id":"",</v>
      </c>
      <c r="Y766" s="22" t="str">
        <f t="shared" ref="Y766:Y774" si="329">CONCATENATE("public static String ",,B766,,"=","""",W766,""";")</f>
        <v>public static String ID="id";</v>
      </c>
      <c r="Z766" s="7" t="str">
        <f t="shared" ref="Z766:Z774" si="330">CONCATENATE("private String ",W766,"=","""""",";")</f>
        <v>private String id="";</v>
      </c>
    </row>
    <row r="767" spans="2:26" ht="19.2" x14ac:dyDescent="0.45">
      <c r="B767" s="1" t="s">
        <v>3</v>
      </c>
      <c r="C767" s="1" t="s">
        <v>1</v>
      </c>
      <c r="D767" s="4">
        <v>10</v>
      </c>
      <c r="I767" t="str">
        <f>I766</f>
        <v>ALTER TABLE TM_PROJECT_COUNT_LIST</v>
      </c>
      <c r="K767" s="26" t="str">
        <f t="shared" ref="K767:K779" si="331">CONCATENATE(J767," VIEW ",B767," AS SELECT")</f>
        <v xml:space="preserve"> VIEW STATUS AS SELECT</v>
      </c>
      <c r="L767" s="12"/>
      <c r="M767" s="18" t="str">
        <f t="shared" si="326"/>
        <v>STATUS,</v>
      </c>
      <c r="N767" s="5" t="str">
        <f t="shared" ref="N767:N774" si="332">CONCATENATE(B767," ",C767,"(",D767,")",",")</f>
        <v>STATUS VARCHAR(10),</v>
      </c>
      <c r="O767" s="1" t="s">
        <v>3</v>
      </c>
      <c r="W767" s="17" t="str">
        <f t="shared" si="327"/>
        <v>status</v>
      </c>
      <c r="X767" s="3" t="str">
        <f t="shared" si="328"/>
        <v>"status":"",</v>
      </c>
      <c r="Y767" s="22" t="str">
        <f t="shared" si="329"/>
        <v>public static String STATUS="status";</v>
      </c>
      <c r="Z767" s="7" t="str">
        <f t="shared" si="330"/>
        <v>private String status="";</v>
      </c>
    </row>
    <row r="768" spans="2:26" ht="19.2" x14ac:dyDescent="0.45">
      <c r="B768" s="1" t="s">
        <v>4</v>
      </c>
      <c r="C768" s="1" t="s">
        <v>1</v>
      </c>
      <c r="D768" s="4">
        <v>30</v>
      </c>
      <c r="I768" t="str">
        <f>I767</f>
        <v>ALTER TABLE TM_PROJECT_COUNT_LIST</v>
      </c>
      <c r="K768" s="26" t="str">
        <f t="shared" si="331"/>
        <v xml:space="preserve"> VIEW INSERT_DATE AS SELECT</v>
      </c>
      <c r="L768" s="12"/>
      <c r="M768" s="18" t="str">
        <f t="shared" si="326"/>
        <v>INSERT_DATE,</v>
      </c>
      <c r="N768" s="5" t="str">
        <f t="shared" si="332"/>
        <v>INSERT_DATE VARCHAR(30),</v>
      </c>
      <c r="O768" s="1" t="s">
        <v>7</v>
      </c>
      <c r="P768" t="s">
        <v>8</v>
      </c>
      <c r="W768" s="17" t="str">
        <f t="shared" si="327"/>
        <v>insertDate</v>
      </c>
      <c r="X768" s="3" t="str">
        <f t="shared" si="328"/>
        <v>"insertDate":"",</v>
      </c>
      <c r="Y768" s="22" t="str">
        <f t="shared" si="329"/>
        <v>public static String INSERT_DATE="insertDate";</v>
      </c>
      <c r="Z768" s="7" t="str">
        <f t="shared" si="330"/>
        <v>private String insertDate="";</v>
      </c>
    </row>
    <row r="769" spans="2:26" ht="19.2" x14ac:dyDescent="0.45">
      <c r="B769" s="1" t="s">
        <v>5</v>
      </c>
      <c r="C769" s="1" t="s">
        <v>1</v>
      </c>
      <c r="D769" s="4">
        <v>30</v>
      </c>
      <c r="I769" t="str">
        <f>I768</f>
        <v>ALTER TABLE TM_PROJECT_COUNT_LIST</v>
      </c>
      <c r="K769" s="26" t="str">
        <f t="shared" si="331"/>
        <v xml:space="preserve"> VIEW MODIFICATION_DATE AS SELECT</v>
      </c>
      <c r="L769" s="12"/>
      <c r="M769" s="18" t="str">
        <f t="shared" si="326"/>
        <v>MODIFICATION_DATE,</v>
      </c>
      <c r="N769" s="5" t="str">
        <f t="shared" si="332"/>
        <v>MODIFICATION_DATE VARCHAR(30),</v>
      </c>
      <c r="O769" s="1" t="s">
        <v>9</v>
      </c>
      <c r="P769" t="s">
        <v>8</v>
      </c>
      <c r="W769" s="17" t="str">
        <f t="shared" si="327"/>
        <v>modificationDate</v>
      </c>
      <c r="X769" s="3" t="str">
        <f t="shared" si="328"/>
        <v>"modificationDate":"",</v>
      </c>
      <c r="Y769" s="22" t="str">
        <f t="shared" si="329"/>
        <v>public static String MODIFICATION_DATE="modificationDate";</v>
      </c>
      <c r="Z769" s="7" t="str">
        <f t="shared" si="330"/>
        <v>private String modificationDate="";</v>
      </c>
    </row>
    <row r="770" spans="2:26" ht="19.2" x14ac:dyDescent="0.45">
      <c r="B770" s="1" t="s">
        <v>287</v>
      </c>
      <c r="C770" s="1" t="s">
        <v>1</v>
      </c>
      <c r="D770" s="4">
        <v>45</v>
      </c>
      <c r="I770">
        <f>I744</f>
        <v>0</v>
      </c>
      <c r="K770" s="26" t="str">
        <f t="shared" si="331"/>
        <v xml:space="preserve"> VIEW PROJECT_NAME AS SELECT</v>
      </c>
      <c r="L770" s="12"/>
      <c r="M770" s="18" t="str">
        <f t="shared" si="326"/>
        <v>PROJECT_NAME,</v>
      </c>
      <c r="N770" s="5" t="str">
        <f t="shared" si="332"/>
        <v>PROJECT_NAME VARCHAR(45),</v>
      </c>
      <c r="O770" s="1" t="s">
        <v>288</v>
      </c>
      <c r="P770" t="s">
        <v>0</v>
      </c>
      <c r="W770" s="17" t="str">
        <f t="shared" si="327"/>
        <v>projectName</v>
      </c>
      <c r="X770" s="3" t="str">
        <f t="shared" si="328"/>
        <v>"projectName":"",</v>
      </c>
      <c r="Y770" s="22" t="str">
        <f t="shared" si="329"/>
        <v>public static String PROJECT_NAME="projectName";</v>
      </c>
      <c r="Z770" s="7" t="str">
        <f t="shared" si="330"/>
        <v>private String projectName="";</v>
      </c>
    </row>
    <row r="771" spans="2:26" ht="19.2" x14ac:dyDescent="0.45">
      <c r="B771" s="1" t="s">
        <v>492</v>
      </c>
      <c r="C771" s="1" t="s">
        <v>1</v>
      </c>
      <c r="D771" s="4">
        <v>45</v>
      </c>
      <c r="I771">
        <f>I745</f>
        <v>0</v>
      </c>
      <c r="K771" s="26" t="str">
        <f t="shared" si="331"/>
        <v xml:space="preserve"> VIEW OVERAL_COUNT AS SELECT</v>
      </c>
      <c r="L771" s="12"/>
      <c r="M771" s="18" t="str">
        <f t="shared" si="326"/>
        <v>OVERAL_COUNT,</v>
      </c>
      <c r="N771" s="5" t="str">
        <f t="shared" si="332"/>
        <v>OVERAL_COUNT VARCHAR(45),</v>
      </c>
      <c r="O771" s="1" t="s">
        <v>500</v>
      </c>
      <c r="P771" t="s">
        <v>214</v>
      </c>
      <c r="W771" s="17" t="str">
        <f t="shared" si="327"/>
        <v>overalCount</v>
      </c>
      <c r="X771" s="3" t="str">
        <f t="shared" si="328"/>
        <v>"overalCount":"",</v>
      </c>
      <c r="Y771" s="22" t="str">
        <f t="shared" si="329"/>
        <v>public static String OVERAL_COUNT="overalCount";</v>
      </c>
      <c r="Z771" s="7" t="str">
        <f t="shared" si="330"/>
        <v>private String overalCount="";</v>
      </c>
    </row>
    <row r="772" spans="2:26" ht="19.2" x14ac:dyDescent="0.45">
      <c r="B772" s="1" t="s">
        <v>493</v>
      </c>
      <c r="C772" s="1" t="s">
        <v>1</v>
      </c>
      <c r="D772" s="4">
        <v>44</v>
      </c>
      <c r="I772">
        <f>I561</f>
        <v>0</v>
      </c>
      <c r="K772" s="26" t="str">
        <f t="shared" si="331"/>
        <v xml:space="preserve"> VIEW NEW_COUNT AS SELECT</v>
      </c>
      <c r="L772" s="12"/>
      <c r="M772" s="18" t="str">
        <f t="shared" si="326"/>
        <v>NEW_COUNT,</v>
      </c>
      <c r="N772" s="5" t="str">
        <f t="shared" si="332"/>
        <v>NEW_COUNT VARCHAR(44),</v>
      </c>
      <c r="O772" s="1" t="s">
        <v>501</v>
      </c>
      <c r="P772" t="s">
        <v>214</v>
      </c>
      <c r="W772" s="17" t="str">
        <f t="shared" si="327"/>
        <v>newCount</v>
      </c>
      <c r="X772" s="3" t="str">
        <f t="shared" si="328"/>
        <v>"newCount":"",</v>
      </c>
      <c r="Y772" s="22" t="str">
        <f t="shared" si="329"/>
        <v>public static String NEW_COUNT="newCount";</v>
      </c>
      <c r="Z772" s="7" t="str">
        <f t="shared" si="330"/>
        <v>private String newCount="";</v>
      </c>
    </row>
    <row r="773" spans="2:26" ht="19.2" x14ac:dyDescent="0.45">
      <c r="B773" s="1" t="s">
        <v>494</v>
      </c>
      <c r="C773" s="1" t="s">
        <v>1</v>
      </c>
      <c r="D773" s="4">
        <v>44</v>
      </c>
      <c r="I773" t="s">
        <v>460</v>
      </c>
      <c r="K773" s="26" t="str">
        <f t="shared" si="331"/>
        <v xml:space="preserve"> VIEW ONGOING_COUNT AS SELECT</v>
      </c>
      <c r="L773" s="12"/>
      <c r="M773" s="18" t="str">
        <f t="shared" si="326"/>
        <v>ONGOING_COUNT,</v>
      </c>
      <c r="N773" s="5" t="str">
        <f t="shared" si="332"/>
        <v>ONGOING_COUNT VARCHAR(44),</v>
      </c>
      <c r="O773" s="1" t="s">
        <v>502</v>
      </c>
      <c r="P773" t="s">
        <v>214</v>
      </c>
      <c r="W773" s="17" t="str">
        <f t="shared" si="327"/>
        <v>ongoingCount</v>
      </c>
      <c r="X773" s="3" t="str">
        <f t="shared" si="328"/>
        <v>"ongoingCount":"",</v>
      </c>
      <c r="Y773" s="22" t="str">
        <f t="shared" si="329"/>
        <v>public static String ONGOING_COUNT="ongoingCount";</v>
      </c>
      <c r="Z773" s="7" t="str">
        <f t="shared" si="330"/>
        <v>private String ongoingCount="";</v>
      </c>
    </row>
    <row r="774" spans="2:26" ht="19.2" x14ac:dyDescent="0.45">
      <c r="B774" s="1" t="s">
        <v>495</v>
      </c>
      <c r="C774" s="1" t="s">
        <v>1</v>
      </c>
      <c r="D774" s="4">
        <v>44</v>
      </c>
      <c r="I774">
        <f>I562</f>
        <v>0</v>
      </c>
      <c r="K774" s="26" t="str">
        <f t="shared" si="331"/>
        <v xml:space="preserve"> VIEW CLOSED_COUNT AS SELECT</v>
      </c>
      <c r="L774" s="12"/>
      <c r="M774" s="18" t="str">
        <f t="shared" si="326"/>
        <v>CLOSED_COUNT,</v>
      </c>
      <c r="N774" s="5" t="str">
        <f t="shared" si="332"/>
        <v>CLOSED_COUNT VARCHAR(44),</v>
      </c>
      <c r="O774" s="1" t="s">
        <v>503</v>
      </c>
      <c r="P774" t="s">
        <v>214</v>
      </c>
      <c r="W774" s="17" t="str">
        <f t="shared" si="327"/>
        <v>closedCount</v>
      </c>
      <c r="X774" s="3" t="str">
        <f t="shared" si="328"/>
        <v>"closedCount":"",</v>
      </c>
      <c r="Y774" s="22" t="str">
        <f t="shared" si="329"/>
        <v>public static String CLOSED_COUNT="closedCount";</v>
      </c>
      <c r="Z774" s="7" t="str">
        <f t="shared" si="330"/>
        <v>private String closedCount="";</v>
      </c>
    </row>
    <row r="775" spans="2:26" ht="19.2" x14ac:dyDescent="0.45">
      <c r="B775" s="1" t="s">
        <v>496</v>
      </c>
      <c r="C775" s="1" t="s">
        <v>1</v>
      </c>
      <c r="D775" s="4">
        <v>45</v>
      </c>
      <c r="I775" t="str">
        <f>I749</f>
        <v>ALTER TABLE TM_REL_BACKLOG_AND_SPRINT_LIST</v>
      </c>
      <c r="K775" s="26" t="str">
        <f t="shared" si="331"/>
        <v xml:space="preserve"> VIEW TICKET_COUNT AS SELECT</v>
      </c>
      <c r="L775" s="12"/>
      <c r="M775" s="18" t="str">
        <f>CONCATENATE(B775,",")</f>
        <v>TICKET_COUNT,</v>
      </c>
      <c r="N775" s="5" t="str">
        <f>CONCATENATE(B775," ",C775,"(",D775,")",",")</f>
        <v>TICKET_COUNT VARCHAR(45),</v>
      </c>
      <c r="O775" s="1" t="s">
        <v>504</v>
      </c>
      <c r="P775" t="s">
        <v>214</v>
      </c>
      <c r="W775" s="17" t="str">
        <f>CONCATENATE(,LOWER(O775),UPPER(LEFT(P775,1)),LOWER(RIGHT(P775,LEN(P775)-IF(LEN(P775)&gt;0,1,LEN(P775)))),UPPER(LEFT(Q775,1)),LOWER(RIGHT(Q775,LEN(Q775)-IF(LEN(Q775)&gt;0,1,LEN(Q775)))),UPPER(LEFT(R775,1)),LOWER(RIGHT(R775,LEN(R775)-IF(LEN(R775)&gt;0,1,LEN(R775)))),UPPER(LEFT(S775,1)),LOWER(RIGHT(S775,LEN(S775)-IF(LEN(S775)&gt;0,1,LEN(S775)))),UPPER(LEFT(T775,1)),LOWER(RIGHT(T775,LEN(T775)-IF(LEN(T775)&gt;0,1,LEN(T775)))),UPPER(LEFT(U775,1)),LOWER(RIGHT(U775,LEN(U775)-IF(LEN(U775)&gt;0,1,LEN(U775)))),UPPER(LEFT(V775,1)),LOWER(RIGHT(V775,LEN(V775)-IF(LEN(V775)&gt;0,1,LEN(V775)))))</f>
        <v>ticketCount</v>
      </c>
      <c r="X775" s="3" t="str">
        <f>CONCATENATE("""",W775,"""",":","""","""",",")</f>
        <v>"ticketCount":"",</v>
      </c>
      <c r="Y775" s="22" t="str">
        <f>CONCATENATE("public static String ",,B775,,"=","""",W775,""";")</f>
        <v>public static String TICKET_COUNT="ticketCount";</v>
      </c>
      <c r="Z775" s="7" t="str">
        <f>CONCATENATE("private String ",W775,"=","""""",";")</f>
        <v>private String ticketCount="";</v>
      </c>
    </row>
    <row r="776" spans="2:26" ht="19.2" x14ac:dyDescent="0.45">
      <c r="B776" s="1" t="s">
        <v>497</v>
      </c>
      <c r="C776" s="1" t="s">
        <v>1</v>
      </c>
      <c r="D776" s="4">
        <v>44</v>
      </c>
      <c r="I776">
        <f>I565</f>
        <v>0</v>
      </c>
      <c r="K776" s="26" t="str">
        <f t="shared" si="331"/>
        <v xml:space="preserve"> VIEW SOURCED_COUNT AS SELECT</v>
      </c>
      <c r="L776" s="12"/>
      <c r="M776" s="18" t="str">
        <f>CONCATENATE(B776,",")</f>
        <v>SOURCED_COUNT,</v>
      </c>
      <c r="N776" s="5" t="str">
        <f>CONCATENATE(B776," ",C776,"(",D776,")",",")</f>
        <v>SOURCED_COUNT VARCHAR(44),</v>
      </c>
      <c r="O776" s="1" t="s">
        <v>394</v>
      </c>
      <c r="P776" t="s">
        <v>214</v>
      </c>
      <c r="W776" s="17" t="str">
        <f>CONCATENATE(,LOWER(O776),UPPER(LEFT(P776,1)),LOWER(RIGHT(P776,LEN(P776)-IF(LEN(P776)&gt;0,1,LEN(P776)))),UPPER(LEFT(Q776,1)),LOWER(RIGHT(Q776,LEN(Q776)-IF(LEN(Q776)&gt;0,1,LEN(Q776)))),UPPER(LEFT(R776,1)),LOWER(RIGHT(R776,LEN(R776)-IF(LEN(R776)&gt;0,1,LEN(R776)))),UPPER(LEFT(S776,1)),LOWER(RIGHT(S776,LEN(S776)-IF(LEN(S776)&gt;0,1,LEN(S776)))),UPPER(LEFT(T776,1)),LOWER(RIGHT(T776,LEN(T776)-IF(LEN(T776)&gt;0,1,LEN(T776)))),UPPER(LEFT(U776,1)),LOWER(RIGHT(U776,LEN(U776)-IF(LEN(U776)&gt;0,1,LEN(U776)))),UPPER(LEFT(V776,1)),LOWER(RIGHT(V776,LEN(V776)-IF(LEN(V776)&gt;0,1,LEN(V776)))))</f>
        <v>sourcedCount</v>
      </c>
      <c r="X776" s="3" t="str">
        <f>CONCATENATE("""",W776,"""",":","""","""",",")</f>
        <v>"sourcedCount":"",</v>
      </c>
      <c r="Y776" s="22" t="str">
        <f>CONCATENATE("public static String ",,B776,,"=","""",W776,""";")</f>
        <v>public static String SOURCED_COUNT="sourcedCount";</v>
      </c>
      <c r="Z776" s="7" t="str">
        <f>CONCATENATE("private String ",W776,"=","""""",";")</f>
        <v>private String sourcedCount="";</v>
      </c>
    </row>
    <row r="777" spans="2:26" ht="19.2" x14ac:dyDescent="0.45">
      <c r="B777" s="1" t="s">
        <v>498</v>
      </c>
      <c r="C777" s="1" t="s">
        <v>1</v>
      </c>
      <c r="D777" s="4">
        <v>44</v>
      </c>
      <c r="I777" t="s">
        <v>460</v>
      </c>
      <c r="K777" s="26" t="str">
        <f t="shared" si="331"/>
        <v xml:space="preserve"> VIEW BOUND_COUNT AS SELECT</v>
      </c>
      <c r="L777" s="12"/>
      <c r="M777" s="18" t="str">
        <f>CONCATENATE(B777,",")</f>
        <v>BOUND_COUNT,</v>
      </c>
      <c r="N777" s="5" t="str">
        <f>CONCATENATE(B777," ",C777,"(",D777,")",",")</f>
        <v>BOUND_COUNT VARCHAR(44),</v>
      </c>
      <c r="O777" s="1" t="s">
        <v>505</v>
      </c>
      <c r="P777" t="s">
        <v>214</v>
      </c>
      <c r="W777" s="17" t="str">
        <f>CONCATENATE(,LOWER(O777),UPPER(LEFT(P777,1)),LOWER(RIGHT(P777,LEN(P777)-IF(LEN(P777)&gt;0,1,LEN(P777)))),UPPER(LEFT(Q777,1)),LOWER(RIGHT(Q777,LEN(Q777)-IF(LEN(Q777)&gt;0,1,LEN(Q777)))),UPPER(LEFT(R777,1)),LOWER(RIGHT(R777,LEN(R777)-IF(LEN(R777)&gt;0,1,LEN(R777)))),UPPER(LEFT(S777,1)),LOWER(RIGHT(S777,LEN(S777)-IF(LEN(S777)&gt;0,1,LEN(S777)))),UPPER(LEFT(T777,1)),LOWER(RIGHT(T777,LEN(T777)-IF(LEN(T777)&gt;0,1,LEN(T777)))),UPPER(LEFT(U777,1)),LOWER(RIGHT(U777,LEN(U777)-IF(LEN(U777)&gt;0,1,LEN(U777)))),UPPER(LEFT(V777,1)),LOWER(RIGHT(V777,LEN(V777)-IF(LEN(V777)&gt;0,1,LEN(V777)))))</f>
        <v>boundCount</v>
      </c>
      <c r="X777" s="3" t="str">
        <f>CONCATENATE("""",W777,"""",":","""","""",",")</f>
        <v>"boundCount":"",</v>
      </c>
      <c r="Y777" s="22" t="str">
        <f>CONCATENATE("public static String ",,B777,,"=","""",W777,""";")</f>
        <v>public static String BOUND_COUNT="boundCount";</v>
      </c>
      <c r="Z777" s="7" t="str">
        <f>CONCATENATE("private String ",W777,"=","""""",";")</f>
        <v>private String boundCount="";</v>
      </c>
    </row>
    <row r="778" spans="2:26" ht="19.2" x14ac:dyDescent="0.45">
      <c r="B778" s="1" t="s">
        <v>499</v>
      </c>
      <c r="C778" s="1" t="s">
        <v>1</v>
      </c>
      <c r="D778" s="4">
        <v>44</v>
      </c>
      <c r="I778">
        <f>I566</f>
        <v>0</v>
      </c>
      <c r="K778" s="26" t="str">
        <f t="shared" si="331"/>
        <v xml:space="preserve"> VIEW INITIAL_COUNT AS SELECT</v>
      </c>
      <c r="L778" s="12"/>
      <c r="M778" s="18" t="str">
        <f>CONCATENATE(B778,",")</f>
        <v>INITIAL_COUNT,</v>
      </c>
      <c r="N778" s="5" t="str">
        <f>CONCATENATE(B778," ",C778,"(",D778,")",",")</f>
        <v>INITIAL_COUNT VARCHAR(44),</v>
      </c>
      <c r="O778" s="1" t="s">
        <v>506</v>
      </c>
      <c r="P778" t="s">
        <v>214</v>
      </c>
      <c r="W778" s="17" t="str">
        <f>CONCATENATE(,LOWER(O778),UPPER(LEFT(P778,1)),LOWER(RIGHT(P778,LEN(P778)-IF(LEN(P778)&gt;0,1,LEN(P778)))),UPPER(LEFT(Q778,1)),LOWER(RIGHT(Q778,LEN(Q778)-IF(LEN(Q778)&gt;0,1,LEN(Q778)))),UPPER(LEFT(R778,1)),LOWER(RIGHT(R778,LEN(R778)-IF(LEN(R778)&gt;0,1,LEN(R778)))),UPPER(LEFT(S778,1)),LOWER(RIGHT(S778,LEN(S778)-IF(LEN(S778)&gt;0,1,LEN(S778)))),UPPER(LEFT(T778,1)),LOWER(RIGHT(T778,LEN(T778)-IF(LEN(T778)&gt;0,1,LEN(T778)))),UPPER(LEFT(U778,1)),LOWER(RIGHT(U778,LEN(U778)-IF(LEN(U778)&gt;0,1,LEN(U778)))),UPPER(LEFT(V778,1)),LOWER(RIGHT(V778,LEN(V778)-IF(LEN(V778)&gt;0,1,LEN(V778)))))</f>
        <v>initialCount</v>
      </c>
      <c r="X778" s="3" t="str">
        <f>CONCATENATE("""",W778,"""",":","""","""",",")</f>
        <v>"initialCount":"",</v>
      </c>
      <c r="Y778" s="22" t="str">
        <f>CONCATENATE("public static String ",,B778,,"=","""",W778,""";")</f>
        <v>public static String INITIAL_COUNT="initialCount";</v>
      </c>
      <c r="Z778" s="7" t="str">
        <f>CONCATENATE("private String ",W778,"=","""""",";")</f>
        <v>private String initialCount="";</v>
      </c>
    </row>
    <row r="779" spans="2:26" ht="19.2" x14ac:dyDescent="0.45">
      <c r="B779" s="1"/>
      <c r="C779" s="1"/>
      <c r="D779" s="4"/>
      <c r="K779" s="26" t="str">
        <f t="shared" si="331"/>
        <v xml:space="preserve"> VIEW  AS SELECT</v>
      </c>
      <c r="L779" s="12"/>
      <c r="M779" s="18"/>
      <c r="N779" s="33" t="s">
        <v>130</v>
      </c>
      <c r="O779" s="1"/>
      <c r="W779" s="17"/>
    </row>
    <row r="783" spans="2:26" x14ac:dyDescent="0.3">
      <c r="B783" s="2" t="s">
        <v>524</v>
      </c>
      <c r="I783" t="str">
        <f>CONCATENATE("ALTER TABLE"," ",B783)</f>
        <v>ALTER TABLE TM_NOTIFICATION</v>
      </c>
      <c r="K783" s="25"/>
      <c r="N783" s="5" t="str">
        <f>CONCATENATE("CREATE TABLE ",B783," ","(")</f>
        <v>CREATE TABLE TM_NOTIFICATION (</v>
      </c>
    </row>
    <row r="784" spans="2:26" ht="19.2" x14ac:dyDescent="0.45">
      <c r="B784" s="1" t="s">
        <v>2</v>
      </c>
      <c r="C784" s="1" t="s">
        <v>1</v>
      </c>
      <c r="D784" s="4">
        <v>30</v>
      </c>
      <c r="E784" s="24" t="s">
        <v>113</v>
      </c>
      <c r="I784" t="str">
        <f>I783</f>
        <v>ALTER TABLE TM_NOTIFICATION</v>
      </c>
      <c r="L784" s="12"/>
      <c r="M784" s="18" t="str">
        <f t="shared" ref="M784:M790" si="333">CONCATENATE(B784,",")</f>
        <v>ID,</v>
      </c>
      <c r="N784" s="5" t="str">
        <f>CONCATENATE(B784," ",C784,"(",D784,") ",E784," ,")</f>
        <v>ID VARCHAR(30) NOT NULL ,</v>
      </c>
      <c r="O784" s="1" t="s">
        <v>2</v>
      </c>
      <c r="P784" s="6"/>
      <c r="Q784" s="6"/>
      <c r="R784" s="6"/>
      <c r="S784" s="6"/>
      <c r="T784" s="6"/>
      <c r="U784" s="6"/>
      <c r="V784" s="6"/>
      <c r="W784" s="17" t="str">
        <f t="shared" ref="W784:W790" si="334">CONCATENATE(,LOWER(O784),UPPER(LEFT(P784,1)),LOWER(RIGHT(P784,LEN(P784)-IF(LEN(P784)&gt;0,1,LEN(P784)))),UPPER(LEFT(Q784,1)),LOWER(RIGHT(Q784,LEN(Q784)-IF(LEN(Q784)&gt;0,1,LEN(Q784)))),UPPER(LEFT(R784,1)),LOWER(RIGHT(R784,LEN(R784)-IF(LEN(R784)&gt;0,1,LEN(R784)))),UPPER(LEFT(S784,1)),LOWER(RIGHT(S784,LEN(S784)-IF(LEN(S784)&gt;0,1,LEN(S784)))),UPPER(LEFT(T784,1)),LOWER(RIGHT(T784,LEN(T784)-IF(LEN(T784)&gt;0,1,LEN(T784)))),UPPER(LEFT(U784,1)),LOWER(RIGHT(U784,LEN(U784)-IF(LEN(U784)&gt;0,1,LEN(U784)))),UPPER(LEFT(V784,1)),LOWER(RIGHT(V784,LEN(V784)-IF(LEN(V784)&gt;0,1,LEN(V784)))))</f>
        <v>id</v>
      </c>
      <c r="X784" s="3" t="str">
        <f t="shared" ref="X784:X790" si="335">CONCATENATE("""",W784,"""",":","""","""",",")</f>
        <v>"id":"",</v>
      </c>
      <c r="Y784" s="22" t="str">
        <f t="shared" ref="Y784:Y790" si="336">CONCATENATE("public static String ",,B784,,"=","""",W784,""";")</f>
        <v>public static String ID="id";</v>
      </c>
      <c r="Z784" s="7" t="str">
        <f t="shared" ref="Z784:Z790" si="337">CONCATENATE("private String ",W784,"=","""""",";")</f>
        <v>private String id="";</v>
      </c>
    </row>
    <row r="785" spans="2:26" ht="19.2" x14ac:dyDescent="0.45">
      <c r="B785" s="1" t="s">
        <v>3</v>
      </c>
      <c r="C785" s="1" t="s">
        <v>1</v>
      </c>
      <c r="D785" s="4">
        <v>10</v>
      </c>
      <c r="I785" t="str">
        <f>I784</f>
        <v>ALTER TABLE TM_NOTIFICATION</v>
      </c>
      <c r="K785" s="21" t="s">
        <v>436</v>
      </c>
      <c r="L785" s="12"/>
      <c r="M785" s="18" t="str">
        <f t="shared" si="333"/>
        <v>STATUS,</v>
      </c>
      <c r="N785" s="5" t="str">
        <f t="shared" ref="N785:N790" si="338">CONCATENATE(B785," ",C785,"(",D785,")",",")</f>
        <v>STATUS VARCHAR(10),</v>
      </c>
      <c r="O785" s="1" t="s">
        <v>3</v>
      </c>
      <c r="W785" s="17" t="str">
        <f t="shared" si="334"/>
        <v>status</v>
      </c>
      <c r="X785" s="3" t="str">
        <f t="shared" si="335"/>
        <v>"status":"",</v>
      </c>
      <c r="Y785" s="22" t="str">
        <f t="shared" si="336"/>
        <v>public static String STATUS="status";</v>
      </c>
      <c r="Z785" s="7" t="str">
        <f t="shared" si="337"/>
        <v>private String status="";</v>
      </c>
    </row>
    <row r="786" spans="2:26" ht="19.2" x14ac:dyDescent="0.45">
      <c r="B786" s="1" t="s">
        <v>4</v>
      </c>
      <c r="C786" s="1" t="s">
        <v>1</v>
      </c>
      <c r="D786" s="4">
        <v>30</v>
      </c>
      <c r="I786" t="str">
        <f>I785</f>
        <v>ALTER TABLE TM_NOTIFICATION</v>
      </c>
      <c r="J786" t="str">
        <f t="shared" ref="J786:J796" si="339">CONCATENATE(LEFT(CONCATENATE(" ADD "," ",N786,";"),LEN(CONCATENATE(" ADD "," ",N786,";"))-2),";")</f>
        <v xml:space="preserve"> ADD  INSERT_DATE VARCHAR(30);</v>
      </c>
      <c r="K786" s="21" t="str">
        <f t="shared" ref="K786:K796" si="340">CONCATENATE(LEFT(CONCATENATE("  ALTER COLUMN  "," ",N786,";"),LEN(CONCATENATE("  ALTER COLUMN  "," ",N786,";"))-2),";")</f>
        <v xml:space="preserve">  ALTER COLUMN   INSERT_DATE VARCHAR(30);</v>
      </c>
      <c r="L786" s="12"/>
      <c r="M786" s="18" t="str">
        <f t="shared" si="333"/>
        <v>INSERT_DATE,</v>
      </c>
      <c r="N786" s="5" t="str">
        <f t="shared" si="338"/>
        <v>INSERT_DATE VARCHAR(30),</v>
      </c>
      <c r="O786" s="1" t="s">
        <v>7</v>
      </c>
      <c r="P786" t="s">
        <v>8</v>
      </c>
      <c r="W786" s="17" t="str">
        <f t="shared" si="334"/>
        <v>insertDate</v>
      </c>
      <c r="X786" s="3" t="str">
        <f t="shared" si="335"/>
        <v>"insertDate":"",</v>
      </c>
      <c r="Y786" s="22" t="str">
        <f t="shared" si="336"/>
        <v>public static String INSERT_DATE="insertDate";</v>
      </c>
      <c r="Z786" s="7" t="str">
        <f t="shared" si="337"/>
        <v>private String insertDate="";</v>
      </c>
    </row>
    <row r="787" spans="2:26" ht="19.2" x14ac:dyDescent="0.45">
      <c r="B787" s="1" t="s">
        <v>5</v>
      </c>
      <c r="C787" s="1" t="s">
        <v>1</v>
      </c>
      <c r="D787" s="4">
        <v>30</v>
      </c>
      <c r="I787" t="str">
        <f>I786</f>
        <v>ALTER TABLE TM_NOTIFICATION</v>
      </c>
      <c r="J787" t="str">
        <f t="shared" si="339"/>
        <v xml:space="preserve"> ADD  MODIFICATION_DATE VARCHAR(30);</v>
      </c>
      <c r="K787" s="21" t="str">
        <f t="shared" si="340"/>
        <v xml:space="preserve">  ALTER COLUMN   MODIFICATION_DATE VARCHAR(30);</v>
      </c>
      <c r="L787" s="12"/>
      <c r="M787" s="18" t="str">
        <f t="shared" si="333"/>
        <v>MODIFICATION_DATE,</v>
      </c>
      <c r="N787" s="5" t="str">
        <f t="shared" si="338"/>
        <v>MODIFICATION_DATE VARCHAR(30),</v>
      </c>
      <c r="O787" s="1" t="s">
        <v>9</v>
      </c>
      <c r="P787" t="s">
        <v>8</v>
      </c>
      <c r="W787" s="17" t="str">
        <f t="shared" si="334"/>
        <v>modificationDate</v>
      </c>
      <c r="X787" s="3" t="str">
        <f t="shared" si="335"/>
        <v>"modificationDate":"",</v>
      </c>
      <c r="Y787" s="22" t="str">
        <f t="shared" si="336"/>
        <v>public static String MODIFICATION_DATE="modificationDate";</v>
      </c>
      <c r="Z787" s="7" t="str">
        <f t="shared" si="337"/>
        <v>private String modificationDate="";</v>
      </c>
    </row>
    <row r="788" spans="2:26" ht="19.2" x14ac:dyDescent="0.45">
      <c r="B788" s="1" t="s">
        <v>274</v>
      </c>
      <c r="C788" s="1" t="s">
        <v>1</v>
      </c>
      <c r="D788" s="4">
        <v>45</v>
      </c>
      <c r="I788" t="str">
        <f>I787</f>
        <v>ALTER TABLE TM_NOTIFICATION</v>
      </c>
      <c r="J788" t="str">
        <f t="shared" si="339"/>
        <v xml:space="preserve"> ADD  FK_PROJECT_ID VARCHAR(45);</v>
      </c>
      <c r="K788" s="21" t="str">
        <f t="shared" si="340"/>
        <v xml:space="preserve">  ALTER COLUMN   FK_PROJECT_ID VARCHAR(45);</v>
      </c>
      <c r="L788" s="12"/>
      <c r="M788" s="18" t="str">
        <f>CONCATENATE(B788,",")</f>
        <v>FK_PROJECT_ID,</v>
      </c>
      <c r="N788" s="5" t="str">
        <f>CONCATENATE(B788," ",C788,"(",D788,")",",")</f>
        <v>FK_PROJECT_ID VARCHAR(45),</v>
      </c>
      <c r="O788" s="1" t="s">
        <v>10</v>
      </c>
      <c r="P788" t="s">
        <v>288</v>
      </c>
      <c r="Q788" t="s">
        <v>2</v>
      </c>
      <c r="W788" s="17" t="str">
        <f>CONCATENATE(,LOWER(O788),UPPER(LEFT(P788,1)),LOWER(RIGHT(P788,LEN(P788)-IF(LEN(P788)&gt;0,1,LEN(P788)))),UPPER(LEFT(Q788,1)),LOWER(RIGHT(Q788,LEN(Q788)-IF(LEN(Q788)&gt;0,1,LEN(Q788)))),UPPER(LEFT(R788,1)),LOWER(RIGHT(R788,LEN(R788)-IF(LEN(R788)&gt;0,1,LEN(R788)))),UPPER(LEFT(S788,1)),LOWER(RIGHT(S788,LEN(S788)-IF(LEN(S788)&gt;0,1,LEN(S788)))),UPPER(LEFT(T788,1)),LOWER(RIGHT(T788,LEN(T788)-IF(LEN(T788)&gt;0,1,LEN(T788)))),UPPER(LEFT(U788,1)),LOWER(RIGHT(U788,LEN(U788)-IF(LEN(U788)&gt;0,1,LEN(U788)))),UPPER(LEFT(V788,1)),LOWER(RIGHT(V788,LEN(V788)-IF(LEN(V788)&gt;0,1,LEN(V788)))))</f>
        <v>fkProjectId</v>
      </c>
      <c r="X788" s="3" t="str">
        <f>CONCATENATE("""",W788,"""",":","""","""",",")</f>
        <v>"fkProjectId":"",</v>
      </c>
      <c r="Y788" s="22" t="str">
        <f>CONCATENATE("public static String ",,B788,,"=","""",W788,""";")</f>
        <v>public static String FK_PROJECT_ID="fkProjectId";</v>
      </c>
      <c r="Z788" s="7" t="str">
        <f>CONCATENATE("private String ",W788,"=","""""",";")</f>
        <v>private String fkProjectId="";</v>
      </c>
    </row>
    <row r="789" spans="2:26" ht="19.2" x14ac:dyDescent="0.45">
      <c r="B789" s="1" t="s">
        <v>367</v>
      </c>
      <c r="C789" s="1" t="s">
        <v>1</v>
      </c>
      <c r="D789" s="4">
        <v>45</v>
      </c>
      <c r="I789">
        <f>I779</f>
        <v>0</v>
      </c>
      <c r="J789" t="str">
        <f t="shared" si="339"/>
        <v xml:space="preserve"> ADD  FK_BACKLOG_ID VARCHAR(45);</v>
      </c>
      <c r="K789" s="21" t="str">
        <f t="shared" si="340"/>
        <v xml:space="preserve">  ALTER COLUMN   FK_BACKLOG_ID VARCHAR(45);</v>
      </c>
      <c r="L789" s="12"/>
      <c r="M789" s="18" t="str">
        <f t="shared" si="333"/>
        <v>FK_BACKLOG_ID,</v>
      </c>
      <c r="N789" s="5" t="str">
        <f t="shared" si="338"/>
        <v>FK_BACKLOG_ID VARCHAR(45),</v>
      </c>
      <c r="O789" s="1" t="s">
        <v>10</v>
      </c>
      <c r="P789" t="s">
        <v>354</v>
      </c>
      <c r="Q789" t="s">
        <v>2</v>
      </c>
      <c r="W789" s="17" t="str">
        <f t="shared" si="334"/>
        <v>fkBacklogId</v>
      </c>
      <c r="X789" s="3" t="str">
        <f t="shared" si="335"/>
        <v>"fkBacklogId":"",</v>
      </c>
      <c r="Y789" s="22" t="str">
        <f t="shared" si="336"/>
        <v>public static String FK_BACKLOG_ID="fkBacklogId";</v>
      </c>
      <c r="Z789" s="7" t="str">
        <f t="shared" si="337"/>
        <v>private String fkBacklogId="";</v>
      </c>
    </row>
    <row r="790" spans="2:26" ht="19.2" x14ac:dyDescent="0.45">
      <c r="B790" s="1" t="s">
        <v>525</v>
      </c>
      <c r="C790" s="1" t="s">
        <v>1</v>
      </c>
      <c r="D790" s="4">
        <v>44</v>
      </c>
      <c r="I790">
        <f>I587</f>
        <v>0</v>
      </c>
      <c r="J790" t="str">
        <f t="shared" si="339"/>
        <v xml:space="preserve"> ADD  FK_BACKLOG_HISTORY_ID VARCHAR(44);</v>
      </c>
      <c r="K790" s="21" t="str">
        <f t="shared" si="340"/>
        <v xml:space="preserve">  ALTER COLUMN   FK_BACKLOG_HISTORY_ID VARCHAR(44);</v>
      </c>
      <c r="L790" s="12"/>
      <c r="M790" s="18" t="str">
        <f t="shared" si="333"/>
        <v>FK_BACKLOG_HISTORY_ID,</v>
      </c>
      <c r="N790" s="5" t="str">
        <f t="shared" si="338"/>
        <v>FK_BACKLOG_HISTORY_ID VARCHAR(44),</v>
      </c>
      <c r="O790" s="1" t="s">
        <v>10</v>
      </c>
      <c r="P790" t="s">
        <v>354</v>
      </c>
      <c r="Q790" t="s">
        <v>430</v>
      </c>
      <c r="R790" t="s">
        <v>2</v>
      </c>
      <c r="W790" s="17" t="str">
        <f t="shared" si="334"/>
        <v>fkBacklogHistoryId</v>
      </c>
      <c r="X790" s="3" t="str">
        <f t="shared" si="335"/>
        <v>"fkBacklogHistoryId":"",</v>
      </c>
      <c r="Y790" s="22" t="str">
        <f t="shared" si="336"/>
        <v>public static String FK_BACKLOG_HISTORY_ID="fkBacklogHistoryId";</v>
      </c>
      <c r="Z790" s="7" t="str">
        <f t="shared" si="337"/>
        <v>private String fkBacklogHistoryId="";</v>
      </c>
    </row>
    <row r="791" spans="2:26" ht="19.2" x14ac:dyDescent="0.45">
      <c r="B791" s="1" t="s">
        <v>11</v>
      </c>
      <c r="C791" s="1" t="s">
        <v>1</v>
      </c>
      <c r="D791" s="4">
        <v>45</v>
      </c>
      <c r="I791">
        <f>I781</f>
        <v>0</v>
      </c>
      <c r="J791" t="str">
        <f t="shared" si="339"/>
        <v xml:space="preserve"> ADD  FK_USER_ID VARCHAR(45);</v>
      </c>
      <c r="K791" s="21" t="str">
        <f t="shared" si="340"/>
        <v xml:space="preserve">  ALTER COLUMN   FK_USER_ID VARCHAR(45);</v>
      </c>
      <c r="L791" s="12"/>
      <c r="M791" s="18" t="str">
        <f t="shared" ref="M791:M796" si="341">CONCATENATE(B791,",")</f>
        <v>FK_USER_ID,</v>
      </c>
      <c r="N791" s="5" t="str">
        <f t="shared" ref="N791:N796" si="342">CONCATENATE(B791," ",C791,"(",D791,")",",")</f>
        <v>FK_USER_ID VARCHAR(45),</v>
      </c>
      <c r="O791" s="1" t="s">
        <v>10</v>
      </c>
      <c r="P791" t="s">
        <v>12</v>
      </c>
      <c r="Q791" t="s">
        <v>2</v>
      </c>
      <c r="W791" s="17" t="str">
        <f t="shared" ref="W791:W796" si="343"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fkUserId</v>
      </c>
      <c r="X791" s="3" t="str">
        <f t="shared" ref="X791:X796" si="344">CONCATENATE("""",W791,"""",":","""","""",",")</f>
        <v>"fkUserId":"",</v>
      </c>
      <c r="Y791" s="22" t="str">
        <f t="shared" ref="Y791:Y796" si="345">CONCATENATE("public static String ",,B791,,"=","""",W791,""";")</f>
        <v>public static String FK_USER_ID="fkUserId";</v>
      </c>
      <c r="Z791" s="7" t="str">
        <f t="shared" ref="Z791:Z796" si="346">CONCATENATE("private String ",W791,"=","""""",";")</f>
        <v>private String fkUserId="";</v>
      </c>
    </row>
    <row r="792" spans="2:26" ht="19.2" x14ac:dyDescent="0.45">
      <c r="B792" s="1" t="s">
        <v>526</v>
      </c>
      <c r="C792" s="1" t="s">
        <v>1</v>
      </c>
      <c r="D792" s="4">
        <v>44</v>
      </c>
      <c r="I792">
        <f>I589</f>
        <v>0</v>
      </c>
      <c r="J792" t="str">
        <f t="shared" si="339"/>
        <v xml:space="preserve"> ADD  NOTIFICATION_DATE VARCHAR(44);</v>
      </c>
      <c r="K792" s="21" t="str">
        <f t="shared" si="340"/>
        <v xml:space="preserve">  ALTER COLUMN   NOTIFICATION_DATE VARCHAR(44);</v>
      </c>
      <c r="L792" s="12"/>
      <c r="M792" s="18" t="str">
        <f t="shared" si="341"/>
        <v>NOTIFICATION_DATE,</v>
      </c>
      <c r="N792" s="5" t="str">
        <f t="shared" si="342"/>
        <v>NOTIFICATION_DATE VARCHAR(44),</v>
      </c>
      <c r="O792" s="1" t="s">
        <v>531</v>
      </c>
      <c r="P792" t="s">
        <v>8</v>
      </c>
      <c r="W792" s="17" t="str">
        <f t="shared" si="343"/>
        <v>notificationDate</v>
      </c>
      <c r="X792" s="3" t="str">
        <f t="shared" si="344"/>
        <v>"notificationDate":"",</v>
      </c>
      <c r="Y792" s="22" t="str">
        <f t="shared" si="345"/>
        <v>public static String NOTIFICATION_DATE="notificationDate";</v>
      </c>
      <c r="Z792" s="7" t="str">
        <f t="shared" si="346"/>
        <v>private String notificationDate="";</v>
      </c>
    </row>
    <row r="793" spans="2:26" ht="19.2" x14ac:dyDescent="0.45">
      <c r="B793" s="1" t="s">
        <v>527</v>
      </c>
      <c r="C793" s="1" t="s">
        <v>1</v>
      </c>
      <c r="D793" s="4">
        <v>45</v>
      </c>
      <c r="I793" t="str">
        <f>I783</f>
        <v>ALTER TABLE TM_NOTIFICATION</v>
      </c>
      <c r="J793" t="str">
        <f t="shared" si="339"/>
        <v xml:space="preserve"> ADD  NOTIFICATION_TIME VARCHAR(45);</v>
      </c>
      <c r="K793" s="21" t="str">
        <f t="shared" si="340"/>
        <v xml:space="preserve">  ALTER COLUMN   NOTIFICATION_TIME VARCHAR(45);</v>
      </c>
      <c r="L793" s="12"/>
      <c r="M793" s="18" t="str">
        <f t="shared" si="341"/>
        <v>NOTIFICATION_TIME,</v>
      </c>
      <c r="N793" s="5" t="str">
        <f t="shared" si="342"/>
        <v>NOTIFICATION_TIME VARCHAR(45),</v>
      </c>
      <c r="O793" s="1" t="s">
        <v>531</v>
      </c>
      <c r="P793" t="s">
        <v>133</v>
      </c>
      <c r="W793" s="17" t="str">
        <f t="shared" si="343"/>
        <v>notificationTime</v>
      </c>
      <c r="X793" s="3" t="str">
        <f t="shared" si="344"/>
        <v>"notificationTime":"",</v>
      </c>
      <c r="Y793" s="22" t="str">
        <f t="shared" si="345"/>
        <v>public static String NOTIFICATION_TIME="notificationTime";</v>
      </c>
      <c r="Z793" s="7" t="str">
        <f t="shared" si="346"/>
        <v>private String notificationTime="";</v>
      </c>
    </row>
    <row r="794" spans="2:26" ht="19.2" x14ac:dyDescent="0.45">
      <c r="B794" s="1" t="s">
        <v>528</v>
      </c>
      <c r="C794" s="1" t="s">
        <v>1</v>
      </c>
      <c r="D794" s="4">
        <v>44</v>
      </c>
      <c r="I794" t="str">
        <f>I591</f>
        <v>ALTER TABLE TM_BACKLOG_TASK_NOTIFIER</v>
      </c>
      <c r="J794" t="str">
        <f t="shared" si="339"/>
        <v xml:space="preserve"> ADD  REVIEW_DATE VARCHAR(44);</v>
      </c>
      <c r="K794" s="21" t="str">
        <f t="shared" si="340"/>
        <v xml:space="preserve">  ALTER COLUMN   REVIEW_DATE VARCHAR(44);</v>
      </c>
      <c r="L794" s="12"/>
      <c r="M794" s="18" t="str">
        <f t="shared" si="341"/>
        <v>REVIEW_DATE,</v>
      </c>
      <c r="N794" s="5" t="str">
        <f t="shared" si="342"/>
        <v>REVIEW_DATE VARCHAR(44),</v>
      </c>
      <c r="O794" s="1" t="s">
        <v>532</v>
      </c>
      <c r="P794" t="s">
        <v>8</v>
      </c>
      <c r="W794" s="17" t="str">
        <f t="shared" si="343"/>
        <v>reviewDate</v>
      </c>
      <c r="X794" s="3" t="str">
        <f t="shared" si="344"/>
        <v>"reviewDate":"",</v>
      </c>
      <c r="Y794" s="22" t="str">
        <f t="shared" si="345"/>
        <v>public static String REVIEW_DATE="reviewDate";</v>
      </c>
      <c r="Z794" s="7" t="str">
        <f t="shared" si="346"/>
        <v>private String reviewDate="";</v>
      </c>
    </row>
    <row r="795" spans="2:26" ht="19.2" x14ac:dyDescent="0.45">
      <c r="B795" s="1" t="s">
        <v>529</v>
      </c>
      <c r="C795" s="1" t="s">
        <v>1</v>
      </c>
      <c r="D795" s="4">
        <v>45</v>
      </c>
      <c r="I795" t="str">
        <f>I785</f>
        <v>ALTER TABLE TM_NOTIFICATION</v>
      </c>
      <c r="J795" t="str">
        <f t="shared" si="339"/>
        <v xml:space="preserve"> ADD  REVIEW_TIME VARCHAR(45);</v>
      </c>
      <c r="K795" s="21" t="str">
        <f t="shared" si="340"/>
        <v xml:space="preserve">  ALTER COLUMN   REVIEW_TIME VARCHAR(45);</v>
      </c>
      <c r="L795" s="12"/>
      <c r="M795" s="18" t="str">
        <f t="shared" si="341"/>
        <v>REVIEW_TIME,</v>
      </c>
      <c r="N795" s="5" t="str">
        <f t="shared" si="342"/>
        <v>REVIEW_TIME VARCHAR(45),</v>
      </c>
      <c r="O795" s="1" t="s">
        <v>532</v>
      </c>
      <c r="P795" t="s">
        <v>133</v>
      </c>
      <c r="W795" s="17" t="str">
        <f t="shared" si="343"/>
        <v>reviewTime</v>
      </c>
      <c r="X795" s="3" t="str">
        <f t="shared" si="344"/>
        <v>"reviewTime":"",</v>
      </c>
      <c r="Y795" s="22" t="str">
        <f t="shared" si="345"/>
        <v>public static String REVIEW_TIME="reviewTime";</v>
      </c>
      <c r="Z795" s="7" t="str">
        <f t="shared" si="346"/>
        <v>private String reviewTime="";</v>
      </c>
    </row>
    <row r="796" spans="2:26" ht="19.2" x14ac:dyDescent="0.45">
      <c r="B796" s="1" t="s">
        <v>530</v>
      </c>
      <c r="C796" s="1" t="s">
        <v>1</v>
      </c>
      <c r="D796" s="4">
        <v>44</v>
      </c>
      <c r="I796" t="str">
        <f>I593</f>
        <v>ALTER TABLE TM_BACKLOG_TASK_NOTIFIER</v>
      </c>
      <c r="J796" t="str">
        <f t="shared" si="339"/>
        <v xml:space="preserve"> ADD  IS_REVIEWED VARCHAR(44);</v>
      </c>
      <c r="K796" s="21" t="str">
        <f t="shared" si="340"/>
        <v xml:space="preserve">  ALTER COLUMN   IS_REVIEWED VARCHAR(44);</v>
      </c>
      <c r="L796" s="12"/>
      <c r="M796" s="18" t="str">
        <f t="shared" si="341"/>
        <v>IS_REVIEWED,</v>
      </c>
      <c r="N796" s="5" t="str">
        <f t="shared" si="342"/>
        <v>IS_REVIEWED VARCHAR(44),</v>
      </c>
      <c r="O796" s="1" t="s">
        <v>112</v>
      </c>
      <c r="P796" t="s">
        <v>533</v>
      </c>
      <c r="W796" s="17" t="str">
        <f t="shared" si="343"/>
        <v>isReviewed</v>
      </c>
      <c r="X796" s="3" t="str">
        <f t="shared" si="344"/>
        <v>"isReviewed":"",</v>
      </c>
      <c r="Y796" s="22" t="str">
        <f t="shared" si="345"/>
        <v>public static String IS_REVIEWED="isReviewed";</v>
      </c>
      <c r="Z796" s="7" t="str">
        <f t="shared" si="346"/>
        <v>private String isReviewed="";</v>
      </c>
    </row>
    <row r="797" spans="2:26" ht="19.2" x14ac:dyDescent="0.45">
      <c r="B797" s="1"/>
      <c r="C797" s="1"/>
      <c r="D797" s="4"/>
      <c r="L797" s="12"/>
      <c r="M797" s="18"/>
      <c r="N797" s="33" t="s">
        <v>130</v>
      </c>
      <c r="O797" s="1"/>
      <c r="W797" s="17"/>
    </row>
    <row r="798" spans="2:26" x14ac:dyDescent="0.3">
      <c r="N798" s="31" t="s">
        <v>126</v>
      </c>
    </row>
    <row r="800" spans="2:26" x14ac:dyDescent="0.3">
      <c r="B800" s="2" t="s">
        <v>536</v>
      </c>
      <c r="I800" t="str">
        <f>CONCATENATE("ALTER TABLE"," ",B800)</f>
        <v>ALTER TABLE TM_BACKLOG_DEPENDENCY</v>
      </c>
      <c r="K800" s="25"/>
      <c r="N800" s="5" t="str">
        <f>CONCATENATE("CREATE TABLE ",B800," ","(")</f>
        <v>CREATE TABLE TM_BACKLOG_DEPENDENCY (</v>
      </c>
    </row>
    <row r="801" spans="2:26" ht="19.2" x14ac:dyDescent="0.45">
      <c r="B801" s="1" t="s">
        <v>2</v>
      </c>
      <c r="C801" s="1" t="s">
        <v>1</v>
      </c>
      <c r="D801" s="4">
        <v>30</v>
      </c>
      <c r="E801" s="24" t="s">
        <v>113</v>
      </c>
      <c r="I801" t="str">
        <f>I800</f>
        <v>ALTER TABLE TM_BACKLOG_DEPENDENCY</v>
      </c>
      <c r="L801" s="12"/>
      <c r="M801" s="18" t="str">
        <f t="shared" ref="M801:M807" si="347">CONCATENATE(B801,",")</f>
        <v>ID,</v>
      </c>
      <c r="N801" s="5" t="str">
        <f>CONCATENATE(B801," ",C801,"(",D801,") ",E801," ,")</f>
        <v>ID VARCHAR(30) NOT NULL ,</v>
      </c>
      <c r="O801" s="1" t="s">
        <v>2</v>
      </c>
      <c r="P801" s="6"/>
      <c r="Q801" s="6"/>
      <c r="R801" s="6"/>
      <c r="S801" s="6"/>
      <c r="T801" s="6"/>
      <c r="U801" s="6"/>
      <c r="V801" s="6"/>
      <c r="W801" s="17" t="str">
        <f t="shared" ref="W801:W807" si="348"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id</v>
      </c>
      <c r="X801" s="3" t="str">
        <f t="shared" ref="X801:X807" si="349">CONCATENATE("""",W801,"""",":","""","""",",")</f>
        <v>"id":"",</v>
      </c>
      <c r="Y801" s="22" t="str">
        <f t="shared" ref="Y801:Y807" si="350">CONCATENATE("public static String ",,B801,,"=","""",W801,""";")</f>
        <v>public static String ID="id";</v>
      </c>
      <c r="Z801" s="7" t="str">
        <f t="shared" ref="Z801:Z807" si="351">CONCATENATE("private String ",W801,"=","""""",";")</f>
        <v>private String id="";</v>
      </c>
    </row>
    <row r="802" spans="2:26" ht="19.2" x14ac:dyDescent="0.45">
      <c r="B802" s="1" t="s">
        <v>3</v>
      </c>
      <c r="C802" s="1" t="s">
        <v>1</v>
      </c>
      <c r="D802" s="4">
        <v>10</v>
      </c>
      <c r="I802" t="str">
        <f>I801</f>
        <v>ALTER TABLE TM_BACKLOG_DEPENDENCY</v>
      </c>
      <c r="K802" s="21" t="s">
        <v>436</v>
      </c>
      <c r="L802" s="12"/>
      <c r="M802" s="18" t="str">
        <f t="shared" si="347"/>
        <v>STATUS,</v>
      </c>
      <c r="N802" s="5" t="str">
        <f t="shared" ref="N802:N807" si="352">CONCATENATE(B802," ",C802,"(",D802,")",",")</f>
        <v>STATUS VARCHAR(10),</v>
      </c>
      <c r="O802" s="1" t="s">
        <v>3</v>
      </c>
      <c r="W802" s="17" t="str">
        <f t="shared" si="348"/>
        <v>status</v>
      </c>
      <c r="X802" s="3" t="str">
        <f t="shared" si="349"/>
        <v>"status":"",</v>
      </c>
      <c r="Y802" s="22" t="str">
        <f t="shared" si="350"/>
        <v>public static String STATUS="status";</v>
      </c>
      <c r="Z802" s="7" t="str">
        <f t="shared" si="351"/>
        <v>private String status="";</v>
      </c>
    </row>
    <row r="803" spans="2:26" ht="19.2" x14ac:dyDescent="0.45">
      <c r="B803" s="1" t="s">
        <v>4</v>
      </c>
      <c r="C803" s="1" t="s">
        <v>1</v>
      </c>
      <c r="D803" s="4">
        <v>30</v>
      </c>
      <c r="I803" t="str">
        <f>I802</f>
        <v>ALTER TABLE TM_BACKLOG_DEPENDENCY</v>
      </c>
      <c r="J803" t="str">
        <f>CONCATENATE(LEFT(CONCATENATE(" ADD "," ",N803,";"),LEN(CONCATENATE(" ADD "," ",N803,";"))-2),";")</f>
        <v xml:space="preserve"> ADD  INSERT_DATE VARCHAR(30);</v>
      </c>
      <c r="K803" s="21" t="str">
        <f>CONCATENATE(LEFT(CONCATENATE("  ALTER COLUMN  "," ",N803,";"),LEN(CONCATENATE("  ALTER COLUMN  "," ",N803,";"))-2),";")</f>
        <v xml:space="preserve">  ALTER COLUMN   INSERT_DATE VARCHAR(30);</v>
      </c>
      <c r="L803" s="12"/>
      <c r="M803" s="18" t="str">
        <f t="shared" si="347"/>
        <v>INSERT_DATE,</v>
      </c>
      <c r="N803" s="5" t="str">
        <f t="shared" si="352"/>
        <v>INSERT_DATE VARCHAR(30),</v>
      </c>
      <c r="O803" s="1" t="s">
        <v>7</v>
      </c>
      <c r="P803" t="s">
        <v>8</v>
      </c>
      <c r="W803" s="17" t="str">
        <f t="shared" si="348"/>
        <v>insertDate</v>
      </c>
      <c r="X803" s="3" t="str">
        <f t="shared" si="349"/>
        <v>"insertDate":"",</v>
      </c>
      <c r="Y803" s="22" t="str">
        <f t="shared" si="350"/>
        <v>public static String INSERT_DATE="insertDate";</v>
      </c>
      <c r="Z803" s="7" t="str">
        <f t="shared" si="351"/>
        <v>private String insertDate="";</v>
      </c>
    </row>
    <row r="804" spans="2:26" ht="19.2" x14ac:dyDescent="0.45">
      <c r="B804" s="1" t="s">
        <v>5</v>
      </c>
      <c r="C804" s="1" t="s">
        <v>1</v>
      </c>
      <c r="D804" s="4">
        <v>30</v>
      </c>
      <c r="I804" t="str">
        <f>I803</f>
        <v>ALTER TABLE TM_BACKLOG_DEPENDENCY</v>
      </c>
      <c r="J804" t="str">
        <f>CONCATENATE(LEFT(CONCATENATE(" ADD "," ",N804,";"),LEN(CONCATENATE(" ADD "," ",N804,";"))-2),";")</f>
        <v xml:space="preserve"> ADD  MODIFICATION_DATE VARCHAR(30);</v>
      </c>
      <c r="K804" s="21" t="str">
        <f>CONCATENATE(LEFT(CONCATENATE("  ALTER COLUMN  "," ",N804,";"),LEN(CONCATENATE("  ALTER COLUMN  "," ",N804,";"))-2),";")</f>
        <v xml:space="preserve">  ALTER COLUMN   MODIFICATION_DATE VARCHAR(30);</v>
      </c>
      <c r="L804" s="12"/>
      <c r="M804" s="18" t="str">
        <f t="shared" si="347"/>
        <v>MODIFICATION_DATE,</v>
      </c>
      <c r="N804" s="5" t="str">
        <f t="shared" si="352"/>
        <v>MODIFICATION_DATE VARCHAR(30),</v>
      </c>
      <c r="O804" s="1" t="s">
        <v>9</v>
      </c>
      <c r="P804" t="s">
        <v>8</v>
      </c>
      <c r="W804" s="17" t="str">
        <f t="shared" si="348"/>
        <v>modificationDate</v>
      </c>
      <c r="X804" s="3" t="str">
        <f t="shared" si="349"/>
        <v>"modificationDate":"",</v>
      </c>
      <c r="Y804" s="22" t="str">
        <f t="shared" si="350"/>
        <v>public static String MODIFICATION_DATE="modificationDate";</v>
      </c>
      <c r="Z804" s="7" t="str">
        <f t="shared" si="351"/>
        <v>private String modificationDate="";</v>
      </c>
    </row>
    <row r="805" spans="2:26" ht="19.2" x14ac:dyDescent="0.45">
      <c r="B805" s="1" t="s">
        <v>274</v>
      </c>
      <c r="C805" s="1" t="s">
        <v>1</v>
      </c>
      <c r="D805" s="4">
        <v>45</v>
      </c>
      <c r="I805" t="str">
        <f>I804</f>
        <v>ALTER TABLE TM_BACKLOG_DEPENDENCY</v>
      </c>
      <c r="J805" t="str">
        <f>CONCATENATE(LEFT(CONCATENATE(" ADD "," ",N805,";"),LEN(CONCATENATE(" ADD "," ",N805,";"))-2),";")</f>
        <v xml:space="preserve"> ADD  FK_PROJECT_ID VARCHAR(45);</v>
      </c>
      <c r="K805" s="21" t="str">
        <f>CONCATENATE(LEFT(CONCATENATE("  ALTER COLUMN  "," ",N805,";"),LEN(CONCATENATE("  ALTER COLUMN  "," ",N805,";"))-2),";")</f>
        <v xml:space="preserve">  ALTER COLUMN   FK_PROJECT_ID VARCHAR(45);</v>
      </c>
      <c r="L805" s="12"/>
      <c r="M805" s="18" t="str">
        <f t="shared" si="347"/>
        <v>FK_PROJECT_ID,</v>
      </c>
      <c r="N805" s="5" t="str">
        <f t="shared" si="352"/>
        <v>FK_PROJECT_ID VARCHAR(45),</v>
      </c>
      <c r="O805" s="1" t="s">
        <v>10</v>
      </c>
      <c r="P805" t="s">
        <v>288</v>
      </c>
      <c r="Q805" t="s">
        <v>2</v>
      </c>
      <c r="W805" s="17" t="str">
        <f t="shared" si="348"/>
        <v>fkProjectId</v>
      </c>
      <c r="X805" s="3" t="str">
        <f t="shared" si="349"/>
        <v>"fkProjectId":"",</v>
      </c>
      <c r="Y805" s="22" t="str">
        <f t="shared" si="350"/>
        <v>public static String FK_PROJECT_ID="fkProjectId";</v>
      </c>
      <c r="Z805" s="7" t="str">
        <f t="shared" si="351"/>
        <v>private String fkProjectId="";</v>
      </c>
    </row>
    <row r="806" spans="2:26" ht="19.2" x14ac:dyDescent="0.45">
      <c r="B806" s="1" t="s">
        <v>367</v>
      </c>
      <c r="C806" s="1" t="s">
        <v>1</v>
      </c>
      <c r="D806" s="4">
        <v>45</v>
      </c>
      <c r="I806" t="str">
        <f>I796</f>
        <v>ALTER TABLE TM_BACKLOG_TASK_NOTIFIER</v>
      </c>
      <c r="J806" t="str">
        <f>CONCATENATE(LEFT(CONCATENATE(" ADD "," ",N806,";"),LEN(CONCATENATE(" ADD "," ",N806,";"))-2),";")</f>
        <v xml:space="preserve"> ADD  FK_BACKLOG_ID VARCHAR(45);</v>
      </c>
      <c r="K806" s="21" t="str">
        <f>CONCATENATE(LEFT(CONCATENATE("  ALTER COLUMN  "," ",N806,";"),LEN(CONCATENATE("  ALTER COLUMN  "," ",N806,";"))-2),";")</f>
        <v xml:space="preserve">  ALTER COLUMN   FK_BACKLOG_ID VARCHAR(45);</v>
      </c>
      <c r="L806" s="12"/>
      <c r="M806" s="18" t="str">
        <f t="shared" si="347"/>
        <v>FK_BACKLOG_ID,</v>
      </c>
      <c r="N806" s="5" t="str">
        <f t="shared" si="352"/>
        <v>FK_BACKLOG_ID VARCHAR(45),</v>
      </c>
      <c r="O806" s="1" t="s">
        <v>10</v>
      </c>
      <c r="P806" t="s">
        <v>354</v>
      </c>
      <c r="Q806" t="s">
        <v>2</v>
      </c>
      <c r="W806" s="17" t="str">
        <f t="shared" si="348"/>
        <v>fkBacklogId</v>
      </c>
      <c r="X806" s="3" t="str">
        <f t="shared" si="349"/>
        <v>"fkBacklogId":"",</v>
      </c>
      <c r="Y806" s="22" t="str">
        <f t="shared" si="350"/>
        <v>public static String FK_BACKLOG_ID="fkBacklogId";</v>
      </c>
      <c r="Z806" s="7" t="str">
        <f t="shared" si="351"/>
        <v>private String fkBacklogId="";</v>
      </c>
    </row>
    <row r="807" spans="2:26" ht="19.2" x14ac:dyDescent="0.45">
      <c r="B807" s="1" t="s">
        <v>537</v>
      </c>
      <c r="C807" s="1" t="s">
        <v>1</v>
      </c>
      <c r="D807" s="4">
        <v>44</v>
      </c>
      <c r="I807" t="str">
        <f>I604</f>
        <v>ALTER TABLE TM_COMMENT_FILE</v>
      </c>
      <c r="J807" t="str">
        <f>CONCATENATE(LEFT(CONCATENATE(" ADD "," ",N807,";"),LEN(CONCATENATE(" ADD "," ",N807,";"))-2),";")</f>
        <v xml:space="preserve"> ADD  FK_PARENT_BACKLOG_ID VARCHAR(44);</v>
      </c>
      <c r="K807" s="21" t="str">
        <f>CONCATENATE(LEFT(CONCATENATE("  ALTER COLUMN  "," ",N807,";"),LEN(CONCATENATE("  ALTER COLUMN  "," ",N807,";"))-2),";")</f>
        <v xml:space="preserve">  ALTER COLUMN   FK_PARENT_BACKLOG_ID VARCHAR(44);</v>
      </c>
      <c r="L807" s="12"/>
      <c r="M807" s="18" t="str">
        <f t="shared" si="347"/>
        <v>FK_PARENT_BACKLOG_ID,</v>
      </c>
      <c r="N807" s="5" t="str">
        <f t="shared" si="352"/>
        <v>FK_PARENT_BACKLOG_ID VARCHAR(44),</v>
      </c>
      <c r="O807" s="1" t="s">
        <v>10</v>
      </c>
      <c r="P807" t="s">
        <v>538</v>
      </c>
      <c r="Q807" t="s">
        <v>354</v>
      </c>
      <c r="R807" t="s">
        <v>2</v>
      </c>
      <c r="W807" s="17" t="str">
        <f t="shared" si="348"/>
        <v>fkParentBacklogId</v>
      </c>
      <c r="X807" s="3" t="str">
        <f t="shared" si="349"/>
        <v>"fkParentBacklogId":"",</v>
      </c>
      <c r="Y807" s="22" t="str">
        <f t="shared" si="350"/>
        <v>public static String FK_PARENT_BACKLOG_ID="fkParentBacklogId";</v>
      </c>
      <c r="Z807" s="7" t="str">
        <f t="shared" si="351"/>
        <v>private String fkParentBacklogId="";</v>
      </c>
    </row>
    <row r="808" spans="2:26" ht="19.2" x14ac:dyDescent="0.45">
      <c r="B808" s="1"/>
      <c r="C808" s="1"/>
      <c r="D808" s="4"/>
      <c r="L808" s="12"/>
      <c r="M808" s="18"/>
      <c r="N808" s="33" t="s">
        <v>130</v>
      </c>
      <c r="O808" s="1"/>
      <c r="W808" s="17"/>
    </row>
    <row r="809" spans="2:26" x14ac:dyDescent="0.3">
      <c r="N809" s="31" t="s">
        <v>126</v>
      </c>
    </row>
    <row r="813" spans="2:26" x14ac:dyDescent="0.3">
      <c r="B813" s="2" t="s">
        <v>539</v>
      </c>
      <c r="I813" t="str">
        <f>CONCATENATE("ALTER TABLE"," ",B813)</f>
        <v>ALTER TABLE TM_BACKLOG_DEPENDENCY_LIST</v>
      </c>
      <c r="J813" t="s">
        <v>293</v>
      </c>
      <c r="K813" s="26" t="str">
        <f>CONCATENATE(J813," VIEW ",B813," AS SELECT")</f>
        <v>create OR REPLACE VIEW TM_BACKLOG_DEPENDENCY_LIST AS SELECT</v>
      </c>
      <c r="N813" s="5" t="str">
        <f>CONCATENATE("CREATE TABLE ",B813," ","(")</f>
        <v>CREATE TABLE TM_BACKLOG_DEPENDENCY_LIST (</v>
      </c>
    </row>
    <row r="814" spans="2:26" ht="19.2" x14ac:dyDescent="0.45">
      <c r="B814" s="1" t="s">
        <v>2</v>
      </c>
      <c r="C814" s="1" t="s">
        <v>1</v>
      </c>
      <c r="D814" s="4">
        <v>30</v>
      </c>
      <c r="E814" s="24" t="s">
        <v>113</v>
      </c>
      <c r="I814" t="str">
        <f>I813</f>
        <v>ALTER TABLE TM_BACKLOG_DEPENDENCY_LIST</v>
      </c>
      <c r="K814" s="25" t="str">
        <f>CONCATENATE("T.",B814,",")</f>
        <v>T.ID,</v>
      </c>
      <c r="L814" s="12"/>
      <c r="M814" s="18" t="str">
        <f t="shared" ref="M814:M822" si="353">CONCATENATE(B814,",")</f>
        <v>ID,</v>
      </c>
      <c r="N814" s="5" t="str">
        <f>CONCATENATE(B814," ",C814,"(",D814,") ",E814," ,")</f>
        <v>ID VARCHAR(30) NOT NULL ,</v>
      </c>
      <c r="O814" s="1" t="s">
        <v>2</v>
      </c>
      <c r="P814" s="6"/>
      <c r="Q814" s="6"/>
      <c r="R814" s="6"/>
      <c r="S814" s="6"/>
      <c r="T814" s="6"/>
      <c r="U814" s="6"/>
      <c r="V814" s="6"/>
      <c r="W814" s="17" t="str">
        <f t="shared" ref="W814:W822" si="354">CONCATENATE(,LOWER(O814),UPPER(LEFT(P814,1)),LOWER(RIGHT(P814,LEN(P814)-IF(LEN(P814)&gt;0,1,LEN(P814)))),UPPER(LEFT(Q814,1)),LOWER(RIGHT(Q814,LEN(Q814)-IF(LEN(Q814)&gt;0,1,LEN(Q814)))),UPPER(LEFT(R814,1)),LOWER(RIGHT(R814,LEN(R814)-IF(LEN(R814)&gt;0,1,LEN(R814)))),UPPER(LEFT(S814,1)),LOWER(RIGHT(S814,LEN(S814)-IF(LEN(S814)&gt;0,1,LEN(S814)))),UPPER(LEFT(T814,1)),LOWER(RIGHT(T814,LEN(T814)-IF(LEN(T814)&gt;0,1,LEN(T814)))),UPPER(LEFT(U814,1)),LOWER(RIGHT(U814,LEN(U814)-IF(LEN(U814)&gt;0,1,LEN(U814)))),UPPER(LEFT(V814,1)),LOWER(RIGHT(V814,LEN(V814)-IF(LEN(V814)&gt;0,1,LEN(V814)))))</f>
        <v>id</v>
      </c>
      <c r="X814" s="3" t="str">
        <f t="shared" ref="X814:X822" si="355">CONCATENATE("""",W814,"""",":","""","""",",")</f>
        <v>"id":"",</v>
      </c>
      <c r="Y814" s="22" t="str">
        <f t="shared" ref="Y814:Y822" si="356">CONCATENATE("public static String ",,B814,,"=","""",W814,""";")</f>
        <v>public static String ID="id";</v>
      </c>
      <c r="Z814" s="7" t="str">
        <f t="shared" ref="Z814:Z822" si="357">CONCATENATE("private String ",W814,"=","""""",";")</f>
        <v>private String id="";</v>
      </c>
    </row>
    <row r="815" spans="2:26" ht="19.2" x14ac:dyDescent="0.45">
      <c r="B815" s="1" t="s">
        <v>3</v>
      </c>
      <c r="C815" s="1" t="s">
        <v>1</v>
      </c>
      <c r="D815" s="4">
        <v>10</v>
      </c>
      <c r="I815" t="str">
        <f>I814</f>
        <v>ALTER TABLE TM_BACKLOG_DEPENDENCY_LIST</v>
      </c>
      <c r="K815" s="25" t="str">
        <f t="shared" ref="K815:K821" si="358">CONCATENATE("T.",B815,",")</f>
        <v>T.STATUS,</v>
      </c>
      <c r="L815" s="12"/>
      <c r="M815" s="18" t="str">
        <f t="shared" si="353"/>
        <v>STATUS,</v>
      </c>
      <c r="N815" s="5" t="str">
        <f t="shared" ref="N815:N822" si="359">CONCATENATE(B815," ",C815,"(",D815,")",",")</f>
        <v>STATUS VARCHAR(10),</v>
      </c>
      <c r="O815" s="1" t="s">
        <v>3</v>
      </c>
      <c r="W815" s="17" t="str">
        <f t="shared" si="354"/>
        <v>status</v>
      </c>
      <c r="X815" s="3" t="str">
        <f t="shared" si="355"/>
        <v>"status":"",</v>
      </c>
      <c r="Y815" s="22" t="str">
        <f t="shared" si="356"/>
        <v>public static String STATUS="status";</v>
      </c>
      <c r="Z815" s="7" t="str">
        <f t="shared" si="357"/>
        <v>private String status="";</v>
      </c>
    </row>
    <row r="816" spans="2:26" ht="19.2" x14ac:dyDescent="0.45">
      <c r="B816" s="1" t="s">
        <v>4</v>
      </c>
      <c r="C816" s="1" t="s">
        <v>1</v>
      </c>
      <c r="D816" s="4">
        <v>30</v>
      </c>
      <c r="I816" t="str">
        <f>I815</f>
        <v>ALTER TABLE TM_BACKLOG_DEPENDENCY_LIST</v>
      </c>
      <c r="K816" s="25" t="str">
        <f t="shared" si="358"/>
        <v>T.INSERT_DATE,</v>
      </c>
      <c r="L816" s="12"/>
      <c r="M816" s="18" t="str">
        <f t="shared" si="353"/>
        <v>INSERT_DATE,</v>
      </c>
      <c r="N816" s="5" t="str">
        <f t="shared" si="359"/>
        <v>INSERT_DATE VARCHAR(30),</v>
      </c>
      <c r="O816" s="1" t="s">
        <v>7</v>
      </c>
      <c r="P816" t="s">
        <v>8</v>
      </c>
      <c r="W816" s="17" t="str">
        <f t="shared" si="354"/>
        <v>insertDate</v>
      </c>
      <c r="X816" s="3" t="str">
        <f t="shared" si="355"/>
        <v>"insertDate":"",</v>
      </c>
      <c r="Y816" s="22" t="str">
        <f t="shared" si="356"/>
        <v>public static String INSERT_DATE="insertDate";</v>
      </c>
      <c r="Z816" s="7" t="str">
        <f t="shared" si="357"/>
        <v>private String insertDate="";</v>
      </c>
    </row>
    <row r="817" spans="2:26" ht="19.2" x14ac:dyDescent="0.45">
      <c r="B817" s="1" t="s">
        <v>5</v>
      </c>
      <c r="C817" s="1" t="s">
        <v>1</v>
      </c>
      <c r="D817" s="4">
        <v>30</v>
      </c>
      <c r="I817" t="str">
        <f>I816</f>
        <v>ALTER TABLE TM_BACKLOG_DEPENDENCY_LIST</v>
      </c>
      <c r="K817" s="25" t="str">
        <f t="shared" si="358"/>
        <v>T.MODIFICATION_DATE,</v>
      </c>
      <c r="L817" s="12"/>
      <c r="M817" s="18" t="str">
        <f t="shared" si="353"/>
        <v>MODIFICATION_DATE,</v>
      </c>
      <c r="N817" s="5" t="str">
        <f t="shared" si="359"/>
        <v>MODIFICATION_DATE VARCHAR(30),</v>
      </c>
      <c r="O817" s="1" t="s">
        <v>9</v>
      </c>
      <c r="P817" t="s">
        <v>8</v>
      </c>
      <c r="W817" s="17" t="str">
        <f t="shared" si="354"/>
        <v>modificationDate</v>
      </c>
      <c r="X817" s="3" t="str">
        <f t="shared" si="355"/>
        <v>"modificationDate":"",</v>
      </c>
      <c r="Y817" s="22" t="str">
        <f t="shared" si="356"/>
        <v>public static String MODIFICATION_DATE="modificationDate";</v>
      </c>
      <c r="Z817" s="7" t="str">
        <f t="shared" si="357"/>
        <v>private String modificationDate="";</v>
      </c>
    </row>
    <row r="818" spans="2:26" ht="19.2" x14ac:dyDescent="0.45">
      <c r="B818" s="1" t="s">
        <v>274</v>
      </c>
      <c r="C818" s="1" t="s">
        <v>1</v>
      </c>
      <c r="D818" s="4">
        <v>45</v>
      </c>
      <c r="I818" t="str">
        <f>I817</f>
        <v>ALTER TABLE TM_BACKLOG_DEPENDENCY_LIST</v>
      </c>
      <c r="K818" s="25" t="str">
        <f t="shared" si="358"/>
        <v>T.FK_PROJECT_ID,</v>
      </c>
      <c r="L818" s="12"/>
      <c r="M818" s="18" t="str">
        <f t="shared" si="353"/>
        <v>FK_PROJECT_ID,</v>
      </c>
      <c r="N818" s="5" t="str">
        <f t="shared" si="359"/>
        <v>FK_PROJECT_ID VARCHAR(45),</v>
      </c>
      <c r="O818" s="1" t="s">
        <v>10</v>
      </c>
      <c r="P818" t="s">
        <v>288</v>
      </c>
      <c r="Q818" t="s">
        <v>2</v>
      </c>
      <c r="W818" s="17" t="str">
        <f t="shared" si="354"/>
        <v>fkProjectId</v>
      </c>
      <c r="X818" s="3" t="str">
        <f t="shared" si="355"/>
        <v>"fkProjectId":"",</v>
      </c>
      <c r="Y818" s="22" t="str">
        <f t="shared" si="356"/>
        <v>public static String FK_PROJECT_ID="fkProjectId";</v>
      </c>
      <c r="Z818" s="7" t="str">
        <f t="shared" si="357"/>
        <v>private String fkProjectId="";</v>
      </c>
    </row>
    <row r="819" spans="2:26" ht="19.2" x14ac:dyDescent="0.45">
      <c r="B819" s="1" t="s">
        <v>367</v>
      </c>
      <c r="C819" s="1" t="s">
        <v>1</v>
      </c>
      <c r="D819" s="4">
        <v>45</v>
      </c>
      <c r="I819">
        <f>I808</f>
        <v>0</v>
      </c>
      <c r="K819" s="25" t="str">
        <f t="shared" si="358"/>
        <v>T.FK_BACKLOG_ID,</v>
      </c>
      <c r="L819" s="12"/>
      <c r="M819" s="18" t="str">
        <f t="shared" si="353"/>
        <v>FK_BACKLOG_ID,</v>
      </c>
      <c r="N819" s="5" t="str">
        <f t="shared" si="359"/>
        <v>FK_BACKLOG_ID VARCHAR(45),</v>
      </c>
      <c r="O819" s="1" t="s">
        <v>10</v>
      </c>
      <c r="P819" t="s">
        <v>354</v>
      </c>
      <c r="Q819" t="s">
        <v>2</v>
      </c>
      <c r="W819" s="17" t="str">
        <f t="shared" si="354"/>
        <v>fkBacklogId</v>
      </c>
      <c r="X819" s="3" t="str">
        <f t="shared" si="355"/>
        <v>"fkBacklogId":"",</v>
      </c>
      <c r="Y819" s="22" t="str">
        <f t="shared" si="356"/>
        <v>public static String FK_BACKLOG_ID="fkBacklogId";</v>
      </c>
      <c r="Z819" s="7" t="str">
        <f t="shared" si="357"/>
        <v>private String fkBacklogId="";</v>
      </c>
    </row>
    <row r="820" spans="2:26" ht="19.2" x14ac:dyDescent="0.45">
      <c r="B820" s="1" t="s">
        <v>351</v>
      </c>
      <c r="C820" s="1" t="s">
        <v>1</v>
      </c>
      <c r="D820" s="4">
        <v>45</v>
      </c>
      <c r="I820">
        <f>I809</f>
        <v>0</v>
      </c>
      <c r="K820" s="25" t="s">
        <v>541</v>
      </c>
      <c r="L820" s="12"/>
      <c r="M820" s="18" t="str">
        <f t="shared" si="353"/>
        <v>BACKLOG_NAME,</v>
      </c>
      <c r="N820" s="5" t="str">
        <f t="shared" si="359"/>
        <v>BACKLOG_NAME VARCHAR(45),</v>
      </c>
      <c r="O820" s="1" t="s">
        <v>354</v>
      </c>
      <c r="P820" t="s">
        <v>0</v>
      </c>
      <c r="W820" s="17" t="str">
        <f t="shared" si="354"/>
        <v>backlogName</v>
      </c>
      <c r="X820" s="3" t="str">
        <f t="shared" si="355"/>
        <v>"backlogName":"",</v>
      </c>
      <c r="Y820" s="22" t="str">
        <f t="shared" si="356"/>
        <v>public static String BACKLOG_NAME="backlogName";</v>
      </c>
      <c r="Z820" s="7" t="str">
        <f t="shared" si="357"/>
        <v>private String backlogName="";</v>
      </c>
    </row>
    <row r="821" spans="2:26" ht="19.2" x14ac:dyDescent="0.45">
      <c r="B821" s="1" t="s">
        <v>537</v>
      </c>
      <c r="C821" s="1" t="s">
        <v>1</v>
      </c>
      <c r="D821" s="4">
        <v>44</v>
      </c>
      <c r="I821" t="str">
        <f>I616</f>
        <v>ALTER TABLE TM_INPUT</v>
      </c>
      <c r="K821" s="25" t="str">
        <f t="shared" si="358"/>
        <v>T.FK_PARENT_BACKLOG_ID,</v>
      </c>
      <c r="L821" s="12"/>
      <c r="M821" s="18" t="str">
        <f t="shared" si="353"/>
        <v>FK_PARENT_BACKLOG_ID,</v>
      </c>
      <c r="N821" s="5" t="str">
        <f t="shared" si="359"/>
        <v>FK_PARENT_BACKLOG_ID VARCHAR(44),</v>
      </c>
      <c r="O821" s="1" t="s">
        <v>10</v>
      </c>
      <c r="P821" t="s">
        <v>538</v>
      </c>
      <c r="Q821" t="s">
        <v>354</v>
      </c>
      <c r="R821" t="s">
        <v>2</v>
      </c>
      <c r="W821" s="17" t="str">
        <f t="shared" si="354"/>
        <v>fkParentBacklogId</v>
      </c>
      <c r="X821" s="3" t="str">
        <f t="shared" si="355"/>
        <v>"fkParentBacklogId":"",</v>
      </c>
      <c r="Y821" s="22" t="str">
        <f t="shared" si="356"/>
        <v>public static String FK_PARENT_BACKLOG_ID="fkParentBacklogId";</v>
      </c>
      <c r="Z821" s="7" t="str">
        <f t="shared" si="357"/>
        <v>private String fkParentBacklogId="";</v>
      </c>
    </row>
    <row r="822" spans="2:26" ht="19.2" x14ac:dyDescent="0.45">
      <c r="B822" s="1" t="s">
        <v>540</v>
      </c>
      <c r="C822" s="1" t="s">
        <v>1</v>
      </c>
      <c r="D822" s="4">
        <v>44</v>
      </c>
      <c r="I822" t="str">
        <f>I617</f>
        <v>ALTER TABLE TM_INPUT</v>
      </c>
      <c r="K822" s="25" t="s">
        <v>543</v>
      </c>
      <c r="L822" s="12"/>
      <c r="M822" s="18" t="str">
        <f t="shared" si="353"/>
        <v>PARENT_BACKLOG_NAME,</v>
      </c>
      <c r="N822" s="5" t="str">
        <f t="shared" si="359"/>
        <v>PARENT_BACKLOG_NAME VARCHAR(44),</v>
      </c>
      <c r="O822" s="1" t="s">
        <v>131</v>
      </c>
      <c r="P822" t="s">
        <v>354</v>
      </c>
      <c r="Q822" t="s">
        <v>0</v>
      </c>
      <c r="W822" s="17" t="str">
        <f t="shared" si="354"/>
        <v>parentBacklogName</v>
      </c>
      <c r="X822" s="3" t="str">
        <f t="shared" si="355"/>
        <v>"parentBacklogName":"",</v>
      </c>
      <c r="Y822" s="22" t="str">
        <f t="shared" si="356"/>
        <v>public static String PARENT_BACKLOG_NAME="parentBacklogName";</v>
      </c>
      <c r="Z822" s="7" t="str">
        <f t="shared" si="357"/>
        <v>private String parentBacklogName="";</v>
      </c>
    </row>
    <row r="823" spans="2:26" ht="19.2" x14ac:dyDescent="0.45">
      <c r="B823" s="1"/>
      <c r="C823" s="1"/>
      <c r="D823" s="4"/>
      <c r="K823" s="29" t="s">
        <v>542</v>
      </c>
      <c r="L823" s="12"/>
      <c r="M823" s="18"/>
      <c r="N823" s="33" t="s">
        <v>130</v>
      </c>
      <c r="O823" s="1"/>
      <c r="W823" s="17"/>
    </row>
    <row r="824" spans="2:26" x14ac:dyDescent="0.3">
      <c r="N824" s="31" t="s">
        <v>126</v>
      </c>
    </row>
    <row r="825" spans="2:26" x14ac:dyDescent="0.3">
      <c r="N825" s="31"/>
    </row>
    <row r="826" spans="2:26" x14ac:dyDescent="0.3">
      <c r="B826" s="2" t="s">
        <v>557</v>
      </c>
      <c r="I826" t="str">
        <f>CONCATENATE("ALTER TABLE"," ",B826)</f>
        <v>ALTER TABLE TM_TEST_SCENARIO</v>
      </c>
      <c r="K826" s="25"/>
      <c r="N826" s="5" t="str">
        <f>CONCATENATE("CREATE TABLE ",B826," ","(")</f>
        <v>CREATE TABLE TM_TEST_SCENARIO (</v>
      </c>
    </row>
    <row r="827" spans="2:26" ht="19.2" x14ac:dyDescent="0.45">
      <c r="B827" s="1" t="s">
        <v>2</v>
      </c>
      <c r="C827" s="1" t="s">
        <v>1</v>
      </c>
      <c r="D827" s="4">
        <v>30</v>
      </c>
      <c r="E827" s="24" t="s">
        <v>113</v>
      </c>
      <c r="I827" t="str">
        <f t="shared" ref="I827:I832" si="360">I826</f>
        <v>ALTER TABLE TM_TEST_SCENARIO</v>
      </c>
      <c r="L827" s="12"/>
      <c r="M827" s="18" t="str">
        <f t="shared" ref="M827:M843" si="361">CONCATENATE(B827,",")</f>
        <v>ID,</v>
      </c>
      <c r="N827" s="5" t="str">
        <f>CONCATENATE(B827," ",C827,"(",D827,") ",E827," ,")</f>
        <v>ID VARCHAR(30) NOT NULL ,</v>
      </c>
      <c r="O827" s="1" t="s">
        <v>2</v>
      </c>
      <c r="P827" s="6"/>
      <c r="Q827" s="6"/>
      <c r="R827" s="6"/>
      <c r="S827" s="6"/>
      <c r="T827" s="6"/>
      <c r="U827" s="6"/>
      <c r="V827" s="6"/>
      <c r="W827" s="17" t="str">
        <f t="shared" ref="W827:W843" si="362">CONCATENATE(,LOWER(O827),UPPER(LEFT(P827,1)),LOWER(RIGHT(P827,LEN(P827)-IF(LEN(P827)&gt;0,1,LEN(P827)))),UPPER(LEFT(Q827,1)),LOWER(RIGHT(Q827,LEN(Q827)-IF(LEN(Q827)&gt;0,1,LEN(Q827)))),UPPER(LEFT(R827,1)),LOWER(RIGHT(R827,LEN(R827)-IF(LEN(R827)&gt;0,1,LEN(R827)))),UPPER(LEFT(S827,1)),LOWER(RIGHT(S827,LEN(S827)-IF(LEN(S827)&gt;0,1,LEN(S827)))),UPPER(LEFT(T827,1)),LOWER(RIGHT(T827,LEN(T827)-IF(LEN(T827)&gt;0,1,LEN(T827)))),UPPER(LEFT(U827,1)),LOWER(RIGHT(U827,LEN(U827)-IF(LEN(U827)&gt;0,1,LEN(U827)))),UPPER(LEFT(V827,1)),LOWER(RIGHT(V827,LEN(V827)-IF(LEN(V827)&gt;0,1,LEN(V827)))))</f>
        <v>id</v>
      </c>
      <c r="X827" s="3" t="str">
        <f t="shared" ref="X827:X843" si="363">CONCATENATE("""",W827,"""",":","""","""",",")</f>
        <v>"id":"",</v>
      </c>
      <c r="Y827" s="22" t="str">
        <f t="shared" ref="Y827:Y843" si="364">CONCATENATE("public static String ",,B827,,"=","""",W827,""";")</f>
        <v>public static String ID="id";</v>
      </c>
      <c r="Z827" s="7" t="str">
        <f t="shared" ref="Z827:Z843" si="365">CONCATENATE("private String ",W827,"=","""""",";")</f>
        <v>private String id="";</v>
      </c>
    </row>
    <row r="828" spans="2:26" ht="19.2" x14ac:dyDescent="0.45">
      <c r="B828" s="1" t="s">
        <v>3</v>
      </c>
      <c r="C828" s="1" t="s">
        <v>1</v>
      </c>
      <c r="D828" s="4">
        <v>10</v>
      </c>
      <c r="I828" t="str">
        <f t="shared" si="360"/>
        <v>ALTER TABLE TM_TEST_SCENARIO</v>
      </c>
      <c r="K828" s="21" t="s">
        <v>436</v>
      </c>
      <c r="L828" s="12"/>
      <c r="M828" s="18" t="str">
        <f t="shared" si="361"/>
        <v>STATUS,</v>
      </c>
      <c r="N828" s="5" t="str">
        <f t="shared" ref="N828:N843" si="366">CONCATENATE(B828," ",C828,"(",D828,")",",")</f>
        <v>STATUS VARCHAR(10),</v>
      </c>
      <c r="O828" s="1" t="s">
        <v>3</v>
      </c>
      <c r="W828" s="17" t="str">
        <f t="shared" si="362"/>
        <v>status</v>
      </c>
      <c r="X828" s="3" t="str">
        <f t="shared" si="363"/>
        <v>"status":"",</v>
      </c>
      <c r="Y828" s="22" t="str">
        <f t="shared" si="364"/>
        <v>public static String STATUS="status";</v>
      </c>
      <c r="Z828" s="7" t="str">
        <f t="shared" si="365"/>
        <v>private String status="";</v>
      </c>
    </row>
    <row r="829" spans="2:26" ht="19.2" x14ac:dyDescent="0.45">
      <c r="B829" s="1" t="s">
        <v>4</v>
      </c>
      <c r="C829" s="1" t="s">
        <v>1</v>
      </c>
      <c r="D829" s="4">
        <v>30</v>
      </c>
      <c r="I829" t="str">
        <f t="shared" si="360"/>
        <v>ALTER TABLE TM_TEST_SCENARIO</v>
      </c>
      <c r="J829" t="str">
        <f t="shared" ref="J829:J843" si="367">CONCATENATE(LEFT(CONCATENATE(" ADD "," ",N829,";"),LEN(CONCATENATE(" ADD "," ",N829,";"))-2),";")</f>
        <v xml:space="preserve"> ADD  INSERT_DATE VARCHAR(30);</v>
      </c>
      <c r="K829" s="21" t="str">
        <f t="shared" ref="K829:K843" si="368">CONCATENATE(LEFT(CONCATENATE("  ALTER COLUMN  "," ",N829,";"),LEN(CONCATENATE("  ALTER COLUMN  "," ",N829,";"))-2),";")</f>
        <v xml:space="preserve">  ALTER COLUMN   INSERT_DATE VARCHAR(30);</v>
      </c>
      <c r="L829" s="12"/>
      <c r="M829" s="18" t="str">
        <f t="shared" si="361"/>
        <v>INSERT_DATE,</v>
      </c>
      <c r="N829" s="5" t="str">
        <f t="shared" si="366"/>
        <v>INSERT_DATE VARCHAR(30),</v>
      </c>
      <c r="O829" s="1" t="s">
        <v>7</v>
      </c>
      <c r="P829" t="s">
        <v>8</v>
      </c>
      <c r="W829" s="17" t="str">
        <f t="shared" si="362"/>
        <v>insertDate</v>
      </c>
      <c r="X829" s="3" t="str">
        <f t="shared" si="363"/>
        <v>"insertDate":"",</v>
      </c>
      <c r="Y829" s="22" t="str">
        <f t="shared" si="364"/>
        <v>public static String INSERT_DATE="insertDate";</v>
      </c>
      <c r="Z829" s="7" t="str">
        <f t="shared" si="365"/>
        <v>private String insertDate="";</v>
      </c>
    </row>
    <row r="830" spans="2:26" ht="19.2" x14ac:dyDescent="0.45">
      <c r="B830" s="1" t="s">
        <v>5</v>
      </c>
      <c r="C830" s="1" t="s">
        <v>1</v>
      </c>
      <c r="D830" s="4">
        <v>30</v>
      </c>
      <c r="I830" t="str">
        <f t="shared" si="360"/>
        <v>ALTER TABLE TM_TEST_SCENARIO</v>
      </c>
      <c r="J830" t="str">
        <f t="shared" si="367"/>
        <v xml:space="preserve"> ADD  MODIFICATION_DATE VARCHAR(30);</v>
      </c>
      <c r="K830" s="21" t="str">
        <f t="shared" si="368"/>
        <v xml:space="preserve">  ALTER COLUMN   MODIFICATION_DATE VARCHAR(30);</v>
      </c>
      <c r="L830" s="12"/>
      <c r="M830" s="18" t="str">
        <f t="shared" si="361"/>
        <v>MODIFICATION_DATE,</v>
      </c>
      <c r="N830" s="5" t="str">
        <f t="shared" si="366"/>
        <v>MODIFICATION_DATE VARCHAR(30),</v>
      </c>
      <c r="O830" s="1" t="s">
        <v>9</v>
      </c>
      <c r="P830" t="s">
        <v>8</v>
      </c>
      <c r="W830" s="17" t="str">
        <f t="shared" si="362"/>
        <v>modificationDate</v>
      </c>
      <c r="X830" s="3" t="str">
        <f t="shared" si="363"/>
        <v>"modificationDate":"",</v>
      </c>
      <c r="Y830" s="22" t="str">
        <f t="shared" si="364"/>
        <v>public static String MODIFICATION_DATE="modificationDate";</v>
      </c>
      <c r="Z830" s="7" t="str">
        <f t="shared" si="365"/>
        <v>private String modificationDate="";</v>
      </c>
    </row>
    <row r="831" spans="2:26" ht="19.2" x14ac:dyDescent="0.45">
      <c r="B831" s="1" t="s">
        <v>274</v>
      </c>
      <c r="C831" s="1" t="s">
        <v>1</v>
      </c>
      <c r="D831" s="4">
        <v>45</v>
      </c>
      <c r="I831" t="str">
        <f t="shared" si="360"/>
        <v>ALTER TABLE TM_TEST_SCENARIO</v>
      </c>
      <c r="J831" t="str">
        <f t="shared" si="367"/>
        <v xml:space="preserve"> ADD  FK_PROJECT_ID VARCHAR(45);</v>
      </c>
      <c r="K831" s="21" t="str">
        <f t="shared" si="368"/>
        <v xml:space="preserve">  ALTER COLUMN   FK_PROJECT_ID VARCHAR(45);</v>
      </c>
      <c r="L831" s="12"/>
      <c r="M831" s="18" t="str">
        <f t="shared" si="361"/>
        <v>FK_PROJECT_ID,</v>
      </c>
      <c r="N831" s="5" t="str">
        <f t="shared" si="366"/>
        <v>FK_PROJECT_ID VARCHAR(45),</v>
      </c>
      <c r="O831" s="1" t="s">
        <v>10</v>
      </c>
      <c r="P831" t="s">
        <v>288</v>
      </c>
      <c r="Q831" t="s">
        <v>2</v>
      </c>
      <c r="W831" s="17" t="str">
        <f t="shared" si="362"/>
        <v>fkProjectId</v>
      </c>
      <c r="X831" s="3" t="str">
        <f t="shared" si="363"/>
        <v>"fkProjectId":"",</v>
      </c>
      <c r="Y831" s="22" t="str">
        <f t="shared" si="364"/>
        <v>public static String FK_PROJECT_ID="fkProjectId";</v>
      </c>
      <c r="Z831" s="7" t="str">
        <f t="shared" si="365"/>
        <v>private String fkProjectId="";</v>
      </c>
    </row>
    <row r="832" spans="2:26" ht="19.2" x14ac:dyDescent="0.45">
      <c r="B832" s="1" t="s">
        <v>367</v>
      </c>
      <c r="C832" s="1" t="s">
        <v>1</v>
      </c>
      <c r="D832" s="4">
        <v>45</v>
      </c>
      <c r="I832" t="str">
        <f t="shared" si="360"/>
        <v>ALTER TABLE TM_TEST_SCENARIO</v>
      </c>
      <c r="J832" t="str">
        <f t="shared" si="367"/>
        <v xml:space="preserve"> ADD  FK_BACKLOG_ID VARCHAR(45);</v>
      </c>
      <c r="K832" s="21" t="str">
        <f t="shared" si="368"/>
        <v xml:space="preserve">  ALTER COLUMN   FK_BACKLOG_ID VARCHAR(45);</v>
      </c>
      <c r="L832" s="12"/>
      <c r="M832" s="18" t="str">
        <f>CONCATENATE(B832,",")</f>
        <v>FK_BACKLOG_ID,</v>
      </c>
      <c r="N832" s="5" t="str">
        <f t="shared" si="366"/>
        <v>FK_BACKLOG_ID VARCHAR(45),</v>
      </c>
      <c r="O832" s="1" t="s">
        <v>10</v>
      </c>
      <c r="P832" t="s">
        <v>354</v>
      </c>
      <c r="Q832" t="s">
        <v>2</v>
      </c>
      <c r="W832" s="17" t="str">
        <f>CONCATENATE(,LOWER(O832),UPPER(LEFT(P832,1)),LOWER(RIGHT(P832,LEN(P832)-IF(LEN(P832)&gt;0,1,LEN(P832)))),UPPER(LEFT(Q832,1)),LOWER(RIGHT(Q832,LEN(Q832)-IF(LEN(Q832)&gt;0,1,LEN(Q832)))),UPPER(LEFT(R832,1)),LOWER(RIGHT(R832,LEN(R832)-IF(LEN(R832)&gt;0,1,LEN(R832)))),UPPER(LEFT(S832,1)),LOWER(RIGHT(S832,LEN(S832)-IF(LEN(S832)&gt;0,1,LEN(S832)))),UPPER(LEFT(T832,1)),LOWER(RIGHT(T832,LEN(T832)-IF(LEN(T832)&gt;0,1,LEN(T832)))),UPPER(LEFT(U832,1)),LOWER(RIGHT(U832,LEN(U832)-IF(LEN(U832)&gt;0,1,LEN(U832)))),UPPER(LEFT(V832,1)),LOWER(RIGHT(V832,LEN(V832)-IF(LEN(V832)&gt;0,1,LEN(V832)))))</f>
        <v>fkBacklogId</v>
      </c>
      <c r="X832" s="3" t="str">
        <f>CONCATENATE("""",W832,"""",":","""","""",",")</f>
        <v>"fkBacklogId":"",</v>
      </c>
      <c r="Y832" s="22" t="str">
        <f>CONCATENATE("public static String ",,B832,,"=","""",W832,""";")</f>
        <v>public static String FK_BACKLOG_ID="fkBacklogId";</v>
      </c>
      <c r="Z832" s="7" t="str">
        <f>CONCATENATE("private String ",W832,"=","""""",";")</f>
        <v>private String fkBacklogId="";</v>
      </c>
    </row>
    <row r="833" spans="2:26" ht="19.2" x14ac:dyDescent="0.45">
      <c r="B833" s="1" t="s">
        <v>586</v>
      </c>
      <c r="C833" s="1" t="s">
        <v>1</v>
      </c>
      <c r="D833" s="4">
        <v>45</v>
      </c>
      <c r="I833" t="str">
        <f>I831</f>
        <v>ALTER TABLE TM_TEST_SCENARIO</v>
      </c>
      <c r="J833" t="str">
        <f>CONCATENATE(LEFT(CONCATENATE(" ADD "," ",N833,";"),LEN(CONCATENATE(" ADD "," ",N833,";"))-2),";")</f>
        <v xml:space="preserve"> ADD  FK_CREATED_BY VARCHAR(45);</v>
      </c>
      <c r="K833" s="21" t="str">
        <f>CONCATENATE(LEFT(CONCATENATE("  ALTER COLUMN  "," ",N833,";"),LEN(CONCATENATE("  ALTER COLUMN  "," ",N833,";"))-2),";")</f>
        <v xml:space="preserve">  ALTER COLUMN   FK_CREATED_BY VARCHAR(45);</v>
      </c>
      <c r="L833" s="12"/>
      <c r="M833" s="18" t="str">
        <f>CONCATENATE(B833,",")</f>
        <v>FK_CREATED_BY,</v>
      </c>
      <c r="N833" s="5" t="str">
        <f t="shared" si="366"/>
        <v>FK_CREATED_BY VARCHAR(45),</v>
      </c>
      <c r="O833" s="1" t="s">
        <v>10</v>
      </c>
      <c r="P833" t="s">
        <v>282</v>
      </c>
      <c r="Q833" t="s">
        <v>128</v>
      </c>
      <c r="W833" s="17" t="str">
        <f>CONCATENATE(,LOWER(O833),UPPER(LEFT(P833,1)),LOWER(RIGHT(P833,LEN(P833)-IF(LEN(P833)&gt;0,1,LEN(P833)))),UPPER(LEFT(Q833,1)),LOWER(RIGHT(Q833,LEN(Q833)-IF(LEN(Q833)&gt;0,1,LEN(Q833)))),UPPER(LEFT(R833,1)),LOWER(RIGHT(R833,LEN(R833)-IF(LEN(R833)&gt;0,1,LEN(R833)))),UPPER(LEFT(S833,1)),LOWER(RIGHT(S833,LEN(S833)-IF(LEN(S833)&gt;0,1,LEN(S833)))),UPPER(LEFT(T833,1)),LOWER(RIGHT(T833,LEN(T833)-IF(LEN(T833)&gt;0,1,LEN(T833)))),UPPER(LEFT(U833,1)),LOWER(RIGHT(U833,LEN(U833)-IF(LEN(U833)&gt;0,1,LEN(U833)))),UPPER(LEFT(V833,1)),LOWER(RIGHT(V833,LEN(V833)-IF(LEN(V833)&gt;0,1,LEN(V833)))))</f>
        <v>fkCreatedBy</v>
      </c>
      <c r="X833" s="3" t="str">
        <f>CONCATENATE("""",W833,"""",":","""","""",",")</f>
        <v>"fkCreatedBy":"",</v>
      </c>
      <c r="Y833" s="22" t="str">
        <f>CONCATENATE("public static String ",,B833,,"=","""",W833,""";")</f>
        <v>public static String FK_CREATED_BY="fkCreatedBy";</v>
      </c>
      <c r="Z833" s="7" t="str">
        <f>CONCATENATE("private String ",W833,"=","""""",";")</f>
        <v>private String fkCreatedBy="";</v>
      </c>
    </row>
    <row r="834" spans="2:26" ht="19.2" x14ac:dyDescent="0.45">
      <c r="B834" s="1" t="s">
        <v>559</v>
      </c>
      <c r="C834" s="1" t="s">
        <v>1</v>
      </c>
      <c r="D834" s="4">
        <v>3000</v>
      </c>
      <c r="I834" t="str">
        <f>I832</f>
        <v>ALTER TABLE TM_TEST_SCENARIO</v>
      </c>
      <c r="J834" t="str">
        <f t="shared" si="367"/>
        <v xml:space="preserve"> ADD  SCENARIO_NAME VARCHAR(3000);</v>
      </c>
      <c r="K834" s="21" t="str">
        <f t="shared" si="368"/>
        <v xml:space="preserve">  ALTER COLUMN   SCENARIO_NAME VARCHAR(3000);</v>
      </c>
      <c r="L834" s="12"/>
      <c r="M834" s="18" t="str">
        <f>CONCATENATE(B834,",")</f>
        <v>SCENARIO_NAME,</v>
      </c>
      <c r="N834" s="5" t="str">
        <f t="shared" si="366"/>
        <v>SCENARIO_NAME VARCHAR(3000),</v>
      </c>
      <c r="O834" s="1" t="s">
        <v>558</v>
      </c>
      <c r="P834" t="s">
        <v>0</v>
      </c>
      <c r="W834" s="17" t="str">
        <f>CONCATENATE(,LOWER(O834),UPPER(LEFT(P834,1)),LOWER(RIGHT(P834,LEN(P834)-IF(LEN(P834)&gt;0,1,LEN(P834)))),UPPER(LEFT(Q834,1)),LOWER(RIGHT(Q834,LEN(Q834)-IF(LEN(Q834)&gt;0,1,LEN(Q834)))),UPPER(LEFT(R834,1)),LOWER(RIGHT(R834,LEN(R834)-IF(LEN(R834)&gt;0,1,LEN(R834)))),UPPER(LEFT(S834,1)),LOWER(RIGHT(S834,LEN(S834)-IF(LEN(S834)&gt;0,1,LEN(S834)))),UPPER(LEFT(T834,1)),LOWER(RIGHT(T834,LEN(T834)-IF(LEN(T834)&gt;0,1,LEN(T834)))),UPPER(LEFT(U834,1)),LOWER(RIGHT(U834,LEN(U834)-IF(LEN(U834)&gt;0,1,LEN(U834)))),UPPER(LEFT(V834,1)),LOWER(RIGHT(V834,LEN(V834)-IF(LEN(V834)&gt;0,1,LEN(V834)))))</f>
        <v>scenarioName</v>
      </c>
      <c r="X834" s="3" t="str">
        <f>CONCATENATE("""",W834,"""",":","""","""",",")</f>
        <v>"scenarioName":"",</v>
      </c>
      <c r="Y834" s="22" t="str">
        <f>CONCATENATE("public static String ",,B834,,"=","""",W834,""";")</f>
        <v>public static String SCENARIO_NAME="scenarioName";</v>
      </c>
      <c r="Z834" s="7" t="str">
        <f>CONCATENATE("private String ",W834,"=","""""",";")</f>
        <v>private String scenarioName="";</v>
      </c>
    </row>
    <row r="835" spans="2:26" ht="19.2" x14ac:dyDescent="0.45">
      <c r="B835" s="1" t="s">
        <v>560</v>
      </c>
      <c r="C835" s="1" t="s">
        <v>1</v>
      </c>
      <c r="D835" s="4">
        <v>3000</v>
      </c>
      <c r="I835" t="str">
        <f>I834</f>
        <v>ALTER TABLE TM_TEST_SCENARIO</v>
      </c>
      <c r="J835" t="str">
        <f t="shared" si="367"/>
        <v xml:space="preserve"> ADD  EXPECTED_RESULT VARCHAR(3000);</v>
      </c>
      <c r="K835" s="21" t="str">
        <f t="shared" si="368"/>
        <v xml:space="preserve">  ALTER COLUMN   EXPECTED_RESULT VARCHAR(3000);</v>
      </c>
      <c r="L835" s="12"/>
      <c r="M835" s="18" t="str">
        <f t="shared" si="361"/>
        <v>EXPECTED_RESULT,</v>
      </c>
      <c r="N835" s="5" t="str">
        <f t="shared" si="366"/>
        <v>EXPECTED_RESULT VARCHAR(3000),</v>
      </c>
      <c r="O835" s="1" t="s">
        <v>562</v>
      </c>
      <c r="P835" t="s">
        <v>563</v>
      </c>
      <c r="W835" s="17" t="str">
        <f t="shared" si="362"/>
        <v>expectedResult</v>
      </c>
      <c r="X835" s="3" t="str">
        <f t="shared" si="363"/>
        <v>"expectedResult":"",</v>
      </c>
      <c r="Y835" s="22" t="str">
        <f t="shared" si="364"/>
        <v>public static String EXPECTED_RESULT="expectedResult";</v>
      </c>
      <c r="Z835" s="7" t="str">
        <f t="shared" si="365"/>
        <v>private String expectedResult="";</v>
      </c>
    </row>
    <row r="836" spans="2:26" ht="19.2" x14ac:dyDescent="0.45">
      <c r="B836" s="1" t="s">
        <v>561</v>
      </c>
      <c r="C836" s="1" t="s">
        <v>1</v>
      </c>
      <c r="D836" s="4">
        <v>44</v>
      </c>
      <c r="I836" t="str">
        <f>I835</f>
        <v>ALTER TABLE TM_TEST_SCENARIO</v>
      </c>
      <c r="J836" t="str">
        <f t="shared" si="367"/>
        <v xml:space="preserve"> ADD  SCENARIO_STATUS VARCHAR(44);</v>
      </c>
      <c r="K836" s="21" t="str">
        <f t="shared" si="368"/>
        <v xml:space="preserve">  ALTER COLUMN   SCENARIO_STATUS VARCHAR(44);</v>
      </c>
      <c r="L836" s="12"/>
      <c r="M836" s="18" t="str">
        <f>CONCATENATE(B836,",")</f>
        <v>SCENARIO_STATUS,</v>
      </c>
      <c r="N836" s="5" t="str">
        <f t="shared" si="366"/>
        <v>SCENARIO_STATUS VARCHAR(44),</v>
      </c>
      <c r="O836" s="1" t="s">
        <v>558</v>
      </c>
      <c r="P836" t="s">
        <v>3</v>
      </c>
      <c r="W836" s="17" t="str">
        <f>CONCATENATE(,LOWER(O836),UPPER(LEFT(P836,1)),LOWER(RIGHT(P836,LEN(P836)-IF(LEN(P836)&gt;0,1,LEN(P836)))),UPPER(LEFT(Q836,1)),LOWER(RIGHT(Q836,LEN(Q836)-IF(LEN(Q836)&gt;0,1,LEN(Q836)))),UPPER(LEFT(R836,1)),LOWER(RIGHT(R836,LEN(R836)-IF(LEN(R836)&gt;0,1,LEN(R836)))),UPPER(LEFT(S836,1)),LOWER(RIGHT(S836,LEN(S836)-IF(LEN(S836)&gt;0,1,LEN(S836)))),UPPER(LEFT(T836,1)),LOWER(RIGHT(T836,LEN(T836)-IF(LEN(T836)&gt;0,1,LEN(T836)))),UPPER(LEFT(U836,1)),LOWER(RIGHT(U836,LEN(U836)-IF(LEN(U836)&gt;0,1,LEN(U836)))),UPPER(LEFT(V836,1)),LOWER(RIGHT(V836,LEN(V836)-IF(LEN(V836)&gt;0,1,LEN(V836)))))</f>
        <v>scenarioStatus</v>
      </c>
      <c r="X836" s="3" t="str">
        <f>CONCATENATE("""",W836,"""",":","""","""",",")</f>
        <v>"scenarioStatus":"",</v>
      </c>
      <c r="Y836" s="22" t="str">
        <f>CONCATENATE("public static String ",,B836,,"=","""",W836,""";")</f>
        <v>public static String SCENARIO_STATUS="scenarioStatus";</v>
      </c>
      <c r="Z836" s="7" t="str">
        <f>CONCATENATE("private String ",W836,"=","""""",";")</f>
        <v>private String scenarioStatus="";</v>
      </c>
    </row>
    <row r="837" spans="2:26" ht="19.2" x14ac:dyDescent="0.45">
      <c r="B837" s="1" t="s">
        <v>565</v>
      </c>
      <c r="C837" s="1" t="s">
        <v>1</v>
      </c>
      <c r="D837" s="4">
        <v>44</v>
      </c>
      <c r="I837" t="str">
        <f>I836</f>
        <v>ALTER TABLE TM_TEST_SCENARIO</v>
      </c>
      <c r="J837" t="str">
        <f>CONCATENATE(LEFT(CONCATENATE(" ADD "," ",N837,";"),LEN(CONCATENATE(" ADD "," ",N837,";"))-2),";")</f>
        <v xml:space="preserve"> ADD  SCENARIO_TIME VARCHAR(44);</v>
      </c>
      <c r="K837" s="21" t="str">
        <f>CONCATENATE(LEFT(CONCATENATE("  ALTER COLUMN  "," ",N837,";"),LEN(CONCATENATE("  ALTER COLUMN  "," ",N837,";"))-2),";")</f>
        <v xml:space="preserve">  ALTER COLUMN   SCENARIO_TIME VARCHAR(44);</v>
      </c>
      <c r="L837" s="12"/>
      <c r="M837" s="18" t="str">
        <f>CONCATENATE(B837,",")</f>
        <v>SCENARIO_TIME,</v>
      </c>
      <c r="N837" s="5" t="str">
        <f t="shared" si="366"/>
        <v>SCENARIO_TIME VARCHAR(44),</v>
      </c>
      <c r="O837" s="1" t="s">
        <v>558</v>
      </c>
      <c r="P837" t="s">
        <v>133</v>
      </c>
      <c r="W837" s="17" t="str">
        <f>CONCATENATE(,LOWER(O837),UPPER(LEFT(P837,1)),LOWER(RIGHT(P837,LEN(P837)-IF(LEN(P837)&gt;0,1,LEN(P837)))),UPPER(LEFT(Q837,1)),LOWER(RIGHT(Q837,LEN(Q837)-IF(LEN(Q837)&gt;0,1,LEN(Q837)))),UPPER(LEFT(R837,1)),LOWER(RIGHT(R837,LEN(R837)-IF(LEN(R837)&gt;0,1,LEN(R837)))),UPPER(LEFT(S837,1)),LOWER(RIGHT(S837,LEN(S837)-IF(LEN(S837)&gt;0,1,LEN(S837)))),UPPER(LEFT(T837,1)),LOWER(RIGHT(T837,LEN(T837)-IF(LEN(T837)&gt;0,1,LEN(T837)))),UPPER(LEFT(U837,1)),LOWER(RIGHT(U837,LEN(U837)-IF(LEN(U837)&gt;0,1,LEN(U837)))),UPPER(LEFT(V837,1)),LOWER(RIGHT(V837,LEN(V837)-IF(LEN(V837)&gt;0,1,LEN(V837)))))</f>
        <v>scenarioTime</v>
      </c>
      <c r="X837" s="3" t="str">
        <f>CONCATENATE("""",W837,"""",":","""","""",",")</f>
        <v>"scenarioTime":"",</v>
      </c>
      <c r="Y837" s="22" t="str">
        <f>CONCATENATE("public static String ",,B837,,"=","""",W837,""";")</f>
        <v>public static String SCENARIO_TIME="scenarioTime";</v>
      </c>
      <c r="Z837" s="7" t="str">
        <f>CONCATENATE("private String ",W837,"=","""""",";")</f>
        <v>private String scenarioTime="";</v>
      </c>
    </row>
    <row r="838" spans="2:26" ht="19.2" x14ac:dyDescent="0.45">
      <c r="B838" s="1" t="s">
        <v>564</v>
      </c>
      <c r="C838" s="1" t="s">
        <v>1</v>
      </c>
      <c r="D838" s="4">
        <v>44</v>
      </c>
      <c r="I838" t="str">
        <f>I836</f>
        <v>ALTER TABLE TM_TEST_SCENARIO</v>
      </c>
      <c r="J838" t="str">
        <f>CONCATENATE(LEFT(CONCATENATE(" ADD "," ",N838,";"),LEN(CONCATENATE(" ADD "," ",N838,";"))-2),";")</f>
        <v xml:space="preserve"> ADD  SCENARIO_DATE VARCHAR(44);</v>
      </c>
      <c r="K838" s="21" t="str">
        <f>CONCATENATE(LEFT(CONCATENATE("  ALTER COLUMN  "," ",N838,";"),LEN(CONCATENATE("  ALTER COLUMN  "," ",N838,";"))-2),";")</f>
        <v xml:space="preserve">  ALTER COLUMN   SCENARIO_DATE VARCHAR(44);</v>
      </c>
      <c r="L838" s="12"/>
      <c r="M838" s="18" t="str">
        <f t="shared" si="361"/>
        <v>SCENARIO_DATE,</v>
      </c>
      <c r="N838" s="5" t="str">
        <f t="shared" si="366"/>
        <v>SCENARIO_DATE VARCHAR(44),</v>
      </c>
      <c r="O838" s="1" t="s">
        <v>558</v>
      </c>
      <c r="P838" t="s">
        <v>8</v>
      </c>
      <c r="W838" s="17" t="str">
        <f t="shared" si="362"/>
        <v>scenarioDate</v>
      </c>
      <c r="X838" s="3" t="str">
        <f t="shared" si="363"/>
        <v>"scenarioDate":"",</v>
      </c>
      <c r="Y838" s="22" t="str">
        <f t="shared" si="364"/>
        <v>public static String SCENARIO_DATE="scenarioDate";</v>
      </c>
      <c r="Z838" s="7" t="str">
        <f t="shared" si="365"/>
        <v>private String scenarioDate="";</v>
      </c>
    </row>
    <row r="839" spans="2:26" ht="19.2" x14ac:dyDescent="0.45">
      <c r="B839" s="1" t="s">
        <v>674</v>
      </c>
      <c r="C839" s="1" t="s">
        <v>1</v>
      </c>
      <c r="D839" s="4">
        <v>500</v>
      </c>
      <c r="I839" t="str">
        <f>I836</f>
        <v>ALTER TABLE TM_TEST_SCENARIO</v>
      </c>
      <c r="J839" t="str">
        <f>CONCATENATE(LEFT(CONCATENATE(" ADD "," ",N839,";"),LEN(CONCATENATE(" ADD "," ",N839,";"))-2),";")</f>
        <v xml:space="preserve"> ADD  TEST_CASE VARCHAR(500);</v>
      </c>
      <c r="K839" s="21" t="str">
        <f>CONCATENATE(LEFT(CONCATENATE("  ALTER COLUMN  "," ",N839,";"),LEN(CONCATENATE("  ALTER COLUMN  "," ",N839,";"))-2),";")</f>
        <v xml:space="preserve">  ALTER COLUMN   TEST_CASE VARCHAR(500);</v>
      </c>
      <c r="L839" s="12"/>
      <c r="M839" s="18" t="str">
        <f>CONCATENATE(B839,",")</f>
        <v>TEST_CASE,</v>
      </c>
      <c r="N839" s="5" t="str">
        <f t="shared" si="366"/>
        <v>TEST_CASE VARCHAR(500),</v>
      </c>
      <c r="O839" s="1" t="s">
        <v>676</v>
      </c>
      <c r="P839" t="s">
        <v>677</v>
      </c>
      <c r="W839" s="17" t="str">
        <f>CONCATENATE(,LOWER(O839),UPPER(LEFT(P839,1)),LOWER(RIGHT(P839,LEN(P839)-IF(LEN(P839)&gt;0,1,LEN(P839)))),UPPER(LEFT(Q839,1)),LOWER(RIGHT(Q839,LEN(Q839)-IF(LEN(Q839)&gt;0,1,LEN(Q839)))),UPPER(LEFT(R839,1)),LOWER(RIGHT(R839,LEN(R839)-IF(LEN(R839)&gt;0,1,LEN(R839)))),UPPER(LEFT(S839,1)),LOWER(RIGHT(S839,LEN(S839)-IF(LEN(S839)&gt;0,1,LEN(S839)))),UPPER(LEFT(T839,1)),LOWER(RIGHT(T839,LEN(T839)-IF(LEN(T839)&gt;0,1,LEN(T839)))),UPPER(LEFT(U839,1)),LOWER(RIGHT(U839,LEN(U839)-IF(LEN(U839)&gt;0,1,LEN(U839)))),UPPER(LEFT(V839,1)),LOWER(RIGHT(V839,LEN(V839)-IF(LEN(V839)&gt;0,1,LEN(V839)))))</f>
        <v>testCase</v>
      </c>
      <c r="X839" s="3" t="str">
        <f>CONCATENATE("""",W839,"""",":","""","""",",")</f>
        <v>"testCase":"",</v>
      </c>
      <c r="Y839" s="22" t="str">
        <f>CONCATENATE("public static String ",,B839,,"=","""",W839,""";")</f>
        <v>public static String TEST_CASE="testCase";</v>
      </c>
      <c r="Z839" s="7" t="str">
        <f>CONCATENATE("private String ",W839,"=","""""",";")</f>
        <v>private String testCase="";</v>
      </c>
    </row>
    <row r="840" spans="2:26" ht="19.2" x14ac:dyDescent="0.45">
      <c r="B840" s="1" t="s">
        <v>679</v>
      </c>
      <c r="C840" s="1" t="s">
        <v>1</v>
      </c>
      <c r="D840" s="4">
        <v>3000</v>
      </c>
      <c r="I840" t="str">
        <f>I837</f>
        <v>ALTER TABLE TM_TEST_SCENARIO</v>
      </c>
      <c r="J840" t="str">
        <f>CONCATENATE(LEFT(CONCATENATE(" ADD "," ",N840,";"),LEN(CONCATENATE(" ADD "," ",N840,";"))-2),";")</f>
        <v xml:space="preserve"> ADD  DATA_COMBINATION VARCHAR(3000);</v>
      </c>
      <c r="K840" s="21" t="str">
        <f>CONCATENATE(LEFT(CONCATENATE("  ALTER COLUMN  "," ",N840,";"),LEN(CONCATENATE("  ALTER COLUMN  "," ",N840,";"))-2),";")</f>
        <v xml:space="preserve">  ALTER COLUMN   DATA_COMBINATION VARCHAR(3000);</v>
      </c>
      <c r="L840" s="12"/>
      <c r="M840" s="18" t="str">
        <f>CONCATENATE(B840,",")</f>
        <v>DATA_COMBINATION,</v>
      </c>
      <c r="N840" s="5" t="str">
        <f t="shared" si="366"/>
        <v>DATA_COMBINATION VARCHAR(3000),</v>
      </c>
      <c r="O840" s="1" t="s">
        <v>680</v>
      </c>
      <c r="P840" t="s">
        <v>681</v>
      </c>
      <c r="W840" s="17" t="str">
        <f>CONCATENATE(,LOWER(O840),UPPER(LEFT(P840,1)),LOWER(RIGHT(P840,LEN(P840)-IF(LEN(P840)&gt;0,1,LEN(P840)))),UPPER(LEFT(Q840,1)),LOWER(RIGHT(Q840,LEN(Q840)-IF(LEN(Q840)&gt;0,1,LEN(Q840)))),UPPER(LEFT(R840,1)),LOWER(RIGHT(R840,LEN(R840)-IF(LEN(R840)&gt;0,1,LEN(R840)))),UPPER(LEFT(S840,1)),LOWER(RIGHT(S840,LEN(S840)-IF(LEN(S840)&gt;0,1,LEN(S840)))),UPPER(LEFT(T840,1)),LOWER(RIGHT(T840,LEN(T840)-IF(LEN(T840)&gt;0,1,LEN(T840)))),UPPER(LEFT(U840,1)),LOWER(RIGHT(U840,LEN(U840)-IF(LEN(U840)&gt;0,1,LEN(U840)))),UPPER(LEFT(V840,1)),LOWER(RIGHT(V840,LEN(V840)-IF(LEN(V840)&gt;0,1,LEN(V840)))))</f>
        <v>dataCombination</v>
      </c>
      <c r="X840" s="3" t="str">
        <f>CONCATENATE("""",W840,"""",":","""","""",",")</f>
        <v>"dataCombination":"",</v>
      </c>
      <c r="Y840" s="22" t="str">
        <f>CONCATENATE("public static String ",,B840,,"=","""",W840,""";")</f>
        <v>public static String DATA_COMBINATION="dataCombination";</v>
      </c>
      <c r="Z840" s="7" t="str">
        <f>CONCATENATE("private String ",W840,"=","""""",";")</f>
        <v>private String dataCombination="";</v>
      </c>
    </row>
    <row r="841" spans="2:26" ht="19.2" x14ac:dyDescent="0.45">
      <c r="B841" s="1" t="s">
        <v>675</v>
      </c>
      <c r="C841" s="1" t="s">
        <v>1</v>
      </c>
      <c r="D841" s="4">
        <v>500</v>
      </c>
      <c r="I841" t="str">
        <f>I837</f>
        <v>ALTER TABLE TM_TEST_SCENARIO</v>
      </c>
      <c r="J841" t="str">
        <f>CONCATENATE(LEFT(CONCATENATE(" ADD "," ",N841,";"),LEN(CONCATENATE(" ADD "," ",N841,";"))-2),";")</f>
        <v xml:space="preserve"> ADD  LINK_ID VARCHAR(500);</v>
      </c>
      <c r="K841" s="21" t="str">
        <f>CONCATENATE(LEFT(CONCATENATE("  ALTER COLUMN  "," ",N841,";"),LEN(CONCATENATE("  ALTER COLUMN  "," ",N841,";"))-2),";")</f>
        <v xml:space="preserve">  ALTER COLUMN   LINK_ID VARCHAR(500);</v>
      </c>
      <c r="L841" s="12"/>
      <c r="M841" s="18" t="str">
        <f>CONCATENATE(B841,",")</f>
        <v>LINK_ID,</v>
      </c>
      <c r="N841" s="5" t="str">
        <f t="shared" si="366"/>
        <v>LINK_ID VARCHAR(500),</v>
      </c>
      <c r="O841" s="1" t="s">
        <v>678</v>
      </c>
      <c r="P841" t="s">
        <v>2</v>
      </c>
      <c r="W841" s="17" t="str">
        <f>CONCATENATE(,LOWER(O841),UPPER(LEFT(P841,1)),LOWER(RIGHT(P841,LEN(P841)-IF(LEN(P841)&gt;0,1,LEN(P841)))),UPPER(LEFT(Q841,1)),LOWER(RIGHT(Q841,LEN(Q841)-IF(LEN(Q841)&gt;0,1,LEN(Q841)))),UPPER(LEFT(R841,1)),LOWER(RIGHT(R841,LEN(R841)-IF(LEN(R841)&gt;0,1,LEN(R841)))),UPPER(LEFT(S841,1)),LOWER(RIGHT(S841,LEN(S841)-IF(LEN(S841)&gt;0,1,LEN(S841)))),UPPER(LEFT(T841,1)),LOWER(RIGHT(T841,LEN(T841)-IF(LEN(T841)&gt;0,1,LEN(T841)))),UPPER(LEFT(U841,1)),LOWER(RIGHT(U841,LEN(U841)-IF(LEN(U841)&gt;0,1,LEN(U841)))),UPPER(LEFT(V841,1)),LOWER(RIGHT(V841,LEN(V841)-IF(LEN(V841)&gt;0,1,LEN(V841)))))</f>
        <v>linkId</v>
      </c>
      <c r="X841" s="3" t="str">
        <f>CONCATENATE("""",W841,"""",":","""","""",",")</f>
        <v>"linkId":"",</v>
      </c>
      <c r="Y841" s="22" t="str">
        <f>CONCATENATE("public static String ",,B841,,"=","""",W841,""";")</f>
        <v>public static String LINK_ID="linkId";</v>
      </c>
      <c r="Z841" s="7" t="str">
        <f>CONCATENATE("private String ",W841,"=","""""",";")</f>
        <v>private String linkId="";</v>
      </c>
    </row>
    <row r="842" spans="2:26" ht="19.2" x14ac:dyDescent="0.45">
      <c r="B842" s="1" t="s">
        <v>321</v>
      </c>
      <c r="C842" s="1" t="s">
        <v>1</v>
      </c>
      <c r="D842" s="4">
        <v>1000</v>
      </c>
      <c r="I842" t="str">
        <f>I838</f>
        <v>ALTER TABLE TM_TEST_SCENARIO</v>
      </c>
      <c r="J842" t="str">
        <f t="shared" si="367"/>
        <v xml:space="preserve"> ADD  FILE_URL VARCHAR(1000);</v>
      </c>
      <c r="K842" s="21" t="str">
        <f t="shared" si="368"/>
        <v xml:space="preserve">  ALTER COLUMN   FILE_URL VARCHAR(1000);</v>
      </c>
      <c r="L842" s="12"/>
      <c r="M842" s="18" t="str">
        <f>CONCATENATE(B842,",")</f>
        <v>FILE_URL,</v>
      </c>
      <c r="N842" s="5" t="str">
        <f t="shared" si="366"/>
        <v>FILE_URL VARCHAR(1000),</v>
      </c>
      <c r="O842" s="1" t="s">
        <v>324</v>
      </c>
      <c r="P842" t="s">
        <v>325</v>
      </c>
      <c r="W842" s="17" t="str">
        <f>CONCATENATE(,LOWER(O842),UPPER(LEFT(P842,1)),LOWER(RIGHT(P842,LEN(P842)-IF(LEN(P842)&gt;0,1,LEN(P842)))),UPPER(LEFT(Q842,1)),LOWER(RIGHT(Q842,LEN(Q842)-IF(LEN(Q842)&gt;0,1,LEN(Q842)))),UPPER(LEFT(R842,1)),LOWER(RIGHT(R842,LEN(R842)-IF(LEN(R842)&gt;0,1,LEN(R842)))),UPPER(LEFT(S842,1)),LOWER(RIGHT(S842,LEN(S842)-IF(LEN(S842)&gt;0,1,LEN(S842)))),UPPER(LEFT(T842,1)),LOWER(RIGHT(T842,LEN(T842)-IF(LEN(T842)&gt;0,1,LEN(T842)))),UPPER(LEFT(U842,1)),LOWER(RIGHT(U842,LEN(U842)-IF(LEN(U842)&gt;0,1,LEN(U842)))),UPPER(LEFT(V842,1)),LOWER(RIGHT(V842,LEN(V842)-IF(LEN(V842)&gt;0,1,LEN(V842)))))</f>
        <v>fileUrl</v>
      </c>
      <c r="X842" s="3" t="str">
        <f>CONCATENATE("""",W842,"""",":","""","""",",")</f>
        <v>"fileUrl":"",</v>
      </c>
      <c r="Y842" s="22" t="str">
        <f>CONCATENATE("public static String ",,B842,,"=","""",W842,""";")</f>
        <v>public static String FILE_URL="fileUrl";</v>
      </c>
      <c r="Z842" s="7" t="str">
        <f>CONCATENATE("private String ",W842,"=","""""",";")</f>
        <v>private String fileUrl="";</v>
      </c>
    </row>
    <row r="843" spans="2:26" ht="19.2" x14ac:dyDescent="0.45">
      <c r="B843" s="1" t="s">
        <v>14</v>
      </c>
      <c r="C843" s="1" t="s">
        <v>1</v>
      </c>
      <c r="D843" s="4">
        <v>555</v>
      </c>
      <c r="I843" t="str">
        <f>I842</f>
        <v>ALTER TABLE TM_TEST_SCENARIO</v>
      </c>
      <c r="J843" t="str">
        <f t="shared" si="367"/>
        <v xml:space="preserve"> ADD  DESCRIPTION VARCHAR(555);</v>
      </c>
      <c r="K843" s="21" t="str">
        <f t="shared" si="368"/>
        <v xml:space="preserve">  ALTER COLUMN   DESCRIPTION VARCHAR(555);</v>
      </c>
      <c r="L843" s="12"/>
      <c r="M843" s="18" t="str">
        <f t="shared" si="361"/>
        <v>DESCRIPTION,</v>
      </c>
      <c r="N843" s="5" t="str">
        <f t="shared" si="366"/>
        <v>DESCRIPTION VARCHAR(555),</v>
      </c>
      <c r="O843" s="1" t="s">
        <v>14</v>
      </c>
      <c r="W843" s="17" t="str">
        <f t="shared" si="362"/>
        <v>description</v>
      </c>
      <c r="X843" s="3" t="str">
        <f t="shared" si="363"/>
        <v>"description":"",</v>
      </c>
      <c r="Y843" s="22" t="str">
        <f t="shared" si="364"/>
        <v>public static String DESCRIPTION="description";</v>
      </c>
      <c r="Z843" s="7" t="str">
        <f t="shared" si="365"/>
        <v>private String description="";</v>
      </c>
    </row>
    <row r="844" spans="2:26" ht="19.2" x14ac:dyDescent="0.45">
      <c r="B844" s="1"/>
      <c r="C844" s="1"/>
      <c r="D844" s="4"/>
      <c r="L844" s="12"/>
      <c r="M844" s="18"/>
      <c r="N844" s="33" t="s">
        <v>130</v>
      </c>
      <c r="O844" s="1"/>
      <c r="W844" s="17"/>
    </row>
    <row r="845" spans="2:26" x14ac:dyDescent="0.3">
      <c r="N845" s="31" t="s">
        <v>126</v>
      </c>
    </row>
    <row r="846" spans="2:26" x14ac:dyDescent="0.3">
      <c r="N846" s="31"/>
    </row>
    <row r="847" spans="2:26" x14ac:dyDescent="0.3">
      <c r="B847" s="2" t="s">
        <v>566</v>
      </c>
      <c r="I847" t="str">
        <f>CONCATENATE("ALTER TABLE"," ",B847)</f>
        <v>ALTER TABLE TM_TEST_TRIAL</v>
      </c>
      <c r="K847" s="25"/>
      <c r="N847" s="5" t="str">
        <f>CONCATENATE("CREATE TABLE ",B847," ","(")</f>
        <v>CREATE TABLE TM_TEST_TRIAL (</v>
      </c>
    </row>
    <row r="848" spans="2:26" ht="19.2" x14ac:dyDescent="0.45">
      <c r="B848" s="1" t="s">
        <v>2</v>
      </c>
      <c r="C848" s="1" t="s">
        <v>1</v>
      </c>
      <c r="D848" s="4">
        <v>30</v>
      </c>
      <c r="E848" s="24" t="s">
        <v>113</v>
      </c>
      <c r="I848" t="str">
        <f>I847</f>
        <v>ALTER TABLE TM_TEST_TRIAL</v>
      </c>
      <c r="L848" s="12"/>
      <c r="M848" s="18" t="str">
        <f t="shared" ref="M848:M862" si="369">CONCATENATE(B848,",")</f>
        <v>ID,</v>
      </c>
      <c r="N848" s="5" t="str">
        <f>CONCATENATE(B848," ",C848,"(",D848,") ",E848," ,")</f>
        <v>ID VARCHAR(30) NOT NULL ,</v>
      </c>
      <c r="O848" s="1" t="s">
        <v>2</v>
      </c>
      <c r="P848" s="6"/>
      <c r="Q848" s="6"/>
      <c r="R848" s="6"/>
      <c r="S848" s="6"/>
      <c r="T848" s="6"/>
      <c r="U848" s="6"/>
      <c r="V848" s="6"/>
      <c r="W848" s="17" t="str">
        <f t="shared" ref="W848:W862" si="370">CONCATENATE(,LOWER(O848),UPPER(LEFT(P848,1)),LOWER(RIGHT(P848,LEN(P848)-IF(LEN(P848)&gt;0,1,LEN(P848)))),UPPER(LEFT(Q848,1)),LOWER(RIGHT(Q848,LEN(Q848)-IF(LEN(Q848)&gt;0,1,LEN(Q848)))),UPPER(LEFT(R848,1)),LOWER(RIGHT(R848,LEN(R848)-IF(LEN(R848)&gt;0,1,LEN(R848)))),UPPER(LEFT(S848,1)),LOWER(RIGHT(S848,LEN(S848)-IF(LEN(S848)&gt;0,1,LEN(S848)))),UPPER(LEFT(T848,1)),LOWER(RIGHT(T848,LEN(T848)-IF(LEN(T848)&gt;0,1,LEN(T848)))),UPPER(LEFT(U848,1)),LOWER(RIGHT(U848,LEN(U848)-IF(LEN(U848)&gt;0,1,LEN(U848)))),UPPER(LEFT(V848,1)),LOWER(RIGHT(V848,LEN(V848)-IF(LEN(V848)&gt;0,1,LEN(V848)))))</f>
        <v>id</v>
      </c>
      <c r="X848" s="3" t="str">
        <f t="shared" ref="X848:X862" si="371">CONCATENATE("""",W848,"""",":","""","""",",")</f>
        <v>"id":"",</v>
      </c>
      <c r="Y848" s="22" t="str">
        <f t="shared" ref="Y848:Y862" si="372">CONCATENATE("public static String ",,B848,,"=","""",W848,""";")</f>
        <v>public static String ID="id";</v>
      </c>
      <c r="Z848" s="7" t="str">
        <f t="shared" ref="Z848:Z862" si="373">CONCATENATE("private String ",W848,"=","""""",";")</f>
        <v>private String id="";</v>
      </c>
    </row>
    <row r="849" spans="2:26" ht="19.2" x14ac:dyDescent="0.45">
      <c r="B849" s="1" t="s">
        <v>3</v>
      </c>
      <c r="C849" s="1" t="s">
        <v>1</v>
      </c>
      <c r="D849" s="4">
        <v>10</v>
      </c>
      <c r="I849" t="str">
        <f>I848</f>
        <v>ALTER TABLE TM_TEST_TRIAL</v>
      </c>
      <c r="K849" s="21" t="s">
        <v>436</v>
      </c>
      <c r="L849" s="12"/>
      <c r="M849" s="18" t="str">
        <f t="shared" si="369"/>
        <v>STATUS,</v>
      </c>
      <c r="N849" s="5" t="str">
        <f t="shared" ref="N849:N862" si="374">CONCATENATE(B849," ",C849,"(",D849,")",",")</f>
        <v>STATUS VARCHAR(10),</v>
      </c>
      <c r="O849" s="1" t="s">
        <v>3</v>
      </c>
      <c r="W849" s="17" t="str">
        <f t="shared" si="370"/>
        <v>status</v>
      </c>
      <c r="X849" s="3" t="str">
        <f t="shared" si="371"/>
        <v>"status":"",</v>
      </c>
      <c r="Y849" s="22" t="str">
        <f t="shared" si="372"/>
        <v>public static String STATUS="status";</v>
      </c>
      <c r="Z849" s="7" t="str">
        <f t="shared" si="373"/>
        <v>private String status="";</v>
      </c>
    </row>
    <row r="850" spans="2:26" ht="19.2" x14ac:dyDescent="0.45">
      <c r="B850" s="1" t="s">
        <v>4</v>
      </c>
      <c r="C850" s="1" t="s">
        <v>1</v>
      </c>
      <c r="D850" s="4">
        <v>30</v>
      </c>
      <c r="I850" t="str">
        <f>I849</f>
        <v>ALTER TABLE TM_TEST_TRIAL</v>
      </c>
      <c r="J850" t="str">
        <f t="shared" ref="J850:J862" si="375">CONCATENATE(LEFT(CONCATENATE(" ADD "," ",N850,";"),LEN(CONCATENATE(" ADD "," ",N850,";"))-2),";")</f>
        <v xml:space="preserve"> ADD  INSERT_DATE VARCHAR(30);</v>
      </c>
      <c r="K850" s="21" t="str">
        <f t="shared" ref="K850:K862" si="376">CONCATENATE(LEFT(CONCATENATE("  ALTER COLUMN  "," ",N850,";"),LEN(CONCATENATE("  ALTER COLUMN  "," ",N850,";"))-2),";")</f>
        <v xml:space="preserve">  ALTER COLUMN   INSERT_DATE VARCHAR(30);</v>
      </c>
      <c r="L850" s="12"/>
      <c r="M850" s="18" t="str">
        <f t="shared" si="369"/>
        <v>INSERT_DATE,</v>
      </c>
      <c r="N850" s="5" t="str">
        <f t="shared" si="374"/>
        <v>INSERT_DATE VARCHAR(30),</v>
      </c>
      <c r="O850" s="1" t="s">
        <v>7</v>
      </c>
      <c r="P850" t="s">
        <v>8</v>
      </c>
      <c r="W850" s="17" t="str">
        <f t="shared" si="370"/>
        <v>insertDate</v>
      </c>
      <c r="X850" s="3" t="str">
        <f t="shared" si="371"/>
        <v>"insertDate":"",</v>
      </c>
      <c r="Y850" s="22" t="str">
        <f t="shared" si="372"/>
        <v>public static String INSERT_DATE="insertDate";</v>
      </c>
      <c r="Z850" s="7" t="str">
        <f t="shared" si="373"/>
        <v>private String insertDate="";</v>
      </c>
    </row>
    <row r="851" spans="2:26" ht="19.2" x14ac:dyDescent="0.45">
      <c r="B851" s="1" t="s">
        <v>5</v>
      </c>
      <c r="C851" s="1" t="s">
        <v>1</v>
      </c>
      <c r="D851" s="4">
        <v>30</v>
      </c>
      <c r="I851" t="str">
        <f>I850</f>
        <v>ALTER TABLE TM_TEST_TRIAL</v>
      </c>
      <c r="J851" t="str">
        <f t="shared" si="375"/>
        <v xml:space="preserve"> ADD  MODIFICATION_DATE VARCHAR(30);</v>
      </c>
      <c r="K851" s="21" t="str">
        <f t="shared" si="376"/>
        <v xml:space="preserve">  ALTER COLUMN   MODIFICATION_DATE VARCHAR(30);</v>
      </c>
      <c r="L851" s="12"/>
      <c r="M851" s="18" t="str">
        <f t="shared" si="369"/>
        <v>MODIFICATION_DATE,</v>
      </c>
      <c r="N851" s="5" t="str">
        <f t="shared" si="374"/>
        <v>MODIFICATION_DATE VARCHAR(30),</v>
      </c>
      <c r="O851" s="1" t="s">
        <v>9</v>
      </c>
      <c r="P851" t="s">
        <v>8</v>
      </c>
      <c r="W851" s="17" t="str">
        <f t="shared" si="370"/>
        <v>modificationDate</v>
      </c>
      <c r="X851" s="3" t="str">
        <f t="shared" si="371"/>
        <v>"modificationDate":"",</v>
      </c>
      <c r="Y851" s="22" t="str">
        <f t="shared" si="372"/>
        <v>public static String MODIFICATION_DATE="modificationDate";</v>
      </c>
      <c r="Z851" s="7" t="str">
        <f t="shared" si="373"/>
        <v>private String modificationDate="";</v>
      </c>
    </row>
    <row r="852" spans="2:26" ht="19.2" x14ac:dyDescent="0.45">
      <c r="B852" s="1" t="s">
        <v>567</v>
      </c>
      <c r="C852" s="1" t="s">
        <v>1</v>
      </c>
      <c r="D852" s="4">
        <v>45</v>
      </c>
      <c r="I852" t="str">
        <f>I851</f>
        <v>ALTER TABLE TM_TEST_TRIAL</v>
      </c>
      <c r="J852" t="str">
        <f t="shared" si="375"/>
        <v xml:space="preserve"> ADD  FK_SCENARIO_ID VARCHAR(45);</v>
      </c>
      <c r="K852" s="21" t="str">
        <f t="shared" si="376"/>
        <v xml:space="preserve">  ALTER COLUMN   FK_SCENARIO_ID VARCHAR(45);</v>
      </c>
      <c r="L852" s="12"/>
      <c r="M852" s="18" t="str">
        <f t="shared" si="369"/>
        <v>FK_SCENARIO_ID,</v>
      </c>
      <c r="N852" s="5" t="str">
        <f t="shared" si="374"/>
        <v>FK_SCENARIO_ID VARCHAR(45),</v>
      </c>
      <c r="O852" s="1" t="s">
        <v>10</v>
      </c>
      <c r="P852" t="s">
        <v>558</v>
      </c>
      <c r="Q852" t="s">
        <v>2</v>
      </c>
      <c r="W852" s="17" t="str">
        <f t="shared" si="370"/>
        <v>fkScenarioId</v>
      </c>
      <c r="X852" s="3" t="str">
        <f t="shared" si="371"/>
        <v>"fkScenarioId":"",</v>
      </c>
      <c r="Y852" s="22" t="str">
        <f t="shared" si="372"/>
        <v>public static String FK_SCENARIO_ID="fkScenarioId";</v>
      </c>
      <c r="Z852" s="7" t="str">
        <f t="shared" si="373"/>
        <v>private String fkScenarioId="";</v>
      </c>
    </row>
    <row r="853" spans="2:26" ht="19.2" x14ac:dyDescent="0.45">
      <c r="B853" s="1" t="s">
        <v>586</v>
      </c>
      <c r="C853" s="1" t="s">
        <v>1</v>
      </c>
      <c r="D853" s="4">
        <v>45</v>
      </c>
      <c r="I853" t="str">
        <f>I851</f>
        <v>ALTER TABLE TM_TEST_TRIAL</v>
      </c>
      <c r="J853" t="str">
        <f t="shared" si="375"/>
        <v xml:space="preserve"> ADD  FK_CREATED_BY VARCHAR(45);</v>
      </c>
      <c r="K853" s="21" t="str">
        <f t="shared" si="376"/>
        <v xml:space="preserve">  ALTER COLUMN   FK_CREATED_BY VARCHAR(45);</v>
      </c>
      <c r="L853" s="12"/>
      <c r="M853" s="18" t="str">
        <f t="shared" si="369"/>
        <v>FK_CREATED_BY,</v>
      </c>
      <c r="N853" s="5" t="str">
        <f t="shared" si="374"/>
        <v>FK_CREATED_BY VARCHAR(45),</v>
      </c>
      <c r="O853" s="1" t="s">
        <v>10</v>
      </c>
      <c r="P853" t="s">
        <v>282</v>
      </c>
      <c r="Q853" t="s">
        <v>128</v>
      </c>
      <c r="W853" s="17" t="str">
        <f t="shared" si="370"/>
        <v>fkCreatedBy</v>
      </c>
      <c r="X853" s="3" t="str">
        <f t="shared" si="371"/>
        <v>"fkCreatedBy":"",</v>
      </c>
      <c r="Y853" s="22" t="str">
        <f t="shared" si="372"/>
        <v>public static String FK_CREATED_BY="fkCreatedBy";</v>
      </c>
      <c r="Z853" s="7" t="str">
        <f t="shared" si="373"/>
        <v>private String fkCreatedBy="";</v>
      </c>
    </row>
    <row r="854" spans="2:26" ht="19.2" x14ac:dyDescent="0.45">
      <c r="B854" s="1" t="s">
        <v>568</v>
      </c>
      <c r="C854" s="1" t="s">
        <v>1</v>
      </c>
      <c r="D854" s="4">
        <v>45</v>
      </c>
      <c r="I854" t="str">
        <f t="shared" ref="I854:I861" si="377">I852</f>
        <v>ALTER TABLE TM_TEST_TRIAL</v>
      </c>
      <c r="J854" t="str">
        <f t="shared" si="375"/>
        <v xml:space="preserve"> ADD  TRIAL_DATE VARCHAR(45);</v>
      </c>
      <c r="K854" s="21" t="str">
        <f t="shared" si="376"/>
        <v xml:space="preserve">  ALTER COLUMN   TRIAL_DATE VARCHAR(45);</v>
      </c>
      <c r="L854" s="12"/>
      <c r="M854" s="18" t="str">
        <f t="shared" si="369"/>
        <v>TRIAL_DATE,</v>
      </c>
      <c r="N854" s="5" t="str">
        <f t="shared" si="374"/>
        <v>TRIAL_DATE VARCHAR(45),</v>
      </c>
      <c r="O854" s="1" t="s">
        <v>572</v>
      </c>
      <c r="P854" t="s">
        <v>8</v>
      </c>
      <c r="W854" s="17" t="str">
        <f t="shared" si="370"/>
        <v>trialDate</v>
      </c>
      <c r="X854" s="3" t="str">
        <f t="shared" si="371"/>
        <v>"trialDate":"",</v>
      </c>
      <c r="Y854" s="22" t="str">
        <f t="shared" si="372"/>
        <v>public static String TRIAL_DATE="trialDate";</v>
      </c>
      <c r="Z854" s="7" t="str">
        <f t="shared" si="373"/>
        <v>private String trialDate="";</v>
      </c>
    </row>
    <row r="855" spans="2:26" ht="19.2" x14ac:dyDescent="0.45">
      <c r="B855" s="1" t="s">
        <v>569</v>
      </c>
      <c r="C855" s="1" t="s">
        <v>1</v>
      </c>
      <c r="D855" s="4">
        <v>45</v>
      </c>
      <c r="I855" t="str">
        <f t="shared" si="377"/>
        <v>ALTER TABLE TM_TEST_TRIAL</v>
      </c>
      <c r="J855" t="str">
        <f t="shared" si="375"/>
        <v xml:space="preserve"> ADD  TRIAL_TIME VARCHAR(45);</v>
      </c>
      <c r="K855" s="21" t="str">
        <f t="shared" si="376"/>
        <v xml:space="preserve">  ALTER COLUMN   TRIAL_TIME VARCHAR(45);</v>
      </c>
      <c r="L855" s="12"/>
      <c r="M855" s="18" t="str">
        <f t="shared" si="369"/>
        <v>TRIAL_TIME,</v>
      </c>
      <c r="N855" s="5" t="str">
        <f t="shared" si="374"/>
        <v>TRIAL_TIME VARCHAR(45),</v>
      </c>
      <c r="O855" s="1" t="s">
        <v>572</v>
      </c>
      <c r="P855" t="s">
        <v>133</v>
      </c>
      <c r="W855" s="17" t="str">
        <f t="shared" si="370"/>
        <v>trialTime</v>
      </c>
      <c r="X855" s="3" t="str">
        <f t="shared" si="371"/>
        <v>"trialTime":"",</v>
      </c>
      <c r="Y855" s="22" t="str">
        <f t="shared" si="372"/>
        <v>public static String TRIAL_TIME="trialTime";</v>
      </c>
      <c r="Z855" s="7" t="str">
        <f t="shared" si="373"/>
        <v>private String trialTime="";</v>
      </c>
    </row>
    <row r="856" spans="2:26" ht="19.2" x14ac:dyDescent="0.45">
      <c r="B856" s="1" t="s">
        <v>570</v>
      </c>
      <c r="C856" s="1" t="s">
        <v>1</v>
      </c>
      <c r="D856" s="4">
        <v>555</v>
      </c>
      <c r="I856" t="str">
        <f t="shared" si="377"/>
        <v>ALTER TABLE TM_TEST_TRIAL</v>
      </c>
      <c r="J856" t="str">
        <f t="shared" si="375"/>
        <v xml:space="preserve"> ADD  ACTUAL_RESULT VARCHAR(555);</v>
      </c>
      <c r="K856" s="21" t="str">
        <f t="shared" si="376"/>
        <v xml:space="preserve">  ALTER COLUMN   ACTUAL_RESULT VARCHAR(555);</v>
      </c>
      <c r="L856" s="12"/>
      <c r="M856" s="18" t="str">
        <f t="shared" si="369"/>
        <v>ACTUAL_RESULT,</v>
      </c>
      <c r="N856" s="5" t="str">
        <f t="shared" si="374"/>
        <v>ACTUAL_RESULT VARCHAR(555),</v>
      </c>
      <c r="O856" s="1" t="s">
        <v>573</v>
      </c>
      <c r="P856" t="s">
        <v>563</v>
      </c>
      <c r="W856" s="17" t="str">
        <f t="shared" si="370"/>
        <v>actualResult</v>
      </c>
      <c r="X856" s="3" t="str">
        <f t="shared" si="371"/>
        <v>"actualResult":"",</v>
      </c>
      <c r="Y856" s="22" t="str">
        <f t="shared" si="372"/>
        <v>public static String ACTUAL_RESULT="actualResult";</v>
      </c>
      <c r="Z856" s="7" t="str">
        <f t="shared" si="373"/>
        <v>private String actualResult="";</v>
      </c>
    </row>
    <row r="857" spans="2:26" ht="19.2" x14ac:dyDescent="0.45">
      <c r="B857" s="1" t="s">
        <v>571</v>
      </c>
      <c r="C857" s="1" t="s">
        <v>1</v>
      </c>
      <c r="D857" s="4">
        <v>44</v>
      </c>
      <c r="I857" t="str">
        <f t="shared" si="377"/>
        <v>ALTER TABLE TM_TEST_TRIAL</v>
      </c>
      <c r="J857" t="str">
        <f t="shared" si="375"/>
        <v xml:space="preserve"> ADD  TRIAL_STATUS VARCHAR(44);</v>
      </c>
      <c r="K857" s="21" t="str">
        <f t="shared" si="376"/>
        <v xml:space="preserve">  ALTER COLUMN   TRIAL_STATUS VARCHAR(44);</v>
      </c>
      <c r="L857" s="12"/>
      <c r="M857" s="18" t="str">
        <f t="shared" si="369"/>
        <v>TRIAL_STATUS,</v>
      </c>
      <c r="N857" s="5" t="str">
        <f t="shared" si="374"/>
        <v>TRIAL_STATUS VARCHAR(44),</v>
      </c>
      <c r="O857" s="1" t="s">
        <v>572</v>
      </c>
      <c r="P857" t="s">
        <v>3</v>
      </c>
      <c r="W857" s="17" t="str">
        <f t="shared" si="370"/>
        <v>trialStatus</v>
      </c>
      <c r="X857" s="3" t="str">
        <f t="shared" si="371"/>
        <v>"trialStatus":"",</v>
      </c>
      <c r="Y857" s="22" t="str">
        <f t="shared" si="372"/>
        <v>public static String TRIAL_STATUS="trialStatus";</v>
      </c>
      <c r="Z857" s="7" t="str">
        <f t="shared" si="373"/>
        <v>private String trialStatus="";</v>
      </c>
    </row>
    <row r="858" spans="2:26" ht="19.2" x14ac:dyDescent="0.45">
      <c r="B858" s="1" t="s">
        <v>374</v>
      </c>
      <c r="C858" s="1" t="s">
        <v>1</v>
      </c>
      <c r="D858" s="4">
        <v>555</v>
      </c>
      <c r="I858" t="str">
        <f t="shared" si="377"/>
        <v>ALTER TABLE TM_TEST_TRIAL</v>
      </c>
      <c r="J858" t="str">
        <f t="shared" si="375"/>
        <v xml:space="preserve"> ADD  FILE_NAME VARCHAR(555);</v>
      </c>
      <c r="K858" s="21" t="str">
        <f t="shared" si="376"/>
        <v xml:space="preserve">  ALTER COLUMN   FILE_NAME VARCHAR(555);</v>
      </c>
      <c r="L858" s="12"/>
      <c r="M858" s="18" t="str">
        <f t="shared" si="369"/>
        <v>FILE_NAME,</v>
      </c>
      <c r="N858" s="5" t="str">
        <f t="shared" si="374"/>
        <v>FILE_NAME VARCHAR(555),</v>
      </c>
      <c r="O858" s="1" t="s">
        <v>324</v>
      </c>
      <c r="P858" t="s">
        <v>0</v>
      </c>
      <c r="W858" s="17" t="str">
        <f t="shared" si="370"/>
        <v>fileName</v>
      </c>
      <c r="X858" s="3" t="str">
        <f t="shared" si="371"/>
        <v>"fileName":"",</v>
      </c>
      <c r="Y858" s="22" t="str">
        <f t="shared" si="372"/>
        <v>public static String FILE_NAME="fileName";</v>
      </c>
      <c r="Z858" s="7" t="str">
        <f t="shared" si="373"/>
        <v>private String fileName="";</v>
      </c>
    </row>
    <row r="859" spans="2:26" ht="19.2" x14ac:dyDescent="0.45">
      <c r="B859" s="1" t="s">
        <v>367</v>
      </c>
      <c r="C859" s="1" t="s">
        <v>1</v>
      </c>
      <c r="D859" s="4">
        <v>44</v>
      </c>
      <c r="I859" t="str">
        <f t="shared" si="377"/>
        <v>ALTER TABLE TM_TEST_TRIAL</v>
      </c>
      <c r="J859" t="str">
        <f t="shared" si="375"/>
        <v xml:space="preserve"> ADD  FK_BACKLOG_ID VARCHAR(44);</v>
      </c>
      <c r="K859" s="21" t="str">
        <f t="shared" si="376"/>
        <v xml:space="preserve">  ALTER COLUMN   FK_BACKLOG_ID VARCHAR(44);</v>
      </c>
      <c r="L859" s="12"/>
      <c r="M859" s="18" t="str">
        <f t="shared" si="369"/>
        <v>FK_BACKLOG_ID,</v>
      </c>
      <c r="N859" s="5" t="str">
        <f t="shared" si="374"/>
        <v>FK_BACKLOG_ID VARCHAR(44),</v>
      </c>
      <c r="O859" s="1" t="s">
        <v>10</v>
      </c>
      <c r="P859" t="s">
        <v>354</v>
      </c>
      <c r="Q859" t="s">
        <v>2</v>
      </c>
      <c r="W859" s="17" t="str">
        <f t="shared" si="370"/>
        <v>fkBacklogId</v>
      </c>
      <c r="X859" s="3" t="str">
        <f t="shared" si="371"/>
        <v>"fkBacklogId":"",</v>
      </c>
      <c r="Y859" s="22" t="str">
        <f t="shared" si="372"/>
        <v>public static String FK_BACKLOG_ID="fkBacklogId";</v>
      </c>
      <c r="Z859" s="7" t="str">
        <f t="shared" si="373"/>
        <v>private String fkBacklogId="";</v>
      </c>
    </row>
    <row r="860" spans="2:26" ht="19.2" x14ac:dyDescent="0.45">
      <c r="B860" s="1" t="s">
        <v>318</v>
      </c>
      <c r="C860" s="1" t="s">
        <v>1</v>
      </c>
      <c r="D860" s="4">
        <v>4444</v>
      </c>
      <c r="I860" t="str">
        <f t="shared" si="377"/>
        <v>ALTER TABLE TM_TEST_TRIAL</v>
      </c>
      <c r="J860" t="str">
        <f>CONCATENATE(LEFT(CONCATENATE(" ADD "," ",N860,";"),LEN(CONCATENATE(" ADD "," ",N860,";"))-2),";")</f>
        <v xml:space="preserve"> ADD  FK_TASK_ID VARCHAR(4444);</v>
      </c>
      <c r="K860" s="21" t="str">
        <f>CONCATENATE(LEFT(CONCATENATE("  ALTER COLUMN  "," ",N860,";"),LEN(CONCATENATE("  ALTER COLUMN  "," ",N860,";"))-2),";")</f>
        <v xml:space="preserve">  ALTER COLUMN   FK_TASK_ID VARCHAR(4444);</v>
      </c>
      <c r="L860" s="12"/>
      <c r="M860" s="18" t="str">
        <f>CONCATENATE(B860,",")</f>
        <v>FK_TASK_ID,</v>
      </c>
      <c r="N860" s="5" t="str">
        <f>CONCATENATE(B860," ",C860,"(",D860,")",",")</f>
        <v>FK_TASK_ID VARCHAR(4444),</v>
      </c>
      <c r="O860" s="1" t="s">
        <v>10</v>
      </c>
      <c r="P860" t="s">
        <v>311</v>
      </c>
      <c r="Q860" t="s">
        <v>2</v>
      </c>
      <c r="W860" s="17" t="str">
        <f>CONCATENATE(,LOWER(O860),UPPER(LEFT(P860,1)),LOWER(RIGHT(P860,LEN(P860)-IF(LEN(P860)&gt;0,1,LEN(P860)))),UPPER(LEFT(Q860,1)),LOWER(RIGHT(Q860,LEN(Q860)-IF(LEN(Q860)&gt;0,1,LEN(Q860)))),UPPER(LEFT(R860,1)),LOWER(RIGHT(R860,LEN(R860)-IF(LEN(R860)&gt;0,1,LEN(R860)))),UPPER(LEFT(S860,1)),LOWER(RIGHT(S860,LEN(S860)-IF(LEN(S860)&gt;0,1,LEN(S860)))),UPPER(LEFT(T860,1)),LOWER(RIGHT(T860,LEN(T860)-IF(LEN(T860)&gt;0,1,LEN(T860)))),UPPER(LEFT(U860,1)),LOWER(RIGHT(U860,LEN(U860)-IF(LEN(U860)&gt;0,1,LEN(U860)))),UPPER(LEFT(V860,1)),LOWER(RIGHT(V860,LEN(V860)-IF(LEN(V860)&gt;0,1,LEN(V860)))))</f>
        <v>fkTaskId</v>
      </c>
      <c r="X860" s="3" t="str">
        <f>CONCATENATE("""",W860,"""",":","""","""",",")</f>
        <v>"fkTaskId":"",</v>
      </c>
      <c r="Y860" s="22" t="str">
        <f>CONCATENATE("public static String ",,B860,,"=","""",W860,""";")</f>
        <v>public static String FK_TASK_ID="fkTaskId";</v>
      </c>
      <c r="Z860" s="7" t="str">
        <f>CONCATENATE("private String ",W860,"=","""""",";")</f>
        <v>private String fkTaskId="";</v>
      </c>
    </row>
    <row r="861" spans="2:26" ht="19.2" x14ac:dyDescent="0.45">
      <c r="B861" s="1" t="s">
        <v>576</v>
      </c>
      <c r="C861" s="1" t="s">
        <v>1</v>
      </c>
      <c r="D861" s="4">
        <v>44</v>
      </c>
      <c r="I861" t="str">
        <f t="shared" si="377"/>
        <v>ALTER TABLE TM_TEST_TRIAL</v>
      </c>
      <c r="J861" t="str">
        <f t="shared" si="375"/>
        <v xml:space="preserve"> ADD  IS_NOTIFIED_AS_BUG VARCHAR(44);</v>
      </c>
      <c r="K861" s="21" t="str">
        <f t="shared" si="376"/>
        <v xml:space="preserve">  ALTER COLUMN   IS_NOTIFIED_AS_BUG VARCHAR(44);</v>
      </c>
      <c r="L861" s="12"/>
      <c r="M861" s="18" t="str">
        <f t="shared" si="369"/>
        <v>IS_NOTIFIED_AS_BUG,</v>
      </c>
      <c r="N861" s="5" t="str">
        <f t="shared" si="374"/>
        <v>IS_NOTIFIED_AS_BUG VARCHAR(44),</v>
      </c>
      <c r="O861" s="1" t="s">
        <v>112</v>
      </c>
      <c r="P861" t="s">
        <v>574</v>
      </c>
      <c r="Q861" t="s">
        <v>575</v>
      </c>
      <c r="R861" t="s">
        <v>409</v>
      </c>
      <c r="W861" s="17" t="str">
        <f t="shared" si="370"/>
        <v>isNotifiedAsBug</v>
      </c>
      <c r="X861" s="3" t="str">
        <f t="shared" si="371"/>
        <v>"isNotifiedAsBug":"",</v>
      </c>
      <c r="Y861" s="22" t="str">
        <f t="shared" si="372"/>
        <v>public static String IS_NOTIFIED_AS_BUG="isNotifiedAsBug";</v>
      </c>
      <c r="Z861" s="7" t="str">
        <f t="shared" si="373"/>
        <v>private String isNotifiedAsBug="";</v>
      </c>
    </row>
    <row r="862" spans="2:26" ht="19.2" x14ac:dyDescent="0.45">
      <c r="B862" s="1" t="s">
        <v>14</v>
      </c>
      <c r="C862" s="1" t="s">
        <v>1</v>
      </c>
      <c r="D862" s="4">
        <v>555</v>
      </c>
      <c r="I862" t="str">
        <f>I661</f>
        <v>ALTER TABLE TM_INPUT_DESCRIPTION</v>
      </c>
      <c r="J862" t="str">
        <f t="shared" si="375"/>
        <v xml:space="preserve"> ADD  DESCRIPTION VARCHAR(555);</v>
      </c>
      <c r="K862" s="21" t="str">
        <f t="shared" si="376"/>
        <v xml:space="preserve">  ALTER COLUMN   DESCRIPTION VARCHAR(555);</v>
      </c>
      <c r="L862" s="12"/>
      <c r="M862" s="18" t="str">
        <f t="shared" si="369"/>
        <v>DESCRIPTION,</v>
      </c>
      <c r="N862" s="5" t="str">
        <f t="shared" si="374"/>
        <v>DESCRIPTION VARCHAR(555),</v>
      </c>
      <c r="O862" s="1" t="s">
        <v>14</v>
      </c>
      <c r="W862" s="17" t="str">
        <f t="shared" si="370"/>
        <v>description</v>
      </c>
      <c r="X862" s="3" t="str">
        <f t="shared" si="371"/>
        <v>"description":"",</v>
      </c>
      <c r="Y862" s="22" t="str">
        <f t="shared" si="372"/>
        <v>public static String DESCRIPTION="description";</v>
      </c>
      <c r="Z862" s="7" t="str">
        <f t="shared" si="373"/>
        <v>private String description="";</v>
      </c>
    </row>
    <row r="863" spans="2:26" ht="19.2" x14ac:dyDescent="0.45">
      <c r="B863" s="1"/>
      <c r="C863" s="1"/>
      <c r="D863" s="4"/>
      <c r="L863" s="12"/>
      <c r="M863" s="18"/>
      <c r="N863" s="33" t="s">
        <v>130</v>
      </c>
      <c r="O863" s="1"/>
      <c r="W863" s="17"/>
    </row>
    <row r="864" spans="2:26" x14ac:dyDescent="0.3">
      <c r="N864" s="31" t="s">
        <v>126</v>
      </c>
    </row>
    <row r="866" spans="2:26" x14ac:dyDescent="0.3">
      <c r="B866" t="s">
        <v>577</v>
      </c>
    </row>
    <row r="867" spans="2:26" x14ac:dyDescent="0.3">
      <c r="B867" t="s">
        <v>578</v>
      </c>
    </row>
    <row r="868" spans="2:26" x14ac:dyDescent="0.3">
      <c r="B868" t="s">
        <v>184</v>
      </c>
    </row>
    <row r="869" spans="2:26" x14ac:dyDescent="0.3">
      <c r="B869" t="s">
        <v>185</v>
      </c>
    </row>
    <row r="870" spans="2:26" x14ac:dyDescent="0.3">
      <c r="B870" t="s">
        <v>186</v>
      </c>
      <c r="E870"/>
      <c r="F870"/>
      <c r="G870"/>
      <c r="K870"/>
      <c r="M870"/>
      <c r="N870"/>
      <c r="W870"/>
      <c r="X870"/>
      <c r="Y870"/>
      <c r="Z870"/>
    </row>
    <row r="871" spans="2:26" x14ac:dyDescent="0.3">
      <c r="B871" t="s">
        <v>187</v>
      </c>
      <c r="E871"/>
      <c r="F871"/>
      <c r="G871"/>
      <c r="K871"/>
      <c r="M871"/>
      <c r="N871"/>
      <c r="W871"/>
      <c r="X871"/>
      <c r="Y871"/>
      <c r="Z871"/>
    </row>
    <row r="872" spans="2:26" x14ac:dyDescent="0.3">
      <c r="B872" t="s">
        <v>579</v>
      </c>
      <c r="E872"/>
      <c r="F872"/>
      <c r="G872"/>
      <c r="K872"/>
      <c r="M872"/>
      <c r="N872"/>
      <c r="W872"/>
      <c r="X872"/>
      <c r="Y872"/>
      <c r="Z872"/>
    </row>
    <row r="873" spans="2:26" x14ac:dyDescent="0.3">
      <c r="B873" t="s">
        <v>580</v>
      </c>
      <c r="E873"/>
      <c r="F873"/>
      <c r="G873"/>
      <c r="K873"/>
      <c r="M873"/>
      <c r="N873"/>
      <c r="W873"/>
      <c r="X873"/>
      <c r="Y873"/>
      <c r="Z873"/>
    </row>
    <row r="874" spans="2:26" x14ac:dyDescent="0.3">
      <c r="B874" t="s">
        <v>581</v>
      </c>
      <c r="E874"/>
      <c r="F874"/>
      <c r="G874"/>
      <c r="K874"/>
      <c r="M874"/>
      <c r="N874"/>
      <c r="W874"/>
      <c r="X874"/>
      <c r="Y874"/>
      <c r="Z874"/>
    </row>
    <row r="875" spans="2:26" x14ac:dyDescent="0.3">
      <c r="B875" t="s">
        <v>582</v>
      </c>
      <c r="E875"/>
      <c r="F875"/>
      <c r="G875"/>
      <c r="K875"/>
      <c r="M875"/>
      <c r="N875"/>
      <c r="W875"/>
      <c r="X875"/>
      <c r="Y875"/>
      <c r="Z875"/>
    </row>
    <row r="876" spans="2:26" x14ac:dyDescent="0.3">
      <c r="B876" t="s">
        <v>583</v>
      </c>
      <c r="E876"/>
      <c r="F876"/>
      <c r="G876"/>
      <c r="K876"/>
      <c r="M876"/>
      <c r="N876"/>
      <c r="W876"/>
      <c r="X876"/>
      <c r="Y876"/>
      <c r="Z876"/>
    </row>
    <row r="877" spans="2:26" x14ac:dyDescent="0.3">
      <c r="B877" t="s">
        <v>472</v>
      </c>
      <c r="E877"/>
      <c r="F877"/>
      <c r="G877"/>
      <c r="K877"/>
      <c r="M877"/>
      <c r="N877"/>
      <c r="W877"/>
      <c r="X877"/>
      <c r="Y877"/>
      <c r="Z877"/>
    </row>
    <row r="878" spans="2:26" x14ac:dyDescent="0.3">
      <c r="B878" t="s">
        <v>473</v>
      </c>
      <c r="E878"/>
      <c r="F878"/>
      <c r="G878"/>
      <c r="K878"/>
      <c r="M878"/>
      <c r="N878"/>
      <c r="W878"/>
      <c r="X878"/>
      <c r="Y878"/>
      <c r="Z878"/>
    </row>
    <row r="879" spans="2:26" x14ac:dyDescent="0.3">
      <c r="B879" t="s">
        <v>474</v>
      </c>
      <c r="E879"/>
      <c r="F879"/>
      <c r="G879"/>
      <c r="K879"/>
      <c r="M879"/>
      <c r="N879"/>
      <c r="W879"/>
      <c r="X879"/>
      <c r="Y879"/>
      <c r="Z879"/>
    </row>
    <row r="880" spans="2:26" x14ac:dyDescent="0.3">
      <c r="B880" t="s">
        <v>475</v>
      </c>
      <c r="E880"/>
      <c r="F880"/>
      <c r="G880"/>
      <c r="K880"/>
      <c r="M880"/>
      <c r="N880"/>
      <c r="W880"/>
      <c r="X880"/>
      <c r="Y880"/>
      <c r="Z880"/>
    </row>
    <row r="881" spans="2:26" x14ac:dyDescent="0.3">
      <c r="B881" t="s">
        <v>476</v>
      </c>
      <c r="E881"/>
      <c r="F881"/>
      <c r="G881"/>
      <c r="K881"/>
      <c r="M881"/>
      <c r="N881"/>
      <c r="W881"/>
      <c r="X881"/>
      <c r="Y881"/>
      <c r="Z881"/>
    </row>
    <row r="882" spans="2:26" x14ac:dyDescent="0.3">
      <c r="B882" t="s">
        <v>625</v>
      </c>
      <c r="E882"/>
      <c r="F882"/>
      <c r="G882"/>
      <c r="K882"/>
      <c r="M882"/>
      <c r="N882"/>
      <c r="W882"/>
      <c r="X882"/>
      <c r="Y882"/>
      <c r="Z882"/>
    </row>
    <row r="883" spans="2:26" x14ac:dyDescent="0.3">
      <c r="B883" t="s">
        <v>626</v>
      </c>
      <c r="E883"/>
      <c r="F883"/>
      <c r="G883"/>
      <c r="K883"/>
      <c r="M883"/>
      <c r="N883"/>
      <c r="W883"/>
      <c r="X883"/>
      <c r="Y883"/>
      <c r="Z883"/>
    </row>
    <row r="884" spans="2:26" x14ac:dyDescent="0.3">
      <c r="B884" t="s">
        <v>477</v>
      </c>
      <c r="E884"/>
      <c r="F884"/>
      <c r="G884"/>
      <c r="K884"/>
      <c r="M884"/>
      <c r="N884"/>
      <c r="W884"/>
      <c r="X884"/>
      <c r="Y884"/>
      <c r="Z884"/>
    </row>
    <row r="885" spans="2:26" x14ac:dyDescent="0.3">
      <c r="B885" t="s">
        <v>478</v>
      </c>
      <c r="E885"/>
      <c r="F885"/>
      <c r="G885"/>
      <c r="K885"/>
      <c r="M885"/>
      <c r="N885"/>
      <c r="W885"/>
      <c r="X885"/>
      <c r="Y885"/>
      <c r="Z885"/>
    </row>
    <row r="886" spans="2:26" x14ac:dyDescent="0.3">
      <c r="B886" t="s">
        <v>479</v>
      </c>
      <c r="E886"/>
      <c r="F886"/>
      <c r="G886"/>
      <c r="K886"/>
      <c r="M886"/>
      <c r="N886"/>
      <c r="W886"/>
      <c r="X886"/>
      <c r="Y886"/>
      <c r="Z886"/>
    </row>
    <row r="887" spans="2:26" x14ac:dyDescent="0.3">
      <c r="B887" t="s">
        <v>480</v>
      </c>
      <c r="E887"/>
      <c r="F887"/>
      <c r="G887"/>
      <c r="K887"/>
      <c r="M887"/>
      <c r="N887"/>
      <c r="W887"/>
      <c r="X887"/>
      <c r="Y887"/>
      <c r="Z887"/>
    </row>
    <row r="888" spans="2:26" x14ac:dyDescent="0.3">
      <c r="B888" t="s">
        <v>481</v>
      </c>
      <c r="E888"/>
      <c r="F888"/>
      <c r="G888"/>
      <c r="K888"/>
      <c r="M888"/>
      <c r="N888"/>
      <c r="W888"/>
      <c r="X888"/>
      <c r="Y888"/>
      <c r="Z888"/>
    </row>
    <row r="889" spans="2:26" x14ac:dyDescent="0.3">
      <c r="B889" t="s">
        <v>482</v>
      </c>
      <c r="E889"/>
      <c r="F889"/>
      <c r="G889"/>
      <c r="K889"/>
      <c r="M889"/>
      <c r="N889"/>
      <c r="W889"/>
      <c r="X889"/>
      <c r="Y889"/>
      <c r="Z889"/>
    </row>
    <row r="890" spans="2:26" x14ac:dyDescent="0.3">
      <c r="B890" t="s">
        <v>584</v>
      </c>
      <c r="E890"/>
      <c r="F890"/>
      <c r="G890"/>
      <c r="K890"/>
      <c r="M890"/>
      <c r="N890"/>
      <c r="W890"/>
      <c r="X890"/>
      <c r="Y890"/>
      <c r="Z890"/>
    </row>
    <row r="891" spans="2:26" x14ac:dyDescent="0.3">
      <c r="B891" t="s">
        <v>585</v>
      </c>
      <c r="E891"/>
      <c r="F891"/>
      <c r="G891"/>
      <c r="K891"/>
      <c r="M891"/>
      <c r="N891"/>
      <c r="W891"/>
      <c r="X891"/>
      <c r="Y891"/>
      <c r="Z891"/>
    </row>
    <row r="892" spans="2:26" x14ac:dyDescent="0.3">
      <c r="B892" s="36" t="s">
        <v>591</v>
      </c>
      <c r="E892"/>
      <c r="F892"/>
      <c r="G892"/>
      <c r="K892"/>
      <c r="M892"/>
      <c r="N892"/>
      <c r="W892"/>
      <c r="X892"/>
      <c r="Y892"/>
      <c r="Z892"/>
    </row>
    <row r="893" spans="2:26" x14ac:dyDescent="0.3">
      <c r="B893" t="s">
        <v>592</v>
      </c>
      <c r="E893"/>
      <c r="F893"/>
      <c r="G893"/>
      <c r="K893"/>
      <c r="M893"/>
      <c r="N893"/>
      <c r="W893"/>
      <c r="X893"/>
      <c r="Y893"/>
      <c r="Z893"/>
    </row>
    <row r="894" spans="2:26" x14ac:dyDescent="0.3">
      <c r="B894" t="s">
        <v>593</v>
      </c>
      <c r="E894"/>
      <c r="F894"/>
      <c r="G894"/>
      <c r="K894"/>
      <c r="M894"/>
      <c r="N894"/>
      <c r="W894"/>
      <c r="X894"/>
      <c r="Y894"/>
      <c r="Z894"/>
    </row>
    <row r="895" spans="2:26" x14ac:dyDescent="0.3">
      <c r="B895" t="s">
        <v>483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484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508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509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485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14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486</v>
      </c>
      <c r="E901"/>
      <c r="F901"/>
      <c r="G901"/>
      <c r="K901"/>
      <c r="M901"/>
      <c r="N901"/>
      <c r="W901"/>
      <c r="X901"/>
      <c r="Y901"/>
      <c r="Z901"/>
    </row>
    <row r="905" spans="2:26" x14ac:dyDescent="0.3">
      <c r="B905" s="2" t="s">
        <v>588</v>
      </c>
      <c r="I905" t="str">
        <f>CONCATENATE("ALTER TABLE"," ",B905)</f>
        <v>ALTER TABLE TM_TEST_TRIAL_LIST</v>
      </c>
      <c r="J905" t="s">
        <v>293</v>
      </c>
      <c r="K905" s="26" t="str">
        <f>CONCATENATE(J905," VIEW ",B905," AS SELECT")</f>
        <v>create OR REPLACE VIEW TM_TEST_TRIAL_LIST AS SELECT</v>
      </c>
      <c r="N905" s="5" t="str">
        <f>CONCATENATE("CREATE TABLE ",B905," ","(")</f>
        <v>CREATE TABLE TM_TEST_TRIAL_LIST (</v>
      </c>
    </row>
    <row r="906" spans="2:26" ht="19.2" x14ac:dyDescent="0.45">
      <c r="B906" s="1" t="s">
        <v>2</v>
      </c>
      <c r="C906" s="1" t="s">
        <v>1</v>
      </c>
      <c r="D906" s="4">
        <v>30</v>
      </c>
      <c r="E906" s="24" t="s">
        <v>113</v>
      </c>
      <c r="I906" t="str">
        <f>I905</f>
        <v>ALTER TABLE TM_TEST_TRIAL_LIST</v>
      </c>
      <c r="K906" s="25" t="str">
        <f t="shared" ref="K906:K921" si="378">CONCATENATE(B906,",")</f>
        <v>ID,</v>
      </c>
      <c r="L906" s="12"/>
      <c r="M906" s="18" t="str">
        <f t="shared" ref="M906:M922" si="379">CONCATENATE(B906,",")</f>
        <v>ID,</v>
      </c>
      <c r="N906" s="5" t="str">
        <f>CONCATENATE(B906," ",C906,"(",D906,") ",E906," ,")</f>
        <v>ID VARCHAR(30) NOT NULL ,</v>
      </c>
      <c r="O906" s="1" t="s">
        <v>2</v>
      </c>
      <c r="P906" s="6"/>
      <c r="Q906" s="6"/>
      <c r="R906" s="6"/>
      <c r="S906" s="6"/>
      <c r="T906" s="6"/>
      <c r="U906" s="6"/>
      <c r="V906" s="6"/>
      <c r="W906" s="17" t="str">
        <f t="shared" ref="W906:W922" si="380">CONCATENATE(,LOWER(O906),UPPER(LEFT(P906,1)),LOWER(RIGHT(P906,LEN(P906)-IF(LEN(P906)&gt;0,1,LEN(P906)))),UPPER(LEFT(Q906,1)),LOWER(RIGHT(Q906,LEN(Q906)-IF(LEN(Q906)&gt;0,1,LEN(Q906)))),UPPER(LEFT(R906,1)),LOWER(RIGHT(R906,LEN(R906)-IF(LEN(R906)&gt;0,1,LEN(R906)))),UPPER(LEFT(S906,1)),LOWER(RIGHT(S906,LEN(S906)-IF(LEN(S906)&gt;0,1,LEN(S906)))),UPPER(LEFT(T906,1)),LOWER(RIGHT(T906,LEN(T906)-IF(LEN(T906)&gt;0,1,LEN(T906)))),UPPER(LEFT(U906,1)),LOWER(RIGHT(U906,LEN(U906)-IF(LEN(U906)&gt;0,1,LEN(U906)))),UPPER(LEFT(V906,1)),LOWER(RIGHT(V906,LEN(V906)-IF(LEN(V906)&gt;0,1,LEN(V906)))))</f>
        <v>id</v>
      </c>
      <c r="X906" s="3" t="str">
        <f t="shared" ref="X906:X922" si="381">CONCATENATE("""",W906,"""",":","""","""",",")</f>
        <v>"id":"",</v>
      </c>
      <c r="Y906" s="22" t="str">
        <f t="shared" ref="Y906:Y922" si="382">CONCATENATE("public static String ",,B906,,"=","""",W906,""";")</f>
        <v>public static String ID="id";</v>
      </c>
      <c r="Z906" s="7" t="str">
        <f t="shared" ref="Z906:Z922" si="383">CONCATENATE("private String ",W906,"=","""""",";")</f>
        <v>private String id="";</v>
      </c>
    </row>
    <row r="907" spans="2:26" ht="19.2" x14ac:dyDescent="0.45">
      <c r="B907" s="1" t="s">
        <v>3</v>
      </c>
      <c r="C907" s="1" t="s">
        <v>1</v>
      </c>
      <c r="D907" s="4">
        <v>10</v>
      </c>
      <c r="I907" t="str">
        <f>I906</f>
        <v>ALTER TABLE TM_TEST_TRIAL_LIST</v>
      </c>
      <c r="K907" s="25" t="str">
        <f t="shared" si="378"/>
        <v>STATUS,</v>
      </c>
      <c r="L907" s="12"/>
      <c r="M907" s="18" t="str">
        <f t="shared" si="379"/>
        <v>STATUS,</v>
      </c>
      <c r="N907" s="5" t="str">
        <f t="shared" ref="N907:N922" si="384">CONCATENATE(B907," ",C907,"(",D907,")",",")</f>
        <v>STATUS VARCHAR(10),</v>
      </c>
      <c r="O907" s="1" t="s">
        <v>3</v>
      </c>
      <c r="W907" s="17" t="str">
        <f t="shared" si="380"/>
        <v>status</v>
      </c>
      <c r="X907" s="3" t="str">
        <f t="shared" si="381"/>
        <v>"status":"",</v>
      </c>
      <c r="Y907" s="22" t="str">
        <f t="shared" si="382"/>
        <v>public static String STATUS="status";</v>
      </c>
      <c r="Z907" s="7" t="str">
        <f t="shared" si="383"/>
        <v>private String status="";</v>
      </c>
    </row>
    <row r="908" spans="2:26" ht="19.2" x14ac:dyDescent="0.45">
      <c r="B908" s="1" t="s">
        <v>4</v>
      </c>
      <c r="C908" s="1" t="s">
        <v>1</v>
      </c>
      <c r="D908" s="4">
        <v>30</v>
      </c>
      <c r="I908" t="str">
        <f>I907</f>
        <v>ALTER TABLE TM_TEST_TRIAL_LIST</v>
      </c>
      <c r="J908" t="str">
        <f t="shared" ref="J908:J922" si="385">CONCATENATE(LEFT(CONCATENATE(" ADD "," ",N908,";"),LEN(CONCATENATE(" ADD "," ",N908,";"))-2),";")</f>
        <v xml:space="preserve"> ADD  INSERT_DATE VARCHAR(30);</v>
      </c>
      <c r="K908" s="25" t="str">
        <f t="shared" si="378"/>
        <v>INSERT_DATE,</v>
      </c>
      <c r="L908" s="12"/>
      <c r="M908" s="18" t="str">
        <f t="shared" si="379"/>
        <v>INSERT_DATE,</v>
      </c>
      <c r="N908" s="5" t="str">
        <f t="shared" si="384"/>
        <v>INSERT_DATE VARCHAR(30),</v>
      </c>
      <c r="O908" s="1" t="s">
        <v>7</v>
      </c>
      <c r="P908" t="s">
        <v>8</v>
      </c>
      <c r="W908" s="17" t="str">
        <f t="shared" si="380"/>
        <v>insertDate</v>
      </c>
      <c r="X908" s="3" t="str">
        <f t="shared" si="381"/>
        <v>"insertDate":"",</v>
      </c>
      <c r="Y908" s="22" t="str">
        <f t="shared" si="382"/>
        <v>public static String INSERT_DATE="insertDate";</v>
      </c>
      <c r="Z908" s="7" t="str">
        <f t="shared" si="383"/>
        <v>private String insertDate="";</v>
      </c>
    </row>
    <row r="909" spans="2:26" ht="19.2" x14ac:dyDescent="0.45">
      <c r="B909" s="1" t="s">
        <v>5</v>
      </c>
      <c r="C909" s="1" t="s">
        <v>1</v>
      </c>
      <c r="D909" s="4">
        <v>30</v>
      </c>
      <c r="I909" t="str">
        <f>I908</f>
        <v>ALTER TABLE TM_TEST_TRIAL_LIST</v>
      </c>
      <c r="J909" t="str">
        <f t="shared" si="385"/>
        <v xml:space="preserve"> ADD  MODIFICATION_DATE VARCHAR(30);</v>
      </c>
      <c r="K909" s="25" t="str">
        <f t="shared" si="378"/>
        <v>MODIFICATION_DATE,</v>
      </c>
      <c r="L909" s="12"/>
      <c r="M909" s="18" t="str">
        <f t="shared" si="379"/>
        <v>MODIFICATION_DATE,</v>
      </c>
      <c r="N909" s="5" t="str">
        <f t="shared" si="384"/>
        <v>MODIFICATION_DATE VARCHAR(30),</v>
      </c>
      <c r="O909" s="1" t="s">
        <v>9</v>
      </c>
      <c r="P909" t="s">
        <v>8</v>
      </c>
      <c r="W909" s="17" t="str">
        <f t="shared" si="380"/>
        <v>modificationDate</v>
      </c>
      <c r="X909" s="3" t="str">
        <f t="shared" si="381"/>
        <v>"modificationDate":"",</v>
      </c>
      <c r="Y909" s="22" t="str">
        <f t="shared" si="382"/>
        <v>public static String MODIFICATION_DATE="modificationDate";</v>
      </c>
      <c r="Z909" s="7" t="str">
        <f t="shared" si="383"/>
        <v>private String modificationDate="";</v>
      </c>
    </row>
    <row r="910" spans="2:26" ht="19.2" x14ac:dyDescent="0.45">
      <c r="B910" s="1" t="s">
        <v>567</v>
      </c>
      <c r="C910" s="1" t="s">
        <v>1</v>
      </c>
      <c r="D910" s="4">
        <v>45</v>
      </c>
      <c r="I910" t="str">
        <f>I909</f>
        <v>ALTER TABLE TM_TEST_TRIAL_LIST</v>
      </c>
      <c r="J910" t="str">
        <f t="shared" si="385"/>
        <v xml:space="preserve"> ADD  FK_SCENARIO_ID VARCHAR(45);</v>
      </c>
      <c r="K910" s="25" t="str">
        <f t="shared" si="378"/>
        <v>FK_SCENARIO_ID,</v>
      </c>
      <c r="L910" s="12"/>
      <c r="M910" s="18" t="str">
        <f t="shared" si="379"/>
        <v>FK_SCENARIO_ID,</v>
      </c>
      <c r="N910" s="5" t="str">
        <f t="shared" si="384"/>
        <v>FK_SCENARIO_ID VARCHAR(45),</v>
      </c>
      <c r="O910" s="1" t="s">
        <v>10</v>
      </c>
      <c r="P910" t="s">
        <v>558</v>
      </c>
      <c r="Q910" t="s">
        <v>2</v>
      </c>
      <c r="W910" s="17" t="str">
        <f t="shared" si="380"/>
        <v>fkScenarioId</v>
      </c>
      <c r="X910" s="3" t="str">
        <f t="shared" si="381"/>
        <v>"fkScenarioId":"",</v>
      </c>
      <c r="Y910" s="22" t="str">
        <f t="shared" si="382"/>
        <v>public static String FK_SCENARIO_ID="fkScenarioId";</v>
      </c>
      <c r="Z910" s="7" t="str">
        <f t="shared" si="383"/>
        <v>private String fkScenarioId="";</v>
      </c>
    </row>
    <row r="911" spans="2:26" ht="19.2" x14ac:dyDescent="0.45">
      <c r="B911" s="1" t="s">
        <v>586</v>
      </c>
      <c r="C911" s="1" t="s">
        <v>1</v>
      </c>
      <c r="D911" s="4">
        <v>45</v>
      </c>
      <c r="I911" t="str">
        <f>I908</f>
        <v>ALTER TABLE TM_TEST_TRIAL_LIST</v>
      </c>
      <c r="J911" t="str">
        <f>CONCATENATE(LEFT(CONCATENATE(" ADD "," ",N911,";"),LEN(CONCATENATE(" ADD "," ",N911,";"))-2),";")</f>
        <v xml:space="preserve"> ADD  FK_CREATED_BY VARCHAR(45);</v>
      </c>
      <c r="K911" s="25" t="str">
        <f t="shared" si="378"/>
        <v>FK_CREATED_BY,</v>
      </c>
      <c r="L911" s="12"/>
      <c r="M911" s="18" t="str">
        <f>CONCATENATE(B911,",")</f>
        <v>FK_CREATED_BY,</v>
      </c>
      <c r="N911" s="5" t="str">
        <f>CONCATENATE(B911," ",C911,"(",D911,")",",")</f>
        <v>FK_CREATED_BY VARCHAR(45),</v>
      </c>
      <c r="O911" s="1" t="s">
        <v>10</v>
      </c>
      <c r="P911" t="s">
        <v>282</v>
      </c>
      <c r="Q911" t="s">
        <v>128</v>
      </c>
      <c r="W911" s="17" t="str">
        <f>CONCATENATE(,LOWER(O911),UPPER(LEFT(P911,1)),LOWER(RIGHT(P911,LEN(P911)-IF(LEN(P911)&gt;0,1,LEN(P911)))),UPPER(LEFT(Q911,1)),LOWER(RIGHT(Q911,LEN(Q911)-IF(LEN(Q911)&gt;0,1,LEN(Q911)))),UPPER(LEFT(R911,1)),LOWER(RIGHT(R911,LEN(R911)-IF(LEN(R911)&gt;0,1,LEN(R911)))),UPPER(LEFT(S911,1)),LOWER(RIGHT(S911,LEN(S911)-IF(LEN(S911)&gt;0,1,LEN(S911)))),UPPER(LEFT(T911,1)),LOWER(RIGHT(T911,LEN(T911)-IF(LEN(T911)&gt;0,1,LEN(T911)))),UPPER(LEFT(U911,1)),LOWER(RIGHT(U911,LEN(U911)-IF(LEN(U911)&gt;0,1,LEN(U911)))),UPPER(LEFT(V911,1)),LOWER(RIGHT(V911,LEN(V911)-IF(LEN(V911)&gt;0,1,LEN(V911)))))</f>
        <v>fkCreatedBy</v>
      </c>
      <c r="X911" s="3" t="str">
        <f>CONCATENATE("""",W911,"""",":","""","""",",")</f>
        <v>"fkCreatedBy":"",</v>
      </c>
      <c r="Y911" s="22" t="str">
        <f>CONCATENATE("public static String ",,B911,,"=","""",W911,""";")</f>
        <v>public static String FK_CREATED_BY="fkCreatedBy";</v>
      </c>
      <c r="Z911" s="7" t="str">
        <f>CONCATENATE("private String ",W911,"=","""""",";")</f>
        <v>private String fkCreatedBy="";</v>
      </c>
    </row>
    <row r="912" spans="2:26" ht="26.4" x14ac:dyDescent="0.45">
      <c r="B912" s="1" t="s">
        <v>339</v>
      </c>
      <c r="C912" s="1" t="s">
        <v>1</v>
      </c>
      <c r="D912" s="4">
        <v>45</v>
      </c>
      <c r="I912" t="str">
        <f>I908</f>
        <v>ALTER TABLE TM_TEST_TRIAL_LIST</v>
      </c>
      <c r="J912" t="str">
        <f>CONCATENATE(LEFT(CONCATENATE(" ADD "," ",N912,";"),LEN(CONCATENATE(" ADD "," ",N912,";"))-2),";")</f>
        <v xml:space="preserve"> ADD  CREATED_BY_NAME VARCHAR(45);</v>
      </c>
      <c r="K912" s="25" t="s">
        <v>587</v>
      </c>
      <c r="L912" s="12"/>
      <c r="M912" s="18" t="str">
        <f>CONCATENATE(B912,",")</f>
        <v>CREATED_BY_NAME,</v>
      </c>
      <c r="N912" s="5" t="str">
        <f>CONCATENATE(B912," ",C912,"(",D912,")",",")</f>
        <v>CREATED_BY_NAME VARCHAR(45),</v>
      </c>
      <c r="O912" s="1" t="s">
        <v>282</v>
      </c>
      <c r="P912" t="s">
        <v>128</v>
      </c>
      <c r="Q912" t="s">
        <v>0</v>
      </c>
      <c r="W912" s="17" t="str">
        <f>CONCATENATE(,LOWER(O912),UPPER(LEFT(P912,1)),LOWER(RIGHT(P912,LEN(P912)-IF(LEN(P912)&gt;0,1,LEN(P912)))),UPPER(LEFT(Q912,1)),LOWER(RIGHT(Q912,LEN(Q912)-IF(LEN(Q912)&gt;0,1,LEN(Q912)))),UPPER(LEFT(R912,1)),LOWER(RIGHT(R912,LEN(R912)-IF(LEN(R912)&gt;0,1,LEN(R912)))),UPPER(LEFT(S912,1)),LOWER(RIGHT(S912,LEN(S912)-IF(LEN(S912)&gt;0,1,LEN(S912)))),UPPER(LEFT(T912,1)),LOWER(RIGHT(T912,LEN(T912)-IF(LEN(T912)&gt;0,1,LEN(T912)))),UPPER(LEFT(U912,1)),LOWER(RIGHT(U912,LEN(U912)-IF(LEN(U912)&gt;0,1,LEN(U912)))),UPPER(LEFT(V912,1)),LOWER(RIGHT(V912,LEN(V912)-IF(LEN(V912)&gt;0,1,LEN(V912)))))</f>
        <v>createdByName</v>
      </c>
      <c r="X912" s="3" t="str">
        <f>CONCATENATE("""",W912,"""",":","""","""",",")</f>
        <v>"createdByName":"",</v>
      </c>
      <c r="Y912" s="22" t="str">
        <f>CONCATENATE("public static String ",,B912,,"=","""",W912,""";")</f>
        <v>public static String CREATED_BY_NAME="createdByName";</v>
      </c>
      <c r="Z912" s="7" t="str">
        <f>CONCATENATE("private String ",W912,"=","""""",";")</f>
        <v>private String createdByName="";</v>
      </c>
    </row>
    <row r="913" spans="2:26" ht="19.2" x14ac:dyDescent="0.45">
      <c r="B913" s="1" t="s">
        <v>589</v>
      </c>
      <c r="C913" s="1" t="s">
        <v>1</v>
      </c>
      <c r="D913" s="4">
        <v>45</v>
      </c>
      <c r="I913" t="str">
        <f>I909</f>
        <v>ALTER TABLE TM_TEST_TRIAL_LIST</v>
      </c>
      <c r="J913" t="str">
        <f t="shared" si="385"/>
        <v xml:space="preserve"> ADD  CREATED_BY_AVATAR VARCHAR(45);</v>
      </c>
      <c r="K913" s="25" t="s">
        <v>590</v>
      </c>
      <c r="L913" s="12"/>
      <c r="M913" s="18" t="str">
        <f t="shared" si="379"/>
        <v>CREATED_BY_AVATAR,</v>
      </c>
      <c r="N913" s="5" t="str">
        <f t="shared" si="384"/>
        <v>CREATED_BY_AVATAR VARCHAR(45),</v>
      </c>
      <c r="O913" s="1" t="s">
        <v>282</v>
      </c>
      <c r="P913" t="s">
        <v>128</v>
      </c>
      <c r="Q913" t="s">
        <v>372</v>
      </c>
      <c r="W913" s="17" t="str">
        <f t="shared" si="380"/>
        <v>createdByAvatar</v>
      </c>
      <c r="X913" s="3" t="str">
        <f t="shared" si="381"/>
        <v>"createdByAvatar":"",</v>
      </c>
      <c r="Y913" s="22" t="str">
        <f t="shared" si="382"/>
        <v>public static String CREATED_BY_AVATAR="createdByAvatar";</v>
      </c>
      <c r="Z913" s="7" t="str">
        <f t="shared" si="383"/>
        <v>private String createdByAvatar="";</v>
      </c>
    </row>
    <row r="914" spans="2:26" ht="19.2" x14ac:dyDescent="0.45">
      <c r="B914" s="1" t="s">
        <v>568</v>
      </c>
      <c r="C914" s="1" t="s">
        <v>1</v>
      </c>
      <c r="D914" s="4">
        <v>45</v>
      </c>
      <c r="I914">
        <f>I897</f>
        <v>0</v>
      </c>
      <c r="J914" t="str">
        <f t="shared" si="385"/>
        <v xml:space="preserve"> ADD  TRIAL_DATE VARCHAR(45);</v>
      </c>
      <c r="K914" s="25" t="str">
        <f t="shared" si="378"/>
        <v>TRIAL_DATE,</v>
      </c>
      <c r="L914" s="12"/>
      <c r="M914" s="18" t="str">
        <f t="shared" si="379"/>
        <v>TRIAL_DATE,</v>
      </c>
      <c r="N914" s="5" t="str">
        <f t="shared" si="384"/>
        <v>TRIAL_DATE VARCHAR(45),</v>
      </c>
      <c r="O914" s="1" t="s">
        <v>572</v>
      </c>
      <c r="P914" t="s">
        <v>8</v>
      </c>
      <c r="W914" s="17" t="str">
        <f t="shared" si="380"/>
        <v>trialDate</v>
      </c>
      <c r="X914" s="3" t="str">
        <f t="shared" si="381"/>
        <v>"trialDate":"",</v>
      </c>
      <c r="Y914" s="22" t="str">
        <f t="shared" si="382"/>
        <v>public static String TRIAL_DATE="trialDate";</v>
      </c>
      <c r="Z914" s="7" t="str">
        <f t="shared" si="383"/>
        <v>private String trialDate="";</v>
      </c>
    </row>
    <row r="915" spans="2:26" ht="19.2" x14ac:dyDescent="0.45">
      <c r="B915" s="1" t="s">
        <v>569</v>
      </c>
      <c r="C915" s="1" t="s">
        <v>1</v>
      </c>
      <c r="D915" s="4">
        <v>45</v>
      </c>
      <c r="I915" t="str">
        <f>I716</f>
        <v>ALTER TABLE TM_REL_BACKLOG_AND_LABEL</v>
      </c>
      <c r="J915" t="str">
        <f t="shared" si="385"/>
        <v xml:space="preserve"> ADD  TRIAL_TIME VARCHAR(45);</v>
      </c>
      <c r="K915" s="25" t="str">
        <f t="shared" si="378"/>
        <v>TRIAL_TIME,</v>
      </c>
      <c r="L915" s="12"/>
      <c r="M915" s="18" t="str">
        <f t="shared" si="379"/>
        <v>TRIAL_TIME,</v>
      </c>
      <c r="N915" s="5" t="str">
        <f t="shared" si="384"/>
        <v>TRIAL_TIME VARCHAR(45),</v>
      </c>
      <c r="O915" s="1" t="s">
        <v>572</v>
      </c>
      <c r="P915" t="s">
        <v>133</v>
      </c>
      <c r="W915" s="17" t="str">
        <f t="shared" si="380"/>
        <v>trialTime</v>
      </c>
      <c r="X915" s="3" t="str">
        <f t="shared" si="381"/>
        <v>"trialTime":"",</v>
      </c>
      <c r="Y915" s="22" t="str">
        <f t="shared" si="382"/>
        <v>public static String TRIAL_TIME="trialTime";</v>
      </c>
      <c r="Z915" s="7" t="str">
        <f t="shared" si="383"/>
        <v>private String trialTime="";</v>
      </c>
    </row>
    <row r="916" spans="2:26" ht="19.2" x14ac:dyDescent="0.45">
      <c r="B916" s="1" t="s">
        <v>570</v>
      </c>
      <c r="C916" s="1" t="s">
        <v>1</v>
      </c>
      <c r="D916" s="4">
        <v>555</v>
      </c>
      <c r="I916">
        <f>I899</f>
        <v>0</v>
      </c>
      <c r="J916" t="str">
        <f t="shared" si="385"/>
        <v xml:space="preserve"> ADD  ACTUAL_RESULT VARCHAR(555);</v>
      </c>
      <c r="K916" s="25" t="str">
        <f t="shared" si="378"/>
        <v>ACTUAL_RESULT,</v>
      </c>
      <c r="L916" s="12"/>
      <c r="M916" s="18" t="str">
        <f t="shared" si="379"/>
        <v>ACTUAL_RESULT,</v>
      </c>
      <c r="N916" s="5" t="str">
        <f t="shared" si="384"/>
        <v>ACTUAL_RESULT VARCHAR(555),</v>
      </c>
      <c r="O916" s="1" t="s">
        <v>573</v>
      </c>
      <c r="P916" t="s">
        <v>563</v>
      </c>
      <c r="W916" s="17" t="str">
        <f t="shared" si="380"/>
        <v>actualResult</v>
      </c>
      <c r="X916" s="3" t="str">
        <f t="shared" si="381"/>
        <v>"actualResult":"",</v>
      </c>
      <c r="Y916" s="22" t="str">
        <f t="shared" si="382"/>
        <v>public static String ACTUAL_RESULT="actualResult";</v>
      </c>
      <c r="Z916" s="7" t="str">
        <f t="shared" si="383"/>
        <v>private String actualResult="";</v>
      </c>
    </row>
    <row r="917" spans="2:26" ht="19.2" x14ac:dyDescent="0.45">
      <c r="B917" s="1" t="s">
        <v>571</v>
      </c>
      <c r="C917" s="1" t="s">
        <v>1</v>
      </c>
      <c r="D917" s="4">
        <v>44</v>
      </c>
      <c r="I917" t="str">
        <f>I714</f>
        <v>ALTER TABLE TM_REL_BACKLOG_AND_LABEL</v>
      </c>
      <c r="J917" t="str">
        <f t="shared" si="385"/>
        <v xml:space="preserve"> ADD  TRIAL_STATUS VARCHAR(44);</v>
      </c>
      <c r="K917" s="25" t="str">
        <f t="shared" si="378"/>
        <v>TRIAL_STATUS,</v>
      </c>
      <c r="L917" s="12"/>
      <c r="M917" s="18" t="str">
        <f t="shared" si="379"/>
        <v>TRIAL_STATUS,</v>
      </c>
      <c r="N917" s="5" t="str">
        <f t="shared" si="384"/>
        <v>TRIAL_STATUS VARCHAR(44),</v>
      </c>
      <c r="O917" s="1" t="s">
        <v>572</v>
      </c>
      <c r="P917" t="s">
        <v>3</v>
      </c>
      <c r="W917" s="17" t="str">
        <f t="shared" si="380"/>
        <v>trialStatus</v>
      </c>
      <c r="X917" s="3" t="str">
        <f t="shared" si="381"/>
        <v>"trialStatus":"",</v>
      </c>
      <c r="Y917" s="22" t="str">
        <f t="shared" si="382"/>
        <v>public static String TRIAL_STATUS="trialStatus";</v>
      </c>
      <c r="Z917" s="7" t="str">
        <f t="shared" si="383"/>
        <v>private String trialStatus="";</v>
      </c>
    </row>
    <row r="918" spans="2:26" ht="19.2" x14ac:dyDescent="0.45">
      <c r="B918" s="1" t="s">
        <v>374</v>
      </c>
      <c r="C918" s="1" t="s">
        <v>1</v>
      </c>
      <c r="D918" s="4">
        <v>555</v>
      </c>
      <c r="I918" t="str">
        <f>I716</f>
        <v>ALTER TABLE TM_REL_BACKLOG_AND_LABEL</v>
      </c>
      <c r="J918" t="str">
        <f t="shared" si="385"/>
        <v xml:space="preserve"> ADD  FILE_NAME VARCHAR(555);</v>
      </c>
      <c r="K918" s="25" t="str">
        <f t="shared" si="378"/>
        <v>FILE_NAME,</v>
      </c>
      <c r="L918" s="12"/>
      <c r="M918" s="18" t="str">
        <f t="shared" si="379"/>
        <v>FILE_NAME,</v>
      </c>
      <c r="N918" s="5" t="str">
        <f t="shared" si="384"/>
        <v>FILE_NAME VARCHAR(555),</v>
      </c>
      <c r="O918" s="1" t="s">
        <v>324</v>
      </c>
      <c r="P918" t="s">
        <v>0</v>
      </c>
      <c r="W918" s="17" t="str">
        <f t="shared" si="380"/>
        <v>fileName</v>
      </c>
      <c r="X918" s="3" t="str">
        <f t="shared" si="381"/>
        <v>"fileName":"",</v>
      </c>
      <c r="Y918" s="22" t="str">
        <f t="shared" si="382"/>
        <v>public static String FILE_NAME="fileName";</v>
      </c>
      <c r="Z918" s="7" t="str">
        <f t="shared" si="383"/>
        <v>private String fileName="";</v>
      </c>
    </row>
    <row r="919" spans="2:26" ht="19.2" x14ac:dyDescent="0.45">
      <c r="B919" s="1" t="s">
        <v>367</v>
      </c>
      <c r="C919" s="1" t="s">
        <v>1</v>
      </c>
      <c r="D919" s="4">
        <v>44</v>
      </c>
      <c r="I919">
        <f>I720</f>
        <v>0</v>
      </c>
      <c r="J919" t="str">
        <f t="shared" si="385"/>
        <v xml:space="preserve"> ADD  FK_BACKLOG_ID VARCHAR(44);</v>
      </c>
      <c r="K919" s="25" t="str">
        <f t="shared" si="378"/>
        <v>FK_BACKLOG_ID,</v>
      </c>
      <c r="L919" s="12"/>
      <c r="M919" s="18" t="str">
        <f t="shared" si="379"/>
        <v>FK_BACKLOG_ID,</v>
      </c>
      <c r="N919" s="5" t="str">
        <f t="shared" si="384"/>
        <v>FK_BACKLOG_ID VARCHAR(44),</v>
      </c>
      <c r="O919" s="1" t="s">
        <v>10</v>
      </c>
      <c r="P919" t="s">
        <v>354</v>
      </c>
      <c r="Q919" t="s">
        <v>2</v>
      </c>
      <c r="W919" s="17" t="str">
        <f t="shared" si="380"/>
        <v>fkBacklogId</v>
      </c>
      <c r="X919" s="3" t="str">
        <f t="shared" si="381"/>
        <v>"fkBacklogId":"",</v>
      </c>
      <c r="Y919" s="22" t="str">
        <f t="shared" si="382"/>
        <v>public static String FK_BACKLOG_ID="fkBacklogId";</v>
      </c>
      <c r="Z919" s="7" t="str">
        <f t="shared" si="383"/>
        <v>private String fkBacklogId="";</v>
      </c>
    </row>
    <row r="920" spans="2:26" ht="19.2" x14ac:dyDescent="0.45">
      <c r="B920" s="1" t="s">
        <v>318</v>
      </c>
      <c r="C920" s="1" t="s">
        <v>1</v>
      </c>
      <c r="D920" s="4">
        <v>44</v>
      </c>
      <c r="I920">
        <f>I721</f>
        <v>0</v>
      </c>
      <c r="J920" t="str">
        <f t="shared" si="385"/>
        <v xml:space="preserve"> ADD  FK_TASK_ID VARCHAR(44);</v>
      </c>
      <c r="K920" s="25" t="str">
        <f t="shared" si="378"/>
        <v>FK_TASK_ID,</v>
      </c>
      <c r="L920" s="12"/>
      <c r="M920" s="18" t="str">
        <f t="shared" si="379"/>
        <v>FK_TASK_ID,</v>
      </c>
      <c r="N920" s="5" t="str">
        <f t="shared" si="384"/>
        <v>FK_TASK_ID VARCHAR(44),</v>
      </c>
      <c r="O920" s="1" t="s">
        <v>10</v>
      </c>
      <c r="P920" t="s">
        <v>311</v>
      </c>
      <c r="Q920" t="s">
        <v>2</v>
      </c>
      <c r="W920" s="17" t="str">
        <f t="shared" si="380"/>
        <v>fkTaskId</v>
      </c>
      <c r="X920" s="3" t="str">
        <f t="shared" si="381"/>
        <v>"fkTaskId":"",</v>
      </c>
      <c r="Y920" s="22" t="str">
        <f t="shared" si="382"/>
        <v>public static String FK_TASK_ID="fkTaskId";</v>
      </c>
      <c r="Z920" s="7" t="str">
        <f t="shared" si="383"/>
        <v>private String fkTaskId="";</v>
      </c>
    </row>
    <row r="921" spans="2:26" ht="19.2" x14ac:dyDescent="0.45">
      <c r="B921" s="1" t="s">
        <v>576</v>
      </c>
      <c r="C921" s="1" t="s">
        <v>1</v>
      </c>
      <c r="D921" s="4">
        <v>44</v>
      </c>
      <c r="I921" t="str">
        <f>I717</f>
        <v>ALTER TABLE TM_REL_BACKLOG_AND_LABEL</v>
      </c>
      <c r="J921" t="str">
        <f t="shared" si="385"/>
        <v xml:space="preserve"> ADD  IS_NOTIFIED_AS_BUG VARCHAR(44);</v>
      </c>
      <c r="K921" s="25" t="str">
        <f t="shared" si="378"/>
        <v>IS_NOTIFIED_AS_BUG,</v>
      </c>
      <c r="L921" s="12"/>
      <c r="M921" s="18" t="str">
        <f t="shared" si="379"/>
        <v>IS_NOTIFIED_AS_BUG,</v>
      </c>
      <c r="N921" s="5" t="str">
        <f t="shared" si="384"/>
        <v>IS_NOTIFIED_AS_BUG VARCHAR(44),</v>
      </c>
      <c r="O921" s="1" t="s">
        <v>112</v>
      </c>
      <c r="P921" t="s">
        <v>574</v>
      </c>
      <c r="Q921" t="s">
        <v>575</v>
      </c>
      <c r="R921" t="s">
        <v>409</v>
      </c>
      <c r="W921" s="17" t="str">
        <f t="shared" si="380"/>
        <v>isNotifiedAsBug</v>
      </c>
      <c r="X921" s="3" t="str">
        <f t="shared" si="381"/>
        <v>"isNotifiedAsBug":"",</v>
      </c>
      <c r="Y921" s="22" t="str">
        <f t="shared" si="382"/>
        <v>public static String IS_NOTIFIED_AS_BUG="isNotifiedAsBug";</v>
      </c>
      <c r="Z921" s="7" t="str">
        <f t="shared" si="383"/>
        <v>private String isNotifiedAsBug="";</v>
      </c>
    </row>
    <row r="922" spans="2:26" ht="19.2" x14ac:dyDescent="0.45">
      <c r="B922" s="1" t="s">
        <v>14</v>
      </c>
      <c r="C922" s="1" t="s">
        <v>1</v>
      </c>
      <c r="D922" s="4">
        <v>555</v>
      </c>
      <c r="I922">
        <f>I718</f>
        <v>0</v>
      </c>
      <c r="J922" t="str">
        <f t="shared" si="385"/>
        <v xml:space="preserve"> ADD  DESCRIPTION VARCHAR(555);</v>
      </c>
      <c r="K922" s="25" t="str">
        <f>CONCATENATE(B922,"")</f>
        <v>DESCRIPTION</v>
      </c>
      <c r="L922" s="12"/>
      <c r="M922" s="18" t="str">
        <f t="shared" si="379"/>
        <v>DESCRIPTION,</v>
      </c>
      <c r="N922" s="5" t="str">
        <f t="shared" si="384"/>
        <v>DESCRIPTION VARCHAR(555),</v>
      </c>
      <c r="O922" s="1" t="s">
        <v>14</v>
      </c>
      <c r="W922" s="17" t="str">
        <f t="shared" si="380"/>
        <v>description</v>
      </c>
      <c r="X922" s="3" t="str">
        <f t="shared" si="381"/>
        <v>"description":"",</v>
      </c>
      <c r="Y922" s="22" t="str">
        <f t="shared" si="382"/>
        <v>public static String DESCRIPTION="description";</v>
      </c>
      <c r="Z922" s="7" t="str">
        <f t="shared" si="383"/>
        <v>private String description="";</v>
      </c>
    </row>
    <row r="923" spans="2:26" ht="19.2" x14ac:dyDescent="0.45">
      <c r="C923" s="1"/>
      <c r="D923" s="8"/>
      <c r="K923" s="29" t="str">
        <f>CONCATENATE(" FROM ",LEFT(B905,LEN(B905)-5)," T")</f>
        <v xml:space="preserve"> FROM TM_TEST_TRIAL T</v>
      </c>
      <c r="M923" s="18"/>
      <c r="N923" s="33" t="s">
        <v>130</v>
      </c>
      <c r="O923" s="1"/>
      <c r="W923" s="17"/>
    </row>
    <row r="924" spans="2:26" ht="19.2" x14ac:dyDescent="0.45">
      <c r="C924" s="14"/>
      <c r="D924" s="9"/>
      <c r="K924" s="29"/>
      <c r="M924" s="20"/>
      <c r="N924" s="33"/>
      <c r="O924" s="14"/>
      <c r="W924" s="17"/>
    </row>
    <row r="925" spans="2:26" x14ac:dyDescent="0.3">
      <c r="B925" s="2" t="s">
        <v>687</v>
      </c>
      <c r="I925" t="str">
        <f>CONCATENATE("ALTER TABLE"," ",B925)</f>
        <v>ALTER TABLE TM_CHANGE_REQ_LABEL</v>
      </c>
      <c r="K925" s="25"/>
      <c r="N925" s="5" t="str">
        <f>CONCATENATE("CREATE TABLE ",B925," ","(")</f>
        <v>CREATE TABLE TM_CHANGE_REQ_LABEL (</v>
      </c>
    </row>
    <row r="926" spans="2:26" ht="19.2" x14ac:dyDescent="0.45">
      <c r="B926" s="1" t="s">
        <v>2</v>
      </c>
      <c r="C926" s="1" t="s">
        <v>1</v>
      </c>
      <c r="D926" s="4">
        <v>30</v>
      </c>
      <c r="E926" s="24" t="s">
        <v>113</v>
      </c>
      <c r="I926" t="str">
        <f>I925</f>
        <v>ALTER TABLE TM_CHANGE_REQ_LABEL</v>
      </c>
      <c r="L926" s="12"/>
      <c r="M926" s="18" t="str">
        <f t="shared" ref="M926:M937" si="386">CONCATENATE(B926,",")</f>
        <v>ID,</v>
      </c>
      <c r="N926" s="5" t="str">
        <f>CONCATENATE(B926," ",C926,"(",D926,") ",E926," ,")</f>
        <v>ID VARCHAR(30) NOT NULL ,</v>
      </c>
      <c r="O926" s="1" t="s">
        <v>2</v>
      </c>
      <c r="P926" s="6"/>
      <c r="Q926" s="6"/>
      <c r="R926" s="6"/>
      <c r="S926" s="6"/>
      <c r="T926" s="6"/>
      <c r="U926" s="6"/>
      <c r="V926" s="6"/>
      <c r="W926" s="17" t="str">
        <f t="shared" ref="W926:W937" si="387">CONCATENATE(,LOWER(O926),UPPER(LEFT(P926,1)),LOWER(RIGHT(P926,LEN(P926)-IF(LEN(P926)&gt;0,1,LEN(P926)))),UPPER(LEFT(Q926,1)),LOWER(RIGHT(Q926,LEN(Q926)-IF(LEN(Q926)&gt;0,1,LEN(Q926)))),UPPER(LEFT(R926,1)),LOWER(RIGHT(R926,LEN(R926)-IF(LEN(R926)&gt;0,1,LEN(R926)))),UPPER(LEFT(S926,1)),LOWER(RIGHT(S926,LEN(S926)-IF(LEN(S926)&gt;0,1,LEN(S926)))),UPPER(LEFT(T926,1)),LOWER(RIGHT(T926,LEN(T926)-IF(LEN(T926)&gt;0,1,LEN(T926)))),UPPER(LEFT(U926,1)),LOWER(RIGHT(U926,LEN(U926)-IF(LEN(U926)&gt;0,1,LEN(U926)))),UPPER(LEFT(V926,1)),LOWER(RIGHT(V926,LEN(V926)-IF(LEN(V926)&gt;0,1,LEN(V926)))))</f>
        <v>id</v>
      </c>
      <c r="X926" s="3" t="str">
        <f t="shared" ref="X926:X937" si="388">CONCATENATE("""",W926,"""",":","""","""",",")</f>
        <v>"id":"",</v>
      </c>
      <c r="Y926" s="22" t="str">
        <f t="shared" ref="Y926:Y937" si="389">CONCATENATE("public static String ",,B926,,"=","""",W926,""";")</f>
        <v>public static String ID="id";</v>
      </c>
      <c r="Z926" s="7" t="str">
        <f t="shared" ref="Z926:Z937" si="390">CONCATENATE("private String ",W926,"=","""""",";")</f>
        <v>private String id="";</v>
      </c>
    </row>
    <row r="927" spans="2:26" ht="19.2" x14ac:dyDescent="0.45">
      <c r="B927" s="1" t="s">
        <v>3</v>
      </c>
      <c r="C927" s="1" t="s">
        <v>1</v>
      </c>
      <c r="D927" s="4">
        <v>10</v>
      </c>
      <c r="I927" t="str">
        <f>I926</f>
        <v>ALTER TABLE TM_CHANGE_REQ_LABEL</v>
      </c>
      <c r="K927" s="21" t="s">
        <v>436</v>
      </c>
      <c r="L927" s="12"/>
      <c r="M927" s="18" t="str">
        <f t="shared" si="386"/>
        <v>STATUS,</v>
      </c>
      <c r="N927" s="5" t="str">
        <f t="shared" ref="N927:N937" si="391">CONCATENATE(B927," ",C927,"(",D927,")",",")</f>
        <v>STATUS VARCHAR(10),</v>
      </c>
      <c r="O927" s="1" t="s">
        <v>3</v>
      </c>
      <c r="W927" s="17" t="str">
        <f t="shared" si="387"/>
        <v>status</v>
      </c>
      <c r="X927" s="3" t="str">
        <f t="shared" si="388"/>
        <v>"status":"",</v>
      </c>
      <c r="Y927" s="22" t="str">
        <f t="shared" si="389"/>
        <v>public static String STATUS="status";</v>
      </c>
      <c r="Z927" s="7" t="str">
        <f t="shared" si="390"/>
        <v>private String status="";</v>
      </c>
    </row>
    <row r="928" spans="2:26" ht="19.2" x14ac:dyDescent="0.45">
      <c r="B928" s="1" t="s">
        <v>4</v>
      </c>
      <c r="C928" s="1" t="s">
        <v>1</v>
      </c>
      <c r="D928" s="4">
        <v>30</v>
      </c>
      <c r="I928" t="str">
        <f>I927</f>
        <v>ALTER TABLE TM_CHANGE_REQ_LABEL</v>
      </c>
      <c r="J928" t="str">
        <f t="shared" ref="J928:J937" si="392">CONCATENATE(LEFT(CONCATENATE(" ADD "," ",N928,";"),LEN(CONCATENATE(" ADD "," ",N928,";"))-2),";")</f>
        <v xml:space="preserve"> ADD  INSERT_DATE VARCHAR(30);</v>
      </c>
      <c r="K928" s="21" t="str">
        <f t="shared" ref="K928:K937" si="393">CONCATENATE(LEFT(CONCATENATE("  ALTER COLUMN  "," ",N928,";"),LEN(CONCATENATE("  ALTER COLUMN  "," ",N928,";"))-2),";")</f>
        <v xml:space="preserve">  ALTER COLUMN   INSERT_DATE VARCHAR(30);</v>
      </c>
      <c r="L928" s="12"/>
      <c r="M928" s="18" t="str">
        <f t="shared" si="386"/>
        <v>INSERT_DATE,</v>
      </c>
      <c r="N928" s="5" t="str">
        <f t="shared" si="391"/>
        <v>INSERT_DATE VARCHAR(30),</v>
      </c>
      <c r="O928" s="1" t="s">
        <v>7</v>
      </c>
      <c r="P928" t="s">
        <v>8</v>
      </c>
      <c r="W928" s="17" t="str">
        <f t="shared" si="387"/>
        <v>insertDate</v>
      </c>
      <c r="X928" s="3" t="str">
        <f t="shared" si="388"/>
        <v>"insertDate":"",</v>
      </c>
      <c r="Y928" s="22" t="str">
        <f t="shared" si="389"/>
        <v>public static String INSERT_DATE="insertDate";</v>
      </c>
      <c r="Z928" s="7" t="str">
        <f t="shared" si="390"/>
        <v>private String insertDate="";</v>
      </c>
    </row>
    <row r="929" spans="2:26" ht="19.2" x14ac:dyDescent="0.45">
      <c r="B929" s="1" t="s">
        <v>5</v>
      </c>
      <c r="C929" s="1" t="s">
        <v>1</v>
      </c>
      <c r="D929" s="4">
        <v>30</v>
      </c>
      <c r="I929" t="str">
        <f>I928</f>
        <v>ALTER TABLE TM_CHANGE_REQ_LABEL</v>
      </c>
      <c r="J929" t="str">
        <f t="shared" si="392"/>
        <v xml:space="preserve"> ADD  MODIFICATION_DATE VARCHAR(30);</v>
      </c>
      <c r="K929" s="21" t="str">
        <f t="shared" si="393"/>
        <v xml:space="preserve">  ALTER COLUMN   MODIFICATION_DATE VARCHAR(30);</v>
      </c>
      <c r="L929" s="12"/>
      <c r="M929" s="18" t="str">
        <f t="shared" si="386"/>
        <v>MODIFICATION_DATE,</v>
      </c>
      <c r="N929" s="5" t="str">
        <f t="shared" si="391"/>
        <v>MODIFICATION_DATE VARCHAR(30),</v>
      </c>
      <c r="O929" s="1" t="s">
        <v>9</v>
      </c>
      <c r="P929" t="s">
        <v>8</v>
      </c>
      <c r="W929" s="17" t="str">
        <f t="shared" si="387"/>
        <v>modificationDate</v>
      </c>
      <c r="X929" s="3" t="str">
        <f t="shared" si="388"/>
        <v>"modificationDate":"",</v>
      </c>
      <c r="Y929" s="22" t="str">
        <f t="shared" si="389"/>
        <v>public static String MODIFICATION_DATE="modificationDate";</v>
      </c>
      <c r="Z929" s="7" t="str">
        <f t="shared" si="390"/>
        <v>private String modificationDate="";</v>
      </c>
    </row>
    <row r="930" spans="2:26" ht="19.2" x14ac:dyDescent="0.45">
      <c r="B930" s="1" t="s">
        <v>274</v>
      </c>
      <c r="C930" s="1" t="s">
        <v>1</v>
      </c>
      <c r="D930" s="4">
        <v>45</v>
      </c>
      <c r="I930" t="str">
        <f>I929</f>
        <v>ALTER TABLE TM_CHANGE_REQ_LABEL</v>
      </c>
      <c r="J930" t="str">
        <f t="shared" si="392"/>
        <v xml:space="preserve"> ADD  FK_PROJECT_ID VARCHAR(45);</v>
      </c>
      <c r="K930" s="21" t="str">
        <f t="shared" si="393"/>
        <v xml:space="preserve">  ALTER COLUMN   FK_PROJECT_ID VARCHAR(45);</v>
      </c>
      <c r="L930" s="12"/>
      <c r="M930" s="18" t="str">
        <f t="shared" si="386"/>
        <v>FK_PROJECT_ID,</v>
      </c>
      <c r="N930" s="5" t="str">
        <f t="shared" si="391"/>
        <v>FK_PROJECT_ID VARCHAR(45),</v>
      </c>
      <c r="O930" s="1" t="s">
        <v>10</v>
      </c>
      <c r="P930" t="s">
        <v>288</v>
      </c>
      <c r="Q930" t="s">
        <v>2</v>
      </c>
      <c r="W930" s="17" t="str">
        <f t="shared" si="387"/>
        <v>fkProjectId</v>
      </c>
      <c r="X930" s="3" t="str">
        <f t="shared" si="388"/>
        <v>"fkProjectId":"",</v>
      </c>
      <c r="Y930" s="22" t="str">
        <f t="shared" si="389"/>
        <v>public static String FK_PROJECT_ID="fkProjectId";</v>
      </c>
      <c r="Z930" s="7" t="str">
        <f t="shared" si="390"/>
        <v>private String fkProjectId="";</v>
      </c>
    </row>
    <row r="931" spans="2:26" ht="19.2" x14ac:dyDescent="0.45">
      <c r="B931" s="1" t="s">
        <v>367</v>
      </c>
      <c r="C931" s="1" t="s">
        <v>1</v>
      </c>
      <c r="D931" s="4">
        <v>45</v>
      </c>
      <c r="I931" t="str">
        <f>I929</f>
        <v>ALTER TABLE TM_CHANGE_REQ_LABEL</v>
      </c>
      <c r="J931" t="str">
        <f t="shared" si="392"/>
        <v xml:space="preserve"> ADD  FK_BACKLOG_ID VARCHAR(45);</v>
      </c>
      <c r="K931" s="21" t="str">
        <f t="shared" si="393"/>
        <v xml:space="preserve">  ALTER COLUMN   FK_BACKLOG_ID VARCHAR(45);</v>
      </c>
      <c r="L931" s="12"/>
      <c r="M931" s="18" t="str">
        <f t="shared" si="386"/>
        <v>FK_BACKLOG_ID,</v>
      </c>
      <c r="N931" s="5" t="str">
        <f t="shared" si="391"/>
        <v>FK_BACKLOG_ID VARCHAR(45),</v>
      </c>
      <c r="O931" s="1" t="s">
        <v>10</v>
      </c>
      <c r="P931" t="s">
        <v>354</v>
      </c>
      <c r="Q931" t="s">
        <v>2</v>
      </c>
      <c r="W931" s="17" t="str">
        <f t="shared" si="387"/>
        <v>fkBacklogId</v>
      </c>
      <c r="X931" s="3" t="str">
        <f t="shared" si="388"/>
        <v>"fkBacklogId":"",</v>
      </c>
      <c r="Y931" s="22" t="str">
        <f t="shared" si="389"/>
        <v>public static String FK_BACKLOG_ID="fkBacklogId";</v>
      </c>
      <c r="Z931" s="7" t="str">
        <f t="shared" si="390"/>
        <v>private String fkBacklogId="";</v>
      </c>
    </row>
    <row r="932" spans="2:26" ht="19.2" x14ac:dyDescent="0.45">
      <c r="B932" s="1" t="s">
        <v>688</v>
      </c>
      <c r="C932" s="1" t="s">
        <v>1</v>
      </c>
      <c r="D932" s="4">
        <v>45</v>
      </c>
      <c r="I932" t="str">
        <f t="shared" ref="I932:I937" si="394">I930</f>
        <v>ALTER TABLE TM_CHANGE_REQ_LABEL</v>
      </c>
      <c r="J932" t="str">
        <f t="shared" si="392"/>
        <v xml:space="preserve"> ADD  FK_LABEL_ID VARCHAR(45);</v>
      </c>
      <c r="K932" s="21" t="str">
        <f t="shared" si="393"/>
        <v xml:space="preserve">  ALTER COLUMN   FK_LABEL_ID VARCHAR(45);</v>
      </c>
      <c r="L932" s="12"/>
      <c r="M932" s="18" t="str">
        <f t="shared" si="386"/>
        <v>FK_LABEL_ID,</v>
      </c>
      <c r="N932" s="5" t="str">
        <f t="shared" si="391"/>
        <v>FK_LABEL_ID VARCHAR(45),</v>
      </c>
      <c r="O932" s="1" t="s">
        <v>10</v>
      </c>
      <c r="P932" t="s">
        <v>61</v>
      </c>
      <c r="Q932" t="s">
        <v>2</v>
      </c>
      <c r="W932" s="17" t="str">
        <f t="shared" si="387"/>
        <v>fkLabelId</v>
      </c>
      <c r="X932" s="3" t="str">
        <f t="shared" si="388"/>
        <v>"fkLabelId":"",</v>
      </c>
      <c r="Y932" s="22" t="str">
        <f t="shared" si="389"/>
        <v>public static String FK_LABEL_ID="fkLabelId";</v>
      </c>
      <c r="Z932" s="7" t="str">
        <f t="shared" si="390"/>
        <v>private String fkLabelId="";</v>
      </c>
    </row>
    <row r="933" spans="2:26" ht="19.2" x14ac:dyDescent="0.45">
      <c r="B933" s="1" t="s">
        <v>265</v>
      </c>
      <c r="C933" s="1" t="s">
        <v>1</v>
      </c>
      <c r="D933" s="4">
        <v>45</v>
      </c>
      <c r="I933" t="str">
        <f t="shared" si="394"/>
        <v>ALTER TABLE TM_CHANGE_REQ_LABEL</v>
      </c>
      <c r="J933" t="str">
        <f t="shared" si="392"/>
        <v xml:space="preserve"> ADD  START_DATE VARCHAR(45);</v>
      </c>
      <c r="K933" s="21" t="str">
        <f t="shared" si="393"/>
        <v xml:space="preserve">  ALTER COLUMN   START_DATE VARCHAR(45);</v>
      </c>
      <c r="L933" s="12"/>
      <c r="M933" s="18" t="str">
        <f t="shared" si="386"/>
        <v>START_DATE,</v>
      </c>
      <c r="N933" s="5" t="str">
        <f t="shared" si="391"/>
        <v>START_DATE VARCHAR(45),</v>
      </c>
      <c r="O933" s="1" t="s">
        <v>289</v>
      </c>
      <c r="P933" t="s">
        <v>8</v>
      </c>
      <c r="W933" s="17" t="str">
        <f t="shared" si="387"/>
        <v>startDate</v>
      </c>
      <c r="X933" s="3" t="str">
        <f t="shared" si="388"/>
        <v>"startDate":"",</v>
      </c>
      <c r="Y933" s="22" t="str">
        <f t="shared" si="389"/>
        <v>public static String START_DATE="startDate";</v>
      </c>
      <c r="Z933" s="7" t="str">
        <f t="shared" si="390"/>
        <v>private String startDate="";</v>
      </c>
    </row>
    <row r="934" spans="2:26" ht="19.2" x14ac:dyDescent="0.45">
      <c r="B934" s="1" t="s">
        <v>266</v>
      </c>
      <c r="C934" s="1" t="s">
        <v>1</v>
      </c>
      <c r="D934" s="4">
        <v>555</v>
      </c>
      <c r="I934" t="str">
        <f t="shared" si="394"/>
        <v>ALTER TABLE TM_CHANGE_REQ_LABEL</v>
      </c>
      <c r="J934" t="str">
        <f t="shared" si="392"/>
        <v xml:space="preserve"> ADD  START_TIME VARCHAR(555);</v>
      </c>
      <c r="K934" s="21" t="str">
        <f t="shared" si="393"/>
        <v xml:space="preserve">  ALTER COLUMN   START_TIME VARCHAR(555);</v>
      </c>
      <c r="L934" s="12"/>
      <c r="M934" s="18" t="str">
        <f t="shared" si="386"/>
        <v>START_TIME,</v>
      </c>
      <c r="N934" s="5" t="str">
        <f t="shared" si="391"/>
        <v>START_TIME VARCHAR(555),</v>
      </c>
      <c r="O934" s="1" t="s">
        <v>289</v>
      </c>
      <c r="P934" t="s">
        <v>133</v>
      </c>
      <c r="W934" s="17" t="str">
        <f t="shared" si="387"/>
        <v>startTime</v>
      </c>
      <c r="X934" s="3" t="str">
        <f t="shared" si="388"/>
        <v>"startTime":"",</v>
      </c>
      <c r="Y934" s="22" t="str">
        <f t="shared" si="389"/>
        <v>public static String START_TIME="startTime";</v>
      </c>
      <c r="Z934" s="7" t="str">
        <f t="shared" si="390"/>
        <v>private String startTime="";</v>
      </c>
    </row>
    <row r="935" spans="2:26" ht="19.2" x14ac:dyDescent="0.45">
      <c r="B935" s="1" t="s">
        <v>267</v>
      </c>
      <c r="C935" s="1" t="s">
        <v>1</v>
      </c>
      <c r="D935" s="4">
        <v>44</v>
      </c>
      <c r="I935" t="str">
        <f t="shared" si="394"/>
        <v>ALTER TABLE TM_CHANGE_REQ_LABEL</v>
      </c>
      <c r="J935" t="str">
        <f t="shared" si="392"/>
        <v xml:space="preserve"> ADD  END_DATE VARCHAR(44);</v>
      </c>
      <c r="K935" s="21" t="str">
        <f t="shared" si="393"/>
        <v xml:space="preserve">  ALTER COLUMN   END_DATE VARCHAR(44);</v>
      </c>
      <c r="L935" s="12"/>
      <c r="M935" s="18" t="str">
        <f t="shared" si="386"/>
        <v>END_DATE,</v>
      </c>
      <c r="N935" s="5" t="str">
        <f t="shared" si="391"/>
        <v>END_DATE VARCHAR(44),</v>
      </c>
      <c r="O935" s="1" t="s">
        <v>290</v>
      </c>
      <c r="P935" t="s">
        <v>8</v>
      </c>
      <c r="W935" s="17" t="str">
        <f t="shared" si="387"/>
        <v>endDate</v>
      </c>
      <c r="X935" s="3" t="str">
        <f t="shared" si="388"/>
        <v>"endDate":"",</v>
      </c>
      <c r="Y935" s="22" t="str">
        <f t="shared" si="389"/>
        <v>public static String END_DATE="endDate";</v>
      </c>
      <c r="Z935" s="7" t="str">
        <f t="shared" si="390"/>
        <v>private String endDate="";</v>
      </c>
    </row>
    <row r="936" spans="2:26" ht="19.2" x14ac:dyDescent="0.45">
      <c r="B936" s="1" t="s">
        <v>268</v>
      </c>
      <c r="C936" s="1" t="s">
        <v>1</v>
      </c>
      <c r="D936" s="4">
        <v>555</v>
      </c>
      <c r="I936" t="str">
        <f t="shared" si="394"/>
        <v>ALTER TABLE TM_CHANGE_REQ_LABEL</v>
      </c>
      <c r="J936" t="str">
        <f t="shared" si="392"/>
        <v xml:space="preserve"> ADD  END_TIME VARCHAR(555);</v>
      </c>
      <c r="K936" s="21" t="str">
        <f t="shared" si="393"/>
        <v xml:space="preserve">  ALTER COLUMN   END_TIME VARCHAR(555);</v>
      </c>
      <c r="L936" s="12"/>
      <c r="M936" s="18" t="str">
        <f t="shared" si="386"/>
        <v>END_TIME,</v>
      </c>
      <c r="N936" s="5" t="str">
        <f t="shared" si="391"/>
        <v>END_TIME VARCHAR(555),</v>
      </c>
      <c r="O936" s="1" t="s">
        <v>290</v>
      </c>
      <c r="P936" t="s">
        <v>133</v>
      </c>
      <c r="W936" s="17" t="str">
        <f t="shared" si="387"/>
        <v>endTime</v>
      </c>
      <c r="X936" s="3" t="str">
        <f t="shared" si="388"/>
        <v>"endTime":"",</v>
      </c>
      <c r="Y936" s="22" t="str">
        <f t="shared" si="389"/>
        <v>public static String END_TIME="endTime";</v>
      </c>
      <c r="Z936" s="7" t="str">
        <f t="shared" si="390"/>
        <v>private String endTime="";</v>
      </c>
    </row>
    <row r="937" spans="2:26" ht="19.2" x14ac:dyDescent="0.45">
      <c r="B937" s="1" t="s">
        <v>14</v>
      </c>
      <c r="C937" s="1" t="s">
        <v>1</v>
      </c>
      <c r="D937" s="4">
        <v>44</v>
      </c>
      <c r="I937" t="str">
        <f t="shared" si="394"/>
        <v>ALTER TABLE TM_CHANGE_REQ_LABEL</v>
      </c>
      <c r="J937" t="str">
        <f t="shared" si="392"/>
        <v xml:space="preserve"> ADD  DESCRIPTION VARCHAR(44);</v>
      </c>
      <c r="K937" s="21" t="str">
        <f t="shared" si="393"/>
        <v xml:space="preserve">  ALTER COLUMN   DESCRIPTION VARCHAR(44);</v>
      </c>
      <c r="L937" s="12"/>
      <c r="M937" s="18" t="str">
        <f t="shared" si="386"/>
        <v>DESCRIPTION,</v>
      </c>
      <c r="N937" s="5" t="str">
        <f t="shared" si="391"/>
        <v>DESCRIPTION VARCHAR(44),</v>
      </c>
      <c r="O937" s="1" t="s">
        <v>14</v>
      </c>
      <c r="P937" t="s">
        <v>395</v>
      </c>
      <c r="Q937" t="s">
        <v>395</v>
      </c>
      <c r="W937" s="17" t="str">
        <f t="shared" si="387"/>
        <v xml:space="preserve">description  </v>
      </c>
      <c r="X937" s="3" t="str">
        <f t="shared" si="388"/>
        <v>"description  ":"",</v>
      </c>
      <c r="Y937" s="22" t="str">
        <f t="shared" si="389"/>
        <v>public static String DESCRIPTION="description  ";</v>
      </c>
      <c r="Z937" s="7" t="str">
        <f t="shared" si="390"/>
        <v>private String description  ="";</v>
      </c>
    </row>
    <row r="938" spans="2:26" ht="19.2" x14ac:dyDescent="0.45">
      <c r="B938" s="1"/>
      <c r="C938" s="1"/>
      <c r="D938" s="4"/>
      <c r="L938" s="12"/>
      <c r="M938" s="18"/>
      <c r="N938" s="33" t="s">
        <v>130</v>
      </c>
      <c r="O938" s="1"/>
      <c r="W938" s="17"/>
    </row>
    <row r="939" spans="2:26" ht="19.2" x14ac:dyDescent="0.45">
      <c r="C939" s="14"/>
      <c r="D939" s="9"/>
      <c r="K939" s="29"/>
      <c r="M939" s="20"/>
      <c r="N939" s="31" t="s">
        <v>126</v>
      </c>
      <c r="O939" s="14"/>
      <c r="W939" s="17"/>
    </row>
    <row r="941" spans="2:26" x14ac:dyDescent="0.3">
      <c r="B941" s="2" t="s">
        <v>692</v>
      </c>
      <c r="I941" t="str">
        <f>CONCATENATE("ALTER TABLE"," ",B941)</f>
        <v>ALTER TABLE TM_JIRA_INTEGRATION</v>
      </c>
      <c r="K941" s="25"/>
      <c r="N941" s="5" t="str">
        <f>CONCATENATE("CREATE TABLE ",B941," ","(")</f>
        <v>CREATE TABLE TM_JIRA_INTEGRATION (</v>
      </c>
    </row>
    <row r="942" spans="2:26" ht="19.2" x14ac:dyDescent="0.45">
      <c r="B942" s="1" t="s">
        <v>2</v>
      </c>
      <c r="C942" s="1" t="s">
        <v>1</v>
      </c>
      <c r="D942" s="4">
        <v>30</v>
      </c>
      <c r="E942" s="24" t="s">
        <v>113</v>
      </c>
      <c r="I942" t="str">
        <f>I941</f>
        <v>ALTER TABLE TM_JIRA_INTEGRATION</v>
      </c>
      <c r="L942" s="12"/>
      <c r="M942" s="18" t="str">
        <f t="shared" ref="M942:M954" si="395">CONCATENATE(B942,",")</f>
        <v>ID,</v>
      </c>
      <c r="N942" s="5" t="str">
        <f>CONCATENATE(B942," ",C942,"(",D942,") ",E942," ,")</f>
        <v>ID VARCHAR(30) NOT NULL ,</v>
      </c>
      <c r="O942" s="1" t="s">
        <v>2</v>
      </c>
      <c r="P942" s="6"/>
      <c r="Q942" s="6"/>
      <c r="R942" s="6"/>
      <c r="S942" s="6"/>
      <c r="T942" s="6"/>
      <c r="U942" s="6"/>
      <c r="V942" s="6"/>
      <c r="W942" s="17" t="str">
        <f t="shared" ref="W942:W954" si="396">CONCATENATE(,LOWER(O942),UPPER(LEFT(P942,1)),LOWER(RIGHT(P942,LEN(P942)-IF(LEN(P942)&gt;0,1,LEN(P942)))),UPPER(LEFT(Q942,1)),LOWER(RIGHT(Q942,LEN(Q942)-IF(LEN(Q942)&gt;0,1,LEN(Q942)))),UPPER(LEFT(R942,1)),LOWER(RIGHT(R942,LEN(R942)-IF(LEN(R942)&gt;0,1,LEN(R942)))),UPPER(LEFT(S942,1)),LOWER(RIGHT(S942,LEN(S942)-IF(LEN(S942)&gt;0,1,LEN(S942)))),UPPER(LEFT(T942,1)),LOWER(RIGHT(T942,LEN(T942)-IF(LEN(T942)&gt;0,1,LEN(T942)))),UPPER(LEFT(U942,1)),LOWER(RIGHT(U942,LEN(U942)-IF(LEN(U942)&gt;0,1,LEN(U942)))),UPPER(LEFT(V942,1)),LOWER(RIGHT(V942,LEN(V942)-IF(LEN(V942)&gt;0,1,LEN(V942)))))</f>
        <v>id</v>
      </c>
      <c r="X942" s="3" t="str">
        <f t="shared" ref="X942:X954" si="397">CONCATENATE("""",W942,"""",":","""","""",",")</f>
        <v>"id":"",</v>
      </c>
      <c r="Y942" s="22" t="str">
        <f t="shared" ref="Y942:Y954" si="398">CONCATENATE("public static String ",,B942,,"=","""",W942,""";")</f>
        <v>public static String ID="id";</v>
      </c>
      <c r="Z942" s="7" t="str">
        <f t="shared" ref="Z942:Z954" si="399">CONCATENATE("private String ",W942,"=","""""",";")</f>
        <v>private String id="";</v>
      </c>
    </row>
    <row r="943" spans="2:26" ht="19.2" x14ac:dyDescent="0.45">
      <c r="B943" s="1" t="s">
        <v>3</v>
      </c>
      <c r="C943" s="1" t="s">
        <v>1</v>
      </c>
      <c r="D943" s="4">
        <v>10</v>
      </c>
      <c r="I943" t="str">
        <f>I942</f>
        <v>ALTER TABLE TM_JIRA_INTEGRATION</v>
      </c>
      <c r="K943" s="21" t="s">
        <v>436</v>
      </c>
      <c r="L943" s="12"/>
      <c r="M943" s="18" t="str">
        <f t="shared" si="395"/>
        <v>STATUS,</v>
      </c>
      <c r="N943" s="5" t="str">
        <f t="shared" ref="N943:N954" si="400">CONCATENATE(B943," ",C943,"(",D943,")",",")</f>
        <v>STATUS VARCHAR(10),</v>
      </c>
      <c r="O943" s="1" t="s">
        <v>3</v>
      </c>
      <c r="W943" s="17" t="str">
        <f t="shared" si="396"/>
        <v>status</v>
      </c>
      <c r="X943" s="3" t="str">
        <f t="shared" si="397"/>
        <v>"status":"",</v>
      </c>
      <c r="Y943" s="22" t="str">
        <f t="shared" si="398"/>
        <v>public static String STATUS="status";</v>
      </c>
      <c r="Z943" s="7" t="str">
        <f t="shared" si="399"/>
        <v>private String status="";</v>
      </c>
    </row>
    <row r="944" spans="2:26" ht="19.2" x14ac:dyDescent="0.45">
      <c r="B944" s="1" t="s">
        <v>4</v>
      </c>
      <c r="C944" s="1" t="s">
        <v>1</v>
      </c>
      <c r="D944" s="4">
        <v>30</v>
      </c>
      <c r="I944" t="str">
        <f>I943</f>
        <v>ALTER TABLE TM_JIRA_INTEGRATION</v>
      </c>
      <c r="J944" t="str">
        <f t="shared" ref="J944:J954" si="401">CONCATENATE(LEFT(CONCATENATE(" ADD "," ",N944,";"),LEN(CONCATENATE(" ADD "," ",N944,";"))-2),";")</f>
        <v xml:space="preserve"> ADD  INSERT_DATE VARCHAR(30);</v>
      </c>
      <c r="K944" s="21" t="str">
        <f t="shared" ref="K944:K954" si="402">CONCATENATE(LEFT(CONCATENATE("  ALTER COLUMN  "," ",N944,";"),LEN(CONCATENATE("  ALTER COLUMN  "," ",N944,";"))-2),";")</f>
        <v xml:space="preserve">  ALTER COLUMN   INSERT_DATE VARCHAR(30);</v>
      </c>
      <c r="L944" s="12"/>
      <c r="M944" s="18" t="str">
        <f t="shared" si="395"/>
        <v>INSERT_DATE,</v>
      </c>
      <c r="N944" s="5" t="str">
        <f t="shared" si="400"/>
        <v>INSERT_DATE VARCHAR(30),</v>
      </c>
      <c r="O944" s="1" t="s">
        <v>7</v>
      </c>
      <c r="P944" t="s">
        <v>8</v>
      </c>
      <c r="W944" s="17" t="str">
        <f t="shared" si="396"/>
        <v>insertDate</v>
      </c>
      <c r="X944" s="3" t="str">
        <f t="shared" si="397"/>
        <v>"insertDate":"",</v>
      </c>
      <c r="Y944" s="22" t="str">
        <f t="shared" si="398"/>
        <v>public static String INSERT_DATE="insertDate";</v>
      </c>
      <c r="Z944" s="7" t="str">
        <f t="shared" si="399"/>
        <v>private String insertDate="";</v>
      </c>
    </row>
    <row r="945" spans="2:26" ht="19.2" x14ac:dyDescent="0.45">
      <c r="B945" s="1" t="s">
        <v>5</v>
      </c>
      <c r="C945" s="1" t="s">
        <v>1</v>
      </c>
      <c r="D945" s="4">
        <v>30</v>
      </c>
      <c r="I945" t="str">
        <f>I944</f>
        <v>ALTER TABLE TM_JIRA_INTEGRATION</v>
      </c>
      <c r="J945" t="str">
        <f t="shared" si="401"/>
        <v xml:space="preserve"> ADD  MODIFICATION_DATE VARCHAR(30);</v>
      </c>
      <c r="K945" s="21" t="str">
        <f t="shared" si="402"/>
        <v xml:space="preserve">  ALTER COLUMN   MODIFICATION_DATE VARCHAR(30);</v>
      </c>
      <c r="L945" s="12"/>
      <c r="M945" s="18" t="str">
        <f t="shared" si="395"/>
        <v>MODIFICATION_DATE,</v>
      </c>
      <c r="N945" s="5" t="str">
        <f t="shared" si="400"/>
        <v>MODIFICATION_DATE VARCHAR(30),</v>
      </c>
      <c r="O945" s="1" t="s">
        <v>9</v>
      </c>
      <c r="P945" t="s">
        <v>8</v>
      </c>
      <c r="W945" s="17" t="str">
        <f t="shared" si="396"/>
        <v>modificationDate</v>
      </c>
      <c r="X945" s="3" t="str">
        <f t="shared" si="397"/>
        <v>"modificationDate":"",</v>
      </c>
      <c r="Y945" s="22" t="str">
        <f t="shared" si="398"/>
        <v>public static String MODIFICATION_DATE="modificationDate";</v>
      </c>
      <c r="Z945" s="7" t="str">
        <f t="shared" si="399"/>
        <v>private String modificationDate="";</v>
      </c>
    </row>
    <row r="946" spans="2:26" ht="19.2" x14ac:dyDescent="0.45">
      <c r="B946" s="1" t="s">
        <v>693</v>
      </c>
      <c r="C946" s="1" t="s">
        <v>1</v>
      </c>
      <c r="D946" s="4">
        <v>500</v>
      </c>
      <c r="I946" t="str">
        <f>I945</f>
        <v>ALTER TABLE TM_JIRA_INTEGRATION</v>
      </c>
      <c r="J946" t="str">
        <f t="shared" si="401"/>
        <v xml:space="preserve"> ADD  ATLASSSION_ID VARCHAR(500);</v>
      </c>
      <c r="K946" s="21" t="str">
        <f t="shared" si="402"/>
        <v xml:space="preserve">  ALTER COLUMN   ATLASSSION_ID VARCHAR(500);</v>
      </c>
      <c r="L946" s="12"/>
      <c r="M946" s="18" t="str">
        <f t="shared" si="395"/>
        <v>ATLASSSION_ID,</v>
      </c>
      <c r="N946" s="5" t="str">
        <f t="shared" si="400"/>
        <v>ATLASSSION_ID VARCHAR(500),</v>
      </c>
      <c r="O946" s="1" t="s">
        <v>695</v>
      </c>
      <c r="P946" t="s">
        <v>2</v>
      </c>
      <c r="W946" s="17" t="str">
        <f t="shared" si="396"/>
        <v>atlassionId</v>
      </c>
      <c r="X946" s="3" t="str">
        <f t="shared" si="397"/>
        <v>"atlassionId":"",</v>
      </c>
      <c r="Y946" s="22" t="str">
        <f t="shared" si="398"/>
        <v>public static String ATLASSSION_ID="atlassionId";</v>
      </c>
      <c r="Z946" s="7" t="str">
        <f t="shared" si="399"/>
        <v>private String atlassionId="";</v>
      </c>
    </row>
    <row r="947" spans="2:26" ht="19.2" x14ac:dyDescent="0.45">
      <c r="B947" s="1" t="s">
        <v>21</v>
      </c>
      <c r="C947" s="1" t="s">
        <v>1</v>
      </c>
      <c r="D947" s="4">
        <v>500</v>
      </c>
      <c r="I947" t="str">
        <f t="shared" ref="I947:I952" si="403">I945</f>
        <v>ALTER TABLE TM_JIRA_INTEGRATION</v>
      </c>
      <c r="J947" t="str">
        <f t="shared" si="401"/>
        <v xml:space="preserve"> ADD  USERNAME VARCHAR(500);</v>
      </c>
      <c r="K947" s="21" t="str">
        <f t="shared" si="402"/>
        <v xml:space="preserve">  ALTER COLUMN   USERNAME VARCHAR(500);</v>
      </c>
      <c r="L947" s="12"/>
      <c r="M947" s="18" t="str">
        <f t="shared" si="395"/>
        <v>USERNAME,</v>
      </c>
      <c r="N947" s="5" t="str">
        <f t="shared" si="400"/>
        <v>USERNAME VARCHAR(500),</v>
      </c>
      <c r="O947" s="1" t="s">
        <v>21</v>
      </c>
      <c r="W947" s="17" t="str">
        <f t="shared" si="396"/>
        <v>username</v>
      </c>
      <c r="X947" s="3" t="str">
        <f t="shared" si="397"/>
        <v>"username":"",</v>
      </c>
      <c r="Y947" s="22" t="str">
        <f t="shared" si="398"/>
        <v>public static String USERNAME="username";</v>
      </c>
      <c r="Z947" s="7" t="str">
        <f t="shared" si="399"/>
        <v>private String username="";</v>
      </c>
    </row>
    <row r="948" spans="2:26" ht="19.2" x14ac:dyDescent="0.45">
      <c r="B948" s="1" t="s">
        <v>22</v>
      </c>
      <c r="C948" s="1" t="s">
        <v>1</v>
      </c>
      <c r="D948" s="4">
        <v>500</v>
      </c>
      <c r="I948" t="str">
        <f t="shared" si="403"/>
        <v>ALTER TABLE TM_JIRA_INTEGRATION</v>
      </c>
      <c r="J948" t="str">
        <f t="shared" si="401"/>
        <v xml:space="preserve"> ADD  PASSWORD VARCHAR(500);</v>
      </c>
      <c r="K948" s="21" t="str">
        <f t="shared" si="402"/>
        <v xml:space="preserve">  ALTER COLUMN   PASSWORD VARCHAR(500);</v>
      </c>
      <c r="L948" s="12"/>
      <c r="M948" s="18" t="str">
        <f t="shared" si="395"/>
        <v>PASSWORD,</v>
      </c>
      <c r="N948" s="5" t="str">
        <f t="shared" si="400"/>
        <v>PASSWORD VARCHAR(500),</v>
      </c>
      <c r="O948" s="1" t="s">
        <v>22</v>
      </c>
      <c r="W948" s="17" t="str">
        <f t="shared" si="396"/>
        <v>password</v>
      </c>
      <c r="X948" s="3" t="str">
        <f t="shared" si="397"/>
        <v>"password":"",</v>
      </c>
      <c r="Y948" s="22" t="str">
        <f t="shared" si="398"/>
        <v>public static String PASSWORD="password";</v>
      </c>
      <c r="Z948" s="7" t="str">
        <f t="shared" si="399"/>
        <v>private String password="";</v>
      </c>
    </row>
    <row r="949" spans="2:26" ht="19.2" x14ac:dyDescent="0.45">
      <c r="B949" s="1" t="s">
        <v>694</v>
      </c>
      <c r="C949" s="1" t="s">
        <v>1</v>
      </c>
      <c r="D949" s="4">
        <v>500</v>
      </c>
      <c r="I949" t="str">
        <f t="shared" si="403"/>
        <v>ALTER TABLE TM_JIRA_INTEGRATION</v>
      </c>
      <c r="J949" t="str">
        <f t="shared" si="401"/>
        <v xml:space="preserve"> ADD  VERSION VARCHAR(500);</v>
      </c>
      <c r="K949" s="21" t="str">
        <f t="shared" si="402"/>
        <v xml:space="preserve">  ALTER COLUMN   VERSION VARCHAR(500);</v>
      </c>
      <c r="L949" s="12"/>
      <c r="M949" s="18" t="str">
        <f t="shared" si="395"/>
        <v>VERSION,</v>
      </c>
      <c r="N949" s="5" t="str">
        <f t="shared" si="400"/>
        <v>VERSION VARCHAR(500),</v>
      </c>
      <c r="O949" s="1" t="s">
        <v>694</v>
      </c>
      <c r="W949" s="17" t="str">
        <f t="shared" si="396"/>
        <v>version</v>
      </c>
      <c r="X949" s="3" t="str">
        <f t="shared" si="397"/>
        <v>"version":"",</v>
      </c>
      <c r="Y949" s="22" t="str">
        <f t="shared" si="398"/>
        <v>public static String VERSION="version";</v>
      </c>
      <c r="Z949" s="7" t="str">
        <f t="shared" si="399"/>
        <v>private String version="";</v>
      </c>
    </row>
    <row r="950" spans="2:26" ht="19.2" x14ac:dyDescent="0.45">
      <c r="B950" s="1" t="s">
        <v>97</v>
      </c>
      <c r="C950" s="1" t="s">
        <v>1</v>
      </c>
      <c r="D950" s="4">
        <v>3500</v>
      </c>
      <c r="I950" t="str">
        <f t="shared" si="403"/>
        <v>ALTER TABLE TM_JIRA_INTEGRATION</v>
      </c>
      <c r="J950" t="str">
        <f t="shared" si="401"/>
        <v xml:space="preserve"> ADD  PARAM_1 VARCHAR(3500);</v>
      </c>
      <c r="K950" s="21" t="str">
        <f t="shared" si="402"/>
        <v xml:space="preserve">  ALTER COLUMN   PARAM_1 VARCHAR(3500);</v>
      </c>
      <c r="L950" s="12"/>
      <c r="M950" s="18" t="str">
        <f t="shared" si="395"/>
        <v>PARAM_1,</v>
      </c>
      <c r="N950" s="5" t="str">
        <f t="shared" si="400"/>
        <v>PARAM_1 VARCHAR(3500),</v>
      </c>
      <c r="O950" s="1" t="s">
        <v>102</v>
      </c>
      <c r="P950">
        <v>1</v>
      </c>
      <c r="W950" s="17" t="str">
        <f t="shared" si="396"/>
        <v>param1</v>
      </c>
      <c r="X950" s="3" t="str">
        <f t="shared" si="397"/>
        <v>"param1":"",</v>
      </c>
      <c r="Y950" s="22" t="str">
        <f t="shared" si="398"/>
        <v>public static String PARAM_1="param1";</v>
      </c>
      <c r="Z950" s="7" t="str">
        <f t="shared" si="399"/>
        <v>private String param1="";</v>
      </c>
    </row>
    <row r="951" spans="2:26" ht="19.2" x14ac:dyDescent="0.45">
      <c r="B951" s="1" t="s">
        <v>98</v>
      </c>
      <c r="C951" s="1" t="s">
        <v>1</v>
      </c>
      <c r="D951" s="4">
        <v>3500</v>
      </c>
      <c r="I951" t="str">
        <f t="shared" si="403"/>
        <v>ALTER TABLE TM_JIRA_INTEGRATION</v>
      </c>
      <c r="J951" t="str">
        <f t="shared" si="401"/>
        <v xml:space="preserve"> ADD  PARAM_2 VARCHAR(3500);</v>
      </c>
      <c r="K951" s="21" t="str">
        <f t="shared" si="402"/>
        <v xml:space="preserve">  ALTER COLUMN   PARAM_2 VARCHAR(3500);</v>
      </c>
      <c r="L951" s="12"/>
      <c r="M951" s="18" t="str">
        <f t="shared" si="395"/>
        <v>PARAM_2,</v>
      </c>
      <c r="N951" s="5" t="str">
        <f t="shared" si="400"/>
        <v>PARAM_2 VARCHAR(3500),</v>
      </c>
      <c r="O951" s="1" t="s">
        <v>102</v>
      </c>
      <c r="P951">
        <v>2</v>
      </c>
      <c r="W951" s="17" t="str">
        <f t="shared" si="396"/>
        <v>param2</v>
      </c>
      <c r="X951" s="3" t="str">
        <f t="shared" si="397"/>
        <v>"param2":"",</v>
      </c>
      <c r="Y951" s="22" t="str">
        <f t="shared" si="398"/>
        <v>public static String PARAM_2="param2";</v>
      </c>
      <c r="Z951" s="7" t="str">
        <f t="shared" si="399"/>
        <v>private String param2="";</v>
      </c>
    </row>
    <row r="952" spans="2:26" ht="19.2" x14ac:dyDescent="0.45">
      <c r="B952" s="1" t="s">
        <v>99</v>
      </c>
      <c r="C952" s="1" t="s">
        <v>1</v>
      </c>
      <c r="D952" s="4">
        <v>3500</v>
      </c>
      <c r="I952" t="str">
        <f t="shared" si="403"/>
        <v>ALTER TABLE TM_JIRA_INTEGRATION</v>
      </c>
      <c r="J952" t="str">
        <f t="shared" si="401"/>
        <v xml:space="preserve"> ADD  PARAM_3 VARCHAR(3500);</v>
      </c>
      <c r="K952" s="21" t="str">
        <f t="shared" si="402"/>
        <v xml:space="preserve">  ALTER COLUMN   PARAM_3 VARCHAR(3500);</v>
      </c>
      <c r="L952" s="12"/>
      <c r="M952" s="18" t="str">
        <f t="shared" si="395"/>
        <v>PARAM_3,</v>
      </c>
      <c r="N952" s="5" t="str">
        <f t="shared" si="400"/>
        <v>PARAM_3 VARCHAR(3500),</v>
      </c>
      <c r="O952" s="1" t="s">
        <v>102</v>
      </c>
      <c r="P952">
        <v>3</v>
      </c>
      <c r="W952" s="17" t="str">
        <f t="shared" si="396"/>
        <v>param3</v>
      </c>
      <c r="X952" s="3" t="str">
        <f t="shared" si="397"/>
        <v>"param3":"",</v>
      </c>
      <c r="Y952" s="22" t="str">
        <f t="shared" si="398"/>
        <v>public static String PARAM_3="param3";</v>
      </c>
      <c r="Z952" s="7" t="str">
        <f t="shared" si="399"/>
        <v>private String param3="";</v>
      </c>
    </row>
    <row r="953" spans="2:26" ht="19.2" x14ac:dyDescent="0.45">
      <c r="B953" s="1" t="s">
        <v>101</v>
      </c>
      <c r="C953" s="1" t="s">
        <v>1</v>
      </c>
      <c r="D953" s="4">
        <v>3500</v>
      </c>
      <c r="I953" t="str">
        <f>I950</f>
        <v>ALTER TABLE TM_JIRA_INTEGRATION</v>
      </c>
      <c r="J953" t="str">
        <f>CONCATENATE(LEFT(CONCATENATE(" ADD "," ",N953,";"),LEN(CONCATENATE(" ADD "," ",N953,";"))-2),";")</f>
        <v xml:space="preserve"> ADD  PARAM_4 VARCHAR(3500);</v>
      </c>
      <c r="K953" s="21" t="str">
        <f>CONCATENATE(LEFT(CONCATENATE("  ALTER COLUMN  "," ",N953,";"),LEN(CONCATENATE("  ALTER COLUMN  "," ",N953,";"))-2),";")</f>
        <v xml:space="preserve">  ALTER COLUMN   PARAM_4 VARCHAR(3500);</v>
      </c>
      <c r="L953" s="12"/>
      <c r="M953" s="18" t="str">
        <f>CONCATENATE(B953,",")</f>
        <v>PARAM_4,</v>
      </c>
      <c r="N953" s="5" t="str">
        <f>CONCATENATE(B953," ",C953,"(",D953,")",",")</f>
        <v>PARAM_4 VARCHAR(3500),</v>
      </c>
      <c r="O953" s="1" t="s">
        <v>102</v>
      </c>
      <c r="P953">
        <v>4</v>
      </c>
      <c r="Q953" t="s">
        <v>395</v>
      </c>
      <c r="W953" s="17" t="str">
        <f>CONCATENATE(,LOWER(O953),UPPER(LEFT(P953,1)),LOWER(RIGHT(P953,LEN(P953)-IF(LEN(P953)&gt;0,1,LEN(P953)))),UPPER(LEFT(Q953,1)),LOWER(RIGHT(Q953,LEN(Q953)-IF(LEN(Q953)&gt;0,1,LEN(Q953)))),UPPER(LEFT(R953,1)),LOWER(RIGHT(R953,LEN(R953)-IF(LEN(R953)&gt;0,1,LEN(R953)))),UPPER(LEFT(S953,1)),LOWER(RIGHT(S953,LEN(S953)-IF(LEN(S953)&gt;0,1,LEN(S953)))),UPPER(LEFT(T953,1)),LOWER(RIGHT(T953,LEN(T953)-IF(LEN(T953)&gt;0,1,LEN(T953)))),UPPER(LEFT(U953,1)),LOWER(RIGHT(U953,LEN(U953)-IF(LEN(U953)&gt;0,1,LEN(U953)))),UPPER(LEFT(V953,1)),LOWER(RIGHT(V953,LEN(V953)-IF(LEN(V953)&gt;0,1,LEN(V953)))))</f>
        <v xml:space="preserve">param4 </v>
      </c>
      <c r="X953" s="3" t="str">
        <f>CONCATENATE("""",W953,"""",":","""","""",",")</f>
        <v>"param4 ":"",</v>
      </c>
      <c r="Y953" s="22" t="str">
        <f>CONCATENATE("public static String ",,B953,,"=","""",W953,""";")</f>
        <v>public static String PARAM_4="param4 ";</v>
      </c>
      <c r="Z953" s="7" t="str">
        <f>CONCATENATE("private String ",W953,"=","""""",";")</f>
        <v>private String param4 ="";</v>
      </c>
    </row>
    <row r="954" spans="2:26" ht="19.2" x14ac:dyDescent="0.45">
      <c r="B954" s="1" t="s">
        <v>14</v>
      </c>
      <c r="C954" s="1" t="s">
        <v>1</v>
      </c>
      <c r="D954" s="4">
        <v>3500</v>
      </c>
      <c r="I954" t="str">
        <f>I951</f>
        <v>ALTER TABLE TM_JIRA_INTEGRATION</v>
      </c>
      <c r="J954" t="str">
        <f t="shared" si="401"/>
        <v xml:space="preserve"> ADD  DESCRIPTION VARCHAR(3500);</v>
      </c>
      <c r="K954" s="21" t="str">
        <f t="shared" si="402"/>
        <v xml:space="preserve">  ALTER COLUMN   DESCRIPTION VARCHAR(3500);</v>
      </c>
      <c r="L954" s="12"/>
      <c r="M954" s="18" t="str">
        <f t="shared" si="395"/>
        <v>DESCRIPTION,</v>
      </c>
      <c r="N954" s="5" t="str">
        <f t="shared" si="400"/>
        <v>DESCRIPTION VARCHAR(3500),</v>
      </c>
      <c r="O954" s="1" t="s">
        <v>14</v>
      </c>
      <c r="P954" t="s">
        <v>395</v>
      </c>
      <c r="Q954" t="s">
        <v>395</v>
      </c>
      <c r="W954" s="17" t="str">
        <f t="shared" si="396"/>
        <v xml:space="preserve">description  </v>
      </c>
      <c r="X954" s="3" t="str">
        <f t="shared" si="397"/>
        <v>"description  ":"",</v>
      </c>
      <c r="Y954" s="22" t="str">
        <f t="shared" si="398"/>
        <v>public static String DESCRIPTION="description  ";</v>
      </c>
      <c r="Z954" s="7" t="str">
        <f t="shared" si="399"/>
        <v>private String description  ="";</v>
      </c>
    </row>
    <row r="955" spans="2:26" ht="19.2" x14ac:dyDescent="0.45">
      <c r="B955" s="1"/>
      <c r="C955" s="1"/>
      <c r="D955" s="4"/>
      <c r="L955" s="12"/>
      <c r="M955" s="18"/>
      <c r="N955" s="33" t="s">
        <v>130</v>
      </c>
      <c r="O955" s="1"/>
      <c r="W955" s="17"/>
    </row>
    <row r="956" spans="2:26" ht="19.2" x14ac:dyDescent="0.45">
      <c r="C956" s="14"/>
      <c r="D956" s="9"/>
      <c r="K956" s="29"/>
      <c r="M956" s="20"/>
      <c r="N956" s="31" t="s">
        <v>126</v>
      </c>
      <c r="O956" s="14"/>
      <c r="W956" s="17"/>
    </row>
    <row r="958" spans="2:26" x14ac:dyDescent="0.3">
      <c r="B958" t="s">
        <v>617</v>
      </c>
    </row>
    <row r="959" spans="2:26" x14ac:dyDescent="0.3">
      <c r="B959" t="s">
        <v>578</v>
      </c>
    </row>
    <row r="960" spans="2:26" x14ac:dyDescent="0.3">
      <c r="B960" t="s">
        <v>594</v>
      </c>
    </row>
    <row r="961" spans="2:2" x14ac:dyDescent="0.3">
      <c r="B961" t="s">
        <v>595</v>
      </c>
    </row>
    <row r="962" spans="2:2" x14ac:dyDescent="0.3">
      <c r="B962" t="s">
        <v>596</v>
      </c>
    </row>
    <row r="963" spans="2:2" x14ac:dyDescent="0.3">
      <c r="B963" t="s">
        <v>597</v>
      </c>
    </row>
    <row r="964" spans="2:2" x14ac:dyDescent="0.3">
      <c r="B964" t="s">
        <v>598</v>
      </c>
    </row>
    <row r="965" spans="2:2" x14ac:dyDescent="0.3">
      <c r="B965" t="s">
        <v>599</v>
      </c>
    </row>
    <row r="966" spans="2:2" x14ac:dyDescent="0.3">
      <c r="B966" t="s">
        <v>600</v>
      </c>
    </row>
    <row r="967" spans="2:2" x14ac:dyDescent="0.3">
      <c r="B967" t="s">
        <v>471</v>
      </c>
    </row>
    <row r="968" spans="2:2" x14ac:dyDescent="0.3">
      <c r="B968" t="s">
        <v>601</v>
      </c>
    </row>
    <row r="969" spans="2:2" x14ac:dyDescent="0.3">
      <c r="B969" t="s">
        <v>446</v>
      </c>
    </row>
    <row r="970" spans="2:2" x14ac:dyDescent="0.3">
      <c r="B970" t="s">
        <v>618</v>
      </c>
    </row>
    <row r="971" spans="2:2" x14ac:dyDescent="0.3">
      <c r="B971" t="s">
        <v>619</v>
      </c>
    </row>
    <row r="972" spans="2:2" x14ac:dyDescent="0.3">
      <c r="B972" t="s">
        <v>602</v>
      </c>
    </row>
    <row r="973" spans="2:2" x14ac:dyDescent="0.3">
      <c r="B973" t="s">
        <v>447</v>
      </c>
    </row>
    <row r="974" spans="2:2" x14ac:dyDescent="0.3">
      <c r="B974" t="s">
        <v>603</v>
      </c>
    </row>
    <row r="975" spans="2:2" x14ac:dyDescent="0.3">
      <c r="B975" t="s">
        <v>604</v>
      </c>
    </row>
    <row r="976" spans="2:2" x14ac:dyDescent="0.3">
      <c r="B976" t="s">
        <v>605</v>
      </c>
    </row>
    <row r="977" spans="2:26" x14ac:dyDescent="0.3">
      <c r="B977" t="s">
        <v>606</v>
      </c>
    </row>
    <row r="978" spans="2:26" x14ac:dyDescent="0.3">
      <c r="B978" t="s">
        <v>607</v>
      </c>
    </row>
    <row r="979" spans="2:26" ht="19.2" x14ac:dyDescent="0.45">
      <c r="B979" s="1" t="s">
        <v>624</v>
      </c>
      <c r="C979" s="1" t="s">
        <v>1</v>
      </c>
      <c r="D979" s="4">
        <v>43</v>
      </c>
      <c r="K979" s="25" t="s">
        <v>624</v>
      </c>
      <c r="L979" s="12"/>
      <c r="M979" s="18"/>
      <c r="N979" s="5" t="str">
        <f>CONCATENATE(B979," ",C979,"(",D979,")",",")</f>
        <v>( SELECT  (USER_IMAGE) FROM CR_USER WHERE ID=T.FK_ASSIGNEE_ID) AS ASSIGNEE_IMAGE_URL, VARCHAR(43),</v>
      </c>
      <c r="O979" s="1" t="s">
        <v>344</v>
      </c>
      <c r="P979" t="s">
        <v>0</v>
      </c>
      <c r="W979" s="17" t="str">
        <f>CONCATENATE(,LOWER(O979),UPPER(LEFT(P979,1)),LOWER(RIGHT(P979,LEN(P979)-IF(LEN(P979)&gt;0,1,LEN(P979)))),UPPER(LEFT(Q979,1)),LOWER(RIGHT(Q979,LEN(Q979)-IF(LEN(Q979)&gt;0,1,LEN(Q979)))),UPPER(LEFT(R979,1)),LOWER(RIGHT(R979,LEN(R979)-IF(LEN(R979)&gt;0,1,LEN(R979)))),UPPER(LEFT(S979,1)),LOWER(RIGHT(S979,LEN(S979)-IF(LEN(S979)&gt;0,1,LEN(S979)))),UPPER(LEFT(T979,1)),LOWER(RIGHT(T979,LEN(T979)-IF(LEN(T979)&gt;0,1,LEN(T979)))),UPPER(LEFT(U979,1)),LOWER(RIGHT(U979,LEN(U979)-IF(LEN(U979)&gt;0,1,LEN(U979)))),UPPER(LEFT(V979,1)),LOWER(RIGHT(V979,LEN(V979)-IF(LEN(V979)&gt;0,1,LEN(V979)))))</f>
        <v>assigneeName</v>
      </c>
      <c r="X979" s="3" t="str">
        <f>CONCATENATE("""",W979,"""",":","""","""",",")</f>
        <v>"assigneeName":"",</v>
      </c>
      <c r="Y979" s="22" t="str">
        <f>CONCATENATE("public static String ",,B979,,"=","""",W979,""";")</f>
        <v>public static String ( SELECT  (USER_IMAGE) FROM CR_USER WHERE ID=T.FK_ASSIGNEE_ID) AS ASSIGNEE_IMAGE_URL,="assigneeName";</v>
      </c>
      <c r="Z979" s="7" t="str">
        <f>CONCATENATE("private String ",W979,"=","""""",";")</f>
        <v>private String assigneeName="";</v>
      </c>
    </row>
    <row r="980" spans="2:26" x14ac:dyDescent="0.3">
      <c r="B980" t="s">
        <v>608</v>
      </c>
    </row>
    <row r="981" spans="2:26" x14ac:dyDescent="0.3">
      <c r="B981" t="s">
        <v>450</v>
      </c>
    </row>
    <row r="982" spans="2:26" x14ac:dyDescent="0.3">
      <c r="B982" t="s">
        <v>451</v>
      </c>
      <c r="E982"/>
      <c r="F982"/>
      <c r="G982"/>
      <c r="K982"/>
      <c r="M982"/>
      <c r="N982"/>
      <c r="W982"/>
      <c r="X982"/>
      <c r="Y982"/>
      <c r="Z982"/>
    </row>
    <row r="983" spans="2:26" x14ac:dyDescent="0.3">
      <c r="B983" t="s">
        <v>609</v>
      </c>
      <c r="E983"/>
      <c r="F983"/>
      <c r="G983"/>
      <c r="K983"/>
      <c r="M983"/>
      <c r="N983"/>
      <c r="W983"/>
      <c r="X983"/>
      <c r="Y983"/>
      <c r="Z983"/>
    </row>
    <row r="984" spans="2:26" x14ac:dyDescent="0.3">
      <c r="B984" t="s">
        <v>610</v>
      </c>
      <c r="E984"/>
      <c r="F984"/>
      <c r="G984"/>
      <c r="K984"/>
      <c r="M984"/>
      <c r="N984"/>
      <c r="W984"/>
      <c r="X984"/>
      <c r="Y984"/>
      <c r="Z984"/>
    </row>
    <row r="985" spans="2:26" x14ac:dyDescent="0.3">
      <c r="B985" t="s">
        <v>448</v>
      </c>
      <c r="E985"/>
      <c r="F985"/>
      <c r="G985"/>
      <c r="K985"/>
      <c r="M985"/>
      <c r="N985"/>
      <c r="W985"/>
      <c r="X985"/>
      <c r="Y985"/>
      <c r="Z985"/>
    </row>
    <row r="986" spans="2:26" x14ac:dyDescent="0.3">
      <c r="B986" t="s">
        <v>611</v>
      </c>
      <c r="E986"/>
      <c r="F986"/>
      <c r="G986"/>
      <c r="K986"/>
      <c r="M986"/>
      <c r="N986"/>
      <c r="W986"/>
      <c r="X986"/>
      <c r="Y986"/>
      <c r="Z986"/>
    </row>
    <row r="987" spans="2:26" x14ac:dyDescent="0.3">
      <c r="B987" t="s">
        <v>612</v>
      </c>
      <c r="E987"/>
      <c r="F987"/>
      <c r="G987"/>
      <c r="K987"/>
      <c r="M987"/>
      <c r="N987"/>
      <c r="W987"/>
      <c r="X987"/>
      <c r="Y987"/>
      <c r="Z987"/>
    </row>
    <row r="988" spans="2:26" x14ac:dyDescent="0.3">
      <c r="B988" t="s">
        <v>613</v>
      </c>
      <c r="E988"/>
      <c r="F988"/>
      <c r="G988"/>
      <c r="K988"/>
      <c r="M988"/>
      <c r="N988"/>
      <c r="W988"/>
      <c r="X988"/>
      <c r="Y988"/>
      <c r="Z988"/>
    </row>
    <row r="989" spans="2:26" x14ac:dyDescent="0.3">
      <c r="B989" t="s">
        <v>630</v>
      </c>
      <c r="E989"/>
      <c r="F989"/>
      <c r="G989"/>
      <c r="K989"/>
      <c r="M989"/>
      <c r="N989"/>
      <c r="W989"/>
      <c r="X989"/>
      <c r="Y989"/>
      <c r="Z989"/>
    </row>
    <row r="990" spans="2:26" x14ac:dyDescent="0.3">
      <c r="B990" t="s">
        <v>631</v>
      </c>
      <c r="E990"/>
      <c r="F990"/>
      <c r="G990"/>
      <c r="K990"/>
      <c r="M990"/>
      <c r="N990"/>
      <c r="W990"/>
      <c r="X990"/>
      <c r="Y990"/>
      <c r="Z990"/>
    </row>
    <row r="991" spans="2:26" x14ac:dyDescent="0.3">
      <c r="B991" t="s">
        <v>632</v>
      </c>
      <c r="E991"/>
      <c r="F991"/>
      <c r="G991"/>
      <c r="K991"/>
      <c r="M991"/>
      <c r="N991"/>
      <c r="W991"/>
      <c r="X991"/>
      <c r="Y991"/>
      <c r="Z991"/>
    </row>
    <row r="992" spans="2:26" x14ac:dyDescent="0.3">
      <c r="B992" t="s">
        <v>621</v>
      </c>
      <c r="E992"/>
      <c r="F992"/>
      <c r="G992"/>
      <c r="K992"/>
      <c r="M992"/>
      <c r="N992"/>
      <c r="W992"/>
      <c r="X992"/>
      <c r="Y992"/>
      <c r="Z992"/>
    </row>
    <row r="993" spans="2:26" x14ac:dyDescent="0.3">
      <c r="B993" t="s">
        <v>614</v>
      </c>
      <c r="E993"/>
      <c r="F993"/>
      <c r="G993"/>
      <c r="K993"/>
      <c r="M993"/>
      <c r="N993"/>
      <c r="W993"/>
      <c r="X993"/>
      <c r="Y993"/>
      <c r="Z993"/>
    </row>
    <row r="994" spans="2:26" x14ac:dyDescent="0.3">
      <c r="B994" t="s">
        <v>615</v>
      </c>
      <c r="E994"/>
      <c r="F994"/>
      <c r="G994"/>
      <c r="K994"/>
      <c r="M994"/>
      <c r="N994"/>
      <c r="W994"/>
      <c r="X994"/>
      <c r="Y994"/>
      <c r="Z994"/>
    </row>
    <row r="995" spans="2:26" x14ac:dyDescent="0.3">
      <c r="B995" t="s">
        <v>616</v>
      </c>
      <c r="E995"/>
      <c r="F995"/>
      <c r="G995"/>
      <c r="K995"/>
      <c r="M995"/>
      <c r="N995"/>
      <c r="W995"/>
      <c r="X995"/>
      <c r="Y995"/>
      <c r="Z995"/>
    </row>
    <row r="996" spans="2:26" x14ac:dyDescent="0.3">
      <c r="B996" t="s">
        <v>466</v>
      </c>
      <c r="E996"/>
      <c r="F996"/>
      <c r="G996"/>
      <c r="K996"/>
      <c r="M996"/>
      <c r="N996"/>
      <c r="W996"/>
      <c r="X996"/>
      <c r="Y996"/>
      <c r="Z996"/>
    </row>
    <row r="997" spans="2:26" x14ac:dyDescent="0.3">
      <c r="B997" t="s">
        <v>467</v>
      </c>
      <c r="E997"/>
      <c r="F997"/>
      <c r="G997"/>
      <c r="K997"/>
      <c r="M997"/>
      <c r="N997"/>
      <c r="W997"/>
      <c r="X997"/>
      <c r="Y997"/>
      <c r="Z997"/>
    </row>
    <row r="998" spans="2:26" x14ac:dyDescent="0.3">
      <c r="B998" t="s">
        <v>633</v>
      </c>
      <c r="E998"/>
      <c r="F998"/>
      <c r="G998"/>
      <c r="K998"/>
      <c r="M998"/>
      <c r="N998"/>
      <c r="W998"/>
      <c r="X998"/>
      <c r="Y998"/>
      <c r="Z998"/>
    </row>
    <row r="1003" spans="2:26" x14ac:dyDescent="0.3">
      <c r="B1003" t="s">
        <v>713</v>
      </c>
    </row>
    <row r="1004" spans="2:26" x14ac:dyDescent="0.3">
      <c r="B1004" t="s">
        <v>714</v>
      </c>
    </row>
    <row r="1005" spans="2:26" x14ac:dyDescent="0.3">
      <c r="B1005" t="s">
        <v>715</v>
      </c>
    </row>
    <row r="1006" spans="2:26" x14ac:dyDescent="0.3">
      <c r="B1006" t="s">
        <v>716</v>
      </c>
    </row>
    <row r="1007" spans="2:26" x14ac:dyDescent="0.3">
      <c r="B1007" t="s">
        <v>717</v>
      </c>
    </row>
    <row r="1008" spans="2:26" x14ac:dyDescent="0.3">
      <c r="B1008" t="s">
        <v>718</v>
      </c>
    </row>
    <row r="1009" spans="2:2" x14ac:dyDescent="0.3">
      <c r="B1009" t="s">
        <v>719</v>
      </c>
    </row>
    <row r="1010" spans="2:2" x14ac:dyDescent="0.3">
      <c r="B1010" t="s">
        <v>720</v>
      </c>
    </row>
    <row r="1011" spans="2:2" x14ac:dyDescent="0.3">
      <c r="B1011" t="s">
        <v>721</v>
      </c>
    </row>
    <row r="1012" spans="2:2" x14ac:dyDescent="0.3">
      <c r="B1012" t="s">
        <v>722</v>
      </c>
    </row>
    <row r="1013" spans="2:2" x14ac:dyDescent="0.3">
      <c r="B1013" t="s">
        <v>130</v>
      </c>
    </row>
    <row r="1014" spans="2:2" x14ac:dyDescent="0.3">
      <c r="B1014" t="s">
        <v>126</v>
      </c>
    </row>
    <row r="1018" spans="2:2" x14ac:dyDescent="0.3">
      <c r="B1018" t="s">
        <v>723</v>
      </c>
    </row>
    <row r="1019" spans="2:2" x14ac:dyDescent="0.3">
      <c r="B1019" t="s">
        <v>714</v>
      </c>
    </row>
    <row r="1020" spans="2:2" x14ac:dyDescent="0.3">
      <c r="B1020" t="s">
        <v>715</v>
      </c>
    </row>
    <row r="1021" spans="2:2" x14ac:dyDescent="0.3">
      <c r="B1021" t="s">
        <v>716</v>
      </c>
    </row>
    <row r="1022" spans="2:2" x14ac:dyDescent="0.3">
      <c r="B1022" t="s">
        <v>717</v>
      </c>
    </row>
    <row r="1023" spans="2:2" x14ac:dyDescent="0.3">
      <c r="B1023" t="s">
        <v>724</v>
      </c>
    </row>
    <row r="1024" spans="2:2" x14ac:dyDescent="0.3">
      <c r="B1024" t="s">
        <v>725</v>
      </c>
    </row>
    <row r="1025" spans="2:26" x14ac:dyDescent="0.3">
      <c r="B1025" t="s">
        <v>726</v>
      </c>
    </row>
    <row r="1026" spans="2:26" x14ac:dyDescent="0.3">
      <c r="B1026" t="s">
        <v>727</v>
      </c>
    </row>
    <row r="1027" spans="2:26" x14ac:dyDescent="0.3">
      <c r="B1027" t="s">
        <v>721</v>
      </c>
    </row>
    <row r="1028" spans="2:26" x14ac:dyDescent="0.3">
      <c r="B1028" t="s">
        <v>728</v>
      </c>
    </row>
    <row r="1029" spans="2:26" x14ac:dyDescent="0.3">
      <c r="B1029" t="s">
        <v>130</v>
      </c>
    </row>
    <row r="1030" spans="2:26" x14ac:dyDescent="0.3">
      <c r="B1030" t="s">
        <v>126</v>
      </c>
    </row>
    <row r="1034" spans="2:26" x14ac:dyDescent="0.3">
      <c r="B1034" s="2" t="s">
        <v>729</v>
      </c>
      <c r="I1034" t="str">
        <f>CONCATENATE("ALTER TABLE"," ",B1034)</f>
        <v>ALTER TABLE TM_BACKLOG_DESCRIPTION</v>
      </c>
      <c r="K1034" s="25"/>
      <c r="N1034" s="5" t="str">
        <f>CONCATENATE("CREATE TABLE ",B1034," ","(")</f>
        <v>CREATE TABLE TM_BACKLOG_DESCRIPTION (</v>
      </c>
    </row>
    <row r="1035" spans="2:26" ht="19.2" x14ac:dyDescent="0.45">
      <c r="B1035" s="1" t="s">
        <v>2</v>
      </c>
      <c r="C1035" s="1" t="s">
        <v>1</v>
      </c>
      <c r="D1035" s="4">
        <v>30</v>
      </c>
      <c r="E1035" s="24" t="s">
        <v>113</v>
      </c>
      <c r="I1035" t="str">
        <f>I1034</f>
        <v>ALTER TABLE TM_BACKLOG_DESCRIPTION</v>
      </c>
      <c r="L1035" s="12"/>
      <c r="M1035" s="18" t="str">
        <f t="shared" ref="M1035:M1044" si="404">CONCATENATE(B1035,",")</f>
        <v>ID,</v>
      </c>
      <c r="N1035" s="5" t="str">
        <f>CONCATENATE(B1035," ",C1035,"(",D1035,") ",E1035," ,")</f>
        <v>ID VARCHAR(30) NOT NULL ,</v>
      </c>
      <c r="O1035" s="1" t="s">
        <v>2</v>
      </c>
      <c r="P1035" s="6"/>
      <c r="Q1035" s="6"/>
      <c r="R1035" s="6"/>
      <c r="S1035" s="6"/>
      <c r="T1035" s="6"/>
      <c r="U1035" s="6"/>
      <c r="V1035" s="6"/>
      <c r="W1035" s="17" t="str">
        <f t="shared" ref="W1035:W1044" si="405">CONCATENATE(,LOWER(O1035),UPPER(LEFT(P1035,1)),LOWER(RIGHT(P1035,LEN(P1035)-IF(LEN(P1035)&gt;0,1,LEN(P1035)))),UPPER(LEFT(Q1035,1)),LOWER(RIGHT(Q1035,LEN(Q1035)-IF(LEN(Q1035)&gt;0,1,LEN(Q1035)))),UPPER(LEFT(R1035,1)),LOWER(RIGHT(R1035,LEN(R1035)-IF(LEN(R1035)&gt;0,1,LEN(R1035)))),UPPER(LEFT(S1035,1)),LOWER(RIGHT(S1035,LEN(S1035)-IF(LEN(S1035)&gt;0,1,LEN(S1035)))),UPPER(LEFT(T1035,1)),LOWER(RIGHT(T1035,LEN(T1035)-IF(LEN(T1035)&gt;0,1,LEN(T1035)))),UPPER(LEFT(U1035,1)),LOWER(RIGHT(U1035,LEN(U1035)-IF(LEN(U1035)&gt;0,1,LEN(U1035)))),UPPER(LEFT(V1035,1)),LOWER(RIGHT(V1035,LEN(V1035)-IF(LEN(V1035)&gt;0,1,LEN(V1035)))))</f>
        <v>id</v>
      </c>
      <c r="X1035" s="3" t="str">
        <f t="shared" ref="X1035:X1044" si="406">CONCATENATE("""",W1035,"""",":","""","""",",")</f>
        <v>"id":"",</v>
      </c>
      <c r="Y1035" s="22" t="str">
        <f t="shared" ref="Y1035:Y1044" si="407">CONCATENATE("public static String ",,B1035,,"=","""",W1035,""";")</f>
        <v>public static String ID="id";</v>
      </c>
      <c r="Z1035" s="7" t="str">
        <f t="shared" ref="Z1035:Z1044" si="408">CONCATENATE("private String ",W1035,"=","""""",";")</f>
        <v>private String id="";</v>
      </c>
    </row>
    <row r="1036" spans="2:26" ht="19.2" x14ac:dyDescent="0.45">
      <c r="B1036" s="1" t="s">
        <v>3</v>
      </c>
      <c r="C1036" s="1" t="s">
        <v>1</v>
      </c>
      <c r="D1036" s="4">
        <v>10</v>
      </c>
      <c r="I1036" t="str">
        <f>I1035</f>
        <v>ALTER TABLE TM_BACKLOG_DESCRIPTION</v>
      </c>
      <c r="K1036" s="21" t="s">
        <v>436</v>
      </c>
      <c r="L1036" s="12"/>
      <c r="M1036" s="18" t="str">
        <f t="shared" si="404"/>
        <v>STATUS,</v>
      </c>
      <c r="N1036" s="5" t="str">
        <f t="shared" ref="N1036:N1044" si="409">CONCATENATE(B1036," ",C1036,"(",D1036,")",",")</f>
        <v>STATUS VARCHAR(10),</v>
      </c>
      <c r="O1036" s="1" t="s">
        <v>3</v>
      </c>
      <c r="W1036" s="17" t="str">
        <f t="shared" si="405"/>
        <v>status</v>
      </c>
      <c r="X1036" s="3" t="str">
        <f t="shared" si="406"/>
        <v>"status":"",</v>
      </c>
      <c r="Y1036" s="22" t="str">
        <f t="shared" si="407"/>
        <v>public static String STATUS="status";</v>
      </c>
      <c r="Z1036" s="7" t="str">
        <f t="shared" si="408"/>
        <v>private String status="";</v>
      </c>
    </row>
    <row r="1037" spans="2:26" ht="19.2" x14ac:dyDescent="0.45">
      <c r="B1037" s="1" t="s">
        <v>4</v>
      </c>
      <c r="C1037" s="1" t="s">
        <v>1</v>
      </c>
      <c r="D1037" s="4">
        <v>30</v>
      </c>
      <c r="I1037" t="str">
        <f>I1036</f>
        <v>ALTER TABLE TM_BACKLOG_DESCRIPTION</v>
      </c>
      <c r="J1037" t="str">
        <f t="shared" ref="J1037:J1044" si="410">CONCATENATE(LEFT(CONCATENATE(" ADD "," ",N1037,";"),LEN(CONCATENATE(" ADD "," ",N1037,";"))-2),";")</f>
        <v xml:space="preserve"> ADD  INSERT_DATE VARCHAR(30);</v>
      </c>
      <c r="K1037" s="21" t="str">
        <f t="shared" ref="K1037:K1044" si="411">CONCATENATE(LEFT(CONCATENATE("  ALTER COLUMN  "," ",N1037,";"),LEN(CONCATENATE("  ALTER COLUMN  "," ",N1037,";"))-2),";")</f>
        <v xml:space="preserve">  ALTER COLUMN   INSERT_DATE VARCHAR(30);</v>
      </c>
      <c r="L1037" s="12"/>
      <c r="M1037" s="18" t="str">
        <f t="shared" si="404"/>
        <v>INSERT_DATE,</v>
      </c>
      <c r="N1037" s="5" t="str">
        <f t="shared" si="409"/>
        <v>INSERT_DATE VARCHAR(30),</v>
      </c>
      <c r="O1037" s="1" t="s">
        <v>7</v>
      </c>
      <c r="P1037" t="s">
        <v>8</v>
      </c>
      <c r="W1037" s="17" t="str">
        <f t="shared" si="405"/>
        <v>insertDate</v>
      </c>
      <c r="X1037" s="3" t="str">
        <f t="shared" si="406"/>
        <v>"insertDate":"",</v>
      </c>
      <c r="Y1037" s="22" t="str">
        <f t="shared" si="407"/>
        <v>public static String INSERT_DATE="insertDate";</v>
      </c>
      <c r="Z1037" s="7" t="str">
        <f t="shared" si="408"/>
        <v>private String insertDate="";</v>
      </c>
    </row>
    <row r="1038" spans="2:26" ht="19.2" x14ac:dyDescent="0.45">
      <c r="B1038" s="1" t="s">
        <v>5</v>
      </c>
      <c r="C1038" s="1" t="s">
        <v>1</v>
      </c>
      <c r="D1038" s="4">
        <v>30</v>
      </c>
      <c r="I1038" t="str">
        <f>I1037</f>
        <v>ALTER TABLE TM_BACKLOG_DESCRIPTION</v>
      </c>
      <c r="J1038" t="str">
        <f t="shared" si="410"/>
        <v xml:space="preserve"> ADD  MODIFICATION_DATE VARCHAR(30);</v>
      </c>
      <c r="K1038" s="21" t="str">
        <f t="shared" si="411"/>
        <v xml:space="preserve">  ALTER COLUMN   MODIFICATION_DATE VARCHAR(30);</v>
      </c>
      <c r="L1038" s="12"/>
      <c r="M1038" s="18" t="str">
        <f t="shared" si="404"/>
        <v>MODIFICATION_DATE,</v>
      </c>
      <c r="N1038" s="5" t="str">
        <f t="shared" si="409"/>
        <v>MODIFICATION_DATE VARCHAR(30),</v>
      </c>
      <c r="O1038" s="1" t="s">
        <v>9</v>
      </c>
      <c r="P1038" t="s">
        <v>8</v>
      </c>
      <c r="W1038" s="17" t="str">
        <f t="shared" si="405"/>
        <v>modificationDate</v>
      </c>
      <c r="X1038" s="3" t="str">
        <f t="shared" si="406"/>
        <v>"modificationDate":"",</v>
      </c>
      <c r="Y1038" s="22" t="str">
        <f t="shared" si="407"/>
        <v>public static String MODIFICATION_DATE="modificationDate";</v>
      </c>
      <c r="Z1038" s="7" t="str">
        <f t="shared" si="408"/>
        <v>private String modificationDate="";</v>
      </c>
    </row>
    <row r="1039" spans="2:26" ht="19.2" x14ac:dyDescent="0.45">
      <c r="B1039" s="1" t="s">
        <v>274</v>
      </c>
      <c r="C1039" s="1" t="s">
        <v>1</v>
      </c>
      <c r="D1039" s="4">
        <v>500</v>
      </c>
      <c r="I1039" t="str">
        <f>I1038</f>
        <v>ALTER TABLE TM_BACKLOG_DESCRIPTION</v>
      </c>
      <c r="J1039" t="str">
        <f t="shared" si="410"/>
        <v xml:space="preserve"> ADD  FK_PROJECT_ID VARCHAR(500);</v>
      </c>
      <c r="K1039" s="21" t="str">
        <f t="shared" si="411"/>
        <v xml:space="preserve">  ALTER COLUMN   FK_PROJECT_ID VARCHAR(500);</v>
      </c>
      <c r="L1039" s="12"/>
      <c r="M1039" s="18" t="str">
        <f t="shared" si="404"/>
        <v>FK_PROJECT_ID,</v>
      </c>
      <c r="N1039" s="5" t="str">
        <f t="shared" si="409"/>
        <v>FK_PROJECT_ID VARCHAR(500),</v>
      </c>
      <c r="O1039" s="1" t="s">
        <v>10</v>
      </c>
      <c r="P1039" t="s">
        <v>288</v>
      </c>
      <c r="Q1039" t="s">
        <v>2</v>
      </c>
      <c r="W1039" s="17" t="str">
        <f t="shared" si="405"/>
        <v>fkProjectId</v>
      </c>
      <c r="X1039" s="3" t="str">
        <f t="shared" si="406"/>
        <v>"fkProjectId":"",</v>
      </c>
      <c r="Y1039" s="22" t="str">
        <f t="shared" si="407"/>
        <v>public static String FK_PROJECT_ID="fkProjectId";</v>
      </c>
      <c r="Z1039" s="7" t="str">
        <f t="shared" si="408"/>
        <v>private String fkProjectId="";</v>
      </c>
    </row>
    <row r="1040" spans="2:26" ht="19.2" x14ac:dyDescent="0.45">
      <c r="B1040" s="1" t="s">
        <v>367</v>
      </c>
      <c r="C1040" s="1" t="s">
        <v>1</v>
      </c>
      <c r="D1040" s="4">
        <v>500</v>
      </c>
      <c r="I1040" t="str">
        <f>I1038</f>
        <v>ALTER TABLE TM_BACKLOG_DESCRIPTION</v>
      </c>
      <c r="J1040" t="str">
        <f t="shared" si="410"/>
        <v xml:space="preserve"> ADD  FK_BACKLOG_ID VARCHAR(500);</v>
      </c>
      <c r="K1040" s="21" t="str">
        <f t="shared" si="411"/>
        <v xml:space="preserve">  ALTER COLUMN   FK_BACKLOG_ID VARCHAR(500);</v>
      </c>
      <c r="L1040" s="12"/>
      <c r="M1040" s="18" t="str">
        <f t="shared" si="404"/>
        <v>FK_BACKLOG_ID,</v>
      </c>
      <c r="N1040" s="5" t="str">
        <f t="shared" si="409"/>
        <v>FK_BACKLOG_ID VARCHAR(500),</v>
      </c>
      <c r="O1040" s="1" t="s">
        <v>10</v>
      </c>
      <c r="P1040" t="s">
        <v>354</v>
      </c>
      <c r="Q1040" t="s">
        <v>2</v>
      </c>
      <c r="W1040" s="17" t="str">
        <f t="shared" si="405"/>
        <v>fkBacklogId</v>
      </c>
      <c r="X1040" s="3" t="str">
        <f t="shared" si="406"/>
        <v>"fkBacklogId":"",</v>
      </c>
      <c r="Y1040" s="22" t="str">
        <f t="shared" si="407"/>
        <v>public static String FK_BACKLOG_ID="fkBacklogId";</v>
      </c>
      <c r="Z1040" s="7" t="str">
        <f t="shared" si="408"/>
        <v>private String fkBacklogId="";</v>
      </c>
    </row>
    <row r="1041" spans="2:26" ht="19.2" x14ac:dyDescent="0.45">
      <c r="B1041" s="1" t="s">
        <v>14</v>
      </c>
      <c r="C1041" s="1" t="s">
        <v>701</v>
      </c>
      <c r="D1041" s="4"/>
      <c r="I1041" t="str">
        <f>I1039</f>
        <v>ALTER TABLE TM_BACKLOG_DESCRIPTION</v>
      </c>
      <c r="J1041" t="str">
        <f t="shared" si="410"/>
        <v xml:space="preserve"> ADD  DESCRIPTION TEXT();</v>
      </c>
      <c r="K1041" s="21" t="str">
        <f t="shared" si="411"/>
        <v xml:space="preserve">  ALTER COLUMN   DESCRIPTION TEXT();</v>
      </c>
      <c r="L1041" s="12"/>
      <c r="M1041" s="18" t="str">
        <f t="shared" si="404"/>
        <v>DESCRIPTION,</v>
      </c>
      <c r="N1041" s="5" t="str">
        <f t="shared" si="409"/>
        <v>DESCRIPTION TEXT(),</v>
      </c>
      <c r="O1041" s="1" t="s">
        <v>14</v>
      </c>
      <c r="W1041" s="17" t="str">
        <f t="shared" si="405"/>
        <v>description</v>
      </c>
      <c r="X1041" s="3" t="str">
        <f t="shared" si="406"/>
        <v>"description":"",</v>
      </c>
      <c r="Y1041" s="22" t="str">
        <f t="shared" si="407"/>
        <v>public static String DESCRIPTION="description";</v>
      </c>
      <c r="Z1041" s="7" t="str">
        <f t="shared" si="408"/>
        <v>private String description="";</v>
      </c>
    </row>
    <row r="1042" spans="2:26" ht="19.2" x14ac:dyDescent="0.45">
      <c r="B1042" s="1" t="s">
        <v>421</v>
      </c>
      <c r="C1042" s="1" t="s">
        <v>1</v>
      </c>
      <c r="D1042" s="4">
        <v>500</v>
      </c>
      <c r="I1042" t="str">
        <f>I1040</f>
        <v>ALTER TABLE TM_BACKLOG_DESCRIPTION</v>
      </c>
      <c r="J1042" t="str">
        <f t="shared" si="410"/>
        <v xml:space="preserve"> ADD  COMMENT_TYPE VARCHAR(500);</v>
      </c>
      <c r="K1042" s="21" t="str">
        <f t="shared" si="411"/>
        <v xml:space="preserve">  ALTER COLUMN   COMMENT_TYPE VARCHAR(500);</v>
      </c>
      <c r="L1042" s="12"/>
      <c r="M1042" s="18" t="str">
        <f t="shared" si="404"/>
        <v>COMMENT_TYPE,</v>
      </c>
      <c r="N1042" s="5" t="str">
        <f t="shared" si="409"/>
        <v>COMMENT_TYPE VARCHAR(500),</v>
      </c>
      <c r="O1042" s="1" t="s">
        <v>323</v>
      </c>
      <c r="P1042" t="s">
        <v>51</v>
      </c>
      <c r="W1042" s="17" t="str">
        <f t="shared" si="405"/>
        <v>commentType</v>
      </c>
      <c r="X1042" s="3" t="str">
        <f t="shared" si="406"/>
        <v>"commentType":"",</v>
      </c>
      <c r="Y1042" s="22" t="str">
        <f t="shared" si="407"/>
        <v>public static String COMMENT_TYPE="commentType";</v>
      </c>
      <c r="Z1042" s="7" t="str">
        <f t="shared" si="408"/>
        <v>private String commentType="";</v>
      </c>
    </row>
    <row r="1043" spans="2:26" ht="19.2" x14ac:dyDescent="0.45">
      <c r="B1043" s="1" t="s">
        <v>258</v>
      </c>
      <c r="C1043" s="1" t="s">
        <v>1</v>
      </c>
      <c r="D1043" s="4">
        <v>24</v>
      </c>
      <c r="I1043" t="str">
        <f>I1041</f>
        <v>ALTER TABLE TM_BACKLOG_DESCRIPTION</v>
      </c>
      <c r="J1043" t="str">
        <f t="shared" si="410"/>
        <v xml:space="preserve"> ADD  ORDER_NO VARCHAR(24);</v>
      </c>
      <c r="K1043" s="21" t="str">
        <f t="shared" si="411"/>
        <v xml:space="preserve">  ALTER COLUMN   ORDER_NO VARCHAR(24);</v>
      </c>
      <c r="L1043" s="12"/>
      <c r="M1043" s="18" t="str">
        <f t="shared" si="404"/>
        <v>ORDER_NO,</v>
      </c>
      <c r="N1043" s="5" t="str">
        <f t="shared" si="409"/>
        <v>ORDER_NO VARCHAR(24),</v>
      </c>
      <c r="O1043" s="1" t="s">
        <v>259</v>
      </c>
      <c r="P1043" t="s">
        <v>173</v>
      </c>
      <c r="W1043" s="17" t="str">
        <f t="shared" si="405"/>
        <v>orderNo</v>
      </c>
      <c r="X1043" s="3" t="str">
        <f t="shared" si="406"/>
        <v>"orderNo":"",</v>
      </c>
      <c r="Y1043" s="22" t="str">
        <f t="shared" si="407"/>
        <v>public static String ORDER_NO="orderNo";</v>
      </c>
      <c r="Z1043" s="7" t="str">
        <f t="shared" si="408"/>
        <v>private String orderNo="";</v>
      </c>
    </row>
    <row r="1044" spans="2:26" ht="19.2" x14ac:dyDescent="0.45">
      <c r="B1044" s="1" t="s">
        <v>730</v>
      </c>
      <c r="C1044" s="1" t="s">
        <v>1</v>
      </c>
      <c r="D1044" s="4">
        <v>200</v>
      </c>
      <c r="I1044" t="str">
        <f>I1042</f>
        <v>ALTER TABLE TM_BACKLOG_DESCRIPTION</v>
      </c>
      <c r="J1044" t="str">
        <f t="shared" si="410"/>
        <v xml:space="preserve"> ADD  COLORED_TYPE VARCHAR(200);</v>
      </c>
      <c r="K1044" s="21" t="str">
        <f t="shared" si="411"/>
        <v xml:space="preserve">  ALTER COLUMN   COLORED_TYPE VARCHAR(200);</v>
      </c>
      <c r="L1044" s="12"/>
      <c r="M1044" s="18" t="str">
        <f t="shared" si="404"/>
        <v>COLORED_TYPE,</v>
      </c>
      <c r="N1044" s="5" t="str">
        <f t="shared" si="409"/>
        <v>COLORED_TYPE VARCHAR(200),</v>
      </c>
      <c r="O1044" s="1" t="s">
        <v>731</v>
      </c>
      <c r="P1044" t="s">
        <v>51</v>
      </c>
      <c r="W1044" s="17" t="str">
        <f t="shared" si="405"/>
        <v>coloredType</v>
      </c>
      <c r="X1044" s="3" t="str">
        <f t="shared" si="406"/>
        <v>"coloredType":"",</v>
      </c>
      <c r="Y1044" s="22" t="str">
        <f t="shared" si="407"/>
        <v>public static String COLORED_TYPE="coloredType";</v>
      </c>
      <c r="Z1044" s="7" t="str">
        <f t="shared" si="408"/>
        <v>private String coloredType="";</v>
      </c>
    </row>
    <row r="1045" spans="2:26" ht="19.2" x14ac:dyDescent="0.45">
      <c r="B1045" s="1"/>
      <c r="C1045" s="1"/>
      <c r="D1045" s="4"/>
      <c r="L1045" s="12"/>
      <c r="M1045" s="18"/>
      <c r="N1045" s="33" t="s">
        <v>130</v>
      </c>
      <c r="O1045" s="1"/>
      <c r="W1045" s="17"/>
    </row>
    <row r="1046" spans="2:26" ht="19.2" x14ac:dyDescent="0.45">
      <c r="C1046" s="14"/>
      <c r="D1046" s="9"/>
      <c r="K1046" s="29"/>
      <c r="M1046" s="20"/>
      <c r="N1046" s="31" t="s">
        <v>126</v>
      </c>
      <c r="O1046" s="14"/>
      <c r="W1046" s="17"/>
    </row>
    <row r="1048" spans="2:26" x14ac:dyDescent="0.3">
      <c r="B1048" s="2" t="s">
        <v>746</v>
      </c>
      <c r="I1048" t="str">
        <f>CONCATENATE("ALTER TABLE"," ",B1048)</f>
        <v>ALTER TABLE TM_INPUT_TABLE_COMP</v>
      </c>
      <c r="K1048" s="25"/>
      <c r="N1048" s="5" t="str">
        <f>CONCATENATE("CREATE TABLE ",B1048," ","(")</f>
        <v>CREATE TABLE TM_INPUT_TABLE_COMP (</v>
      </c>
    </row>
    <row r="1049" spans="2:26" ht="19.2" x14ac:dyDescent="0.45">
      <c r="B1049" s="1" t="s">
        <v>2</v>
      </c>
      <c r="C1049" s="1" t="s">
        <v>1</v>
      </c>
      <c r="D1049" s="4">
        <v>30</v>
      </c>
      <c r="E1049" s="24" t="s">
        <v>113</v>
      </c>
      <c r="I1049" t="str">
        <f>I1048</f>
        <v>ALTER TABLE TM_INPUT_TABLE_COMP</v>
      </c>
      <c r="L1049" s="12"/>
      <c r="M1049" s="18" t="str">
        <f t="shared" ref="M1049:M1064" si="412">CONCATENATE(B1049,",")</f>
        <v>ID,</v>
      </c>
      <c r="N1049" s="5" t="str">
        <f>CONCATENATE(B1049," ",C1049,"(",D1049,") ",E1049," ,")</f>
        <v>ID VARCHAR(30) NOT NULL ,</v>
      </c>
      <c r="O1049" s="1" t="s">
        <v>2</v>
      </c>
      <c r="P1049" s="6"/>
      <c r="Q1049" s="6"/>
      <c r="R1049" s="6"/>
      <c r="S1049" s="6"/>
      <c r="T1049" s="6"/>
      <c r="U1049" s="6"/>
      <c r="V1049" s="6"/>
      <c r="W1049" s="17" t="str">
        <f t="shared" ref="W1049:W1064" si="413">CONCATENATE(,LOWER(O1049),UPPER(LEFT(P1049,1)),LOWER(RIGHT(P1049,LEN(P1049)-IF(LEN(P1049)&gt;0,1,LEN(P1049)))),UPPER(LEFT(Q1049,1)),LOWER(RIGHT(Q1049,LEN(Q1049)-IF(LEN(Q1049)&gt;0,1,LEN(Q1049)))),UPPER(LEFT(R1049,1)),LOWER(RIGHT(R1049,LEN(R1049)-IF(LEN(R1049)&gt;0,1,LEN(R1049)))),UPPER(LEFT(S1049,1)),LOWER(RIGHT(S1049,LEN(S1049)-IF(LEN(S1049)&gt;0,1,LEN(S1049)))),UPPER(LEFT(T1049,1)),LOWER(RIGHT(T1049,LEN(T1049)-IF(LEN(T1049)&gt;0,1,LEN(T1049)))),UPPER(LEFT(U1049,1)),LOWER(RIGHT(U1049,LEN(U1049)-IF(LEN(U1049)&gt;0,1,LEN(U1049)))),UPPER(LEFT(V1049,1)),LOWER(RIGHT(V1049,LEN(V1049)-IF(LEN(V1049)&gt;0,1,LEN(V1049)))))</f>
        <v>id</v>
      </c>
      <c r="X1049" s="3" t="str">
        <f t="shared" ref="X1049:X1064" si="414">CONCATENATE("""",W1049,"""",":","""","""",",")</f>
        <v>"id":"",</v>
      </c>
      <c r="Y1049" s="22" t="str">
        <f t="shared" ref="Y1049:Y1064" si="415">CONCATENATE("public static String ",,B1049,,"=","""",W1049,""";")</f>
        <v>public static String ID="id";</v>
      </c>
      <c r="Z1049" s="7" t="str">
        <f t="shared" ref="Z1049:Z1064" si="416">CONCATENATE("private String ",W1049,"=","""""",";")</f>
        <v>private String id="";</v>
      </c>
    </row>
    <row r="1050" spans="2:26" ht="19.2" x14ac:dyDescent="0.45">
      <c r="B1050" s="1" t="s">
        <v>3</v>
      </c>
      <c r="C1050" s="1" t="s">
        <v>1</v>
      </c>
      <c r="D1050" s="4">
        <v>10</v>
      </c>
      <c r="I1050" t="str">
        <f>I1049</f>
        <v>ALTER TABLE TM_INPUT_TABLE_COMP</v>
      </c>
      <c r="K1050" s="21" t="s">
        <v>436</v>
      </c>
      <c r="L1050" s="12"/>
      <c r="M1050" s="18" t="str">
        <f t="shared" si="412"/>
        <v>STATUS,</v>
      </c>
      <c r="N1050" s="5" t="str">
        <f t="shared" ref="N1050:N1055" si="417">CONCATENATE(B1050," ",C1050,"(",D1050,")",",")</f>
        <v>STATUS VARCHAR(10),</v>
      </c>
      <c r="O1050" s="1" t="s">
        <v>3</v>
      </c>
      <c r="W1050" s="17" t="str">
        <f t="shared" si="413"/>
        <v>status</v>
      </c>
      <c r="X1050" s="3" t="str">
        <f t="shared" si="414"/>
        <v>"status":"",</v>
      </c>
      <c r="Y1050" s="22" t="str">
        <f t="shared" si="415"/>
        <v>public static String STATUS="status";</v>
      </c>
      <c r="Z1050" s="7" t="str">
        <f t="shared" si="416"/>
        <v>private String status="";</v>
      </c>
    </row>
    <row r="1051" spans="2:26" ht="19.2" x14ac:dyDescent="0.45">
      <c r="B1051" s="1" t="s">
        <v>4</v>
      </c>
      <c r="C1051" s="1" t="s">
        <v>1</v>
      </c>
      <c r="D1051" s="4">
        <v>30</v>
      </c>
      <c r="I1051" t="str">
        <f>I1050</f>
        <v>ALTER TABLE TM_INPUT_TABLE_COMP</v>
      </c>
      <c r="J1051" t="str">
        <f t="shared" ref="J1051:J1064" si="418">CONCATENATE(LEFT(CONCATENATE(" ADD "," ",N1051,";"),LEN(CONCATENATE(" ADD "," ",N1051,";"))-2),";")</f>
        <v xml:space="preserve"> ADD  INSERT_DATE VARCHAR(30);</v>
      </c>
      <c r="K1051" s="21" t="str">
        <f t="shared" ref="K1051:K1064" si="419">CONCATENATE(LEFT(CONCATENATE("  ALTER COLUMN  "," ",N1051,";"),LEN(CONCATENATE("  ALTER COLUMN  "," ",N1051,";"))-2),";")</f>
        <v xml:space="preserve">  ALTER COLUMN   INSERT_DATE VARCHAR(30);</v>
      </c>
      <c r="L1051" s="12"/>
      <c r="M1051" s="18" t="str">
        <f t="shared" si="412"/>
        <v>INSERT_DATE,</v>
      </c>
      <c r="N1051" s="5" t="str">
        <f t="shared" si="417"/>
        <v>INSERT_DATE VARCHAR(30),</v>
      </c>
      <c r="O1051" s="1" t="s">
        <v>7</v>
      </c>
      <c r="P1051" t="s">
        <v>8</v>
      </c>
      <c r="W1051" s="17" t="str">
        <f t="shared" si="413"/>
        <v>insertDate</v>
      </c>
      <c r="X1051" s="3" t="str">
        <f t="shared" si="414"/>
        <v>"insertDate":"",</v>
      </c>
      <c r="Y1051" s="22" t="str">
        <f t="shared" si="415"/>
        <v>public static String INSERT_DATE="insertDate";</v>
      </c>
      <c r="Z1051" s="7" t="str">
        <f t="shared" si="416"/>
        <v>private String insertDate="";</v>
      </c>
    </row>
    <row r="1052" spans="2:26" ht="19.2" x14ac:dyDescent="0.45">
      <c r="B1052" s="1" t="s">
        <v>5</v>
      </c>
      <c r="C1052" s="1" t="s">
        <v>1</v>
      </c>
      <c r="D1052" s="4">
        <v>30</v>
      </c>
      <c r="I1052" t="str">
        <f>I1051</f>
        <v>ALTER TABLE TM_INPUT_TABLE_COMP</v>
      </c>
      <c r="J1052" t="str">
        <f t="shared" si="418"/>
        <v xml:space="preserve"> ADD  MODIFICATION_DATE VARCHAR(30);</v>
      </c>
      <c r="K1052" s="21" t="str">
        <f t="shared" si="419"/>
        <v xml:space="preserve">  ALTER COLUMN   MODIFICATION_DATE VARCHAR(30);</v>
      </c>
      <c r="L1052" s="12"/>
      <c r="M1052" s="18" t="str">
        <f t="shared" si="412"/>
        <v>MODIFICATION_DATE,</v>
      </c>
      <c r="N1052" s="5" t="str">
        <f t="shared" si="417"/>
        <v>MODIFICATION_DATE VARCHAR(30),</v>
      </c>
      <c r="O1052" s="1" t="s">
        <v>9</v>
      </c>
      <c r="P1052" t="s">
        <v>8</v>
      </c>
      <c r="W1052" s="17" t="str">
        <f t="shared" si="413"/>
        <v>modificationDate</v>
      </c>
      <c r="X1052" s="3" t="str">
        <f t="shared" si="414"/>
        <v>"modificationDate":"",</v>
      </c>
      <c r="Y1052" s="22" t="str">
        <f t="shared" si="415"/>
        <v>public static String MODIFICATION_DATE="modificationDate";</v>
      </c>
      <c r="Z1052" s="7" t="str">
        <f t="shared" si="416"/>
        <v>private String modificationDate="";</v>
      </c>
    </row>
    <row r="1053" spans="2:26" ht="19.2" x14ac:dyDescent="0.45">
      <c r="B1053" s="1" t="s">
        <v>274</v>
      </c>
      <c r="C1053" s="1" t="s">
        <v>1</v>
      </c>
      <c r="D1053" s="4">
        <v>500</v>
      </c>
      <c r="I1053" t="str">
        <f>I1051</f>
        <v>ALTER TABLE TM_INPUT_TABLE_COMP</v>
      </c>
      <c r="J1053" t="str">
        <f>CONCATENATE(LEFT(CONCATENATE(" ADD "," ",N1053,";"),LEN(CONCATENATE(" ADD "," ",N1053,";"))-2),";")</f>
        <v xml:space="preserve"> ADD  FK_PROJECT_ID VARCHAR(500);</v>
      </c>
      <c r="K1053" s="21" t="str">
        <f>CONCATENATE(LEFT(CONCATENATE("  ALTER COLUMN  "," ",N1053,";"),LEN(CONCATENATE("  ALTER COLUMN  "," ",N1053,";"))-2),";")</f>
        <v xml:space="preserve">  ALTER COLUMN   FK_PROJECT_ID VARCHAR(500);</v>
      </c>
      <c r="L1053" s="12"/>
      <c r="M1053" s="18" t="str">
        <f>CONCATENATE(B1053,",")</f>
        <v>FK_PROJECT_ID,</v>
      </c>
      <c r="N1053" s="5" t="str">
        <f t="shared" si="417"/>
        <v>FK_PROJECT_ID VARCHAR(500),</v>
      </c>
      <c r="O1053" s="1" t="s">
        <v>10</v>
      </c>
      <c r="P1053" t="s">
        <v>288</v>
      </c>
      <c r="Q1053" t="s">
        <v>2</v>
      </c>
      <c r="W1053" s="17" t="str">
        <f>CONCATENATE(,LOWER(O1053),UPPER(LEFT(P1053,1)),LOWER(RIGHT(P1053,LEN(P1053)-IF(LEN(P1053)&gt;0,1,LEN(P1053)))),UPPER(LEFT(Q1053,1)),LOWER(RIGHT(Q1053,LEN(Q1053)-IF(LEN(Q1053)&gt;0,1,LEN(Q1053)))),UPPER(LEFT(R1053,1)),LOWER(RIGHT(R1053,LEN(R1053)-IF(LEN(R1053)&gt;0,1,LEN(R1053)))),UPPER(LEFT(S1053,1)),LOWER(RIGHT(S1053,LEN(S1053)-IF(LEN(S1053)&gt;0,1,LEN(S1053)))),UPPER(LEFT(T1053,1)),LOWER(RIGHT(T1053,LEN(T1053)-IF(LEN(T1053)&gt;0,1,LEN(T1053)))),UPPER(LEFT(U1053,1)),LOWER(RIGHT(U1053,LEN(U1053)-IF(LEN(U1053)&gt;0,1,LEN(U1053)))),UPPER(LEFT(V1053,1)),LOWER(RIGHT(V1053,LEN(V1053)-IF(LEN(V1053)&gt;0,1,LEN(V1053)))))</f>
        <v>fkProjectId</v>
      </c>
      <c r="X1053" s="3" t="str">
        <f>CONCATENATE("""",W1053,"""",":","""","""",",")</f>
        <v>"fkProjectId":"",</v>
      </c>
      <c r="Y1053" s="22" t="str">
        <f>CONCATENATE("public static String ",,B1053,,"=","""",W1053,""";")</f>
        <v>public static String FK_PROJECT_ID="fkProjectId";</v>
      </c>
      <c r="Z1053" s="7" t="str">
        <f>CONCATENATE("private String ",W1053,"=","""""",";")</f>
        <v>private String fkProjectId="";</v>
      </c>
    </row>
    <row r="1054" spans="2:26" ht="19.2" x14ac:dyDescent="0.45">
      <c r="B1054" s="1" t="s">
        <v>367</v>
      </c>
      <c r="C1054" s="1" t="s">
        <v>1</v>
      </c>
      <c r="D1054" s="4">
        <v>500</v>
      </c>
      <c r="I1054" t="str">
        <f>I1052</f>
        <v>ALTER TABLE TM_INPUT_TABLE_COMP</v>
      </c>
      <c r="J1054" t="str">
        <f t="shared" si="418"/>
        <v xml:space="preserve"> ADD  FK_BACKLOG_ID VARCHAR(500);</v>
      </c>
      <c r="K1054" s="21" t="str">
        <f t="shared" si="419"/>
        <v xml:space="preserve">  ALTER COLUMN   FK_BACKLOG_ID VARCHAR(500);</v>
      </c>
      <c r="L1054" s="12"/>
      <c r="M1054" s="18" t="str">
        <f t="shared" si="412"/>
        <v>FK_BACKLOG_ID,</v>
      </c>
      <c r="N1054" s="5" t="str">
        <f t="shared" si="417"/>
        <v>FK_BACKLOG_ID VARCHAR(500),</v>
      </c>
      <c r="O1054" s="1" t="s">
        <v>10</v>
      </c>
      <c r="P1054" t="s">
        <v>354</v>
      </c>
      <c r="Q1054" t="s">
        <v>2</v>
      </c>
      <c r="W1054" s="17" t="str">
        <f t="shared" si="413"/>
        <v>fkBacklogId</v>
      </c>
      <c r="X1054" s="3" t="str">
        <f t="shared" si="414"/>
        <v>"fkBacklogId":"",</v>
      </c>
      <c r="Y1054" s="22" t="str">
        <f t="shared" si="415"/>
        <v>public static String FK_BACKLOG_ID="fkBacklogId";</v>
      </c>
      <c r="Z1054" s="7" t="str">
        <f t="shared" si="416"/>
        <v>private String fkBacklogId="";</v>
      </c>
    </row>
    <row r="1055" spans="2:26" ht="19.2" x14ac:dyDescent="0.45">
      <c r="B1055" s="1" t="s">
        <v>215</v>
      </c>
      <c r="C1055" s="1" t="s">
        <v>1</v>
      </c>
      <c r="D1055" s="4">
        <v>500</v>
      </c>
      <c r="I1055" t="str">
        <f>I1052</f>
        <v>ALTER TABLE TM_INPUT_TABLE_COMP</v>
      </c>
      <c r="J1055" t="str">
        <f t="shared" si="418"/>
        <v xml:space="preserve"> ADD  TABLE_NAME VARCHAR(500);</v>
      </c>
      <c r="K1055" s="21" t="str">
        <f t="shared" si="419"/>
        <v xml:space="preserve">  ALTER COLUMN   TABLE_NAME VARCHAR(500);</v>
      </c>
      <c r="L1055" s="12"/>
      <c r="M1055" s="18" t="str">
        <f t="shared" si="412"/>
        <v>TABLE_NAME,</v>
      </c>
      <c r="N1055" s="5" t="str">
        <f t="shared" si="417"/>
        <v>TABLE_NAME VARCHAR(500),</v>
      </c>
      <c r="O1055" s="1" t="s">
        <v>220</v>
      </c>
      <c r="P1055" t="s">
        <v>0</v>
      </c>
      <c r="W1055" s="17" t="str">
        <f t="shared" si="413"/>
        <v>tableName</v>
      </c>
      <c r="X1055" s="3" t="str">
        <f t="shared" si="414"/>
        <v>"tableName":"",</v>
      </c>
      <c r="Y1055" s="22" t="str">
        <f t="shared" si="415"/>
        <v>public static String TABLE_NAME="tableName";</v>
      </c>
      <c r="Z1055" s="7" t="str">
        <f t="shared" si="416"/>
        <v>private String tableName="";</v>
      </c>
    </row>
    <row r="1056" spans="2:26" ht="19.2" x14ac:dyDescent="0.45">
      <c r="B1056" s="1" t="s">
        <v>747</v>
      </c>
      <c r="C1056" s="1" t="s">
        <v>701</v>
      </c>
      <c r="D1056" s="4"/>
      <c r="I1056" t="str">
        <f>I1049</f>
        <v>ALTER TABLE TM_INPUT_TABLE_COMP</v>
      </c>
      <c r="J1056" t="str">
        <f>CONCATENATE(LEFT(CONCATENATE(" ADD "," ",N1056,";"),LEN(CONCATENATE(" ADD "," ",N1056,";"))-2),";")</f>
        <v xml:space="preserve"> ADD  TABLE_CSS TEXT;</v>
      </c>
      <c r="K1056" s="21" t="str">
        <f>CONCATENATE(LEFT(CONCATENATE("  ALTER COLUMN  "," ",N1056,";"),LEN(CONCATENATE("  ALTER COLUMN  "," ",N1056,";"))-2),";")</f>
        <v xml:space="preserve">  ALTER COLUMN   TABLE_CSS TEXT;</v>
      </c>
      <c r="L1056" s="12"/>
      <c r="M1056" s="18" t="str">
        <f>CONCATENATE(B1056,",")</f>
        <v>TABLE_CSS,</v>
      </c>
      <c r="N1056" s="5" t="str">
        <f t="shared" ref="N1056:N1061" si="420">CONCATENATE(B1056," ",C1056,"",D1056,"",",")</f>
        <v>TABLE_CSS TEXT,</v>
      </c>
      <c r="O1056" s="1" t="s">
        <v>220</v>
      </c>
      <c r="P1056" t="s">
        <v>554</v>
      </c>
      <c r="W1056" s="17" t="str">
        <f>CONCATENATE(,LOWER(O1056),UPPER(LEFT(P1056,1)),LOWER(RIGHT(P1056,LEN(P1056)-IF(LEN(P1056)&gt;0,1,LEN(P1056)))),UPPER(LEFT(Q1056,1)),LOWER(RIGHT(Q1056,LEN(Q1056)-IF(LEN(Q1056)&gt;0,1,LEN(Q1056)))),UPPER(LEFT(R1056,1)),LOWER(RIGHT(R1056,LEN(R1056)-IF(LEN(R1056)&gt;0,1,LEN(R1056)))),UPPER(LEFT(S1056,1)),LOWER(RIGHT(S1056,LEN(S1056)-IF(LEN(S1056)&gt;0,1,LEN(S1056)))),UPPER(LEFT(T1056,1)),LOWER(RIGHT(T1056,LEN(T1056)-IF(LEN(T1056)&gt;0,1,LEN(T1056)))),UPPER(LEFT(U1056,1)),LOWER(RIGHT(U1056,LEN(U1056)-IF(LEN(U1056)&gt;0,1,LEN(U1056)))),UPPER(LEFT(V1056,1)),LOWER(RIGHT(V1056,LEN(V1056)-IF(LEN(V1056)&gt;0,1,LEN(V1056)))))</f>
        <v>tableCss</v>
      </c>
      <c r="X1056" s="3" t="str">
        <f>CONCATENATE("""",W1056,"""",":","""","""",",")</f>
        <v>"tableCss":"",</v>
      </c>
      <c r="Y1056" s="22" t="str">
        <f>CONCATENATE("public static String ",,B1056,,"=","""",W1056,""";")</f>
        <v>public static String TABLE_CSS="tableCss";</v>
      </c>
      <c r="Z1056" s="7" t="str">
        <f>CONCATENATE("private String ",W1056,"=","""""",";")</f>
        <v>private String tableCss="";</v>
      </c>
    </row>
    <row r="1057" spans="2:26" ht="19.2" x14ac:dyDescent="0.45">
      <c r="B1057" s="1" t="s">
        <v>748</v>
      </c>
      <c r="C1057" s="1" t="s">
        <v>701</v>
      </c>
      <c r="D1057" s="4"/>
      <c r="I1057" t="str">
        <f>I1050</f>
        <v>ALTER TABLE TM_INPUT_TABLE_COMP</v>
      </c>
      <c r="J1057" t="str">
        <f>CONCATENATE(LEFT(CONCATENATE(" ADD "," ",N1057,";"),LEN(CONCATENATE(" ADD "," ",N1057,";"))-2),";")</f>
        <v xml:space="preserve"> ADD  HEADER_CSS TEXT;</v>
      </c>
      <c r="K1057" s="21" t="str">
        <f>CONCATENATE(LEFT(CONCATENATE("  ALTER COLUMN  "," ",N1057,";"),LEN(CONCATENATE("  ALTER COLUMN  "," ",N1057,";"))-2),";")</f>
        <v xml:space="preserve">  ALTER COLUMN   HEADER_CSS TEXT;</v>
      </c>
      <c r="L1057" s="12"/>
      <c r="M1057" s="18" t="str">
        <f>CONCATENATE(B1057,",")</f>
        <v>HEADER_CSS,</v>
      </c>
      <c r="N1057" s="5" t="str">
        <f t="shared" si="420"/>
        <v>HEADER_CSS TEXT,</v>
      </c>
      <c r="O1057" s="1" t="s">
        <v>754</v>
      </c>
      <c r="P1057" t="s">
        <v>554</v>
      </c>
      <c r="W1057" s="17" t="str">
        <f>CONCATENATE(,LOWER(O1057),UPPER(LEFT(P1057,1)),LOWER(RIGHT(P1057,LEN(P1057)-IF(LEN(P1057)&gt;0,1,LEN(P1057)))),UPPER(LEFT(Q1057,1)),LOWER(RIGHT(Q1057,LEN(Q1057)-IF(LEN(Q1057)&gt;0,1,LEN(Q1057)))),UPPER(LEFT(R1057,1)),LOWER(RIGHT(R1057,LEN(R1057)-IF(LEN(R1057)&gt;0,1,LEN(R1057)))),UPPER(LEFT(S1057,1)),LOWER(RIGHT(S1057,LEN(S1057)-IF(LEN(S1057)&gt;0,1,LEN(S1057)))),UPPER(LEFT(T1057,1)),LOWER(RIGHT(T1057,LEN(T1057)-IF(LEN(T1057)&gt;0,1,LEN(T1057)))),UPPER(LEFT(U1057,1)),LOWER(RIGHT(U1057,LEN(U1057)-IF(LEN(U1057)&gt;0,1,LEN(U1057)))),UPPER(LEFT(V1057,1)),LOWER(RIGHT(V1057,LEN(V1057)-IF(LEN(V1057)&gt;0,1,LEN(V1057)))))</f>
        <v>headerCss</v>
      </c>
      <c r="X1057" s="3" t="str">
        <f>CONCATENATE("""",W1057,"""",":","""","""",",")</f>
        <v>"headerCss":"",</v>
      </c>
      <c r="Y1057" s="22" t="str">
        <f>CONCATENATE("public static String ",,B1057,,"=","""",W1057,""";")</f>
        <v>public static String HEADER_CSS="headerCss";</v>
      </c>
      <c r="Z1057" s="7" t="str">
        <f>CONCATENATE("private String ",W1057,"=","""""",";")</f>
        <v>private String headerCss="";</v>
      </c>
    </row>
    <row r="1058" spans="2:26" ht="19.2" x14ac:dyDescent="0.45">
      <c r="B1058" s="1" t="s">
        <v>749</v>
      </c>
      <c r="C1058" s="1" t="s">
        <v>701</v>
      </c>
      <c r="D1058" s="4"/>
      <c r="I1058" t="str">
        <f>I1056</f>
        <v>ALTER TABLE TM_INPUT_TABLE_COMP</v>
      </c>
      <c r="J1058" t="str">
        <f>CONCATENATE(LEFT(CONCATENATE(" ADD "," ",N1058,";"),LEN(CONCATENATE(" ADD "," ",N1058,";"))-2),";")</f>
        <v xml:space="preserve"> ADD  BODY_CSS TEXT;</v>
      </c>
      <c r="K1058" s="21" t="str">
        <f>CONCATENATE(LEFT(CONCATENATE("  ALTER COLUMN  "," ",N1058,";"),LEN(CONCATENATE("  ALTER COLUMN  "," ",N1058,";"))-2),";")</f>
        <v xml:space="preserve">  ALTER COLUMN   BODY_CSS TEXT;</v>
      </c>
      <c r="L1058" s="12"/>
      <c r="M1058" s="18" t="str">
        <f>CONCATENATE(B1058,",")</f>
        <v>BODY_CSS,</v>
      </c>
      <c r="N1058" s="5" t="str">
        <f t="shared" si="420"/>
        <v>BODY_CSS TEXT,</v>
      </c>
      <c r="O1058" s="1" t="s">
        <v>429</v>
      </c>
      <c r="P1058" t="s">
        <v>554</v>
      </c>
      <c r="W1058" s="17" t="str">
        <f>CONCATENATE(,LOWER(O1058),UPPER(LEFT(P1058,1)),LOWER(RIGHT(P1058,LEN(P1058)-IF(LEN(P1058)&gt;0,1,LEN(P1058)))),UPPER(LEFT(Q1058,1)),LOWER(RIGHT(Q1058,LEN(Q1058)-IF(LEN(Q1058)&gt;0,1,LEN(Q1058)))),UPPER(LEFT(R1058,1)),LOWER(RIGHT(R1058,LEN(R1058)-IF(LEN(R1058)&gt;0,1,LEN(R1058)))),UPPER(LEFT(S1058,1)),LOWER(RIGHT(S1058,LEN(S1058)-IF(LEN(S1058)&gt;0,1,LEN(S1058)))),UPPER(LEFT(T1058,1)),LOWER(RIGHT(T1058,LEN(T1058)-IF(LEN(T1058)&gt;0,1,LEN(T1058)))),UPPER(LEFT(U1058,1)),LOWER(RIGHT(U1058,LEN(U1058)-IF(LEN(U1058)&gt;0,1,LEN(U1058)))),UPPER(LEFT(V1058,1)),LOWER(RIGHT(V1058,LEN(V1058)-IF(LEN(V1058)&gt;0,1,LEN(V1058)))))</f>
        <v>bodyCss</v>
      </c>
      <c r="X1058" s="3" t="str">
        <f>CONCATENATE("""",W1058,"""",":","""","""",",")</f>
        <v>"bodyCss":"",</v>
      </c>
      <c r="Y1058" s="22" t="str">
        <f>CONCATENATE("public static String ",,B1058,,"=","""",W1058,""";")</f>
        <v>public static String BODY_CSS="bodyCss";</v>
      </c>
      <c r="Z1058" s="7" t="str">
        <f>CONCATENATE("private String ",W1058,"=","""""",";")</f>
        <v>private String bodyCss="";</v>
      </c>
    </row>
    <row r="1059" spans="2:26" ht="19.2" x14ac:dyDescent="0.45">
      <c r="B1059" s="1" t="s">
        <v>750</v>
      </c>
      <c r="C1059" s="1" t="s">
        <v>701</v>
      </c>
      <c r="D1059" s="4"/>
      <c r="I1059" t="str">
        <f>I1057</f>
        <v>ALTER TABLE TM_INPUT_TABLE_COMP</v>
      </c>
      <c r="J1059" t="str">
        <f>CONCATENATE(LEFT(CONCATENATE(" ADD "," ",N1059,";"),LEN(CONCATENATE(" ADD "," ",N1059,";"))-2),";")</f>
        <v xml:space="preserve"> ADD  FOOTER_CSS TEXT;</v>
      </c>
      <c r="K1059" s="21" t="str">
        <f>CONCATENATE(LEFT(CONCATENATE("  ALTER COLUMN  "," ",N1059,";"),LEN(CONCATENATE("  ALTER COLUMN  "," ",N1059,";"))-2),";")</f>
        <v xml:space="preserve">  ALTER COLUMN   FOOTER_CSS TEXT;</v>
      </c>
      <c r="L1059" s="12"/>
      <c r="M1059" s="18" t="str">
        <f>CONCATENATE(B1059,",")</f>
        <v>FOOTER_CSS,</v>
      </c>
      <c r="N1059" s="5" t="str">
        <f t="shared" si="420"/>
        <v>FOOTER_CSS TEXT,</v>
      </c>
      <c r="O1059" s="1" t="s">
        <v>755</v>
      </c>
      <c r="P1059" t="s">
        <v>554</v>
      </c>
      <c r="W1059" s="17" t="str">
        <f>CONCATENATE(,LOWER(O1059),UPPER(LEFT(P1059,1)),LOWER(RIGHT(P1059,LEN(P1059)-IF(LEN(P1059)&gt;0,1,LEN(P1059)))),UPPER(LEFT(Q1059,1)),LOWER(RIGHT(Q1059,LEN(Q1059)-IF(LEN(Q1059)&gt;0,1,LEN(Q1059)))),UPPER(LEFT(R1059,1)),LOWER(RIGHT(R1059,LEN(R1059)-IF(LEN(R1059)&gt;0,1,LEN(R1059)))),UPPER(LEFT(S1059,1)),LOWER(RIGHT(S1059,LEN(S1059)-IF(LEN(S1059)&gt;0,1,LEN(S1059)))),UPPER(LEFT(T1059,1)),LOWER(RIGHT(T1059,LEN(T1059)-IF(LEN(T1059)&gt;0,1,LEN(T1059)))),UPPER(LEFT(U1059,1)),LOWER(RIGHT(U1059,LEN(U1059)-IF(LEN(U1059)&gt;0,1,LEN(U1059)))),UPPER(LEFT(V1059,1)),LOWER(RIGHT(V1059,LEN(V1059)-IF(LEN(V1059)&gt;0,1,LEN(V1059)))))</f>
        <v>footerCss</v>
      </c>
      <c r="X1059" s="3" t="str">
        <f>CONCATENATE("""",W1059,"""",":","""","""",",")</f>
        <v>"footerCss":"",</v>
      </c>
      <c r="Y1059" s="22" t="str">
        <f>CONCATENATE("public static String ",,B1059,,"=","""",W1059,""";")</f>
        <v>public static String FOOTER_CSS="footerCss";</v>
      </c>
      <c r="Z1059" s="7" t="str">
        <f>CONCATENATE("private String ",W1059,"=","""""",";")</f>
        <v>private String footerCss="";</v>
      </c>
    </row>
    <row r="1060" spans="2:26" ht="19.2" x14ac:dyDescent="0.45">
      <c r="B1060" s="1" t="s">
        <v>751</v>
      </c>
      <c r="C1060" s="1" t="s">
        <v>701</v>
      </c>
      <c r="D1060" s="4"/>
      <c r="I1060" t="str">
        <f>I1054</f>
        <v>ALTER TABLE TM_INPUT_TABLE_COMP</v>
      </c>
      <c r="J1060" t="str">
        <f t="shared" si="418"/>
        <v xml:space="preserve"> ADD  TR_CSS TEXT;</v>
      </c>
      <c r="K1060" s="21" t="str">
        <f t="shared" si="419"/>
        <v xml:space="preserve">  ALTER COLUMN   TR_CSS TEXT;</v>
      </c>
      <c r="L1060" s="12"/>
      <c r="M1060" s="18" t="str">
        <f t="shared" si="412"/>
        <v>TR_CSS,</v>
      </c>
      <c r="N1060" s="5" t="str">
        <f t="shared" si="420"/>
        <v>TR_CSS TEXT,</v>
      </c>
      <c r="O1060" s="1" t="s">
        <v>756</v>
      </c>
      <c r="P1060" t="s">
        <v>554</v>
      </c>
      <c r="W1060" s="17" t="str">
        <f t="shared" si="413"/>
        <v>trCss</v>
      </c>
      <c r="X1060" s="3" t="str">
        <f t="shared" si="414"/>
        <v>"trCss":"",</v>
      </c>
      <c r="Y1060" s="22" t="str">
        <f t="shared" si="415"/>
        <v>public static String TR_CSS="trCss";</v>
      </c>
      <c r="Z1060" s="7" t="str">
        <f t="shared" si="416"/>
        <v>private String trCss="";</v>
      </c>
    </row>
    <row r="1061" spans="2:26" ht="19.2" x14ac:dyDescent="0.45">
      <c r="B1061" s="1" t="s">
        <v>752</v>
      </c>
      <c r="C1061" s="1" t="s">
        <v>701</v>
      </c>
      <c r="D1061" s="4"/>
      <c r="I1061" t="str">
        <f>I1055</f>
        <v>ALTER TABLE TM_INPUT_TABLE_COMP</v>
      </c>
      <c r="J1061" t="str">
        <f t="shared" si="418"/>
        <v xml:space="preserve"> ADD  TD_CSS TEXT;</v>
      </c>
      <c r="K1061" s="21" t="str">
        <f t="shared" si="419"/>
        <v xml:space="preserve">  ALTER COLUMN   TD_CSS TEXT;</v>
      </c>
      <c r="L1061" s="12"/>
      <c r="M1061" s="18" t="str">
        <f t="shared" si="412"/>
        <v>TD_CSS,</v>
      </c>
      <c r="N1061" s="5" t="str">
        <f t="shared" si="420"/>
        <v>TD_CSS TEXT,</v>
      </c>
      <c r="O1061" s="1" t="s">
        <v>757</v>
      </c>
      <c r="P1061" t="s">
        <v>554</v>
      </c>
      <c r="W1061" s="17" t="str">
        <f t="shared" si="413"/>
        <v>tdCss</v>
      </c>
      <c r="X1061" s="3" t="str">
        <f t="shared" si="414"/>
        <v>"tdCss":"",</v>
      </c>
      <c r="Y1061" s="22" t="str">
        <f t="shared" si="415"/>
        <v>public static String TD_CSS="tdCss";</v>
      </c>
      <c r="Z1061" s="7" t="str">
        <f t="shared" si="416"/>
        <v>private String tdCss="";</v>
      </c>
    </row>
    <row r="1062" spans="2:26" ht="19.2" x14ac:dyDescent="0.45">
      <c r="B1062" s="1" t="s">
        <v>767</v>
      </c>
      <c r="C1062" s="1" t="s">
        <v>1</v>
      </c>
      <c r="D1062" s="4">
        <v>24</v>
      </c>
      <c r="I1062" t="str">
        <f>I1058</f>
        <v>ALTER TABLE TM_INPUT_TABLE_COMP</v>
      </c>
      <c r="J1062" t="str">
        <f t="shared" si="418"/>
        <v xml:space="preserve"> ADD  READ_CONTENT VARCHAR(24);</v>
      </c>
      <c r="K1062" s="21" t="str">
        <f t="shared" si="419"/>
        <v xml:space="preserve">  ALTER COLUMN   READ_CONTENT VARCHAR(24);</v>
      </c>
      <c r="L1062" s="12"/>
      <c r="M1062" s="18" t="str">
        <f t="shared" si="412"/>
        <v>READ_CONTENT,</v>
      </c>
      <c r="N1062" s="5" t="str">
        <f>CONCATENATE(B1062," ",C1062,"(",D1062,")",",")</f>
        <v>READ_CONTENT VARCHAR(24),</v>
      </c>
      <c r="O1062" s="1" t="s">
        <v>768</v>
      </c>
      <c r="P1062" t="s">
        <v>769</v>
      </c>
      <c r="W1062" s="17" t="str">
        <f t="shared" si="413"/>
        <v>readContent</v>
      </c>
      <c r="X1062" s="3" t="str">
        <f t="shared" si="414"/>
        <v>"readContent":"",</v>
      </c>
      <c r="Y1062" s="22" t="str">
        <f t="shared" si="415"/>
        <v>public static String READ_CONTENT="readContent";</v>
      </c>
      <c r="Z1062" s="7" t="str">
        <f t="shared" si="416"/>
        <v>private String readContent="";</v>
      </c>
    </row>
    <row r="1063" spans="2:26" ht="19.2" x14ac:dyDescent="0.45">
      <c r="B1063" s="1" t="s">
        <v>765</v>
      </c>
      <c r="C1063" s="1" t="s">
        <v>1</v>
      </c>
      <c r="D1063" s="4">
        <v>24</v>
      </c>
      <c r="I1063" t="str">
        <f>I1059</f>
        <v>ALTER TABLE TM_INPUT_TABLE_COMP</v>
      </c>
      <c r="J1063" t="str">
        <f>CONCATENATE(LEFT(CONCATENATE(" ADD "," ",N1063,";"),LEN(CONCATENATE(" ADD "," ",N1063,";"))-2),";")</f>
        <v xml:space="preserve"> ADD  ROW_COUNT VARCHAR(24);</v>
      </c>
      <c r="K1063" s="21" t="str">
        <f>CONCATENATE(LEFT(CONCATENATE("  ALTER COLUMN  "," ",N1063,";"),LEN(CONCATENATE("  ALTER COLUMN  "," ",N1063,";"))-2),";")</f>
        <v xml:space="preserve">  ALTER COLUMN   ROW_COUNT VARCHAR(24);</v>
      </c>
      <c r="L1063" s="12"/>
      <c r="M1063" s="18" t="str">
        <f>CONCATENATE(B1063,",")</f>
        <v>ROW_COUNT,</v>
      </c>
      <c r="N1063" s="5" t="str">
        <f>CONCATENATE(B1063," ",C1063,"(",D1063,")",",")</f>
        <v>ROW_COUNT VARCHAR(24),</v>
      </c>
      <c r="O1063" s="1" t="s">
        <v>766</v>
      </c>
      <c r="P1063" t="s">
        <v>214</v>
      </c>
      <c r="W1063" s="17" t="str">
        <f>CONCATENATE(,LOWER(O1063),UPPER(LEFT(P1063,1)),LOWER(RIGHT(P1063,LEN(P1063)-IF(LEN(P1063)&gt;0,1,LEN(P1063)))),UPPER(LEFT(Q1063,1)),LOWER(RIGHT(Q1063,LEN(Q1063)-IF(LEN(Q1063)&gt;0,1,LEN(Q1063)))),UPPER(LEFT(R1063,1)),LOWER(RIGHT(R1063,LEN(R1063)-IF(LEN(R1063)&gt;0,1,LEN(R1063)))),UPPER(LEFT(S1063,1)),LOWER(RIGHT(S1063,LEN(S1063)-IF(LEN(S1063)&gt;0,1,LEN(S1063)))),UPPER(LEFT(T1063,1)),LOWER(RIGHT(T1063,LEN(T1063)-IF(LEN(T1063)&gt;0,1,LEN(T1063)))),UPPER(LEFT(U1063,1)),LOWER(RIGHT(U1063,LEN(U1063)-IF(LEN(U1063)&gt;0,1,LEN(U1063)))),UPPER(LEFT(V1063,1)),LOWER(RIGHT(V1063,LEN(V1063)-IF(LEN(V1063)&gt;0,1,LEN(V1063)))))</f>
        <v>rowCount</v>
      </c>
      <c r="X1063" s="3" t="str">
        <f>CONCATENATE("""",W1063,"""",":","""","""",",")</f>
        <v>"rowCount":"",</v>
      </c>
      <c r="Y1063" s="22" t="str">
        <f>CONCATENATE("public static String ",,B1063,,"=","""",W1063,""";")</f>
        <v>public static String ROW_COUNT="rowCount";</v>
      </c>
      <c r="Z1063" s="7" t="str">
        <f>CONCATENATE("private String ",W1063,"=","""""",";")</f>
        <v>private String rowCount="";</v>
      </c>
    </row>
    <row r="1064" spans="2:26" ht="19.2" x14ac:dyDescent="0.45">
      <c r="B1064" s="1" t="s">
        <v>753</v>
      </c>
      <c r="C1064" s="1" t="s">
        <v>1</v>
      </c>
      <c r="D1064" s="4">
        <v>24</v>
      </c>
      <c r="I1064" t="str">
        <f>I1060</f>
        <v>ALTER TABLE TM_INPUT_TABLE_COMP</v>
      </c>
      <c r="J1064" t="str">
        <f t="shared" si="418"/>
        <v xml:space="preserve"> ADD  HAS_NO VARCHAR(24);</v>
      </c>
      <c r="K1064" s="21" t="str">
        <f t="shared" si="419"/>
        <v xml:space="preserve">  ALTER COLUMN   HAS_NO VARCHAR(24);</v>
      </c>
      <c r="L1064" s="12"/>
      <c r="M1064" s="18" t="str">
        <f t="shared" si="412"/>
        <v>HAS_NO,</v>
      </c>
      <c r="N1064" s="5" t="str">
        <f>CONCATENATE(B1064," ",C1064,"(",D1064,")",",")</f>
        <v>HAS_NO VARCHAR(24),</v>
      </c>
      <c r="O1064" s="1" t="s">
        <v>758</v>
      </c>
      <c r="P1064" t="s">
        <v>173</v>
      </c>
      <c r="W1064" s="17" t="str">
        <f t="shared" si="413"/>
        <v>hasNo</v>
      </c>
      <c r="X1064" s="3" t="str">
        <f t="shared" si="414"/>
        <v>"hasNo":"",</v>
      </c>
      <c r="Y1064" s="22" t="str">
        <f t="shared" si="415"/>
        <v>public static String HAS_NO="hasNo";</v>
      </c>
      <c r="Z1064" s="7" t="str">
        <f t="shared" si="416"/>
        <v>private String hasNo="";</v>
      </c>
    </row>
    <row r="1065" spans="2:26" ht="19.2" x14ac:dyDescent="0.45">
      <c r="B1065" s="1"/>
      <c r="C1065" s="1"/>
      <c r="D1065" s="4"/>
      <c r="L1065" s="12"/>
      <c r="M1065" s="18"/>
      <c r="N1065" s="33" t="s">
        <v>130</v>
      </c>
      <c r="O1065" s="1"/>
      <c r="W1065" s="17"/>
    </row>
    <row r="1066" spans="2:26" ht="19.2" x14ac:dyDescent="0.45">
      <c r="C1066" s="14"/>
      <c r="D1066" s="9"/>
      <c r="K1066" s="29"/>
      <c r="M1066" s="20"/>
      <c r="N1066" s="31" t="s">
        <v>126</v>
      </c>
      <c r="O1066" s="14"/>
      <c r="W1066" s="17"/>
    </row>
    <row r="1070" spans="2:26" x14ac:dyDescent="0.3">
      <c r="B1070" s="2" t="s">
        <v>759</v>
      </c>
      <c r="I1070" t="str">
        <f>CONCATENATE("ALTER TABLE"," ",B1070)</f>
        <v>ALTER TABLE TM_REL_TABLE_INPUT</v>
      </c>
      <c r="K1070" s="25"/>
      <c r="N1070" s="5" t="str">
        <f>CONCATENATE("CREATE TABLE ",B1070," ","(")</f>
        <v>CREATE TABLE TM_REL_TABLE_INPUT (</v>
      </c>
    </row>
    <row r="1071" spans="2:26" ht="19.2" x14ac:dyDescent="0.45">
      <c r="B1071" s="1" t="s">
        <v>2</v>
      </c>
      <c r="C1071" s="1" t="s">
        <v>1</v>
      </c>
      <c r="D1071" s="4">
        <v>30</v>
      </c>
      <c r="E1071" s="24" t="s">
        <v>113</v>
      </c>
      <c r="I1071" t="str">
        <f>I1070</f>
        <v>ALTER TABLE TM_REL_TABLE_INPUT</v>
      </c>
      <c r="L1071" s="12"/>
      <c r="M1071" s="18" t="str">
        <f t="shared" ref="M1071:M1080" si="421">CONCATENATE(B1071,",")</f>
        <v>ID,</v>
      </c>
      <c r="N1071" s="5" t="str">
        <f>CONCATENATE(B1071," ",C1071,"(",D1071,") ",E1071," ,")</f>
        <v>ID VARCHAR(30) NOT NULL ,</v>
      </c>
      <c r="O1071" s="1" t="s">
        <v>2</v>
      </c>
      <c r="P1071" s="6"/>
      <c r="Q1071" s="6"/>
      <c r="R1071" s="6"/>
      <c r="S1071" s="6"/>
      <c r="T1071" s="6"/>
      <c r="U1071" s="6"/>
      <c r="V1071" s="6"/>
      <c r="W1071" s="17" t="str">
        <f t="shared" ref="W1071:W1080" si="422">CONCATENATE(,LOWER(O1071),UPPER(LEFT(P1071,1)),LOWER(RIGHT(P1071,LEN(P1071)-IF(LEN(P1071)&gt;0,1,LEN(P1071)))),UPPER(LEFT(Q1071,1)),LOWER(RIGHT(Q1071,LEN(Q1071)-IF(LEN(Q1071)&gt;0,1,LEN(Q1071)))),UPPER(LEFT(R1071,1)),LOWER(RIGHT(R1071,LEN(R1071)-IF(LEN(R1071)&gt;0,1,LEN(R1071)))),UPPER(LEFT(S1071,1)),LOWER(RIGHT(S1071,LEN(S1071)-IF(LEN(S1071)&gt;0,1,LEN(S1071)))),UPPER(LEFT(T1071,1)),LOWER(RIGHT(T1071,LEN(T1071)-IF(LEN(T1071)&gt;0,1,LEN(T1071)))),UPPER(LEFT(U1071,1)),LOWER(RIGHT(U1071,LEN(U1071)-IF(LEN(U1071)&gt;0,1,LEN(U1071)))),UPPER(LEFT(V1071,1)),LOWER(RIGHT(V1071,LEN(V1071)-IF(LEN(V1071)&gt;0,1,LEN(V1071)))))</f>
        <v>id</v>
      </c>
      <c r="X1071" s="3" t="str">
        <f t="shared" ref="X1071:X1080" si="423">CONCATENATE("""",W1071,"""",":","""","""",",")</f>
        <v>"id":"",</v>
      </c>
      <c r="Y1071" s="22" t="str">
        <f t="shared" ref="Y1071:Y1080" si="424">CONCATENATE("public static String ",,B1071,,"=","""",W1071,""";")</f>
        <v>public static String ID="id";</v>
      </c>
      <c r="Z1071" s="7" t="str">
        <f t="shared" ref="Z1071:Z1080" si="425">CONCATENATE("private String ",W1071,"=","""""",";")</f>
        <v>private String id="";</v>
      </c>
    </row>
    <row r="1072" spans="2:26" ht="19.2" x14ac:dyDescent="0.45">
      <c r="B1072" s="1" t="s">
        <v>3</v>
      </c>
      <c r="C1072" s="1" t="s">
        <v>1</v>
      </c>
      <c r="D1072" s="4">
        <v>10</v>
      </c>
      <c r="I1072" t="str">
        <f>I1071</f>
        <v>ALTER TABLE TM_REL_TABLE_INPUT</v>
      </c>
      <c r="K1072" s="21" t="s">
        <v>436</v>
      </c>
      <c r="L1072" s="12"/>
      <c r="M1072" s="18" t="str">
        <f t="shared" si="421"/>
        <v>STATUS,</v>
      </c>
      <c r="N1072" s="5" t="str">
        <f t="shared" ref="N1072:N1080" si="426">CONCATENATE(B1072," ",C1072,"(",D1072,")",",")</f>
        <v>STATUS VARCHAR(10),</v>
      </c>
      <c r="O1072" s="1" t="s">
        <v>3</v>
      </c>
      <c r="W1072" s="17" t="str">
        <f t="shared" si="422"/>
        <v>status</v>
      </c>
      <c r="X1072" s="3" t="str">
        <f t="shared" si="423"/>
        <v>"status":"",</v>
      </c>
      <c r="Y1072" s="22" t="str">
        <f t="shared" si="424"/>
        <v>public static String STATUS="status";</v>
      </c>
      <c r="Z1072" s="7" t="str">
        <f t="shared" si="425"/>
        <v>private String status="";</v>
      </c>
    </row>
    <row r="1073" spans="2:26" ht="19.2" x14ac:dyDescent="0.45">
      <c r="B1073" s="1" t="s">
        <v>4</v>
      </c>
      <c r="C1073" s="1" t="s">
        <v>1</v>
      </c>
      <c r="D1073" s="4">
        <v>30</v>
      </c>
      <c r="I1073" t="str">
        <f>I1072</f>
        <v>ALTER TABLE TM_REL_TABLE_INPUT</v>
      </c>
      <c r="J1073" t="str">
        <f t="shared" ref="J1073:J1080" si="427">CONCATENATE(LEFT(CONCATENATE(" ADD "," ",N1073,";"),LEN(CONCATENATE(" ADD "," ",N1073,";"))-2),";")</f>
        <v xml:space="preserve"> ADD  INSERT_DATE VARCHAR(30);</v>
      </c>
      <c r="K1073" s="21" t="str">
        <f t="shared" ref="K1073:K1080" si="428">CONCATENATE(LEFT(CONCATENATE("  ALTER COLUMN  "," ",N1073,";"),LEN(CONCATENATE("  ALTER COLUMN  "," ",N1073,";"))-2),";")</f>
        <v xml:space="preserve">  ALTER COLUMN   INSERT_DATE VARCHAR(30);</v>
      </c>
      <c r="L1073" s="12"/>
      <c r="M1073" s="18" t="str">
        <f t="shared" si="421"/>
        <v>INSERT_DATE,</v>
      </c>
      <c r="N1073" s="5" t="str">
        <f t="shared" si="426"/>
        <v>INSERT_DATE VARCHAR(30),</v>
      </c>
      <c r="O1073" s="1" t="s">
        <v>7</v>
      </c>
      <c r="P1073" t="s">
        <v>8</v>
      </c>
      <c r="W1073" s="17" t="str">
        <f t="shared" si="422"/>
        <v>insertDate</v>
      </c>
      <c r="X1073" s="3" t="str">
        <f t="shared" si="423"/>
        <v>"insertDate":"",</v>
      </c>
      <c r="Y1073" s="22" t="str">
        <f t="shared" si="424"/>
        <v>public static String INSERT_DATE="insertDate";</v>
      </c>
      <c r="Z1073" s="7" t="str">
        <f t="shared" si="425"/>
        <v>private String insertDate="";</v>
      </c>
    </row>
    <row r="1074" spans="2:26" ht="19.2" x14ac:dyDescent="0.45">
      <c r="B1074" s="1" t="s">
        <v>5</v>
      </c>
      <c r="C1074" s="1" t="s">
        <v>1</v>
      </c>
      <c r="D1074" s="4">
        <v>30</v>
      </c>
      <c r="I1074" t="str">
        <f>I1073</f>
        <v>ALTER TABLE TM_REL_TABLE_INPUT</v>
      </c>
      <c r="J1074" t="str">
        <f t="shared" si="427"/>
        <v xml:space="preserve"> ADD  MODIFICATION_DATE VARCHAR(30);</v>
      </c>
      <c r="K1074" s="21" t="str">
        <f t="shared" si="428"/>
        <v xml:space="preserve">  ALTER COLUMN   MODIFICATION_DATE VARCHAR(30);</v>
      </c>
      <c r="L1074" s="12"/>
      <c r="M1074" s="18" t="str">
        <f t="shared" si="421"/>
        <v>MODIFICATION_DATE,</v>
      </c>
      <c r="N1074" s="5" t="str">
        <f t="shared" si="426"/>
        <v>MODIFICATION_DATE VARCHAR(30),</v>
      </c>
      <c r="O1074" s="1" t="s">
        <v>9</v>
      </c>
      <c r="P1074" t="s">
        <v>8</v>
      </c>
      <c r="W1074" s="17" t="str">
        <f t="shared" si="422"/>
        <v>modificationDate</v>
      </c>
      <c r="X1074" s="3" t="str">
        <f t="shared" si="423"/>
        <v>"modificationDate":"",</v>
      </c>
      <c r="Y1074" s="22" t="str">
        <f t="shared" si="424"/>
        <v>public static String MODIFICATION_DATE="modificationDate";</v>
      </c>
      <c r="Z1074" s="7" t="str">
        <f t="shared" si="425"/>
        <v>private String modificationDate="";</v>
      </c>
    </row>
    <row r="1075" spans="2:26" ht="19.2" x14ac:dyDescent="0.45">
      <c r="B1075" s="1" t="s">
        <v>274</v>
      </c>
      <c r="C1075" s="1" t="s">
        <v>1</v>
      </c>
      <c r="D1075" s="4">
        <v>500</v>
      </c>
      <c r="I1075" t="str">
        <f>I1074</f>
        <v>ALTER TABLE TM_REL_TABLE_INPUT</v>
      </c>
      <c r="J1075" t="str">
        <f t="shared" si="427"/>
        <v xml:space="preserve"> ADD  FK_PROJECT_ID VARCHAR(500);</v>
      </c>
      <c r="K1075" s="21" t="str">
        <f t="shared" si="428"/>
        <v xml:space="preserve">  ALTER COLUMN   FK_PROJECT_ID VARCHAR(500);</v>
      </c>
      <c r="L1075" s="12"/>
      <c r="M1075" s="18" t="str">
        <f t="shared" si="421"/>
        <v>FK_PROJECT_ID,</v>
      </c>
      <c r="N1075" s="5" t="str">
        <f t="shared" si="426"/>
        <v>FK_PROJECT_ID VARCHAR(500),</v>
      </c>
      <c r="O1075" s="1" t="s">
        <v>10</v>
      </c>
      <c r="P1075" t="s">
        <v>288</v>
      </c>
      <c r="Q1075" t="s">
        <v>2</v>
      </c>
      <c r="W1075" s="17" t="str">
        <f t="shared" si="422"/>
        <v>fkProjectId</v>
      </c>
      <c r="X1075" s="3" t="str">
        <f t="shared" si="423"/>
        <v>"fkProjectId":"",</v>
      </c>
      <c r="Y1075" s="22" t="str">
        <f t="shared" si="424"/>
        <v>public static String FK_PROJECT_ID="fkProjectId";</v>
      </c>
      <c r="Z1075" s="7" t="str">
        <f t="shared" si="425"/>
        <v>private String fkProjectId="";</v>
      </c>
    </row>
    <row r="1076" spans="2:26" ht="19.2" x14ac:dyDescent="0.45">
      <c r="B1076" s="1" t="s">
        <v>760</v>
      </c>
      <c r="C1076" s="1" t="s">
        <v>1</v>
      </c>
      <c r="D1076" s="4">
        <v>500</v>
      </c>
      <c r="I1076" t="str">
        <f>I1074</f>
        <v>ALTER TABLE TM_REL_TABLE_INPUT</v>
      </c>
      <c r="J1076" t="str">
        <f t="shared" si="427"/>
        <v xml:space="preserve"> ADD  FK_TABLE_ID VARCHAR(500);</v>
      </c>
      <c r="K1076" s="21" t="str">
        <f t="shared" si="428"/>
        <v xml:space="preserve">  ALTER COLUMN   FK_TABLE_ID VARCHAR(500);</v>
      </c>
      <c r="L1076" s="12"/>
      <c r="M1076" s="18" t="str">
        <f t="shared" si="421"/>
        <v>FK_TABLE_ID,</v>
      </c>
      <c r="N1076" s="5" t="str">
        <f t="shared" si="426"/>
        <v>FK_TABLE_ID VARCHAR(500),</v>
      </c>
      <c r="O1076" s="1" t="s">
        <v>10</v>
      </c>
      <c r="P1076" t="s">
        <v>220</v>
      </c>
      <c r="Q1076" t="s">
        <v>2</v>
      </c>
      <c r="W1076" s="17" t="str">
        <f t="shared" si="422"/>
        <v>fkTableId</v>
      </c>
      <c r="X1076" s="3" t="str">
        <f t="shared" si="423"/>
        <v>"fkTableId":"",</v>
      </c>
      <c r="Y1076" s="22" t="str">
        <f t="shared" si="424"/>
        <v>public static String FK_TABLE_ID="fkTableId";</v>
      </c>
      <c r="Z1076" s="7" t="str">
        <f t="shared" si="425"/>
        <v>private String fkTableId="";</v>
      </c>
    </row>
    <row r="1077" spans="2:26" ht="19.2" x14ac:dyDescent="0.45">
      <c r="B1077" s="1" t="s">
        <v>392</v>
      </c>
      <c r="C1077" s="1" t="s">
        <v>1</v>
      </c>
      <c r="D1077" s="4">
        <v>500</v>
      </c>
      <c r="I1077" t="str">
        <f>I1071</f>
        <v>ALTER TABLE TM_REL_TABLE_INPUT</v>
      </c>
      <c r="J1077" t="str">
        <f t="shared" si="427"/>
        <v xml:space="preserve"> ADD  FK_INPUT_ID VARCHAR(500);</v>
      </c>
      <c r="K1077" s="21" t="str">
        <f t="shared" si="428"/>
        <v xml:space="preserve">  ALTER COLUMN   FK_INPUT_ID VARCHAR(500);</v>
      </c>
      <c r="L1077" s="12"/>
      <c r="M1077" s="18" t="str">
        <f t="shared" si="421"/>
        <v>FK_INPUT_ID,</v>
      </c>
      <c r="N1077" s="5" t="str">
        <f t="shared" si="426"/>
        <v>FK_INPUT_ID VARCHAR(500),</v>
      </c>
      <c r="O1077" s="1" t="s">
        <v>10</v>
      </c>
      <c r="P1077" t="s">
        <v>13</v>
      </c>
      <c r="Q1077" t="s">
        <v>2</v>
      </c>
      <c r="W1077" s="17" t="str">
        <f t="shared" si="422"/>
        <v>fkInputId</v>
      </c>
      <c r="X1077" s="3" t="str">
        <f t="shared" si="423"/>
        <v>"fkInputId":"",</v>
      </c>
      <c r="Y1077" s="22" t="str">
        <f t="shared" si="424"/>
        <v>public static String FK_INPUT_ID="fkInputId";</v>
      </c>
      <c r="Z1077" s="7" t="str">
        <f t="shared" si="425"/>
        <v>private String fkInputId="";</v>
      </c>
    </row>
    <row r="1078" spans="2:26" ht="19.2" x14ac:dyDescent="0.45">
      <c r="B1078" s="1" t="s">
        <v>258</v>
      </c>
      <c r="C1078" s="1" t="s">
        <v>627</v>
      </c>
      <c r="D1078" s="4">
        <v>24</v>
      </c>
      <c r="I1078" t="str">
        <f>I1072</f>
        <v>ALTER TABLE TM_REL_TABLE_INPUT</v>
      </c>
      <c r="J1078" t="str">
        <f t="shared" si="427"/>
        <v xml:space="preserve"> ADD  ORDER_NO FLOAT(24);</v>
      </c>
      <c r="K1078" s="21" t="str">
        <f t="shared" si="428"/>
        <v xml:space="preserve">  ALTER COLUMN   ORDER_NO FLOAT(24);</v>
      </c>
      <c r="L1078" s="12"/>
      <c r="M1078" s="18" t="str">
        <f t="shared" si="421"/>
        <v>ORDER_NO,</v>
      </c>
      <c r="N1078" s="5" t="str">
        <f t="shared" si="426"/>
        <v>ORDER_NO FLOAT(24),</v>
      </c>
      <c r="O1078" s="1" t="s">
        <v>259</v>
      </c>
      <c r="P1078" t="s">
        <v>173</v>
      </c>
      <c r="W1078" s="17" t="str">
        <f t="shared" si="422"/>
        <v>orderNo</v>
      </c>
      <c r="X1078" s="3" t="str">
        <f t="shared" si="423"/>
        <v>"orderNo":"",</v>
      </c>
      <c r="Y1078" s="22" t="str">
        <f t="shared" si="424"/>
        <v>public static String ORDER_NO="orderNo";</v>
      </c>
      <c r="Z1078" s="7" t="str">
        <f t="shared" si="425"/>
        <v>private String orderNo="";</v>
      </c>
    </row>
    <row r="1079" spans="2:26" ht="19.2" x14ac:dyDescent="0.45">
      <c r="B1079" s="1" t="s">
        <v>770</v>
      </c>
      <c r="C1079" s="1" t="s">
        <v>1</v>
      </c>
      <c r="D1079" s="4">
        <v>500</v>
      </c>
      <c r="I1079" t="str">
        <f>I1076</f>
        <v>ALTER TABLE TM_REL_TABLE_INPUT</v>
      </c>
      <c r="J1079" t="str">
        <f>CONCATENATE(LEFT(CONCATENATE(" ADD "," ",N1079,";"),LEN(CONCATENATE(" ADD "," ",N1079,";"))-2),";")</f>
        <v xml:space="preserve"> ADD  SHOW_COMPONENT VARCHAR(500);</v>
      </c>
      <c r="K1079" s="21" t="str">
        <f>CONCATENATE(LEFT(CONCATENATE("  ALTER COLUMN  "," ",N1079,";"),LEN(CONCATENATE("  ALTER COLUMN  "," ",N1079,";"))-2),";")</f>
        <v xml:space="preserve">  ALTER COLUMN   SHOW_COMPONENT VARCHAR(500);</v>
      </c>
      <c r="L1079" s="12"/>
      <c r="M1079" s="18" t="str">
        <f>CONCATENATE(B1079,",")</f>
        <v>SHOW_COMPONENT,</v>
      </c>
      <c r="N1079" s="5" t="str">
        <f>CONCATENATE(B1079," ",C1079,"(",D1079,")",",")</f>
        <v>SHOW_COMPONENT VARCHAR(500),</v>
      </c>
      <c r="O1079" s="1" t="s">
        <v>737</v>
      </c>
      <c r="P1079" t="s">
        <v>49</v>
      </c>
      <c r="W1079" s="17" t="str">
        <f>CONCATENATE(,LOWER(O1079),UPPER(LEFT(P1079,1)),LOWER(RIGHT(P1079,LEN(P1079)-IF(LEN(P1079)&gt;0,1,LEN(P1079)))),UPPER(LEFT(Q1079,1)),LOWER(RIGHT(Q1079,LEN(Q1079)-IF(LEN(Q1079)&gt;0,1,LEN(Q1079)))),UPPER(LEFT(R1079,1)),LOWER(RIGHT(R1079,LEN(R1079)-IF(LEN(R1079)&gt;0,1,LEN(R1079)))),UPPER(LEFT(S1079,1)),LOWER(RIGHT(S1079,LEN(S1079)-IF(LEN(S1079)&gt;0,1,LEN(S1079)))),UPPER(LEFT(T1079,1)),LOWER(RIGHT(T1079,LEN(T1079)-IF(LEN(T1079)&gt;0,1,LEN(T1079)))),UPPER(LEFT(U1079,1)),LOWER(RIGHT(U1079,LEN(U1079)-IF(LEN(U1079)&gt;0,1,LEN(U1079)))),UPPER(LEFT(V1079,1)),LOWER(RIGHT(V1079,LEN(V1079)-IF(LEN(V1079)&gt;0,1,LEN(V1079)))))</f>
        <v>showComponent</v>
      </c>
      <c r="X1079" s="3" t="str">
        <f>CONCATENATE("""",W1079,"""",":","""","""",",")</f>
        <v>"showComponent":"",</v>
      </c>
      <c r="Y1079" s="22" t="str">
        <f>CONCATENATE("public static String ",,B1079,,"=","""",W1079,""";")</f>
        <v>public static String SHOW_COMPONENT="showComponent";</v>
      </c>
      <c r="Z1079" s="7" t="str">
        <f>CONCATENATE("private String ",W1079,"=","""""",";")</f>
        <v>private String showComponent="";</v>
      </c>
    </row>
    <row r="1080" spans="2:26" ht="19.2" x14ac:dyDescent="0.45">
      <c r="B1080" s="1" t="s">
        <v>761</v>
      </c>
      <c r="C1080" s="1" t="s">
        <v>1</v>
      </c>
      <c r="D1080" s="4">
        <v>500</v>
      </c>
      <c r="I1080" t="str">
        <f>I1077</f>
        <v>ALTER TABLE TM_REL_TABLE_INPUT</v>
      </c>
      <c r="J1080" t="str">
        <f t="shared" si="427"/>
        <v xml:space="preserve"> ADD  INPUT_STATUS VARCHAR(500);</v>
      </c>
      <c r="K1080" s="21" t="str">
        <f t="shared" si="428"/>
        <v xml:space="preserve">  ALTER COLUMN   INPUT_STATUS VARCHAR(500);</v>
      </c>
      <c r="L1080" s="12"/>
      <c r="M1080" s="18" t="str">
        <f t="shared" si="421"/>
        <v>INPUT_STATUS,</v>
      </c>
      <c r="N1080" s="5" t="str">
        <f t="shared" si="426"/>
        <v>INPUT_STATUS VARCHAR(500),</v>
      </c>
      <c r="O1080" s="1" t="s">
        <v>13</v>
      </c>
      <c r="P1080" t="s">
        <v>3</v>
      </c>
      <c r="W1080" s="17" t="str">
        <f t="shared" si="422"/>
        <v>inputStatus</v>
      </c>
      <c r="X1080" s="3" t="str">
        <f t="shared" si="423"/>
        <v>"inputStatus":"",</v>
      </c>
      <c r="Y1080" s="22" t="str">
        <f t="shared" si="424"/>
        <v>public static String INPUT_STATUS="inputStatus";</v>
      </c>
      <c r="Z1080" s="7" t="str">
        <f t="shared" si="425"/>
        <v>private String inputStatus="";</v>
      </c>
    </row>
    <row r="1081" spans="2:26" ht="19.2" x14ac:dyDescent="0.45">
      <c r="B1081" s="1"/>
      <c r="C1081" s="1"/>
      <c r="D1081" s="4"/>
      <c r="L1081" s="12"/>
      <c r="M1081" s="18"/>
      <c r="N1081" s="33" t="s">
        <v>130</v>
      </c>
      <c r="O1081" s="1"/>
      <c r="W1081" s="17"/>
    </row>
    <row r="1082" spans="2:26" ht="19.2" x14ac:dyDescent="0.45">
      <c r="C1082" s="14"/>
      <c r="D1082" s="9"/>
      <c r="K1082" s="29"/>
      <c r="M1082" s="20"/>
      <c r="N1082" s="31" t="s">
        <v>126</v>
      </c>
      <c r="O1082" s="14"/>
      <c r="W1082" s="17"/>
    </row>
    <row r="1087" spans="2:26" x14ac:dyDescent="0.3">
      <c r="B1087" s="2" t="s">
        <v>771</v>
      </c>
      <c r="I1087" t="str">
        <f>CONCATENATE("ALTER TABLE"," ",B1087)</f>
        <v>ALTER TABLE TM_INPUT_TAB_COMP</v>
      </c>
      <c r="K1087" s="25"/>
      <c r="N1087" s="5" t="str">
        <f>CONCATENATE("CREATE TABLE ",B1087," ","(")</f>
        <v>CREATE TABLE TM_INPUT_TAB_COMP (</v>
      </c>
    </row>
    <row r="1088" spans="2:26" ht="19.2" x14ac:dyDescent="0.45">
      <c r="B1088" s="1" t="s">
        <v>2</v>
      </c>
      <c r="C1088" s="1" t="s">
        <v>1</v>
      </c>
      <c r="D1088" s="4">
        <v>30</v>
      </c>
      <c r="E1088" s="24" t="s">
        <v>113</v>
      </c>
      <c r="I1088" t="str">
        <f>I1087</f>
        <v>ALTER TABLE TM_INPUT_TAB_COMP</v>
      </c>
      <c r="L1088" s="12"/>
      <c r="M1088" s="18" t="str">
        <f t="shared" ref="M1088:M1095" si="429">CONCATENATE(B1088,",")</f>
        <v>ID,</v>
      </c>
      <c r="N1088" s="5" t="str">
        <f>CONCATENATE(B1088," ",C1088,"(",D1088,") ",E1088," ,")</f>
        <v>ID VARCHAR(30) NOT NULL ,</v>
      </c>
      <c r="O1088" s="1" t="s">
        <v>2</v>
      </c>
      <c r="P1088" s="6"/>
      <c r="Q1088" s="6"/>
      <c r="R1088" s="6"/>
      <c r="S1088" s="6"/>
      <c r="T1088" s="6"/>
      <c r="U1088" s="6"/>
      <c r="V1088" s="6"/>
      <c r="W1088" s="17" t="str">
        <f t="shared" ref="W1088:W1095" si="430">CONCATENATE(,LOWER(O1088),UPPER(LEFT(P1088,1)),LOWER(RIGHT(P1088,LEN(P1088)-IF(LEN(P1088)&gt;0,1,LEN(P1088)))),UPPER(LEFT(Q1088,1)),LOWER(RIGHT(Q1088,LEN(Q1088)-IF(LEN(Q1088)&gt;0,1,LEN(Q1088)))),UPPER(LEFT(R1088,1)),LOWER(RIGHT(R1088,LEN(R1088)-IF(LEN(R1088)&gt;0,1,LEN(R1088)))),UPPER(LEFT(S1088,1)),LOWER(RIGHT(S1088,LEN(S1088)-IF(LEN(S1088)&gt;0,1,LEN(S1088)))),UPPER(LEFT(T1088,1)),LOWER(RIGHT(T1088,LEN(T1088)-IF(LEN(T1088)&gt;0,1,LEN(T1088)))),UPPER(LEFT(U1088,1)),LOWER(RIGHT(U1088,LEN(U1088)-IF(LEN(U1088)&gt;0,1,LEN(U1088)))),UPPER(LEFT(V1088,1)),LOWER(RIGHT(V1088,LEN(V1088)-IF(LEN(V1088)&gt;0,1,LEN(V1088)))))</f>
        <v>id</v>
      </c>
      <c r="X1088" s="3" t="str">
        <f t="shared" ref="X1088:X1095" si="431">CONCATENATE("""",W1088,"""",":","""","""",",")</f>
        <v>"id":"",</v>
      </c>
      <c r="Y1088" s="22" t="str">
        <f t="shared" ref="Y1088:Y1095" si="432">CONCATENATE("public static String ",,B1088,,"=","""",W1088,""";")</f>
        <v>public static String ID="id";</v>
      </c>
      <c r="Z1088" s="7" t="str">
        <f t="shared" ref="Z1088:Z1095" si="433">CONCATENATE("private String ",W1088,"=","""""",";")</f>
        <v>private String id="";</v>
      </c>
    </row>
    <row r="1089" spans="2:26" ht="19.2" x14ac:dyDescent="0.45">
      <c r="B1089" s="1" t="s">
        <v>3</v>
      </c>
      <c r="C1089" s="1" t="s">
        <v>1</v>
      </c>
      <c r="D1089" s="4">
        <v>10</v>
      </c>
      <c r="I1089" t="str">
        <f>I1088</f>
        <v>ALTER TABLE TM_INPUT_TAB_COMP</v>
      </c>
      <c r="K1089" s="21" t="s">
        <v>436</v>
      </c>
      <c r="L1089" s="12"/>
      <c r="M1089" s="18" t="str">
        <f t="shared" si="429"/>
        <v>STATUS,</v>
      </c>
      <c r="N1089" s="5" t="str">
        <f t="shared" ref="N1089:N1094" si="434">CONCATENATE(B1089," ",C1089,"(",D1089,")",",")</f>
        <v>STATUS VARCHAR(10),</v>
      </c>
      <c r="O1089" s="1" t="s">
        <v>3</v>
      </c>
      <c r="W1089" s="17" t="str">
        <f t="shared" si="430"/>
        <v>status</v>
      </c>
      <c r="X1089" s="3" t="str">
        <f t="shared" si="431"/>
        <v>"status":"",</v>
      </c>
      <c r="Y1089" s="22" t="str">
        <f t="shared" si="432"/>
        <v>public static String STATUS="status";</v>
      </c>
      <c r="Z1089" s="7" t="str">
        <f t="shared" si="433"/>
        <v>private String status="";</v>
      </c>
    </row>
    <row r="1090" spans="2:26" ht="19.2" x14ac:dyDescent="0.45">
      <c r="B1090" s="1" t="s">
        <v>4</v>
      </c>
      <c r="C1090" s="1" t="s">
        <v>1</v>
      </c>
      <c r="D1090" s="4">
        <v>30</v>
      </c>
      <c r="I1090" t="str">
        <f>I1089</f>
        <v>ALTER TABLE TM_INPUT_TAB_COMP</v>
      </c>
      <c r="J1090" t="str">
        <f t="shared" ref="J1090:J1095" si="435">CONCATENATE(LEFT(CONCATENATE(" ADD "," ",N1090,";"),LEN(CONCATENATE(" ADD "," ",N1090,";"))-2),";")</f>
        <v xml:space="preserve"> ADD  INSERT_DATE VARCHAR(30);</v>
      </c>
      <c r="K1090" s="21" t="str">
        <f t="shared" ref="K1090:K1095" si="436">CONCATENATE(LEFT(CONCATENATE("  ALTER COLUMN  "," ",N1090,";"),LEN(CONCATENATE("  ALTER COLUMN  "," ",N1090,";"))-2),";")</f>
        <v xml:space="preserve">  ALTER COLUMN   INSERT_DATE VARCHAR(30);</v>
      </c>
      <c r="L1090" s="12"/>
      <c r="M1090" s="18" t="str">
        <f t="shared" si="429"/>
        <v>INSERT_DATE,</v>
      </c>
      <c r="N1090" s="5" t="str">
        <f t="shared" si="434"/>
        <v>INSERT_DATE VARCHAR(30),</v>
      </c>
      <c r="O1090" s="1" t="s">
        <v>7</v>
      </c>
      <c r="P1090" t="s">
        <v>8</v>
      </c>
      <c r="W1090" s="17" t="str">
        <f t="shared" si="430"/>
        <v>insertDate</v>
      </c>
      <c r="X1090" s="3" t="str">
        <f t="shared" si="431"/>
        <v>"insertDate":"",</v>
      </c>
      <c r="Y1090" s="22" t="str">
        <f t="shared" si="432"/>
        <v>public static String INSERT_DATE="insertDate";</v>
      </c>
      <c r="Z1090" s="7" t="str">
        <f t="shared" si="433"/>
        <v>private String insertDate="";</v>
      </c>
    </row>
    <row r="1091" spans="2:26" ht="19.2" x14ac:dyDescent="0.45">
      <c r="B1091" s="1" t="s">
        <v>5</v>
      </c>
      <c r="C1091" s="1" t="s">
        <v>1</v>
      </c>
      <c r="D1091" s="4">
        <v>30</v>
      </c>
      <c r="I1091" t="str">
        <f>I1090</f>
        <v>ALTER TABLE TM_INPUT_TAB_COMP</v>
      </c>
      <c r="J1091" t="str">
        <f t="shared" si="435"/>
        <v xml:space="preserve"> ADD  MODIFICATION_DATE VARCHAR(30);</v>
      </c>
      <c r="K1091" s="21" t="str">
        <f t="shared" si="436"/>
        <v xml:space="preserve">  ALTER COLUMN   MODIFICATION_DATE VARCHAR(30);</v>
      </c>
      <c r="L1091" s="12"/>
      <c r="M1091" s="18" t="str">
        <f t="shared" si="429"/>
        <v>MODIFICATION_DATE,</v>
      </c>
      <c r="N1091" s="5" t="str">
        <f t="shared" si="434"/>
        <v>MODIFICATION_DATE VARCHAR(30),</v>
      </c>
      <c r="O1091" s="1" t="s">
        <v>9</v>
      </c>
      <c r="P1091" t="s">
        <v>8</v>
      </c>
      <c r="W1091" s="17" t="str">
        <f t="shared" si="430"/>
        <v>modificationDate</v>
      </c>
      <c r="X1091" s="3" t="str">
        <f t="shared" si="431"/>
        <v>"modificationDate":"",</v>
      </c>
      <c r="Y1091" s="22" t="str">
        <f t="shared" si="432"/>
        <v>public static String MODIFICATION_DATE="modificationDate";</v>
      </c>
      <c r="Z1091" s="7" t="str">
        <f t="shared" si="433"/>
        <v>private String modificationDate="";</v>
      </c>
    </row>
    <row r="1092" spans="2:26" ht="19.2" x14ac:dyDescent="0.45">
      <c r="B1092" s="1" t="s">
        <v>274</v>
      </c>
      <c r="C1092" s="1" t="s">
        <v>1</v>
      </c>
      <c r="D1092" s="4">
        <v>500</v>
      </c>
      <c r="I1092" t="str">
        <f>I1090</f>
        <v>ALTER TABLE TM_INPUT_TAB_COMP</v>
      </c>
      <c r="J1092" t="str">
        <f t="shared" si="435"/>
        <v xml:space="preserve"> ADD  FK_PROJECT_ID VARCHAR(500);</v>
      </c>
      <c r="K1092" s="21" t="str">
        <f t="shared" si="436"/>
        <v xml:space="preserve">  ALTER COLUMN   FK_PROJECT_ID VARCHAR(500);</v>
      </c>
      <c r="L1092" s="12"/>
      <c r="M1092" s="18" t="str">
        <f t="shared" si="429"/>
        <v>FK_PROJECT_ID,</v>
      </c>
      <c r="N1092" s="5" t="str">
        <f t="shared" si="434"/>
        <v>FK_PROJECT_ID VARCHAR(500),</v>
      </c>
      <c r="O1092" s="1" t="s">
        <v>10</v>
      </c>
      <c r="P1092" t="s">
        <v>288</v>
      </c>
      <c r="Q1092" t="s">
        <v>2</v>
      </c>
      <c r="W1092" s="17" t="str">
        <f t="shared" si="430"/>
        <v>fkProjectId</v>
      </c>
      <c r="X1092" s="3" t="str">
        <f t="shared" si="431"/>
        <v>"fkProjectId":"",</v>
      </c>
      <c r="Y1092" s="22" t="str">
        <f t="shared" si="432"/>
        <v>public static String FK_PROJECT_ID="fkProjectId";</v>
      </c>
      <c r="Z1092" s="7" t="str">
        <f t="shared" si="433"/>
        <v>private String fkProjectId="";</v>
      </c>
    </row>
    <row r="1093" spans="2:26" ht="19.2" x14ac:dyDescent="0.45">
      <c r="B1093" s="1" t="s">
        <v>367</v>
      </c>
      <c r="C1093" s="1" t="s">
        <v>1</v>
      </c>
      <c r="D1093" s="4">
        <v>500</v>
      </c>
      <c r="I1093" t="str">
        <f>I1091</f>
        <v>ALTER TABLE TM_INPUT_TAB_COMP</v>
      </c>
      <c r="J1093" t="str">
        <f t="shared" si="435"/>
        <v xml:space="preserve"> ADD  FK_BACKLOG_ID VARCHAR(500);</v>
      </c>
      <c r="K1093" s="21" t="str">
        <f t="shared" si="436"/>
        <v xml:space="preserve">  ALTER COLUMN   FK_BACKLOG_ID VARCHAR(500);</v>
      </c>
      <c r="L1093" s="12"/>
      <c r="M1093" s="18" t="str">
        <f t="shared" si="429"/>
        <v>FK_BACKLOG_ID,</v>
      </c>
      <c r="N1093" s="5" t="str">
        <f t="shared" si="434"/>
        <v>FK_BACKLOG_ID VARCHAR(500),</v>
      </c>
      <c r="O1093" s="1" t="s">
        <v>10</v>
      </c>
      <c r="P1093" t="s">
        <v>354</v>
      </c>
      <c r="Q1093" t="s">
        <v>2</v>
      </c>
      <c r="W1093" s="17" t="str">
        <f t="shared" si="430"/>
        <v>fkBacklogId</v>
      </c>
      <c r="X1093" s="3" t="str">
        <f t="shared" si="431"/>
        <v>"fkBacklogId":"",</v>
      </c>
      <c r="Y1093" s="22" t="str">
        <f t="shared" si="432"/>
        <v>public static String FK_BACKLOG_ID="fkBacklogId";</v>
      </c>
      <c r="Z1093" s="7" t="str">
        <f t="shared" si="433"/>
        <v>private String fkBacklogId="";</v>
      </c>
    </row>
    <row r="1094" spans="2:26" ht="19.2" x14ac:dyDescent="0.45">
      <c r="B1094" s="1" t="s">
        <v>772</v>
      </c>
      <c r="C1094" s="1" t="s">
        <v>1</v>
      </c>
      <c r="D1094" s="4">
        <v>500</v>
      </c>
      <c r="I1094" t="str">
        <f>I1091</f>
        <v>ALTER TABLE TM_INPUT_TAB_COMP</v>
      </c>
      <c r="J1094" t="str">
        <f t="shared" si="435"/>
        <v xml:space="preserve"> ADD  TAB_NAME VARCHAR(500);</v>
      </c>
      <c r="K1094" s="21" t="str">
        <f t="shared" si="436"/>
        <v xml:space="preserve">  ALTER COLUMN   TAB_NAME VARCHAR(500);</v>
      </c>
      <c r="L1094" s="12"/>
      <c r="M1094" s="18" t="str">
        <f t="shared" si="429"/>
        <v>TAB_NAME,</v>
      </c>
      <c r="N1094" s="5" t="str">
        <f t="shared" si="434"/>
        <v>TAB_NAME VARCHAR(500),</v>
      </c>
      <c r="O1094" s="1" t="s">
        <v>777</v>
      </c>
      <c r="P1094" t="s">
        <v>0</v>
      </c>
      <c r="W1094" s="17" t="str">
        <f t="shared" si="430"/>
        <v>tabName</v>
      </c>
      <c r="X1094" s="3" t="str">
        <f t="shared" si="431"/>
        <v>"tabName":"",</v>
      </c>
      <c r="Y1094" s="22" t="str">
        <f t="shared" si="432"/>
        <v>public static String TAB_NAME="tabName";</v>
      </c>
      <c r="Z1094" s="7" t="str">
        <f t="shared" si="433"/>
        <v>private String tabName="";</v>
      </c>
    </row>
    <row r="1095" spans="2:26" ht="19.2" x14ac:dyDescent="0.45">
      <c r="B1095" s="1" t="s">
        <v>773</v>
      </c>
      <c r="C1095" s="1" t="s">
        <v>701</v>
      </c>
      <c r="D1095" s="4"/>
      <c r="I1095" t="str">
        <f>I1088</f>
        <v>ALTER TABLE TM_INPUT_TAB_COMP</v>
      </c>
      <c r="J1095" t="str">
        <f t="shared" si="435"/>
        <v xml:space="preserve"> ADD  TAB_CSS TEXT;</v>
      </c>
      <c r="K1095" s="21" t="str">
        <f t="shared" si="436"/>
        <v xml:space="preserve">  ALTER COLUMN   TAB_CSS TEXT;</v>
      </c>
      <c r="L1095" s="12"/>
      <c r="M1095" s="18" t="str">
        <f t="shared" si="429"/>
        <v>TAB_CSS,</v>
      </c>
      <c r="N1095" s="5" t="str">
        <f>CONCATENATE(B1095," ",C1095,"",D1095,"",",")</f>
        <v>TAB_CSS TEXT,</v>
      </c>
      <c r="O1095" s="1" t="s">
        <v>777</v>
      </c>
      <c r="P1095" t="s">
        <v>554</v>
      </c>
      <c r="W1095" s="17" t="str">
        <f t="shared" si="430"/>
        <v>tabCss</v>
      </c>
      <c r="X1095" s="3" t="str">
        <f t="shared" si="431"/>
        <v>"tabCss":"",</v>
      </c>
      <c r="Y1095" s="22" t="str">
        <f t="shared" si="432"/>
        <v>public static String TAB_CSS="tabCss";</v>
      </c>
      <c r="Z1095" s="7" t="str">
        <f t="shared" si="433"/>
        <v>private String tabCss="";</v>
      </c>
    </row>
    <row r="1096" spans="2:26" ht="19.2" x14ac:dyDescent="0.45">
      <c r="B1096" s="1"/>
      <c r="C1096" s="1"/>
      <c r="D1096" s="4"/>
      <c r="L1096" s="12"/>
      <c r="M1096" s="18"/>
      <c r="N1096" s="33" t="s">
        <v>130</v>
      </c>
      <c r="O1096" s="1"/>
      <c r="W1096" s="17"/>
    </row>
    <row r="1097" spans="2:26" ht="19.2" x14ac:dyDescent="0.45">
      <c r="C1097" s="14"/>
      <c r="D1097" s="9"/>
      <c r="K1097" s="29"/>
      <c r="M1097" s="20"/>
      <c r="N1097" s="31" t="s">
        <v>126</v>
      </c>
      <c r="O1097" s="14"/>
      <c r="W1097" s="17"/>
    </row>
    <row r="1098" spans="2:26" x14ac:dyDescent="0.3">
      <c r="B1098" s="2" t="s">
        <v>776</v>
      </c>
      <c r="I1098" t="str">
        <f>CONCATENATE("ALTER TABLE"," ",B1098)</f>
        <v>ALTER TABLE TM_REL_TAB_BACKLOG</v>
      </c>
      <c r="K1098" s="25"/>
      <c r="N1098" s="5" t="str">
        <f>CONCATENATE("CREATE TABLE ",B1098," ","(")</f>
        <v>CREATE TABLE TM_REL_TAB_BACKLOG (</v>
      </c>
    </row>
    <row r="1099" spans="2:26" ht="19.2" x14ac:dyDescent="0.45">
      <c r="B1099" s="1" t="s">
        <v>2</v>
      </c>
      <c r="C1099" s="1" t="s">
        <v>1</v>
      </c>
      <c r="D1099" s="4">
        <v>30</v>
      </c>
      <c r="E1099" s="24" t="s">
        <v>113</v>
      </c>
      <c r="I1099" t="str">
        <f>I1098</f>
        <v>ALTER TABLE TM_REL_TAB_BACKLOG</v>
      </c>
      <c r="L1099" s="12"/>
      <c r="M1099" s="18" t="str">
        <f t="shared" ref="M1099:M1106" si="437">CONCATENATE(B1099,",")</f>
        <v>ID,</v>
      </c>
      <c r="N1099" s="5" t="str">
        <f>CONCATENATE(B1099," ",C1099,"(",D1099,") ",E1099," ,")</f>
        <v>ID VARCHAR(30) NOT NULL ,</v>
      </c>
      <c r="O1099" s="1" t="s">
        <v>2</v>
      </c>
      <c r="P1099" s="6"/>
      <c r="Q1099" s="6"/>
      <c r="R1099" s="6"/>
      <c r="S1099" s="6"/>
      <c r="T1099" s="6"/>
      <c r="U1099" s="6"/>
      <c r="V1099" s="6"/>
      <c r="W1099" s="17" t="str">
        <f t="shared" ref="W1099:W1106" si="438">CONCATENATE(,LOWER(O1099),UPPER(LEFT(P1099,1)),LOWER(RIGHT(P1099,LEN(P1099)-IF(LEN(P1099)&gt;0,1,LEN(P1099)))),UPPER(LEFT(Q1099,1)),LOWER(RIGHT(Q1099,LEN(Q1099)-IF(LEN(Q1099)&gt;0,1,LEN(Q1099)))),UPPER(LEFT(R1099,1)),LOWER(RIGHT(R1099,LEN(R1099)-IF(LEN(R1099)&gt;0,1,LEN(R1099)))),UPPER(LEFT(S1099,1)),LOWER(RIGHT(S1099,LEN(S1099)-IF(LEN(S1099)&gt;0,1,LEN(S1099)))),UPPER(LEFT(T1099,1)),LOWER(RIGHT(T1099,LEN(T1099)-IF(LEN(T1099)&gt;0,1,LEN(T1099)))),UPPER(LEFT(U1099,1)),LOWER(RIGHT(U1099,LEN(U1099)-IF(LEN(U1099)&gt;0,1,LEN(U1099)))),UPPER(LEFT(V1099,1)),LOWER(RIGHT(V1099,LEN(V1099)-IF(LEN(V1099)&gt;0,1,LEN(V1099)))))</f>
        <v>id</v>
      </c>
      <c r="X1099" s="3" t="str">
        <f t="shared" ref="X1099:X1106" si="439">CONCATENATE("""",W1099,"""",":","""","""",",")</f>
        <v>"id":"",</v>
      </c>
      <c r="Y1099" s="22" t="str">
        <f t="shared" ref="Y1099:Y1106" si="440">CONCATENATE("public static String ",,B1099,,"=","""",W1099,""";")</f>
        <v>public static String ID="id";</v>
      </c>
      <c r="Z1099" s="7" t="str">
        <f t="shared" ref="Z1099:Z1106" si="441">CONCATENATE("private String ",W1099,"=","""""",";")</f>
        <v>private String id="";</v>
      </c>
    </row>
    <row r="1100" spans="2:26" ht="19.2" x14ac:dyDescent="0.45">
      <c r="B1100" s="1" t="s">
        <v>3</v>
      </c>
      <c r="C1100" s="1" t="s">
        <v>1</v>
      </c>
      <c r="D1100" s="4">
        <v>10</v>
      </c>
      <c r="I1100" t="str">
        <f>I1099</f>
        <v>ALTER TABLE TM_REL_TAB_BACKLOG</v>
      </c>
      <c r="K1100" s="21" t="s">
        <v>436</v>
      </c>
      <c r="L1100" s="12"/>
      <c r="M1100" s="18" t="str">
        <f t="shared" si="437"/>
        <v>STATUS,</v>
      </c>
      <c r="N1100" s="5" t="str">
        <f t="shared" ref="N1100:N1106" si="442">CONCATENATE(B1100," ",C1100,"(",D1100,")",",")</f>
        <v>STATUS VARCHAR(10),</v>
      </c>
      <c r="O1100" s="1" t="s">
        <v>3</v>
      </c>
      <c r="W1100" s="17" t="str">
        <f t="shared" si="438"/>
        <v>status</v>
      </c>
      <c r="X1100" s="3" t="str">
        <f t="shared" si="439"/>
        <v>"status":"",</v>
      </c>
      <c r="Y1100" s="22" t="str">
        <f t="shared" si="440"/>
        <v>public static String STATUS="status";</v>
      </c>
      <c r="Z1100" s="7" t="str">
        <f t="shared" si="441"/>
        <v>private String status="";</v>
      </c>
    </row>
    <row r="1101" spans="2:26" ht="19.2" x14ac:dyDescent="0.45">
      <c r="B1101" s="1" t="s">
        <v>4</v>
      </c>
      <c r="C1101" s="1" t="s">
        <v>1</v>
      </c>
      <c r="D1101" s="4">
        <v>30</v>
      </c>
      <c r="I1101" t="str">
        <f>I1100</f>
        <v>ALTER TABLE TM_REL_TAB_BACKLOG</v>
      </c>
      <c r="J1101" t="str">
        <f t="shared" ref="J1101:J1106" si="443">CONCATENATE(LEFT(CONCATENATE(" ADD "," ",N1101,";"),LEN(CONCATENATE(" ADD "," ",N1101,";"))-2),";")</f>
        <v xml:space="preserve"> ADD  INSERT_DATE VARCHAR(30);</v>
      </c>
      <c r="K1101" s="21" t="str">
        <f t="shared" ref="K1101:K1106" si="444">CONCATENATE(LEFT(CONCATENATE("  ALTER COLUMN  "," ",N1101,";"),LEN(CONCATENATE("  ALTER COLUMN  "," ",N1101,";"))-2),";")</f>
        <v xml:space="preserve">  ALTER COLUMN   INSERT_DATE VARCHAR(30);</v>
      </c>
      <c r="L1101" s="12"/>
      <c r="M1101" s="18" t="str">
        <f t="shared" si="437"/>
        <v>INSERT_DATE,</v>
      </c>
      <c r="N1101" s="5" t="str">
        <f t="shared" si="442"/>
        <v>INSERT_DATE VARCHAR(30),</v>
      </c>
      <c r="O1101" s="1" t="s">
        <v>7</v>
      </c>
      <c r="P1101" t="s">
        <v>8</v>
      </c>
      <c r="W1101" s="17" t="str">
        <f t="shared" si="438"/>
        <v>insertDate</v>
      </c>
      <c r="X1101" s="3" t="str">
        <f t="shared" si="439"/>
        <v>"insertDate":"",</v>
      </c>
      <c r="Y1101" s="22" t="str">
        <f t="shared" si="440"/>
        <v>public static String INSERT_DATE="insertDate";</v>
      </c>
      <c r="Z1101" s="7" t="str">
        <f t="shared" si="441"/>
        <v>private String insertDate="";</v>
      </c>
    </row>
    <row r="1102" spans="2:26" ht="19.2" x14ac:dyDescent="0.45">
      <c r="B1102" s="1" t="s">
        <v>5</v>
      </c>
      <c r="C1102" s="1" t="s">
        <v>1</v>
      </c>
      <c r="D1102" s="4">
        <v>30</v>
      </c>
      <c r="I1102" t="str">
        <f>I1101</f>
        <v>ALTER TABLE TM_REL_TAB_BACKLOG</v>
      </c>
      <c r="J1102" t="str">
        <f t="shared" si="443"/>
        <v xml:space="preserve"> ADD  MODIFICATION_DATE VARCHAR(30);</v>
      </c>
      <c r="K1102" s="21" t="str">
        <f t="shared" si="444"/>
        <v xml:space="preserve">  ALTER COLUMN   MODIFICATION_DATE VARCHAR(30);</v>
      </c>
      <c r="L1102" s="12"/>
      <c r="M1102" s="18" t="str">
        <f t="shared" si="437"/>
        <v>MODIFICATION_DATE,</v>
      </c>
      <c r="N1102" s="5" t="str">
        <f t="shared" si="442"/>
        <v>MODIFICATION_DATE VARCHAR(30),</v>
      </c>
      <c r="O1102" s="1" t="s">
        <v>9</v>
      </c>
      <c r="P1102" t="s">
        <v>8</v>
      </c>
      <c r="W1102" s="17" t="str">
        <f t="shared" si="438"/>
        <v>modificationDate</v>
      </c>
      <c r="X1102" s="3" t="str">
        <f t="shared" si="439"/>
        <v>"modificationDate":"",</v>
      </c>
      <c r="Y1102" s="22" t="str">
        <f t="shared" si="440"/>
        <v>public static String MODIFICATION_DATE="modificationDate";</v>
      </c>
      <c r="Z1102" s="7" t="str">
        <f t="shared" si="441"/>
        <v>private String modificationDate="";</v>
      </c>
    </row>
    <row r="1103" spans="2:26" ht="19.2" x14ac:dyDescent="0.45">
      <c r="B1103" s="1" t="s">
        <v>274</v>
      </c>
      <c r="C1103" s="1" t="s">
        <v>1</v>
      </c>
      <c r="D1103" s="4">
        <v>500</v>
      </c>
      <c r="I1103" t="str">
        <f>I1102</f>
        <v>ALTER TABLE TM_REL_TAB_BACKLOG</v>
      </c>
      <c r="J1103" t="str">
        <f t="shared" si="443"/>
        <v xml:space="preserve"> ADD  FK_PROJECT_ID VARCHAR(500);</v>
      </c>
      <c r="K1103" s="21" t="str">
        <f t="shared" si="444"/>
        <v xml:space="preserve">  ALTER COLUMN   FK_PROJECT_ID VARCHAR(500);</v>
      </c>
      <c r="L1103" s="12"/>
      <c r="M1103" s="18" t="str">
        <f t="shared" si="437"/>
        <v>FK_PROJECT_ID,</v>
      </c>
      <c r="N1103" s="5" t="str">
        <f t="shared" si="442"/>
        <v>FK_PROJECT_ID VARCHAR(500),</v>
      </c>
      <c r="O1103" s="1" t="s">
        <v>10</v>
      </c>
      <c r="P1103" t="s">
        <v>288</v>
      </c>
      <c r="Q1103" t="s">
        <v>2</v>
      </c>
      <c r="W1103" s="17" t="str">
        <f t="shared" si="438"/>
        <v>fkProjectId</v>
      </c>
      <c r="X1103" s="3" t="str">
        <f t="shared" si="439"/>
        <v>"fkProjectId":"",</v>
      </c>
      <c r="Y1103" s="22" t="str">
        <f t="shared" si="440"/>
        <v>public static String FK_PROJECT_ID="fkProjectId";</v>
      </c>
      <c r="Z1103" s="7" t="str">
        <f t="shared" si="441"/>
        <v>private String fkProjectId="";</v>
      </c>
    </row>
    <row r="1104" spans="2:26" ht="19.2" x14ac:dyDescent="0.45">
      <c r="B1104" s="1" t="s">
        <v>774</v>
      </c>
      <c r="C1104" s="1" t="s">
        <v>1</v>
      </c>
      <c r="D1104" s="4">
        <v>500</v>
      </c>
      <c r="I1104" t="str">
        <f>I1102</f>
        <v>ALTER TABLE TM_REL_TAB_BACKLOG</v>
      </c>
      <c r="J1104" t="str">
        <f t="shared" si="443"/>
        <v xml:space="preserve"> ADD  FK_TAB_ID VARCHAR(500);</v>
      </c>
      <c r="K1104" s="21" t="str">
        <f t="shared" si="444"/>
        <v xml:space="preserve">  ALTER COLUMN   FK_TAB_ID VARCHAR(500);</v>
      </c>
      <c r="L1104" s="12"/>
      <c r="M1104" s="18" t="str">
        <f t="shared" si="437"/>
        <v>FK_TAB_ID,</v>
      </c>
      <c r="N1104" s="5" t="str">
        <f t="shared" si="442"/>
        <v>FK_TAB_ID VARCHAR(500),</v>
      </c>
      <c r="O1104" s="1" t="s">
        <v>10</v>
      </c>
      <c r="P1104" t="s">
        <v>777</v>
      </c>
      <c r="Q1104" t="s">
        <v>2</v>
      </c>
      <c r="W1104" s="17" t="str">
        <f t="shared" si="438"/>
        <v>fkTabId</v>
      </c>
      <c r="X1104" s="3" t="str">
        <f t="shared" si="439"/>
        <v>"fkTabId":"",</v>
      </c>
      <c r="Y1104" s="22" t="str">
        <f t="shared" si="440"/>
        <v>public static String FK_TAB_ID="fkTabId";</v>
      </c>
      <c r="Z1104" s="7" t="str">
        <f t="shared" si="441"/>
        <v>private String fkTabId="";</v>
      </c>
    </row>
    <row r="1105" spans="2:26" ht="19.2" x14ac:dyDescent="0.45">
      <c r="B1105" s="1" t="s">
        <v>775</v>
      </c>
      <c r="C1105" s="1" t="s">
        <v>1</v>
      </c>
      <c r="D1105" s="4">
        <v>500</v>
      </c>
      <c r="I1105" t="str">
        <f>I1099</f>
        <v>ALTER TABLE TM_REL_TAB_BACKLOG</v>
      </c>
      <c r="J1105" t="str">
        <f t="shared" si="443"/>
        <v xml:space="preserve"> ADD  FK_RELATED_BACKLOG_ID VARCHAR(500);</v>
      </c>
      <c r="K1105" s="21" t="str">
        <f t="shared" si="444"/>
        <v xml:space="preserve">  ALTER COLUMN   FK_RELATED_BACKLOG_ID VARCHAR(500);</v>
      </c>
      <c r="L1105" s="12"/>
      <c r="M1105" s="18" t="str">
        <f t="shared" si="437"/>
        <v>FK_RELATED_BACKLOG_ID,</v>
      </c>
      <c r="N1105" s="5" t="str">
        <f t="shared" si="442"/>
        <v>FK_RELATED_BACKLOG_ID VARCHAR(500),</v>
      </c>
      <c r="O1105" s="1" t="s">
        <v>10</v>
      </c>
      <c r="P1105" t="s">
        <v>763</v>
      </c>
      <c r="Q1105" t="s">
        <v>354</v>
      </c>
      <c r="R1105" t="s">
        <v>2</v>
      </c>
      <c r="W1105" s="17" t="str">
        <f t="shared" si="438"/>
        <v>fkRelatedBacklogId</v>
      </c>
      <c r="X1105" s="3" t="str">
        <f t="shared" si="439"/>
        <v>"fkRelatedBacklogId":"",</v>
      </c>
      <c r="Y1105" s="22" t="str">
        <f t="shared" si="440"/>
        <v>public static String FK_RELATED_BACKLOG_ID="fkRelatedBacklogId";</v>
      </c>
      <c r="Z1105" s="7" t="str">
        <f t="shared" si="441"/>
        <v>private String fkRelatedBacklogId="";</v>
      </c>
    </row>
    <row r="1106" spans="2:26" ht="19.2" x14ac:dyDescent="0.45">
      <c r="B1106" s="1" t="s">
        <v>258</v>
      </c>
      <c r="C1106" s="1" t="s">
        <v>627</v>
      </c>
      <c r="D1106" s="4">
        <v>24</v>
      </c>
      <c r="I1106" t="str">
        <f>I1100</f>
        <v>ALTER TABLE TM_REL_TAB_BACKLOG</v>
      </c>
      <c r="J1106" t="str">
        <f t="shared" si="443"/>
        <v xml:space="preserve"> ADD  ORDER_NO FLOAT(24);</v>
      </c>
      <c r="K1106" s="21" t="str">
        <f t="shared" si="444"/>
        <v xml:space="preserve">  ALTER COLUMN   ORDER_NO FLOAT(24);</v>
      </c>
      <c r="L1106" s="12"/>
      <c r="M1106" s="18" t="str">
        <f t="shared" si="437"/>
        <v>ORDER_NO,</v>
      </c>
      <c r="N1106" s="5" t="str">
        <f t="shared" si="442"/>
        <v>ORDER_NO FLOAT(24),</v>
      </c>
      <c r="O1106" s="1" t="s">
        <v>259</v>
      </c>
      <c r="P1106" t="s">
        <v>173</v>
      </c>
      <c r="W1106" s="17" t="str">
        <f t="shared" si="438"/>
        <v>orderNo</v>
      </c>
      <c r="X1106" s="3" t="str">
        <f t="shared" si="439"/>
        <v>"orderNo":"",</v>
      </c>
      <c r="Y1106" s="22" t="str">
        <f t="shared" si="440"/>
        <v>public static String ORDER_NO="orderNo";</v>
      </c>
      <c r="Z1106" s="7" t="str">
        <f t="shared" si="441"/>
        <v>private String orderNo="";</v>
      </c>
    </row>
    <row r="1107" spans="2:26" ht="19.2" x14ac:dyDescent="0.45">
      <c r="B1107" s="1" t="s">
        <v>352</v>
      </c>
      <c r="C1107" s="1" t="s">
        <v>1</v>
      </c>
      <c r="D1107" s="4">
        <v>500</v>
      </c>
      <c r="I1107" t="str">
        <f>I1105</f>
        <v>ALTER TABLE TM_REL_TAB_BACKLOG</v>
      </c>
      <c r="J1107" t="str">
        <f>CONCATENATE(LEFT(CONCATENATE(" ADD "," ",N1107,";"),LEN(CONCATENATE(" ADD "," ",N1107,";"))-2),";")</f>
        <v xml:space="preserve"> ADD  BACKLOG_STATUS VARCHAR(500);</v>
      </c>
      <c r="K1107" s="21" t="str">
        <f>CONCATENATE(LEFT(CONCATENATE("  ALTER COLUMN  "," ",N1107,";"),LEN(CONCATENATE("  ALTER COLUMN  "," ",N1107,";"))-2),";")</f>
        <v xml:space="preserve">  ALTER COLUMN   BACKLOG_STATUS VARCHAR(500);</v>
      </c>
      <c r="L1107" s="12"/>
      <c r="M1107" s="18" t="str">
        <f>CONCATENATE(B1107,",")</f>
        <v>BACKLOG_STATUS,</v>
      </c>
      <c r="N1107" s="5" t="str">
        <f>CONCATENATE(B1107," ",C1107,"(",D1107,")",",")</f>
        <v>BACKLOG_STATUS VARCHAR(500),</v>
      </c>
      <c r="O1107" s="1" t="s">
        <v>354</v>
      </c>
      <c r="P1107" t="s">
        <v>3</v>
      </c>
      <c r="W1107" s="17" t="str">
        <f>CONCATENATE(,LOWER(O1107),UPPER(LEFT(P1107,1)),LOWER(RIGHT(P1107,LEN(P1107)-IF(LEN(P1107)&gt;0,1,LEN(P1107)))),UPPER(LEFT(Q1107,1)),LOWER(RIGHT(Q1107,LEN(Q1107)-IF(LEN(Q1107)&gt;0,1,LEN(Q1107)))),UPPER(LEFT(R1107,1)),LOWER(RIGHT(R1107,LEN(R1107)-IF(LEN(R1107)&gt;0,1,LEN(R1107)))),UPPER(LEFT(S1107,1)),LOWER(RIGHT(S1107,LEN(S1107)-IF(LEN(S1107)&gt;0,1,LEN(S1107)))),UPPER(LEFT(T1107,1)),LOWER(RIGHT(T1107,LEN(T1107)-IF(LEN(T1107)&gt;0,1,LEN(T1107)))),UPPER(LEFT(U1107,1)),LOWER(RIGHT(U1107,LEN(U1107)-IF(LEN(U1107)&gt;0,1,LEN(U1107)))),UPPER(LEFT(V1107,1)),LOWER(RIGHT(V1107,LEN(V1107)-IF(LEN(V1107)&gt;0,1,LEN(V1107)))))</f>
        <v>backlogStatus</v>
      </c>
      <c r="X1107" s="3" t="str">
        <f>CONCATENATE("""",W1107,"""",":","""","""",",")</f>
        <v>"backlogStatus":"",</v>
      </c>
      <c r="Y1107" s="22" t="str">
        <f>CONCATENATE("public static String ",,B1107,,"=","""",W1107,""";")</f>
        <v>public static String BACKLOG_STATUS="backlogStatus";</v>
      </c>
      <c r="Z1107" s="7" t="str">
        <f>CONCATENATE("private String ",W1107,"=","""""",";")</f>
        <v>private String backlogStatus="";</v>
      </c>
    </row>
    <row r="1108" spans="2:26" ht="19.2" x14ac:dyDescent="0.45">
      <c r="B1108" s="1"/>
      <c r="C1108" s="1"/>
      <c r="D1108" s="4"/>
      <c r="L1108" s="12"/>
      <c r="M1108" s="18"/>
      <c r="N1108" s="33" t="s">
        <v>130</v>
      </c>
      <c r="O1108" s="1"/>
      <c r="W1108" s="17"/>
    </row>
    <row r="1109" spans="2:26" ht="19.2" x14ac:dyDescent="0.45">
      <c r="C1109" s="14"/>
      <c r="D1109" s="9"/>
      <c r="K1109" s="29"/>
      <c r="M1109" s="20"/>
      <c r="N1109" s="31" t="s">
        <v>126</v>
      </c>
      <c r="O1109" s="14"/>
      <c r="W1109" s="17"/>
    </row>
    <row r="1113" spans="2:26" x14ac:dyDescent="0.3">
      <c r="B1113" s="2" t="s">
        <v>779</v>
      </c>
      <c r="I1113" t="str">
        <f>CONCATENATE("ALTER TABLE"," ",B1113)</f>
        <v>ALTER TABLE TM_DOCUMENT</v>
      </c>
      <c r="K1113" s="25"/>
      <c r="N1113" s="5" t="str">
        <f>CONCATENATE("CREATE TABLE ",B1113," ","(")</f>
        <v>CREATE TABLE TM_DOCUMENT (</v>
      </c>
    </row>
    <row r="1114" spans="2:26" ht="19.2" x14ac:dyDescent="0.45">
      <c r="B1114" s="1" t="s">
        <v>2</v>
      </c>
      <c r="C1114" s="1" t="s">
        <v>1</v>
      </c>
      <c r="D1114" s="4">
        <v>30</v>
      </c>
      <c r="E1114" s="24" t="s">
        <v>113</v>
      </c>
      <c r="I1114" t="str">
        <f>I1113</f>
        <v>ALTER TABLE TM_DOCUMENT</v>
      </c>
      <c r="L1114" s="12"/>
      <c r="M1114" s="18" t="str">
        <f>CONCATENATE(B1114,",")</f>
        <v>ID,</v>
      </c>
      <c r="N1114" s="5" t="str">
        <f>CONCATENATE(B1114," ",C1114,"(",D1114,") ",E1114," ,")</f>
        <v>ID VARCHAR(30) NOT NULL ,</v>
      </c>
      <c r="O1114" s="1" t="s">
        <v>2</v>
      </c>
      <c r="P1114" s="6"/>
      <c r="Q1114" s="6"/>
      <c r="R1114" s="6"/>
      <c r="S1114" s="6"/>
      <c r="T1114" s="6"/>
      <c r="U1114" s="6"/>
      <c r="V1114" s="6"/>
      <c r="W1114" s="17" t="str">
        <f>CONCATENATE(,LOWER(O1114),UPPER(LEFT(P1114,1)),LOWER(RIGHT(P1114,LEN(P1114)-IF(LEN(P1114)&gt;0,1,LEN(P1114)))),UPPER(LEFT(Q1114,1)),LOWER(RIGHT(Q1114,LEN(Q1114)-IF(LEN(Q1114)&gt;0,1,LEN(Q1114)))),UPPER(LEFT(R1114,1)),LOWER(RIGHT(R1114,LEN(R1114)-IF(LEN(R1114)&gt;0,1,LEN(R1114)))),UPPER(LEFT(S1114,1)),LOWER(RIGHT(S1114,LEN(S1114)-IF(LEN(S1114)&gt;0,1,LEN(S1114)))),UPPER(LEFT(T1114,1)),LOWER(RIGHT(T1114,LEN(T1114)-IF(LEN(T1114)&gt;0,1,LEN(T1114)))),UPPER(LEFT(U1114,1)),LOWER(RIGHT(U1114,LEN(U1114)-IF(LEN(U1114)&gt;0,1,LEN(U1114)))),UPPER(LEFT(V1114,1)),LOWER(RIGHT(V1114,LEN(V1114)-IF(LEN(V1114)&gt;0,1,LEN(V1114)))))</f>
        <v>id</v>
      </c>
      <c r="X1114" s="3" t="str">
        <f>CONCATENATE("""",W1114,"""",":","""","""",",")</f>
        <v>"id":"",</v>
      </c>
      <c r="Y1114" s="22" t="str">
        <f>CONCATENATE("public static String ",,B1114,,"=","""",W1114,""";")</f>
        <v>public static String ID="id";</v>
      </c>
      <c r="Z1114" s="7" t="str">
        <f>CONCATENATE("private String ",W1114,"=","""""",";")</f>
        <v>private String id="";</v>
      </c>
    </row>
    <row r="1115" spans="2:26" ht="19.2" x14ac:dyDescent="0.45">
      <c r="B1115" s="1" t="s">
        <v>3</v>
      </c>
      <c r="C1115" s="1" t="s">
        <v>1</v>
      </c>
      <c r="D1115" s="4">
        <v>10</v>
      </c>
      <c r="I1115" t="str">
        <f>I1114</f>
        <v>ALTER TABLE TM_DOCUMENT</v>
      </c>
      <c r="K1115" s="21" t="s">
        <v>436</v>
      </c>
      <c r="L1115" s="12"/>
      <c r="M1115" s="18" t="str">
        <f>CONCATENATE(B1115,",")</f>
        <v>STATUS,</v>
      </c>
      <c r="N1115" s="5" t="str">
        <f>CONCATENATE(B1115," ",C1115,"(",D1115,")",",")</f>
        <v>STATUS VARCHAR(10),</v>
      </c>
      <c r="O1115" s="1" t="s">
        <v>3</v>
      </c>
      <c r="W1115" s="17" t="str">
        <f>CONCATENATE(,LOWER(O1115),UPPER(LEFT(P1115,1)),LOWER(RIGHT(P1115,LEN(P1115)-IF(LEN(P1115)&gt;0,1,LEN(P1115)))),UPPER(LEFT(Q1115,1)),LOWER(RIGHT(Q1115,LEN(Q1115)-IF(LEN(Q1115)&gt;0,1,LEN(Q1115)))),UPPER(LEFT(R1115,1)),LOWER(RIGHT(R1115,LEN(R1115)-IF(LEN(R1115)&gt;0,1,LEN(R1115)))),UPPER(LEFT(S1115,1)),LOWER(RIGHT(S1115,LEN(S1115)-IF(LEN(S1115)&gt;0,1,LEN(S1115)))),UPPER(LEFT(T1115,1)),LOWER(RIGHT(T1115,LEN(T1115)-IF(LEN(T1115)&gt;0,1,LEN(T1115)))),UPPER(LEFT(U1115,1)),LOWER(RIGHT(U1115,LEN(U1115)-IF(LEN(U1115)&gt;0,1,LEN(U1115)))),UPPER(LEFT(V1115,1)),LOWER(RIGHT(V1115,LEN(V1115)-IF(LEN(V1115)&gt;0,1,LEN(V1115)))))</f>
        <v>status</v>
      </c>
      <c r="X1115" s="3" t="str">
        <f>CONCATENATE("""",W1115,"""",":","""","""",",")</f>
        <v>"status":"",</v>
      </c>
      <c r="Y1115" s="22" t="str">
        <f>CONCATENATE("public static String ",,B1115,,"=","""",W1115,""";")</f>
        <v>public static String STATUS="status";</v>
      </c>
      <c r="Z1115" s="7" t="str">
        <f>CONCATENATE("private String ",W1115,"=","""""",";")</f>
        <v>private String status="";</v>
      </c>
    </row>
    <row r="1116" spans="2:26" ht="19.2" x14ac:dyDescent="0.45">
      <c r="B1116" s="1" t="s">
        <v>4</v>
      </c>
      <c r="C1116" s="1" t="s">
        <v>1</v>
      </c>
      <c r="D1116" s="4">
        <v>30</v>
      </c>
      <c r="I1116">
        <f>I1108</f>
        <v>0</v>
      </c>
      <c r="J1116" t="str">
        <f t="shared" ref="J1116:J1121" si="445">CONCATENATE(LEFT(CONCATENATE(" ADD "," ",N1116,";"),LEN(CONCATENATE(" ADD "," ",N1116,";"))-2),";")</f>
        <v xml:space="preserve"> ADD  INSERT_DATE VARCHAR(30);</v>
      </c>
      <c r="K1116" s="21" t="str">
        <f t="shared" ref="K1116:K1121" si="446">CONCATENATE(LEFT(CONCATENATE("  ALTER COLUMN  "," ",N1116,";"),LEN(CONCATENATE("  ALTER COLUMN  "," ",N1116,";"))-2),";")</f>
        <v xml:space="preserve">  ALTER COLUMN   INSERT_DATE VARCHAR(30);</v>
      </c>
      <c r="L1116" s="12"/>
      <c r="M1116" s="18" t="str">
        <f t="shared" ref="M1116:M1121" si="447">CONCATENATE(B1116,",")</f>
        <v>INSERT_DATE,</v>
      </c>
      <c r="N1116" s="5" t="str">
        <f t="shared" ref="N1116:N1121" si="448">CONCATENATE(B1116," ",C1116,"(",D1116,")",",")</f>
        <v>INSERT_DATE VARCHAR(30),</v>
      </c>
      <c r="O1116" s="1" t="s">
        <v>7</v>
      </c>
      <c r="P1116" t="s">
        <v>8</v>
      </c>
      <c r="W1116" s="17" t="str">
        <f t="shared" ref="W1116:W1121" si="449">CONCATENATE(,LOWER(O1116),UPPER(LEFT(P1116,1)),LOWER(RIGHT(P1116,LEN(P1116)-IF(LEN(P1116)&gt;0,1,LEN(P1116)))),UPPER(LEFT(Q1116,1)),LOWER(RIGHT(Q1116,LEN(Q1116)-IF(LEN(Q1116)&gt;0,1,LEN(Q1116)))),UPPER(LEFT(R1116,1)),LOWER(RIGHT(R1116,LEN(R1116)-IF(LEN(R1116)&gt;0,1,LEN(R1116)))),UPPER(LEFT(S1116,1)),LOWER(RIGHT(S1116,LEN(S1116)-IF(LEN(S1116)&gt;0,1,LEN(S1116)))),UPPER(LEFT(T1116,1)),LOWER(RIGHT(T1116,LEN(T1116)-IF(LEN(T1116)&gt;0,1,LEN(T1116)))),UPPER(LEFT(U1116,1)),LOWER(RIGHT(U1116,LEN(U1116)-IF(LEN(U1116)&gt;0,1,LEN(U1116)))),UPPER(LEFT(V1116,1)),LOWER(RIGHT(V1116,LEN(V1116)-IF(LEN(V1116)&gt;0,1,LEN(V1116)))))</f>
        <v>insertDate</v>
      </c>
      <c r="X1116" s="3" t="str">
        <f t="shared" ref="X1116:X1121" si="450">CONCATENATE("""",W1116,"""",":","""","""",",")</f>
        <v>"insertDate":"",</v>
      </c>
      <c r="Y1116" s="22" t="str">
        <f t="shared" ref="Y1116:Y1121" si="451">CONCATENATE("public static String ",,B1116,,"=","""",W1116,""";")</f>
        <v>public static String INSERT_DATE="insertDate";</v>
      </c>
      <c r="Z1116" s="7" t="str">
        <f t="shared" ref="Z1116:Z1121" si="452">CONCATENATE("private String ",W1116,"=","""""",";")</f>
        <v>private String insertDate="";</v>
      </c>
    </row>
    <row r="1117" spans="2:26" ht="19.2" x14ac:dyDescent="0.45">
      <c r="B1117" s="1" t="s">
        <v>5</v>
      </c>
      <c r="C1117" s="1" t="s">
        <v>1</v>
      </c>
      <c r="D1117" s="4">
        <v>30</v>
      </c>
      <c r="I1117">
        <f>I1116</f>
        <v>0</v>
      </c>
      <c r="J1117" t="str">
        <f t="shared" si="445"/>
        <v xml:space="preserve"> ADD  MODIFICATION_DATE VARCHAR(30);</v>
      </c>
      <c r="K1117" s="21" t="str">
        <f t="shared" si="446"/>
        <v xml:space="preserve">  ALTER COLUMN   MODIFICATION_DATE VARCHAR(30);</v>
      </c>
      <c r="L1117" s="12"/>
      <c r="M1117" s="18" t="str">
        <f t="shared" si="447"/>
        <v>MODIFICATION_DATE,</v>
      </c>
      <c r="N1117" s="5" t="str">
        <f t="shared" si="448"/>
        <v>MODIFICATION_DATE VARCHAR(30),</v>
      </c>
      <c r="O1117" s="1" t="s">
        <v>9</v>
      </c>
      <c r="P1117" t="s">
        <v>8</v>
      </c>
      <c r="W1117" s="17" t="str">
        <f t="shared" si="449"/>
        <v>modificationDate</v>
      </c>
      <c r="X1117" s="3" t="str">
        <f t="shared" si="450"/>
        <v>"modificationDate":"",</v>
      </c>
      <c r="Y1117" s="22" t="str">
        <f t="shared" si="451"/>
        <v>public static String MODIFICATION_DATE="modificationDate";</v>
      </c>
      <c r="Z1117" s="7" t="str">
        <f t="shared" si="452"/>
        <v>private String modificationDate="";</v>
      </c>
    </row>
    <row r="1118" spans="2:26" ht="19.2" x14ac:dyDescent="0.45">
      <c r="B1118" s="1" t="s">
        <v>274</v>
      </c>
      <c r="C1118" s="1" t="s">
        <v>1</v>
      </c>
      <c r="D1118" s="4">
        <v>500</v>
      </c>
      <c r="I1118">
        <f>I1117</f>
        <v>0</v>
      </c>
      <c r="J1118" t="str">
        <f t="shared" si="445"/>
        <v xml:space="preserve"> ADD  FK_PROJECT_ID VARCHAR(500);</v>
      </c>
      <c r="K1118" s="21" t="str">
        <f t="shared" si="446"/>
        <v xml:space="preserve">  ALTER COLUMN   FK_PROJECT_ID VARCHAR(500);</v>
      </c>
      <c r="L1118" s="12"/>
      <c r="M1118" s="18" t="str">
        <f t="shared" si="447"/>
        <v>FK_PROJECT_ID,</v>
      </c>
      <c r="N1118" s="5" t="str">
        <f t="shared" si="448"/>
        <v>FK_PROJECT_ID VARCHAR(500),</v>
      </c>
      <c r="O1118" s="1" t="s">
        <v>10</v>
      </c>
      <c r="P1118" t="s">
        <v>288</v>
      </c>
      <c r="Q1118" t="s">
        <v>2</v>
      </c>
      <c r="W1118" s="17" t="str">
        <f t="shared" si="449"/>
        <v>fkProjectId</v>
      </c>
      <c r="X1118" s="3" t="str">
        <f t="shared" si="450"/>
        <v>"fkProjectId":"",</v>
      </c>
      <c r="Y1118" s="22" t="str">
        <f t="shared" si="451"/>
        <v>public static String FK_PROJECT_ID="fkProjectId";</v>
      </c>
      <c r="Z1118" s="7" t="str">
        <f t="shared" si="452"/>
        <v>private String fkProjectId="";</v>
      </c>
    </row>
    <row r="1119" spans="2:26" ht="19.2" x14ac:dyDescent="0.45">
      <c r="B1119" s="1" t="s">
        <v>780</v>
      </c>
      <c r="C1119" s="1" t="s">
        <v>1</v>
      </c>
      <c r="D1119" s="4">
        <v>500</v>
      </c>
      <c r="I1119">
        <f>I1117</f>
        <v>0</v>
      </c>
      <c r="J1119" t="str">
        <f t="shared" si="445"/>
        <v xml:space="preserve"> ADD  DOCUMENT_NAME VARCHAR(500);</v>
      </c>
      <c r="K1119" s="21" t="str">
        <f t="shared" si="446"/>
        <v xml:space="preserve">  ALTER COLUMN   DOCUMENT_NAME VARCHAR(500);</v>
      </c>
      <c r="L1119" s="12"/>
      <c r="M1119" s="18" t="str">
        <f t="shared" si="447"/>
        <v>DOCUMENT_NAME,</v>
      </c>
      <c r="N1119" s="5" t="str">
        <f t="shared" si="448"/>
        <v>DOCUMENT_NAME VARCHAR(500),</v>
      </c>
      <c r="O1119" s="1" t="s">
        <v>792</v>
      </c>
      <c r="P1119" t="s">
        <v>0</v>
      </c>
      <c r="W1119" s="17" t="str">
        <f t="shared" si="449"/>
        <v>documentName</v>
      </c>
      <c r="X1119" s="3" t="str">
        <f t="shared" si="450"/>
        <v>"documentName":"",</v>
      </c>
      <c r="Y1119" s="22" t="str">
        <f t="shared" si="451"/>
        <v>public static String DOCUMENT_NAME="documentName";</v>
      </c>
      <c r="Z1119" s="7" t="str">
        <f t="shared" si="452"/>
        <v>private String documentName="";</v>
      </c>
    </row>
    <row r="1120" spans="2:26" ht="19.2" x14ac:dyDescent="0.45">
      <c r="B1120" s="1" t="s">
        <v>781</v>
      </c>
      <c r="C1120" s="1" t="s">
        <v>701</v>
      </c>
      <c r="D1120" s="4"/>
      <c r="I1120" t="str">
        <f>I1107</f>
        <v>ALTER TABLE TM_REL_TAB_BACKLOG</v>
      </c>
      <c r="J1120" t="str">
        <f t="shared" si="445"/>
        <v xml:space="preserve"> ADD  DOCUMENT_BODY TEXT;</v>
      </c>
      <c r="K1120" s="21" t="str">
        <f t="shared" si="446"/>
        <v xml:space="preserve">  ALTER COLUMN   DOCUMENT_BODY TEXT;</v>
      </c>
      <c r="L1120" s="12"/>
      <c r="M1120" s="18" t="str">
        <f t="shared" si="447"/>
        <v>DOCUMENT_BODY,</v>
      </c>
      <c r="N1120" s="5" t="str">
        <f>CONCATENATE(B1120," ",C1120,"",D1120,"",",")</f>
        <v>DOCUMENT_BODY TEXT,</v>
      </c>
      <c r="O1120" s="1" t="s">
        <v>792</v>
      </c>
      <c r="P1120" t="s">
        <v>429</v>
      </c>
      <c r="W1120" s="17" t="str">
        <f t="shared" si="449"/>
        <v>documentBody</v>
      </c>
      <c r="X1120" s="3" t="str">
        <f t="shared" si="450"/>
        <v>"documentBody":"",</v>
      </c>
      <c r="Y1120" s="22" t="str">
        <f t="shared" si="451"/>
        <v>public static String DOCUMENT_BODY="documentBody";</v>
      </c>
      <c r="Z1120" s="7" t="str">
        <f t="shared" si="452"/>
        <v>private String documentBody="";</v>
      </c>
    </row>
    <row r="1121" spans="2:26" ht="19.2" x14ac:dyDescent="0.45">
      <c r="B1121" s="1" t="s">
        <v>782</v>
      </c>
      <c r="C1121" s="1" t="s">
        <v>1</v>
      </c>
      <c r="D1121" s="4">
        <v>24</v>
      </c>
      <c r="I1121">
        <f>I1108</f>
        <v>0</v>
      </c>
      <c r="J1121" t="str">
        <f t="shared" si="445"/>
        <v xml:space="preserve"> ADD  MARGIN_TOP VARCHAR(24);</v>
      </c>
      <c r="K1121" s="21" t="str">
        <f t="shared" si="446"/>
        <v xml:space="preserve">  ALTER COLUMN   MARGIN_TOP VARCHAR(24);</v>
      </c>
      <c r="L1121" s="12"/>
      <c r="M1121" s="18" t="str">
        <f t="shared" si="447"/>
        <v>MARGIN_TOP,</v>
      </c>
      <c r="N1121" s="5" t="str">
        <f t="shared" si="448"/>
        <v>MARGIN_TOP VARCHAR(24),</v>
      </c>
      <c r="O1121" s="1" t="s">
        <v>793</v>
      </c>
      <c r="P1121" t="s">
        <v>794</v>
      </c>
      <c r="W1121" s="17" t="str">
        <f t="shared" si="449"/>
        <v>marginTop</v>
      </c>
      <c r="X1121" s="3" t="str">
        <f t="shared" si="450"/>
        <v>"marginTop":"",</v>
      </c>
      <c r="Y1121" s="22" t="str">
        <f t="shared" si="451"/>
        <v>public static String MARGIN_TOP="marginTop";</v>
      </c>
      <c r="Z1121" s="7" t="str">
        <f t="shared" si="452"/>
        <v>private String marginTop="";</v>
      </c>
    </row>
    <row r="1122" spans="2:26" ht="19.2" x14ac:dyDescent="0.45">
      <c r="B1122" s="1" t="s">
        <v>783</v>
      </c>
      <c r="C1122" s="1" t="s">
        <v>1</v>
      </c>
      <c r="D1122" s="4">
        <v>24</v>
      </c>
      <c r="I1122">
        <f>I1112</f>
        <v>0</v>
      </c>
      <c r="J1122" t="str">
        <f t="shared" ref="J1122:J1132" si="453">CONCATENATE(LEFT(CONCATENATE(" ADD "," ",N1122,";"),LEN(CONCATENATE(" ADD "," ",N1122,";"))-2),";")</f>
        <v xml:space="preserve"> ADD  MARGIN_RIGHT VARCHAR(24);</v>
      </c>
      <c r="K1122" s="21" t="str">
        <f t="shared" ref="K1122:K1132" si="454">CONCATENATE(LEFT(CONCATENATE("  ALTER COLUMN  "," ",N1122,";"),LEN(CONCATENATE("  ALTER COLUMN  "," ",N1122,";"))-2),";")</f>
        <v xml:space="preserve">  ALTER COLUMN   MARGIN_RIGHT VARCHAR(24);</v>
      </c>
      <c r="L1122" s="12"/>
      <c r="M1122" s="18" t="str">
        <f t="shared" ref="M1122:M1133" si="455">CONCATENATE(B1122,",")</f>
        <v>MARGIN_RIGHT,</v>
      </c>
      <c r="N1122" s="5" t="str">
        <f>CONCATENATE(B1122," ",C1122,"(",D1122,")",",")</f>
        <v>MARGIN_RIGHT VARCHAR(24),</v>
      </c>
      <c r="O1122" s="1" t="s">
        <v>793</v>
      </c>
      <c r="P1122" t="s">
        <v>795</v>
      </c>
      <c r="W1122" s="17" t="str">
        <f t="shared" ref="W1122:W1132" si="456">CONCATENATE(,LOWER(O1122),UPPER(LEFT(P1122,1)),LOWER(RIGHT(P1122,LEN(P1122)-IF(LEN(P1122)&gt;0,1,LEN(P1122)))),UPPER(LEFT(Q1122,1)),LOWER(RIGHT(Q1122,LEN(Q1122)-IF(LEN(Q1122)&gt;0,1,LEN(Q1122)))),UPPER(LEFT(R1122,1)),LOWER(RIGHT(R1122,LEN(R1122)-IF(LEN(R1122)&gt;0,1,LEN(R1122)))),UPPER(LEFT(S1122,1)),LOWER(RIGHT(S1122,LEN(S1122)-IF(LEN(S1122)&gt;0,1,LEN(S1122)))),UPPER(LEFT(T1122,1)),LOWER(RIGHT(T1122,LEN(T1122)-IF(LEN(T1122)&gt;0,1,LEN(T1122)))),UPPER(LEFT(U1122,1)),LOWER(RIGHT(U1122,LEN(U1122)-IF(LEN(U1122)&gt;0,1,LEN(U1122)))),UPPER(LEFT(V1122,1)),LOWER(RIGHT(V1122,LEN(V1122)-IF(LEN(V1122)&gt;0,1,LEN(V1122)))))</f>
        <v>marginRight</v>
      </c>
      <c r="X1122" s="3" t="str">
        <f t="shared" ref="X1122:X1132" si="457">CONCATENATE("""",W1122,"""",":","""","""",",")</f>
        <v>"marginRight":"",</v>
      </c>
      <c r="Y1122" s="22" t="str">
        <f>CONCATENATE("public static String ",,B1122,,"=","""",W1122,""";")</f>
        <v>public static String MARGIN_RIGHT="marginRight";</v>
      </c>
      <c r="Z1122" s="7" t="str">
        <f t="shared" ref="Z1122:Z1132" si="458">CONCATENATE("private String ",W1122,"=","""""",";")</f>
        <v>private String marginRight="";</v>
      </c>
    </row>
    <row r="1123" spans="2:26" ht="19.2" x14ac:dyDescent="0.45">
      <c r="B1123" s="1" t="s">
        <v>784</v>
      </c>
      <c r="C1123" s="1" t="s">
        <v>1</v>
      </c>
      <c r="D1123" s="4">
        <v>30</v>
      </c>
      <c r="I1123" t="str">
        <f>I1107</f>
        <v>ALTER TABLE TM_REL_TAB_BACKLOG</v>
      </c>
      <c r="J1123" t="str">
        <f t="shared" si="453"/>
        <v xml:space="preserve"> ADD  MARGIN_BOTTOM VARCHAR(30);</v>
      </c>
      <c r="K1123" s="21" t="str">
        <f t="shared" si="454"/>
        <v xml:space="preserve">  ALTER COLUMN   MARGIN_BOTTOM VARCHAR(30);</v>
      </c>
      <c r="L1123" s="12"/>
      <c r="M1123" s="18" t="str">
        <f t="shared" si="455"/>
        <v>MARGIN_BOTTOM,</v>
      </c>
      <c r="N1123" s="5" t="str">
        <f t="shared" ref="N1123:N1132" si="459">CONCATENATE(B1123," ",C1123,"(",D1123,")",",")</f>
        <v>MARGIN_BOTTOM VARCHAR(30),</v>
      </c>
      <c r="O1123" s="1" t="s">
        <v>793</v>
      </c>
      <c r="P1123" t="s">
        <v>796</v>
      </c>
      <c r="W1123" s="17" t="str">
        <f t="shared" si="456"/>
        <v>marginBottom</v>
      </c>
      <c r="X1123" s="3" t="str">
        <f t="shared" si="457"/>
        <v>"marginBottom":"",</v>
      </c>
      <c r="Y1123" s="22" t="str">
        <f>CONCATENATE("public static String ",,B1123,,"=","""",W1123,""";")</f>
        <v>public static String MARGIN_BOTTOM="marginBottom";</v>
      </c>
      <c r="Z1123" s="7" t="str">
        <f t="shared" si="458"/>
        <v>private String marginBottom="";</v>
      </c>
    </row>
    <row r="1124" spans="2:26" ht="19.2" x14ac:dyDescent="0.45">
      <c r="B1124" s="1" t="s">
        <v>785</v>
      </c>
      <c r="C1124" s="1" t="s">
        <v>1</v>
      </c>
      <c r="D1124" s="4">
        <v>30</v>
      </c>
      <c r="I1124" t="str">
        <f>I1123</f>
        <v>ALTER TABLE TM_REL_TAB_BACKLOG</v>
      </c>
      <c r="J1124" t="str">
        <f t="shared" si="453"/>
        <v xml:space="preserve"> ADD  MARGIN_LEFT VARCHAR(30);</v>
      </c>
      <c r="K1124" s="21" t="str">
        <f t="shared" si="454"/>
        <v xml:space="preserve">  ALTER COLUMN   MARGIN_LEFT VARCHAR(30);</v>
      </c>
      <c r="L1124" s="12"/>
      <c r="M1124" s="18" t="str">
        <f t="shared" si="455"/>
        <v>MARGIN_LEFT,</v>
      </c>
      <c r="N1124" s="5" t="str">
        <f t="shared" si="459"/>
        <v>MARGIN_LEFT VARCHAR(30),</v>
      </c>
      <c r="O1124" s="1" t="s">
        <v>793</v>
      </c>
      <c r="P1124" t="s">
        <v>797</v>
      </c>
      <c r="W1124" s="17" t="str">
        <f t="shared" si="456"/>
        <v>marginLeft</v>
      </c>
      <c r="X1124" s="3" t="str">
        <f t="shared" si="457"/>
        <v>"marginLeft":"",</v>
      </c>
      <c r="Y1124" s="22" t="str">
        <f t="shared" ref="Y1124:Y1132" si="460">CONCATENATE("public static String ",,B1124,,"=","""",W1124,""";")</f>
        <v>public static String MARGIN_LEFT="marginLeft";</v>
      </c>
      <c r="Z1124" s="7" t="str">
        <f t="shared" si="458"/>
        <v>private String marginLeft="";</v>
      </c>
    </row>
    <row r="1125" spans="2:26" ht="19.2" x14ac:dyDescent="0.45">
      <c r="B1125" s="1" t="s">
        <v>262</v>
      </c>
      <c r="C1125" s="1" t="s">
        <v>1</v>
      </c>
      <c r="D1125" s="4">
        <v>500</v>
      </c>
      <c r="I1125" t="str">
        <f>I1124</f>
        <v>ALTER TABLE TM_REL_TAB_BACKLOG</v>
      </c>
      <c r="J1125" t="str">
        <f t="shared" si="453"/>
        <v xml:space="preserve"> ADD  CREATED_BY VARCHAR(500);</v>
      </c>
      <c r="K1125" s="21" t="str">
        <f t="shared" si="454"/>
        <v xml:space="preserve">  ALTER COLUMN   CREATED_BY VARCHAR(500);</v>
      </c>
      <c r="L1125" s="12"/>
      <c r="M1125" s="18" t="str">
        <f t="shared" si="455"/>
        <v>CREATED_BY,</v>
      </c>
      <c r="N1125" s="5" t="str">
        <f t="shared" si="459"/>
        <v>CREATED_BY VARCHAR(500),</v>
      </c>
      <c r="O1125" s="1" t="s">
        <v>282</v>
      </c>
      <c r="P1125" t="s">
        <v>128</v>
      </c>
      <c r="W1125" s="17" t="str">
        <f t="shared" si="456"/>
        <v>createdBy</v>
      </c>
      <c r="X1125" s="3" t="str">
        <f t="shared" si="457"/>
        <v>"createdBy":"",</v>
      </c>
      <c r="Y1125" s="22" t="str">
        <f t="shared" si="460"/>
        <v>public static String CREATED_BY="createdBy";</v>
      </c>
      <c r="Z1125" s="7" t="str">
        <f t="shared" si="458"/>
        <v>private String createdBy="";</v>
      </c>
    </row>
    <row r="1126" spans="2:26" ht="19.2" x14ac:dyDescent="0.45">
      <c r="B1126" s="1" t="s">
        <v>786</v>
      </c>
      <c r="C1126" s="1" t="s">
        <v>1</v>
      </c>
      <c r="D1126" s="4">
        <v>500</v>
      </c>
      <c r="I1126" t="str">
        <f>I1124</f>
        <v>ALTER TABLE TM_REL_TAB_BACKLOG</v>
      </c>
      <c r="J1126" t="str">
        <f t="shared" si="453"/>
        <v xml:space="preserve"> ADD  CREATE_DATE VARCHAR(500);</v>
      </c>
      <c r="K1126" s="21" t="str">
        <f t="shared" si="454"/>
        <v xml:space="preserve">  ALTER COLUMN   CREATE_DATE VARCHAR(500);</v>
      </c>
      <c r="L1126" s="12"/>
      <c r="M1126" s="18" t="str">
        <f t="shared" si="455"/>
        <v>CREATE_DATE,</v>
      </c>
      <c r="N1126" s="5" t="str">
        <f t="shared" si="459"/>
        <v>CREATE_DATE VARCHAR(500),</v>
      </c>
      <c r="O1126" s="1" t="s">
        <v>798</v>
      </c>
      <c r="P1126" t="s">
        <v>8</v>
      </c>
      <c r="W1126" s="17" t="str">
        <f t="shared" si="456"/>
        <v>createDate</v>
      </c>
      <c r="X1126" s="3" t="str">
        <f t="shared" si="457"/>
        <v>"createDate":"",</v>
      </c>
      <c r="Y1126" s="22" t="str">
        <f t="shared" si="460"/>
        <v>public static String CREATE_DATE="createDate";</v>
      </c>
      <c r="Z1126" s="7" t="str">
        <f t="shared" si="458"/>
        <v>private String createDate="";</v>
      </c>
    </row>
    <row r="1127" spans="2:26" ht="19.2" x14ac:dyDescent="0.45">
      <c r="B1127" s="1" t="s">
        <v>787</v>
      </c>
      <c r="C1127" s="1" t="s">
        <v>1</v>
      </c>
      <c r="D1127" s="4">
        <v>500</v>
      </c>
      <c r="I1127" t="str">
        <f>I1106</f>
        <v>ALTER TABLE TM_REL_TAB_BACKLOG</v>
      </c>
      <c r="J1127" t="str">
        <f t="shared" si="453"/>
        <v xml:space="preserve"> ADD  CREATE_TIME VARCHAR(500);</v>
      </c>
      <c r="K1127" s="21" t="str">
        <f t="shared" si="454"/>
        <v xml:space="preserve">  ALTER COLUMN   CREATE_TIME VARCHAR(500);</v>
      </c>
      <c r="L1127" s="12"/>
      <c r="M1127" s="18" t="str">
        <f t="shared" si="455"/>
        <v>CREATE_TIME,</v>
      </c>
      <c r="N1127" s="5" t="str">
        <f t="shared" si="459"/>
        <v>CREATE_TIME VARCHAR(500),</v>
      </c>
      <c r="O1127" s="1" t="s">
        <v>798</v>
      </c>
      <c r="P1127" t="s">
        <v>133</v>
      </c>
      <c r="W1127" s="17" t="str">
        <f t="shared" si="456"/>
        <v>createTime</v>
      </c>
      <c r="X1127" s="3" t="str">
        <f t="shared" si="457"/>
        <v>"createTime":"",</v>
      </c>
      <c r="Y1127" s="22" t="str">
        <f t="shared" si="460"/>
        <v>public static String CREATE_TIME="createTime";</v>
      </c>
      <c r="Z1127" s="7" t="str">
        <f t="shared" si="458"/>
        <v>private String createTime="";</v>
      </c>
    </row>
    <row r="1128" spans="2:26" ht="19.2" x14ac:dyDescent="0.45">
      <c r="B1128" s="1" t="s">
        <v>275</v>
      </c>
      <c r="C1128" s="1" t="s">
        <v>1</v>
      </c>
      <c r="D1128" s="4">
        <v>500</v>
      </c>
      <c r="I1128" t="str">
        <f>I1103</f>
        <v>ALTER TABLE TM_REL_TAB_BACKLOG</v>
      </c>
      <c r="J1128" t="str">
        <f>CONCATENATE(LEFT(CONCATENATE(" ADD "," ",N1128,";"),LEN(CONCATENATE(" ADD "," ",N1128,";"))-2),";")</f>
        <v xml:space="preserve"> ADD  UPDATED_BY VARCHAR(500);</v>
      </c>
      <c r="K1128" s="21" t="str">
        <f>CONCATENATE(LEFT(CONCATENATE("  ALTER COLUMN  "," ",N1128,";"),LEN(CONCATENATE("  ALTER COLUMN  "," ",N1128,";"))-2),";")</f>
        <v xml:space="preserve">  ALTER COLUMN   UPDATED_BY VARCHAR(500);</v>
      </c>
      <c r="L1128" s="12"/>
      <c r="M1128" s="18" t="str">
        <f t="shared" si="455"/>
        <v>UPDATED_BY,</v>
      </c>
      <c r="N1128" s="5" t="str">
        <f>CONCATENATE(B1128," ",C1128,"(",D1128,")",",")</f>
        <v>UPDATED_BY VARCHAR(500),</v>
      </c>
      <c r="O1128" s="1" t="s">
        <v>315</v>
      </c>
      <c r="P1128" t="s">
        <v>128</v>
      </c>
      <c r="W1128" s="17" t="str">
        <f>CONCATENATE(,LOWER(O1128),UPPER(LEFT(P1128,1)),LOWER(RIGHT(P1128,LEN(P1128)-IF(LEN(P1128)&gt;0,1,LEN(P1128)))),UPPER(LEFT(Q1128,1)),LOWER(RIGHT(Q1128,LEN(Q1128)-IF(LEN(Q1128)&gt;0,1,LEN(Q1128)))),UPPER(LEFT(R1128,1)),LOWER(RIGHT(R1128,LEN(R1128)-IF(LEN(R1128)&gt;0,1,LEN(R1128)))),UPPER(LEFT(S1128,1)),LOWER(RIGHT(S1128,LEN(S1128)-IF(LEN(S1128)&gt;0,1,LEN(S1128)))),UPPER(LEFT(T1128,1)),LOWER(RIGHT(T1128,LEN(T1128)-IF(LEN(T1128)&gt;0,1,LEN(T1128)))),UPPER(LEFT(U1128,1)),LOWER(RIGHT(U1128,LEN(U1128)-IF(LEN(U1128)&gt;0,1,LEN(U1128)))),UPPER(LEFT(V1128,1)),LOWER(RIGHT(V1128,LEN(V1128)-IF(LEN(V1128)&gt;0,1,LEN(V1128)))))</f>
        <v>updatedBy</v>
      </c>
      <c r="X1128" s="3" t="str">
        <f>CONCATENATE("""",W1128,"""",":","""","""",",")</f>
        <v>"updatedBy":"",</v>
      </c>
      <c r="Y1128" s="22" t="str">
        <f>CONCATENATE("public static String ",,B1128,,"=","""",W1128,""";")</f>
        <v>public static String UPDATED_BY="updatedBy";</v>
      </c>
      <c r="Z1128" s="7" t="str">
        <f>CONCATENATE("private String ",W1128,"=","""""",";")</f>
        <v>private String updatedBy="";</v>
      </c>
    </row>
    <row r="1129" spans="2:26" ht="19.2" x14ac:dyDescent="0.45">
      <c r="B1129" s="1" t="s">
        <v>788</v>
      </c>
      <c r="C1129" s="1" t="s">
        <v>1</v>
      </c>
      <c r="D1129" s="4">
        <v>500</v>
      </c>
      <c r="I1129" t="str">
        <f>I1123</f>
        <v>ALTER TABLE TM_REL_TAB_BACKLOG</v>
      </c>
      <c r="J1129" t="str">
        <f>CONCATENATE(LEFT(CONCATENATE(" ADD "," ",N1129,";"),LEN(CONCATENATE(" ADD "," ",N1129,";"))-2),";")</f>
        <v xml:space="preserve"> ADD  UPDATED_DATE VARCHAR(500);</v>
      </c>
      <c r="K1129" s="21" t="str">
        <f>CONCATENATE(LEFT(CONCATENATE("  ALTER COLUMN  "," ",N1129,";"),LEN(CONCATENATE("  ALTER COLUMN  "," ",N1129,";"))-2),";")</f>
        <v xml:space="preserve">  ALTER COLUMN   UPDATED_DATE VARCHAR(500);</v>
      </c>
      <c r="L1129" s="12"/>
      <c r="M1129" s="18" t="str">
        <f t="shared" si="455"/>
        <v>UPDATED_DATE,</v>
      </c>
      <c r="N1129" s="5" t="str">
        <f>CONCATENATE(B1129," ",C1129,"(",D1129,")",",")</f>
        <v>UPDATED_DATE VARCHAR(500),</v>
      </c>
      <c r="O1129" s="1" t="s">
        <v>315</v>
      </c>
      <c r="P1129" t="s">
        <v>8</v>
      </c>
      <c r="W1129" s="17" t="str">
        <f>CONCATENATE(,LOWER(O1129),UPPER(LEFT(P1129,1)),LOWER(RIGHT(P1129,LEN(P1129)-IF(LEN(P1129)&gt;0,1,LEN(P1129)))),UPPER(LEFT(Q1129,1)),LOWER(RIGHT(Q1129,LEN(Q1129)-IF(LEN(Q1129)&gt;0,1,LEN(Q1129)))),UPPER(LEFT(R1129,1)),LOWER(RIGHT(R1129,LEN(R1129)-IF(LEN(R1129)&gt;0,1,LEN(R1129)))),UPPER(LEFT(S1129,1)),LOWER(RIGHT(S1129,LEN(S1129)-IF(LEN(S1129)&gt;0,1,LEN(S1129)))),UPPER(LEFT(T1129,1)),LOWER(RIGHT(T1129,LEN(T1129)-IF(LEN(T1129)&gt;0,1,LEN(T1129)))),UPPER(LEFT(U1129,1)),LOWER(RIGHT(U1129,LEN(U1129)-IF(LEN(U1129)&gt;0,1,LEN(U1129)))),UPPER(LEFT(V1129,1)),LOWER(RIGHT(V1129,LEN(V1129)-IF(LEN(V1129)&gt;0,1,LEN(V1129)))))</f>
        <v>updatedDate</v>
      </c>
      <c r="X1129" s="3" t="str">
        <f>CONCATENATE("""",W1129,"""",":","""","""",",")</f>
        <v>"updatedDate":"",</v>
      </c>
      <c r="Y1129" s="22" t="str">
        <f>CONCATENATE("public static String ",,B1129,,"=","""",W1129,""";")</f>
        <v>public static String UPDATED_DATE="updatedDate";</v>
      </c>
      <c r="Z1129" s="7" t="str">
        <f>CONCATENATE("private String ",W1129,"=","""""",";")</f>
        <v>private String updatedDate="";</v>
      </c>
    </row>
    <row r="1130" spans="2:26" ht="19.2" x14ac:dyDescent="0.45">
      <c r="B1130" s="1" t="s">
        <v>789</v>
      </c>
      <c r="C1130" s="1" t="s">
        <v>1</v>
      </c>
      <c r="D1130" s="4">
        <v>500</v>
      </c>
      <c r="I1130">
        <f>I1116</f>
        <v>0</v>
      </c>
      <c r="J1130" t="str">
        <f>CONCATENATE(LEFT(CONCATENATE(" ADD "," ",N1130,";"),LEN(CONCATENATE(" ADD "," ",N1130,";"))-2),";")</f>
        <v xml:space="preserve"> ADD  UPDATED_TIME VARCHAR(500);</v>
      </c>
      <c r="K1130" s="21" t="str">
        <f>CONCATENATE(LEFT(CONCATENATE("  ALTER COLUMN  "," ",N1130,";"),LEN(CONCATENATE("  ALTER COLUMN  "," ",N1130,";"))-2),";")</f>
        <v xml:space="preserve">  ALTER COLUMN   UPDATED_TIME VARCHAR(500);</v>
      </c>
      <c r="L1130" s="12"/>
      <c r="M1130" s="18" t="str">
        <f t="shared" si="455"/>
        <v>UPDATED_TIME,</v>
      </c>
      <c r="N1130" s="5" t="str">
        <f>CONCATENATE(B1130," ",C1130,"(",D1130,")",",")</f>
        <v>UPDATED_TIME VARCHAR(500),</v>
      </c>
      <c r="O1130" s="1" t="s">
        <v>315</v>
      </c>
      <c r="P1130" t="s">
        <v>133</v>
      </c>
      <c r="W1130" s="17" t="str">
        <f>CONCATENATE(,LOWER(O1130),UPPER(LEFT(P1130,1)),LOWER(RIGHT(P1130,LEN(P1130)-IF(LEN(P1130)&gt;0,1,LEN(P1130)))),UPPER(LEFT(Q1130,1)),LOWER(RIGHT(Q1130,LEN(Q1130)-IF(LEN(Q1130)&gt;0,1,LEN(Q1130)))),UPPER(LEFT(R1130,1)),LOWER(RIGHT(R1130,LEN(R1130)-IF(LEN(R1130)&gt;0,1,LEN(R1130)))),UPPER(LEFT(S1130,1)),LOWER(RIGHT(S1130,LEN(S1130)-IF(LEN(S1130)&gt;0,1,LEN(S1130)))),UPPER(LEFT(T1130,1)),LOWER(RIGHT(T1130,LEN(T1130)-IF(LEN(T1130)&gt;0,1,LEN(T1130)))),UPPER(LEFT(U1130,1)),LOWER(RIGHT(U1130,LEN(U1130)-IF(LEN(U1130)&gt;0,1,LEN(U1130)))),UPPER(LEFT(V1130,1)),LOWER(RIGHT(V1130,LEN(V1130)-IF(LEN(V1130)&gt;0,1,LEN(V1130)))))</f>
        <v>updatedTime</v>
      </c>
      <c r="X1130" s="3" t="str">
        <f>CONCATENATE("""",W1130,"""",":","""","""",",")</f>
        <v>"updatedTime":"",</v>
      </c>
      <c r="Y1130" s="22" t="str">
        <f>CONCATENATE("public static String ",,B1130,,"=","""",W1130,""";")</f>
        <v>public static String UPDATED_TIME="updatedTime";</v>
      </c>
      <c r="Z1130" s="7" t="str">
        <f>CONCATENATE("private String ",W1130,"=","""""",";")</f>
        <v>private String updatedTime="";</v>
      </c>
    </row>
    <row r="1131" spans="2:26" ht="19.2" x14ac:dyDescent="0.45">
      <c r="B1131" s="1" t="s">
        <v>790</v>
      </c>
      <c r="C1131" s="1" t="s">
        <v>1</v>
      </c>
      <c r="D1131" s="4">
        <v>500</v>
      </c>
      <c r="I1131">
        <f>I1111</f>
        <v>0</v>
      </c>
      <c r="J1131" t="str">
        <f>CONCATENATE(LEFT(CONCATENATE(" ADD "," ",N1131,";"),LEN(CONCATENATE(" ADD "," ",N1131,";"))-2),";")</f>
        <v xml:space="preserve"> ADD  PAGE_SIZE VARCHAR(500);</v>
      </c>
      <c r="K1131" s="21" t="str">
        <f>CONCATENATE(LEFT(CONCATENATE("  ALTER COLUMN  "," ",N1131,";"),LEN(CONCATENATE("  ALTER COLUMN  "," ",N1131,";"))-2),";")</f>
        <v xml:space="preserve">  ALTER COLUMN   PAGE_SIZE VARCHAR(500);</v>
      </c>
      <c r="L1131" s="12"/>
      <c r="M1131" s="18" t="str">
        <f t="shared" si="455"/>
        <v>PAGE_SIZE,</v>
      </c>
      <c r="N1131" s="5" t="str">
        <f t="shared" si="459"/>
        <v>PAGE_SIZE VARCHAR(500),</v>
      </c>
      <c r="O1131" s="1" t="s">
        <v>799</v>
      </c>
      <c r="P1131" t="s">
        <v>800</v>
      </c>
      <c r="W1131" s="17" t="str">
        <f>CONCATENATE(,LOWER(O1131),UPPER(LEFT(P1131,1)),LOWER(RIGHT(P1131,LEN(P1131)-IF(LEN(P1131)&gt;0,1,LEN(P1131)))),UPPER(LEFT(Q1131,1)),LOWER(RIGHT(Q1131,LEN(Q1131)-IF(LEN(Q1131)&gt;0,1,LEN(Q1131)))),UPPER(LEFT(R1131,1)),LOWER(RIGHT(R1131,LEN(R1131)-IF(LEN(R1131)&gt;0,1,LEN(R1131)))),UPPER(LEFT(S1131,1)),LOWER(RIGHT(S1131,LEN(S1131)-IF(LEN(S1131)&gt;0,1,LEN(S1131)))),UPPER(LEFT(T1131,1)),LOWER(RIGHT(T1131,LEN(T1131)-IF(LEN(T1131)&gt;0,1,LEN(T1131)))),UPPER(LEFT(U1131,1)),LOWER(RIGHT(U1131,LEN(U1131)-IF(LEN(U1131)&gt;0,1,LEN(U1131)))),UPPER(LEFT(V1131,1)),LOWER(RIGHT(V1131,LEN(V1131)-IF(LEN(V1131)&gt;0,1,LEN(V1131)))))</f>
        <v>pageSize</v>
      </c>
      <c r="X1131" s="3" t="str">
        <f>CONCATENATE("""",W1131,"""",":","""","""",",")</f>
        <v>"pageSize":"",</v>
      </c>
      <c r="Y1131" s="22" t="str">
        <f>CONCATENATE("public static String ",,B1131,,"=","""",W1131,""";")</f>
        <v>public static String PAGE_SIZE="pageSize";</v>
      </c>
      <c r="Z1131" s="7" t="str">
        <f>CONCATENATE("private String ",W1131,"=","""""",";")</f>
        <v>private String pageSize="";</v>
      </c>
    </row>
    <row r="1132" spans="2:26" ht="19.2" x14ac:dyDescent="0.45">
      <c r="B1132" s="1" t="s">
        <v>791</v>
      </c>
      <c r="C1132" s="1" t="s">
        <v>1</v>
      </c>
      <c r="D1132" s="4">
        <v>500</v>
      </c>
      <c r="I1132" t="str">
        <f>I1107</f>
        <v>ALTER TABLE TM_REL_TAB_BACKLOG</v>
      </c>
      <c r="J1132" t="str">
        <f t="shared" si="453"/>
        <v xml:space="preserve"> ADD  AUTO_SAVE_INTERVAL VARCHAR(500);</v>
      </c>
      <c r="K1132" s="21" t="str">
        <f t="shared" si="454"/>
        <v xml:space="preserve">  ALTER COLUMN   AUTO_SAVE_INTERVAL VARCHAR(500);</v>
      </c>
      <c r="L1132" s="12"/>
      <c r="M1132" s="18" t="str">
        <f t="shared" si="455"/>
        <v>AUTO_SAVE_INTERVAL,</v>
      </c>
      <c r="N1132" s="5" t="str">
        <f t="shared" si="459"/>
        <v>AUTO_SAVE_INTERVAL VARCHAR(500),</v>
      </c>
      <c r="O1132" s="1" t="s">
        <v>801</v>
      </c>
      <c r="P1132" t="s">
        <v>802</v>
      </c>
      <c r="Q1132" t="s">
        <v>803</v>
      </c>
      <c r="W1132" s="17" t="str">
        <f t="shared" si="456"/>
        <v>autoSaveInterval</v>
      </c>
      <c r="X1132" s="3" t="str">
        <f t="shared" si="457"/>
        <v>"autoSaveInterval":"",</v>
      </c>
      <c r="Y1132" s="22" t="str">
        <f t="shared" si="460"/>
        <v>public static String AUTO_SAVE_INTERVAL="autoSaveInterval";</v>
      </c>
      <c r="Z1132" s="7" t="str">
        <f t="shared" si="458"/>
        <v>private String autoSaveInterval="";</v>
      </c>
    </row>
    <row r="1133" spans="2:26" ht="19.2" x14ac:dyDescent="0.45">
      <c r="C1133" s="1"/>
      <c r="D1133" s="4"/>
      <c r="L1133" s="12"/>
      <c r="M1133" s="18" t="str">
        <f t="shared" si="455"/>
        <v>,</v>
      </c>
      <c r="N1133" s="33" t="s">
        <v>130</v>
      </c>
      <c r="O1133" s="1"/>
      <c r="W1133" s="17"/>
    </row>
    <row r="1134" spans="2:26" ht="19.2" x14ac:dyDescent="0.45">
      <c r="C1134" s="14"/>
      <c r="D1134" s="9"/>
      <c r="K1134" s="29"/>
      <c r="M1134" s="20"/>
      <c r="N1134" s="31" t="s">
        <v>126</v>
      </c>
      <c r="O1134" s="14"/>
      <c r="W1134" s="17"/>
    </row>
    <row r="1137" spans="2:26" x14ac:dyDescent="0.3">
      <c r="B1137" s="2" t="s">
        <v>812</v>
      </c>
      <c r="I1137" t="str">
        <f>CONCATENATE("ALTER TABLE"," ",B1137)</f>
        <v>ALTER TABLE TM_DATABASE</v>
      </c>
      <c r="K1137" s="25"/>
      <c r="N1137" s="5" t="str">
        <f>CONCATENATE("CREATE TABLE ",B1137," ","(")</f>
        <v>CREATE TABLE TM_DATABASE (</v>
      </c>
    </row>
    <row r="1138" spans="2:26" ht="19.2" x14ac:dyDescent="0.45">
      <c r="B1138" s="37" t="s">
        <v>2</v>
      </c>
      <c r="C1138" s="1" t="s">
        <v>1</v>
      </c>
      <c r="D1138" s="4">
        <v>30</v>
      </c>
      <c r="E1138" s="24" t="s">
        <v>113</v>
      </c>
      <c r="I1138" t="str">
        <f>I1137</f>
        <v>ALTER TABLE TM_DATABASE</v>
      </c>
      <c r="L1138" s="12"/>
      <c r="M1138" s="18" t="str">
        <f t="shared" ref="M1138:M1144" si="461">CONCATENATE(B1138,",")</f>
        <v>ID,</v>
      </c>
      <c r="N1138" s="5" t="str">
        <f>CONCATENATE(B1138," ",C1138,"(",D1138,") ",E1138," ,")</f>
        <v>ID VARCHAR(30) NOT NULL ,</v>
      </c>
      <c r="O1138" s="1" t="s">
        <v>2</v>
      </c>
      <c r="P1138" s="6"/>
      <c r="Q1138" s="6"/>
      <c r="R1138" s="6"/>
      <c r="S1138" s="6"/>
      <c r="T1138" s="6"/>
      <c r="U1138" s="6"/>
      <c r="V1138" s="6"/>
      <c r="W1138" s="17" t="str">
        <f t="shared" ref="W1138:W1143" si="462">CONCATENATE(,LOWER(O1138),UPPER(LEFT(P1138,1)),LOWER(RIGHT(P1138,LEN(P1138)-IF(LEN(P1138)&gt;0,1,LEN(P1138)))),UPPER(LEFT(Q1138,1)),LOWER(RIGHT(Q1138,LEN(Q1138)-IF(LEN(Q1138)&gt;0,1,LEN(Q1138)))),UPPER(LEFT(R1138,1)),LOWER(RIGHT(R1138,LEN(R1138)-IF(LEN(R1138)&gt;0,1,LEN(R1138)))),UPPER(LEFT(S1138,1)),LOWER(RIGHT(S1138,LEN(S1138)-IF(LEN(S1138)&gt;0,1,LEN(S1138)))),UPPER(LEFT(T1138,1)),LOWER(RIGHT(T1138,LEN(T1138)-IF(LEN(T1138)&gt;0,1,LEN(T1138)))),UPPER(LEFT(U1138,1)),LOWER(RIGHT(U1138,LEN(U1138)-IF(LEN(U1138)&gt;0,1,LEN(U1138)))),UPPER(LEFT(V1138,1)),LOWER(RIGHT(V1138,LEN(V1138)-IF(LEN(V1138)&gt;0,1,LEN(V1138)))))</f>
        <v>id</v>
      </c>
      <c r="X1138" s="3" t="str">
        <f t="shared" ref="X1138:X1143" si="463">CONCATENATE("""",W1138,"""",":","""","""",",")</f>
        <v>"id":"",</v>
      </c>
      <c r="Y1138" s="22" t="str">
        <f t="shared" ref="Y1138:Y1143" si="464">CONCATENATE("public static String ",,B1138,,"=","""",W1138,""";")</f>
        <v>public static String ID="id";</v>
      </c>
      <c r="Z1138" s="7" t="str">
        <f t="shared" ref="Z1138:Z1143" si="465">CONCATENATE("private String ",W1138,"=","""""",";")</f>
        <v>private String id="";</v>
      </c>
    </row>
    <row r="1139" spans="2:26" ht="19.2" x14ac:dyDescent="0.45">
      <c r="B1139" s="1" t="s">
        <v>3</v>
      </c>
      <c r="C1139" s="1" t="s">
        <v>1</v>
      </c>
      <c r="D1139" s="4">
        <v>10</v>
      </c>
      <c r="I1139" t="str">
        <f>I1138</f>
        <v>ALTER TABLE TM_DATABASE</v>
      </c>
      <c r="K1139" s="21" t="s">
        <v>436</v>
      </c>
      <c r="L1139" s="12"/>
      <c r="M1139" s="18" t="str">
        <f t="shared" si="461"/>
        <v>STATUS,</v>
      </c>
      <c r="N1139" s="5" t="str">
        <f>CONCATENATE(B1139," ",C1139,"(",D1139,")",",")</f>
        <v>STATUS VARCHAR(10),</v>
      </c>
      <c r="O1139" s="1" t="s">
        <v>3</v>
      </c>
      <c r="W1139" s="17" t="str">
        <f t="shared" si="462"/>
        <v>status</v>
      </c>
      <c r="X1139" s="3" t="str">
        <f t="shared" si="463"/>
        <v>"status":"",</v>
      </c>
      <c r="Y1139" s="22" t="str">
        <f t="shared" si="464"/>
        <v>public static String STATUS="status";</v>
      </c>
      <c r="Z1139" s="7" t="str">
        <f t="shared" si="465"/>
        <v>private String status="";</v>
      </c>
    </row>
    <row r="1140" spans="2:26" ht="19.2" x14ac:dyDescent="0.45">
      <c r="B1140" s="1" t="s">
        <v>4</v>
      </c>
      <c r="C1140" s="1" t="s">
        <v>1</v>
      </c>
      <c r="D1140" s="4">
        <v>30</v>
      </c>
      <c r="I1140" t="str">
        <f>I1132</f>
        <v>ALTER TABLE TM_REL_TAB_BACKLOG</v>
      </c>
      <c r="J1140" t="str">
        <f>CONCATENATE(LEFT(CONCATENATE(" ADD "," ",N1140,";"),LEN(CONCATENATE(" ADD "," ",N1140,";"))-2),";")</f>
        <v xml:space="preserve"> ADD  INSERT_DATE VARCHAR(30);</v>
      </c>
      <c r="K1140" s="21" t="str">
        <f>CONCATENATE(LEFT(CONCATENATE("  ALTER COLUMN  "," ",N1140,";"),LEN(CONCATENATE("  ALTER COLUMN  "," ",N1140,";"))-2),";")</f>
        <v xml:space="preserve">  ALTER COLUMN   INSERT_DATE VARCHAR(30);</v>
      </c>
      <c r="L1140" s="12"/>
      <c r="M1140" s="18" t="str">
        <f t="shared" si="461"/>
        <v>INSERT_DATE,</v>
      </c>
      <c r="N1140" s="5" t="str">
        <f>CONCATENATE(B1140," ",C1140,"(",D1140,")",",")</f>
        <v>INSERT_DATE VARCHAR(30),</v>
      </c>
      <c r="O1140" s="1" t="s">
        <v>7</v>
      </c>
      <c r="P1140" t="s">
        <v>8</v>
      </c>
      <c r="W1140" s="17" t="str">
        <f t="shared" si="462"/>
        <v>insertDate</v>
      </c>
      <c r="X1140" s="3" t="str">
        <f t="shared" si="463"/>
        <v>"insertDate":"",</v>
      </c>
      <c r="Y1140" s="22" t="str">
        <f t="shared" si="464"/>
        <v>public static String INSERT_DATE="insertDate";</v>
      </c>
      <c r="Z1140" s="7" t="str">
        <f t="shared" si="465"/>
        <v>private String insertDate="";</v>
      </c>
    </row>
    <row r="1141" spans="2:26" ht="19.2" x14ac:dyDescent="0.45">
      <c r="B1141" s="1" t="s">
        <v>5</v>
      </c>
      <c r="C1141" s="1" t="s">
        <v>1</v>
      </c>
      <c r="D1141" s="4">
        <v>30</v>
      </c>
      <c r="I1141" t="str">
        <f>I1140</f>
        <v>ALTER TABLE TM_REL_TAB_BACKLOG</v>
      </c>
      <c r="J1141" t="str">
        <f>CONCATENATE(LEFT(CONCATENATE(" ADD "," ",N1141,";"),LEN(CONCATENATE(" ADD "," ",N1141,";"))-2),";")</f>
        <v xml:space="preserve"> ADD  MODIFICATION_DATE VARCHAR(30);</v>
      </c>
      <c r="K1141" s="21" t="str">
        <f>CONCATENATE(LEFT(CONCATENATE("  ALTER COLUMN  "," ",N1141,";"),LEN(CONCATENATE("  ALTER COLUMN  "," ",N1141,";"))-2),";")</f>
        <v xml:space="preserve">  ALTER COLUMN   MODIFICATION_DATE VARCHAR(30);</v>
      </c>
      <c r="L1141" s="12"/>
      <c r="M1141" s="18" t="str">
        <f t="shared" si="461"/>
        <v>MODIFICATION_DATE,</v>
      </c>
      <c r="N1141" s="5" t="str">
        <f>CONCATENATE(B1141," ",C1141,"(",D1141,")",",")</f>
        <v>MODIFICATION_DATE VARCHAR(30),</v>
      </c>
      <c r="O1141" s="1" t="s">
        <v>9</v>
      </c>
      <c r="P1141" t="s">
        <v>8</v>
      </c>
      <c r="W1141" s="17" t="str">
        <f t="shared" si="462"/>
        <v>modificationDate</v>
      </c>
      <c r="X1141" s="3" t="str">
        <f t="shared" si="463"/>
        <v>"modificationDate":"",</v>
      </c>
      <c r="Y1141" s="22" t="str">
        <f t="shared" si="464"/>
        <v>public static String MODIFICATION_DATE="modificationDate";</v>
      </c>
      <c r="Z1141" s="7" t="str">
        <f t="shared" si="465"/>
        <v>private String modificationDate="";</v>
      </c>
    </row>
    <row r="1142" spans="2:26" ht="19.2" x14ac:dyDescent="0.45">
      <c r="B1142" s="1" t="s">
        <v>813</v>
      </c>
      <c r="C1142" s="1" t="s">
        <v>1</v>
      </c>
      <c r="D1142" s="4">
        <v>500</v>
      </c>
      <c r="I1142" t="str">
        <f>I1141</f>
        <v>ALTER TABLE TM_REL_TAB_BACKLOG</v>
      </c>
      <c r="J1142" t="str">
        <f>CONCATENATE(LEFT(CONCATENATE(" ADD "," ",N1142,";"),LEN(CONCATENATE(" ADD "," ",N1142,";"))-2),";")</f>
        <v xml:space="preserve"> ADD  DB_NAME VARCHAR(500);</v>
      </c>
      <c r="K1142" s="21" t="str">
        <f>CONCATENATE(LEFT(CONCATENATE("  ALTER COLUMN  "," ",N1142,";"),LEN(CONCATENATE("  ALTER COLUMN  "," ",N1142,";"))-2),";")</f>
        <v xml:space="preserve">  ALTER COLUMN   DB_NAME VARCHAR(500);</v>
      </c>
      <c r="L1142" s="12"/>
      <c r="M1142" s="18" t="str">
        <f t="shared" si="461"/>
        <v>DB_NAME,</v>
      </c>
      <c r="N1142" s="5" t="str">
        <f>CONCATENATE(B1142," ",C1142,"(",D1142,")",",")</f>
        <v>DB_NAME VARCHAR(500),</v>
      </c>
      <c r="O1142" s="1" t="s">
        <v>210</v>
      </c>
      <c r="P1142" t="s">
        <v>0</v>
      </c>
      <c r="W1142" s="17" t="str">
        <f t="shared" si="462"/>
        <v>dbName</v>
      </c>
      <c r="X1142" s="3" t="str">
        <f t="shared" si="463"/>
        <v>"dbName":"",</v>
      </c>
      <c r="Y1142" s="22" t="str">
        <f t="shared" si="464"/>
        <v>public static String DB_NAME="dbName";</v>
      </c>
      <c r="Z1142" s="7" t="str">
        <f t="shared" si="465"/>
        <v>private String dbName="";</v>
      </c>
    </row>
    <row r="1143" spans="2:26" ht="19.2" x14ac:dyDescent="0.45">
      <c r="B1143" s="1" t="s">
        <v>814</v>
      </c>
      <c r="C1143" s="1" t="s">
        <v>1</v>
      </c>
      <c r="D1143" s="4">
        <v>3000</v>
      </c>
      <c r="I1143" t="str">
        <f>I1141</f>
        <v>ALTER TABLE TM_REL_TAB_BACKLOG</v>
      </c>
      <c r="J1143" t="str">
        <f>CONCATENATE(LEFT(CONCATENATE(" ADD "," ",N1143,";"),LEN(CONCATENATE(" ADD "," ",N1143,";"))-2),";")</f>
        <v xml:space="preserve"> ADD  DB_DESC VARCHAR(3000);</v>
      </c>
      <c r="K1143" s="21" t="str">
        <f>CONCATENATE(LEFT(CONCATENATE("  ALTER COLUMN  "," ",N1143,";"),LEN(CONCATENATE("  ALTER COLUMN  "," ",N1143,";"))-2),";")</f>
        <v xml:space="preserve">  ALTER COLUMN   DB_DESC VARCHAR(3000);</v>
      </c>
      <c r="L1143" s="12"/>
      <c r="M1143" s="18" t="str">
        <f t="shared" si="461"/>
        <v>DB_DESC,</v>
      </c>
      <c r="N1143" s="5" t="str">
        <f>CONCATENATE(B1143," ",C1143,"(",D1143,")",",")</f>
        <v>DB_DESC VARCHAR(3000),</v>
      </c>
      <c r="O1143" s="1" t="s">
        <v>210</v>
      </c>
      <c r="P1143" t="s">
        <v>818</v>
      </c>
      <c r="W1143" s="17" t="str">
        <f t="shared" si="462"/>
        <v>dbDesc</v>
      </c>
      <c r="X1143" s="3" t="str">
        <f t="shared" si="463"/>
        <v>"dbDesc":"",</v>
      </c>
      <c r="Y1143" s="22" t="str">
        <f t="shared" si="464"/>
        <v>public static String DB_DESC="dbDesc";</v>
      </c>
      <c r="Z1143" s="7" t="str">
        <f t="shared" si="465"/>
        <v>private String dbDesc="";</v>
      </c>
    </row>
    <row r="1144" spans="2:26" ht="19.2" x14ac:dyDescent="0.45">
      <c r="C1144" s="1"/>
      <c r="D1144" s="4"/>
      <c r="L1144" s="12"/>
      <c r="M1144" s="18" t="str">
        <f t="shared" si="461"/>
        <v>,</v>
      </c>
      <c r="N1144" s="33" t="s">
        <v>130</v>
      </c>
      <c r="O1144" s="1"/>
      <c r="W1144" s="17"/>
    </row>
    <row r="1145" spans="2:26" ht="19.2" x14ac:dyDescent="0.45">
      <c r="C1145" s="14"/>
      <c r="D1145" s="9"/>
      <c r="K1145" s="29"/>
      <c r="M1145" s="20"/>
      <c r="N1145" s="31" t="s">
        <v>126</v>
      </c>
      <c r="O1145" s="14"/>
      <c r="W1145" s="17"/>
    </row>
    <row r="1149" spans="2:26" x14ac:dyDescent="0.3">
      <c r="B1149" s="2" t="s">
        <v>815</v>
      </c>
      <c r="I1149" t="str">
        <f>CONCATENATE("ALTER TABLE"," ",B1149)</f>
        <v>ALTER TABLE TM_TABLE</v>
      </c>
      <c r="K1149" s="25"/>
      <c r="N1149" s="5" t="str">
        <f>CONCATENATE("CREATE TABLE ",B1149," ","(")</f>
        <v>CREATE TABLE TM_TABLE (</v>
      </c>
    </row>
    <row r="1150" spans="2:26" ht="19.2" x14ac:dyDescent="0.45">
      <c r="B1150" s="39" t="s">
        <v>2</v>
      </c>
      <c r="C1150" s="1" t="s">
        <v>1</v>
      </c>
      <c r="D1150" s="4">
        <v>30</v>
      </c>
      <c r="E1150" s="24" t="s">
        <v>113</v>
      </c>
      <c r="I1150" t="str">
        <f>I1149</f>
        <v>ALTER TABLE TM_TABLE</v>
      </c>
      <c r="L1150" s="12"/>
      <c r="M1150" s="18" t="str">
        <f t="shared" ref="M1150:M1158" si="466">CONCATENATE(B1150,",")</f>
        <v>ID,</v>
      </c>
      <c r="N1150" s="5" t="str">
        <f>CONCATENATE(B1150," ",C1150,"(",D1150,") ",E1150," ,")</f>
        <v>ID VARCHAR(30) NOT NULL ,</v>
      </c>
      <c r="O1150" s="1" t="s">
        <v>2</v>
      </c>
      <c r="P1150" s="6"/>
      <c r="Q1150" s="6"/>
      <c r="R1150" s="6"/>
      <c r="S1150" s="6"/>
      <c r="T1150" s="6"/>
      <c r="U1150" s="6"/>
      <c r="V1150" s="6"/>
      <c r="W1150" s="17" t="str">
        <f t="shared" ref="W1150:W1157" si="467">CONCATENATE(,LOWER(O1150),UPPER(LEFT(P1150,1)),LOWER(RIGHT(P1150,LEN(P1150)-IF(LEN(P1150)&gt;0,1,LEN(P1150)))),UPPER(LEFT(Q1150,1)),LOWER(RIGHT(Q1150,LEN(Q1150)-IF(LEN(Q1150)&gt;0,1,LEN(Q1150)))),UPPER(LEFT(R1150,1)),LOWER(RIGHT(R1150,LEN(R1150)-IF(LEN(R1150)&gt;0,1,LEN(R1150)))),UPPER(LEFT(S1150,1)),LOWER(RIGHT(S1150,LEN(S1150)-IF(LEN(S1150)&gt;0,1,LEN(S1150)))),UPPER(LEFT(T1150,1)),LOWER(RIGHT(T1150,LEN(T1150)-IF(LEN(T1150)&gt;0,1,LEN(T1150)))),UPPER(LEFT(U1150,1)),LOWER(RIGHT(U1150,LEN(U1150)-IF(LEN(U1150)&gt;0,1,LEN(U1150)))),UPPER(LEFT(V1150,1)),LOWER(RIGHT(V1150,LEN(V1150)-IF(LEN(V1150)&gt;0,1,LEN(V1150)))))</f>
        <v>id</v>
      </c>
      <c r="X1150" s="3" t="str">
        <f t="shared" ref="X1150:X1157" si="468">CONCATENATE("""",W1150,"""",":","""","""",",")</f>
        <v>"id":"",</v>
      </c>
      <c r="Y1150" s="22" t="str">
        <f t="shared" ref="Y1150:Y1157" si="469">CONCATENATE("public static String ",,B1150,,"=","""",W1150,""";")</f>
        <v>public static String ID="id";</v>
      </c>
      <c r="Z1150" s="7" t="str">
        <f t="shared" ref="Z1150:Z1157" si="470">CONCATENATE("private String ",W1150,"=","""""",";")</f>
        <v>private String id="";</v>
      </c>
    </row>
    <row r="1151" spans="2:26" ht="19.2" x14ac:dyDescent="0.45">
      <c r="B1151" s="1" t="s">
        <v>3</v>
      </c>
      <c r="C1151" s="1" t="s">
        <v>1</v>
      </c>
      <c r="D1151" s="4">
        <v>10</v>
      </c>
      <c r="I1151" t="str">
        <f>I1150</f>
        <v>ALTER TABLE TM_TABLE</v>
      </c>
      <c r="K1151" s="21" t="s">
        <v>436</v>
      </c>
      <c r="L1151" s="12"/>
      <c r="M1151" s="18" t="str">
        <f t="shared" si="466"/>
        <v>STATUS,</v>
      </c>
      <c r="N1151" s="5" t="str">
        <f t="shared" ref="N1151:N1157" si="471">CONCATENATE(B1151," ",C1151,"(",D1151,")",",")</f>
        <v>STATUS VARCHAR(10),</v>
      </c>
      <c r="O1151" s="1" t="s">
        <v>3</v>
      </c>
      <c r="W1151" s="17" t="str">
        <f t="shared" si="467"/>
        <v>status</v>
      </c>
      <c r="X1151" s="3" t="str">
        <f t="shared" si="468"/>
        <v>"status":"",</v>
      </c>
      <c r="Y1151" s="22" t="str">
        <f t="shared" si="469"/>
        <v>public static String STATUS="status";</v>
      </c>
      <c r="Z1151" s="7" t="str">
        <f t="shared" si="470"/>
        <v>private String status="";</v>
      </c>
    </row>
    <row r="1152" spans="2:26" ht="19.2" x14ac:dyDescent="0.45">
      <c r="B1152" s="1" t="s">
        <v>4</v>
      </c>
      <c r="C1152" s="1" t="s">
        <v>1</v>
      </c>
      <c r="D1152" s="4">
        <v>30</v>
      </c>
      <c r="I1152">
        <f>I1144</f>
        <v>0</v>
      </c>
      <c r="J1152" t="str">
        <f t="shared" ref="J1152:J1157" si="472">CONCATENATE(LEFT(CONCATENATE(" ADD "," ",N1152,";"),LEN(CONCATENATE(" ADD "," ",N1152,";"))-2),";")</f>
        <v xml:space="preserve"> ADD  INSERT_DATE VARCHAR(30);</v>
      </c>
      <c r="K1152" s="21" t="str">
        <f t="shared" ref="K1152:K1157" si="473">CONCATENATE(LEFT(CONCATENATE("  ALTER COLUMN  "," ",N1152,";"),LEN(CONCATENATE("  ALTER COLUMN  "," ",N1152,";"))-2),";")</f>
        <v xml:space="preserve">  ALTER COLUMN   INSERT_DATE VARCHAR(30);</v>
      </c>
      <c r="L1152" s="12"/>
      <c r="M1152" s="18" t="str">
        <f t="shared" si="466"/>
        <v>INSERT_DATE,</v>
      </c>
      <c r="N1152" s="5" t="str">
        <f t="shared" si="471"/>
        <v>INSERT_DATE VARCHAR(30),</v>
      </c>
      <c r="O1152" s="1" t="s">
        <v>7</v>
      </c>
      <c r="P1152" t="s">
        <v>8</v>
      </c>
      <c r="W1152" s="17" t="str">
        <f t="shared" si="467"/>
        <v>insertDate</v>
      </c>
      <c r="X1152" s="3" t="str">
        <f t="shared" si="468"/>
        <v>"insertDate":"",</v>
      </c>
      <c r="Y1152" s="22" t="str">
        <f t="shared" si="469"/>
        <v>public static String INSERT_DATE="insertDate";</v>
      </c>
      <c r="Z1152" s="7" t="str">
        <f t="shared" si="470"/>
        <v>private String insertDate="";</v>
      </c>
    </row>
    <row r="1153" spans="2:26" ht="19.2" x14ac:dyDescent="0.45">
      <c r="B1153" s="1" t="s">
        <v>5</v>
      </c>
      <c r="C1153" s="1" t="s">
        <v>1</v>
      </c>
      <c r="D1153" s="4">
        <v>30</v>
      </c>
      <c r="I1153">
        <f>I1152</f>
        <v>0</v>
      </c>
      <c r="J1153" t="str">
        <f t="shared" si="472"/>
        <v xml:space="preserve"> ADD  MODIFICATION_DATE VARCHAR(30);</v>
      </c>
      <c r="K1153" s="21" t="str">
        <f t="shared" si="473"/>
        <v xml:space="preserve">  ALTER COLUMN   MODIFICATION_DATE VARCHAR(30);</v>
      </c>
      <c r="L1153" s="12"/>
      <c r="M1153" s="18" t="str">
        <f t="shared" si="466"/>
        <v>MODIFICATION_DATE,</v>
      </c>
      <c r="N1153" s="5" t="str">
        <f t="shared" si="471"/>
        <v>MODIFICATION_DATE VARCHAR(30),</v>
      </c>
      <c r="O1153" s="1" t="s">
        <v>9</v>
      </c>
      <c r="P1153" t="s">
        <v>8</v>
      </c>
      <c r="W1153" s="17" t="str">
        <f t="shared" si="467"/>
        <v>modificationDate</v>
      </c>
      <c r="X1153" s="3" t="str">
        <f t="shared" si="468"/>
        <v>"modificationDate":"",</v>
      </c>
      <c r="Y1153" s="22" t="str">
        <f t="shared" si="469"/>
        <v>public static String MODIFICATION_DATE="modificationDate";</v>
      </c>
      <c r="Z1153" s="7" t="str">
        <f t="shared" si="470"/>
        <v>private String modificationDate="";</v>
      </c>
    </row>
    <row r="1154" spans="2:26" ht="19.2" x14ac:dyDescent="0.45">
      <c r="B1154" s="1" t="s">
        <v>215</v>
      </c>
      <c r="C1154" s="1" t="s">
        <v>1</v>
      </c>
      <c r="D1154" s="4">
        <v>500</v>
      </c>
      <c r="I1154">
        <f>I1153</f>
        <v>0</v>
      </c>
      <c r="J1154" t="str">
        <f t="shared" si="472"/>
        <v xml:space="preserve"> ADD  TABLE_NAME VARCHAR(500);</v>
      </c>
      <c r="K1154" s="21" t="str">
        <f t="shared" si="473"/>
        <v xml:space="preserve">  ALTER COLUMN   TABLE_NAME VARCHAR(500);</v>
      </c>
      <c r="L1154" s="12"/>
      <c r="M1154" s="18" t="str">
        <f t="shared" si="466"/>
        <v>TABLE_NAME,</v>
      </c>
      <c r="N1154" s="5" t="str">
        <f t="shared" si="471"/>
        <v>TABLE_NAME VARCHAR(500),</v>
      </c>
      <c r="O1154" s="1" t="s">
        <v>220</v>
      </c>
      <c r="P1154" t="s">
        <v>0</v>
      </c>
      <c r="W1154" s="17" t="str">
        <f t="shared" si="467"/>
        <v>tableName</v>
      </c>
      <c r="X1154" s="3" t="str">
        <f t="shared" si="468"/>
        <v>"tableName":"",</v>
      </c>
      <c r="Y1154" s="22" t="str">
        <f t="shared" si="469"/>
        <v>public static String TABLE_NAME="tableName";</v>
      </c>
      <c r="Z1154" s="7" t="str">
        <f t="shared" si="470"/>
        <v>private String tableName="";</v>
      </c>
    </row>
    <row r="1155" spans="2:26" ht="19.2" x14ac:dyDescent="0.45">
      <c r="B1155" s="37" t="s">
        <v>816</v>
      </c>
      <c r="C1155" s="1" t="s">
        <v>1</v>
      </c>
      <c r="D1155" s="4">
        <v>30</v>
      </c>
      <c r="I1155">
        <f>I1154</f>
        <v>0</v>
      </c>
      <c r="J1155" t="str">
        <f>CONCATENATE(LEFT(CONCATENATE(" ADD "," ",N1155,";"),LEN(CONCATENATE(" ADD "," ",N1155,";"))-2),";")</f>
        <v xml:space="preserve"> ADD  FK_DB_ID VARCHAR(30);</v>
      </c>
      <c r="K1155" s="21" t="str">
        <f>CONCATENATE(LEFT(CONCATENATE("  ALTER COLUMN  "," ",N1155,";"),LEN(CONCATENATE("  ALTER COLUMN  "," ",N1155,";"))-2),";")</f>
        <v xml:space="preserve">  ALTER COLUMN   FK_DB_ID VARCHAR(30);</v>
      </c>
      <c r="L1155" s="12"/>
      <c r="M1155" s="18" t="str">
        <f>CONCATENATE(B1155,",")</f>
        <v>FK_DB_ID,</v>
      </c>
      <c r="N1155" s="5" t="str">
        <f>CONCATENATE(B1155," ",C1155,"(",D1155,")",",")</f>
        <v>FK_DB_ID VARCHAR(30),</v>
      </c>
      <c r="O1155" s="1" t="s">
        <v>10</v>
      </c>
      <c r="P1155" t="s">
        <v>210</v>
      </c>
      <c r="Q1155" t="s">
        <v>2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fkDbId</v>
      </c>
      <c r="X1155" s="3" t="str">
        <f>CONCATENATE("""",W1155,"""",":","""","""",",")</f>
        <v>"fkDbId":"",</v>
      </c>
      <c r="Y1155" s="22" t="str">
        <f>CONCATENATE("public static String ",,B1155,,"=","""",W1155,""";")</f>
        <v>public static String FK_DB_ID="fkDbId";</v>
      </c>
      <c r="Z1155" s="7" t="str">
        <f>CONCATENATE("private String ",W1155,"=","""""",";")</f>
        <v>private String fkDbId="";</v>
      </c>
    </row>
    <row r="1156" spans="2:26" ht="19.2" x14ac:dyDescent="0.45">
      <c r="B1156" s="1" t="s">
        <v>258</v>
      </c>
      <c r="C1156" s="1" t="s">
        <v>1</v>
      </c>
      <c r="D1156" s="4">
        <v>30</v>
      </c>
      <c r="I1156">
        <f>I1155</f>
        <v>0</v>
      </c>
      <c r="J1156" t="str">
        <f>CONCATENATE(LEFT(CONCATENATE(" ADD "," ",N1156,";"),LEN(CONCATENATE(" ADD "," ",N1156,";"))-2),";")</f>
        <v xml:space="preserve"> ADD  ORDER_NO VARCHAR(30);</v>
      </c>
      <c r="K1156" s="21" t="str">
        <f>CONCATENATE(LEFT(CONCATENATE("  ALTER COLUMN  "," ",N1156,";"),LEN(CONCATENATE("  ALTER COLUMN  "," ",N1156,";"))-2),";")</f>
        <v xml:space="preserve">  ALTER COLUMN   ORDER_NO VARCHAR(30);</v>
      </c>
      <c r="L1156" s="12"/>
      <c r="M1156" s="18" t="str">
        <f>CONCATENATE(B1156,",")</f>
        <v>ORDER_NO,</v>
      </c>
      <c r="N1156" s="5" t="str">
        <f>CONCATENATE(B1156," ",C1156,"(",D1156,")",",")</f>
        <v>ORDER_NO VARCHAR(30),</v>
      </c>
      <c r="O1156" s="1" t="s">
        <v>259</v>
      </c>
      <c r="P1156" t="s">
        <v>173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orderNo</v>
      </c>
      <c r="X1156" s="3" t="str">
        <f>CONCATENATE("""",W1156,"""",":","""","""",",")</f>
        <v>"orderNo":"",</v>
      </c>
      <c r="Y1156" s="22" t="str">
        <f>CONCATENATE("public static String ",,B1156,,"=","""",W1156,""";")</f>
        <v>public static String ORDER_NO="orderNo";</v>
      </c>
      <c r="Z1156" s="7" t="str">
        <f>CONCATENATE("private String ",W1156,"=","""""",";")</f>
        <v>private String orderNo="";</v>
      </c>
    </row>
    <row r="1157" spans="2:26" ht="19.2" x14ac:dyDescent="0.45">
      <c r="B1157" s="1" t="s">
        <v>14</v>
      </c>
      <c r="C1157" s="1" t="s">
        <v>1</v>
      </c>
      <c r="D1157" s="4">
        <v>3000</v>
      </c>
      <c r="I1157">
        <f>I1153</f>
        <v>0</v>
      </c>
      <c r="J1157" t="str">
        <f t="shared" si="472"/>
        <v xml:space="preserve"> ADD  DESCRIPTION VARCHAR(3000);</v>
      </c>
      <c r="K1157" s="21" t="str">
        <f t="shared" si="473"/>
        <v xml:space="preserve">  ALTER COLUMN   DESCRIPTION VARCHAR(3000);</v>
      </c>
      <c r="L1157" s="12"/>
      <c r="M1157" s="18" t="str">
        <f t="shared" si="466"/>
        <v>DESCRIPTION,</v>
      </c>
      <c r="N1157" s="5" t="str">
        <f t="shared" si="471"/>
        <v>DESCRIPTION VARCHAR(3000),</v>
      </c>
      <c r="O1157" s="1" t="s">
        <v>14</v>
      </c>
      <c r="W1157" s="17" t="str">
        <f t="shared" si="467"/>
        <v>description</v>
      </c>
      <c r="X1157" s="3" t="str">
        <f t="shared" si="468"/>
        <v>"description":"",</v>
      </c>
      <c r="Y1157" s="22" t="str">
        <f t="shared" si="469"/>
        <v>public static String DESCRIPTION="description";</v>
      </c>
      <c r="Z1157" s="7" t="str">
        <f t="shared" si="470"/>
        <v>private String description="";</v>
      </c>
    </row>
    <row r="1158" spans="2:26" ht="19.2" x14ac:dyDescent="0.45">
      <c r="C1158" s="1"/>
      <c r="D1158" s="4"/>
      <c r="L1158" s="12"/>
      <c r="M1158" s="18" t="str">
        <f t="shared" si="466"/>
        <v>,</v>
      </c>
      <c r="N1158" s="33" t="s">
        <v>130</v>
      </c>
      <c r="O1158" s="1"/>
      <c r="W1158" s="17"/>
    </row>
    <row r="1159" spans="2:26" ht="19.2" x14ac:dyDescent="0.45">
      <c r="C1159" s="14"/>
      <c r="D1159" s="9"/>
      <c r="K1159" s="29"/>
      <c r="M1159" s="20"/>
      <c r="N1159" s="31" t="s">
        <v>126</v>
      </c>
      <c r="O1159" s="14"/>
      <c r="W1159" s="17"/>
    </row>
    <row r="1161" spans="2:26" x14ac:dyDescent="0.3">
      <c r="B1161" s="2" t="s">
        <v>817</v>
      </c>
      <c r="I1161" t="str">
        <f>CONCATENATE("ALTER TABLE"," ",B1161)</f>
        <v>ALTER TABLE TM_FIELD</v>
      </c>
      <c r="K1161" s="25"/>
      <c r="N1161" s="5" t="str">
        <f>CONCATENATE("CREATE TABLE ",B1161," ","(")</f>
        <v>CREATE TABLE TM_FIELD (</v>
      </c>
    </row>
    <row r="1162" spans="2:26" ht="19.2" x14ac:dyDescent="0.45">
      <c r="B1162" s="1" t="s">
        <v>2</v>
      </c>
      <c r="C1162" s="1" t="s">
        <v>1</v>
      </c>
      <c r="D1162" s="4">
        <v>30</v>
      </c>
      <c r="E1162" s="24" t="s">
        <v>113</v>
      </c>
      <c r="I1162" t="str">
        <f>I1161</f>
        <v>ALTER TABLE TM_FIELD</v>
      </c>
      <c r="L1162" s="12"/>
      <c r="M1162" s="18" t="str">
        <f t="shared" ref="M1162:M1171" si="474">CONCATENATE(B1162,",")</f>
        <v>ID,</v>
      </c>
      <c r="N1162" s="5" t="str">
        <f>CONCATENATE(B1162," ",C1162,"(",D1162,") ",E1162," ,")</f>
        <v>ID VARCHAR(30) NOT NULL ,</v>
      </c>
      <c r="O1162" s="1" t="s">
        <v>2</v>
      </c>
      <c r="P1162" s="6"/>
      <c r="Q1162" s="6"/>
      <c r="R1162" s="6"/>
      <c r="S1162" s="6"/>
      <c r="T1162" s="6"/>
      <c r="U1162" s="6"/>
      <c r="V1162" s="6"/>
      <c r="W1162" s="17" t="str">
        <f t="shared" ref="W1162:W1170" si="475">CONCATENATE(,LOWER(O1162),UPPER(LEFT(P1162,1)),LOWER(RIGHT(P1162,LEN(P1162)-IF(LEN(P1162)&gt;0,1,LEN(P1162)))),UPPER(LEFT(Q1162,1)),LOWER(RIGHT(Q1162,LEN(Q1162)-IF(LEN(Q1162)&gt;0,1,LEN(Q1162)))),UPPER(LEFT(R1162,1)),LOWER(RIGHT(R1162,LEN(R1162)-IF(LEN(R1162)&gt;0,1,LEN(R1162)))),UPPER(LEFT(S1162,1)),LOWER(RIGHT(S1162,LEN(S1162)-IF(LEN(S1162)&gt;0,1,LEN(S1162)))),UPPER(LEFT(T1162,1)),LOWER(RIGHT(T1162,LEN(T1162)-IF(LEN(T1162)&gt;0,1,LEN(T1162)))),UPPER(LEFT(U1162,1)),LOWER(RIGHT(U1162,LEN(U1162)-IF(LEN(U1162)&gt;0,1,LEN(U1162)))),UPPER(LEFT(V1162,1)),LOWER(RIGHT(V1162,LEN(V1162)-IF(LEN(V1162)&gt;0,1,LEN(V1162)))))</f>
        <v>id</v>
      </c>
      <c r="X1162" s="3" t="str">
        <f t="shared" ref="X1162:X1170" si="476">CONCATENATE("""",W1162,"""",":","""","""",",")</f>
        <v>"id":"",</v>
      </c>
      <c r="Y1162" s="22" t="str">
        <f t="shared" ref="Y1162:Y1170" si="477">CONCATENATE("public static String ",,B1162,,"=","""",W1162,""";")</f>
        <v>public static String ID="id";</v>
      </c>
      <c r="Z1162" s="7" t="str">
        <f t="shared" ref="Z1162:Z1170" si="478">CONCATENATE("private String ",W1162,"=","""""",";")</f>
        <v>private String id="";</v>
      </c>
    </row>
    <row r="1163" spans="2:26" ht="19.2" x14ac:dyDescent="0.45">
      <c r="B1163" s="1" t="s">
        <v>3</v>
      </c>
      <c r="C1163" s="1" t="s">
        <v>1</v>
      </c>
      <c r="D1163" s="4">
        <v>10</v>
      </c>
      <c r="I1163" t="str">
        <f>I1162</f>
        <v>ALTER TABLE TM_FIELD</v>
      </c>
      <c r="K1163" s="21" t="s">
        <v>436</v>
      </c>
      <c r="L1163" s="12"/>
      <c r="M1163" s="18" t="str">
        <f t="shared" si="474"/>
        <v>STATUS,</v>
      </c>
      <c r="N1163" s="5" t="str">
        <f t="shared" ref="N1163:N1170" si="479">CONCATENATE(B1163," ",C1163,"(",D1163,")",",")</f>
        <v>STATUS VARCHAR(10),</v>
      </c>
      <c r="O1163" s="1" t="s">
        <v>3</v>
      </c>
      <c r="W1163" s="17" t="str">
        <f t="shared" si="475"/>
        <v>status</v>
      </c>
      <c r="X1163" s="3" t="str">
        <f t="shared" si="476"/>
        <v>"status":"",</v>
      </c>
      <c r="Y1163" s="22" t="str">
        <f t="shared" si="477"/>
        <v>public static String STATUS="status";</v>
      </c>
      <c r="Z1163" s="7" t="str">
        <f t="shared" si="478"/>
        <v>private String status="";</v>
      </c>
    </row>
    <row r="1164" spans="2:26" ht="19.2" x14ac:dyDescent="0.45">
      <c r="B1164" s="1" t="s">
        <v>4</v>
      </c>
      <c r="C1164" s="1" t="s">
        <v>1</v>
      </c>
      <c r="D1164" s="4">
        <v>30</v>
      </c>
      <c r="I1164">
        <f>I1156</f>
        <v>0</v>
      </c>
      <c r="J1164" t="str">
        <f t="shared" ref="J1164:J1170" si="480">CONCATENATE(LEFT(CONCATENATE(" ADD "," ",N1164,";"),LEN(CONCATENATE(" ADD "," ",N1164,";"))-2),";")</f>
        <v xml:space="preserve"> ADD  INSERT_DATE VARCHAR(30);</v>
      </c>
      <c r="K1164" s="21" t="str">
        <f t="shared" ref="K1164:K1170" si="481">CONCATENATE(LEFT(CONCATENATE("  ALTER COLUMN  "," ",N1164,";"),LEN(CONCATENATE("  ALTER COLUMN  "," ",N1164,";"))-2),";")</f>
        <v xml:space="preserve">  ALTER COLUMN   INSERT_DATE VARCHAR(30);</v>
      </c>
      <c r="L1164" s="12"/>
      <c r="M1164" s="18" t="str">
        <f t="shared" si="474"/>
        <v>INSERT_DATE,</v>
      </c>
      <c r="N1164" s="5" t="str">
        <f t="shared" si="479"/>
        <v>INSERT_DATE VARCHAR(30),</v>
      </c>
      <c r="O1164" s="1" t="s">
        <v>7</v>
      </c>
      <c r="P1164" t="s">
        <v>8</v>
      </c>
      <c r="W1164" s="17" t="str">
        <f t="shared" si="475"/>
        <v>insertDate</v>
      </c>
      <c r="X1164" s="3" t="str">
        <f t="shared" si="476"/>
        <v>"insertDate":"",</v>
      </c>
      <c r="Y1164" s="22" t="str">
        <f t="shared" si="477"/>
        <v>public static String INSERT_DATE="insertDate";</v>
      </c>
      <c r="Z1164" s="7" t="str">
        <f t="shared" si="478"/>
        <v>private String insertDate="";</v>
      </c>
    </row>
    <row r="1165" spans="2:26" ht="19.2" x14ac:dyDescent="0.45">
      <c r="B1165" s="1" t="s">
        <v>5</v>
      </c>
      <c r="C1165" s="1" t="s">
        <v>1</v>
      </c>
      <c r="D1165" s="4">
        <v>30</v>
      </c>
      <c r="I1165">
        <f>I1164</f>
        <v>0</v>
      </c>
      <c r="J1165" t="str">
        <f t="shared" si="480"/>
        <v xml:space="preserve"> ADD  MODIFICATION_DATE VARCHAR(30);</v>
      </c>
      <c r="K1165" s="21" t="str">
        <f t="shared" si="481"/>
        <v xml:space="preserve">  ALTER COLUMN   MODIFICATION_DATE VARCHAR(30);</v>
      </c>
      <c r="L1165" s="12"/>
      <c r="M1165" s="18" t="str">
        <f t="shared" si="474"/>
        <v>MODIFICATION_DATE,</v>
      </c>
      <c r="N1165" s="5" t="str">
        <f t="shared" si="479"/>
        <v>MODIFICATION_DATE VARCHAR(30),</v>
      </c>
      <c r="O1165" s="1" t="s">
        <v>9</v>
      </c>
      <c r="P1165" t="s">
        <v>8</v>
      </c>
      <c r="W1165" s="17" t="str">
        <f t="shared" si="475"/>
        <v>modificationDate</v>
      </c>
      <c r="X1165" s="3" t="str">
        <f t="shared" si="476"/>
        <v>"modificationDate":"",</v>
      </c>
      <c r="Y1165" s="22" t="str">
        <f t="shared" si="477"/>
        <v>public static String MODIFICATION_DATE="modificationDate";</v>
      </c>
      <c r="Z1165" s="7" t="str">
        <f t="shared" si="478"/>
        <v>private String modificationDate="";</v>
      </c>
    </row>
    <row r="1166" spans="2:26" ht="19.2" x14ac:dyDescent="0.45">
      <c r="B1166" s="1" t="s">
        <v>28</v>
      </c>
      <c r="C1166" s="1" t="s">
        <v>1</v>
      </c>
      <c r="D1166" s="4">
        <v>500</v>
      </c>
      <c r="I1166">
        <f>I1165</f>
        <v>0</v>
      </c>
      <c r="J1166" t="str">
        <f t="shared" si="480"/>
        <v xml:space="preserve"> ADD  FIELD_NAME VARCHAR(500);</v>
      </c>
      <c r="K1166" s="21" t="str">
        <f t="shared" si="481"/>
        <v xml:space="preserve">  ALTER COLUMN   FIELD_NAME VARCHAR(500);</v>
      </c>
      <c r="L1166" s="12"/>
      <c r="M1166" s="18" t="str">
        <f t="shared" si="474"/>
        <v>FIELD_NAME,</v>
      </c>
      <c r="N1166" s="5" t="str">
        <f t="shared" si="479"/>
        <v>FIELD_NAME VARCHAR(500),</v>
      </c>
      <c r="O1166" s="1" t="s">
        <v>60</v>
      </c>
      <c r="P1166" t="s">
        <v>0</v>
      </c>
      <c r="W1166" s="17" t="str">
        <f t="shared" si="475"/>
        <v>fieldName</v>
      </c>
      <c r="X1166" s="3" t="str">
        <f t="shared" si="476"/>
        <v>"fieldName":"",</v>
      </c>
      <c r="Y1166" s="22" t="str">
        <f t="shared" si="477"/>
        <v>public static String FIELD_NAME="fieldName";</v>
      </c>
      <c r="Z1166" s="7" t="str">
        <f t="shared" si="478"/>
        <v>private String fieldName="";</v>
      </c>
    </row>
    <row r="1167" spans="2:26" ht="19.2" x14ac:dyDescent="0.45">
      <c r="B1167" s="39" t="s">
        <v>760</v>
      </c>
      <c r="C1167" s="1" t="s">
        <v>1</v>
      </c>
      <c r="D1167" s="4">
        <v>30</v>
      </c>
      <c r="I1167">
        <f>I1165</f>
        <v>0</v>
      </c>
      <c r="J1167" t="str">
        <f>CONCATENATE(LEFT(CONCATENATE(" ADD "," ",N1167,";"),LEN(CONCATENATE(" ADD "," ",N1167,";"))-2),";")</f>
        <v xml:space="preserve"> ADD  FK_TABLE_ID VARCHAR(30);</v>
      </c>
      <c r="K1167" s="21" t="str">
        <f>CONCATENATE(LEFT(CONCATENATE("  ALTER COLUMN  "," ",N1167,";"),LEN(CONCATENATE("  ALTER COLUMN  "," ",N1167,";"))-2),";")</f>
        <v xml:space="preserve">  ALTER COLUMN   FK_TABLE_ID VARCHAR(30);</v>
      </c>
      <c r="L1167" s="12"/>
      <c r="M1167" s="18" t="str">
        <f>CONCATENATE(B1167,",")</f>
        <v>FK_TABLE_ID,</v>
      </c>
      <c r="N1167" s="5" t="str">
        <f>CONCATENATE(B1167," ",C1167,"(",D1167,")",",")</f>
        <v>FK_TABLE_ID VARCHAR(30),</v>
      </c>
      <c r="O1167" s="1" t="s">
        <v>10</v>
      </c>
      <c r="P1167" t="s">
        <v>220</v>
      </c>
      <c r="Q1167" t="s">
        <v>819</v>
      </c>
      <c r="W1167" s="17" t="str">
        <f>CONCATENATE(,LOWER(O1167),UPPER(LEFT(P1167,1)),LOWER(RIGHT(P1167,LEN(P1167)-IF(LEN(P1167)&gt;0,1,LEN(P1167)))),UPPER(LEFT(Q1167,1)),LOWER(RIGHT(Q1167,LEN(Q1167)-IF(LEN(Q1167)&gt;0,1,LEN(Q1167)))),UPPER(LEFT(R1167,1)),LOWER(RIGHT(R1167,LEN(R1167)-IF(LEN(R1167)&gt;0,1,LEN(R1167)))),UPPER(LEFT(S1167,1)),LOWER(RIGHT(S1167,LEN(S1167)-IF(LEN(S1167)&gt;0,1,LEN(S1167)))),UPPER(LEFT(T1167,1)),LOWER(RIGHT(T1167,LEN(T1167)-IF(LEN(T1167)&gt;0,1,LEN(T1167)))),UPPER(LEFT(U1167,1)),LOWER(RIGHT(U1167,LEN(U1167)-IF(LEN(U1167)&gt;0,1,LEN(U1167)))),UPPER(LEFT(V1167,1)),LOWER(RIGHT(V1167,LEN(V1167)-IF(LEN(V1167)&gt;0,1,LEN(V1167)))))</f>
        <v>fkTableIf</v>
      </c>
      <c r="X1167" s="3" t="str">
        <f>CONCATENATE("""",W1167,"""",":","""","""",",")</f>
        <v>"fkTableIf":"",</v>
      </c>
      <c r="Y1167" s="22" t="str">
        <f>CONCATENATE("public static String ",,B1167,,"=","""",W1167,""";")</f>
        <v>public static String FK_TABLE_ID="fkTableIf";</v>
      </c>
      <c r="Z1167" s="7" t="str">
        <f>CONCATENATE("private String ",W1167,"=","""""",";")</f>
        <v>private String fkTableIf="";</v>
      </c>
    </row>
    <row r="1168" spans="2:26" ht="19.2" x14ac:dyDescent="0.45">
      <c r="B1168" s="38" t="s">
        <v>816</v>
      </c>
      <c r="C1168" s="1" t="s">
        <v>1</v>
      </c>
      <c r="D1168" s="4">
        <v>30</v>
      </c>
      <c r="I1168">
        <f>I1166</f>
        <v>0</v>
      </c>
      <c r="J1168" t="str">
        <f t="shared" si="480"/>
        <v xml:space="preserve"> ADD  FK_DB_ID VARCHAR(30);</v>
      </c>
      <c r="K1168" s="21" t="str">
        <f t="shared" si="481"/>
        <v xml:space="preserve">  ALTER COLUMN   FK_DB_ID VARCHAR(30);</v>
      </c>
      <c r="L1168" s="12"/>
      <c r="M1168" s="18" t="str">
        <f t="shared" si="474"/>
        <v>FK_DB_ID,</v>
      </c>
      <c r="N1168" s="5" t="str">
        <f t="shared" si="479"/>
        <v>FK_DB_ID VARCHAR(30),</v>
      </c>
      <c r="O1168" s="1" t="s">
        <v>10</v>
      </c>
      <c r="P1168" t="s">
        <v>210</v>
      </c>
      <c r="Q1168" t="s">
        <v>2</v>
      </c>
      <c r="W1168" s="17" t="str">
        <f t="shared" si="475"/>
        <v>fkDbId</v>
      </c>
      <c r="X1168" s="3" t="str">
        <f t="shared" si="476"/>
        <v>"fkDbId":"",</v>
      </c>
      <c r="Y1168" s="22" t="str">
        <f t="shared" si="477"/>
        <v>public static String FK_DB_ID="fkDbId";</v>
      </c>
      <c r="Z1168" s="7" t="str">
        <f t="shared" si="478"/>
        <v>private String fkDbId="";</v>
      </c>
    </row>
    <row r="1169" spans="2:26" ht="19.2" x14ac:dyDescent="0.45">
      <c r="B1169" s="1" t="s">
        <v>258</v>
      </c>
      <c r="C1169" s="1" t="s">
        <v>1</v>
      </c>
      <c r="D1169" s="4">
        <v>30</v>
      </c>
      <c r="I1169">
        <f>I1168</f>
        <v>0</v>
      </c>
      <c r="J1169" t="str">
        <f t="shared" si="480"/>
        <v xml:space="preserve"> ADD  ORDER_NO VARCHAR(30);</v>
      </c>
      <c r="K1169" s="21" t="str">
        <f t="shared" si="481"/>
        <v xml:space="preserve">  ALTER COLUMN   ORDER_NO VARCHAR(30);</v>
      </c>
      <c r="L1169" s="12"/>
      <c r="M1169" s="18" t="str">
        <f t="shared" si="474"/>
        <v>ORDER_NO,</v>
      </c>
      <c r="N1169" s="5" t="str">
        <f t="shared" si="479"/>
        <v>ORDER_NO VARCHAR(30),</v>
      </c>
      <c r="O1169" s="1" t="s">
        <v>259</v>
      </c>
      <c r="P1169" t="s">
        <v>173</v>
      </c>
      <c r="W1169" s="17" t="str">
        <f t="shared" si="475"/>
        <v>orderNo</v>
      </c>
      <c r="X1169" s="3" t="str">
        <f t="shared" si="476"/>
        <v>"orderNo":"",</v>
      </c>
      <c r="Y1169" s="22" t="str">
        <f t="shared" si="477"/>
        <v>public static String ORDER_NO="orderNo";</v>
      </c>
      <c r="Z1169" s="7" t="str">
        <f t="shared" si="478"/>
        <v>private String orderNo="";</v>
      </c>
    </row>
    <row r="1170" spans="2:26" ht="19.2" x14ac:dyDescent="0.45">
      <c r="B1170" s="1" t="s">
        <v>14</v>
      </c>
      <c r="C1170" s="1" t="s">
        <v>1</v>
      </c>
      <c r="D1170" s="4">
        <v>3000</v>
      </c>
      <c r="I1170">
        <f>I1165</f>
        <v>0</v>
      </c>
      <c r="J1170" t="str">
        <f t="shared" si="480"/>
        <v xml:space="preserve"> ADD  DESCRIPTION VARCHAR(3000);</v>
      </c>
      <c r="K1170" s="21" t="str">
        <f t="shared" si="481"/>
        <v xml:space="preserve">  ALTER COLUMN   DESCRIPTION VARCHAR(3000);</v>
      </c>
      <c r="L1170" s="12"/>
      <c r="M1170" s="18" t="str">
        <f t="shared" si="474"/>
        <v>DESCRIPTION,</v>
      </c>
      <c r="N1170" s="5" t="str">
        <f t="shared" si="479"/>
        <v>DESCRIPTION VARCHAR(3000),</v>
      </c>
      <c r="O1170" s="1" t="s">
        <v>14</v>
      </c>
      <c r="W1170" s="17" t="str">
        <f t="shared" si="475"/>
        <v>description</v>
      </c>
      <c r="X1170" s="3" t="str">
        <f t="shared" si="476"/>
        <v>"description":"",</v>
      </c>
      <c r="Y1170" s="22" t="str">
        <f t="shared" si="477"/>
        <v>public static String DESCRIPTION="description";</v>
      </c>
      <c r="Z1170" s="7" t="str">
        <f t="shared" si="478"/>
        <v>private String description="";</v>
      </c>
    </row>
    <row r="1171" spans="2:26" ht="19.2" x14ac:dyDescent="0.45">
      <c r="C1171" s="1"/>
      <c r="D1171" s="4"/>
      <c r="L1171" s="12"/>
      <c r="M1171" s="18" t="str">
        <f t="shared" si="474"/>
        <v>,</v>
      </c>
      <c r="N1171" s="33" t="s">
        <v>130</v>
      </c>
      <c r="O1171" s="1"/>
      <c r="W1171" s="17"/>
    </row>
    <row r="1172" spans="2:26" ht="19.2" x14ac:dyDescent="0.45">
      <c r="C1172" s="14"/>
      <c r="D1172" s="9"/>
      <c r="K1172" s="29"/>
      <c r="M1172" s="20"/>
      <c r="N1172" s="31" t="s">
        <v>126</v>
      </c>
      <c r="O1172" s="14"/>
      <c r="W1172" s="17"/>
    </row>
    <row r="1175" spans="2:26" x14ac:dyDescent="0.3">
      <c r="B1175" s="2" t="s">
        <v>826</v>
      </c>
      <c r="I1175" t="str">
        <f>CONCATENATE("ALTER TABLE"," ",B1175)</f>
        <v>ALTER TABLE TM_FIELD_RELATION</v>
      </c>
      <c r="K1175" s="25"/>
      <c r="N1175" s="5" t="str">
        <f>CONCATENATE("CREATE TABLE ",B1175," ","(")</f>
        <v>CREATE TABLE TM_FIELD_RELATION (</v>
      </c>
    </row>
    <row r="1176" spans="2:26" ht="19.2" x14ac:dyDescent="0.45">
      <c r="B1176" s="1" t="s">
        <v>2</v>
      </c>
      <c r="C1176" s="1" t="s">
        <v>1</v>
      </c>
      <c r="D1176" s="4">
        <v>30</v>
      </c>
      <c r="E1176" s="24" t="s">
        <v>113</v>
      </c>
      <c r="I1176" t="str">
        <f>I1175</f>
        <v>ALTER TABLE TM_FIELD_RELATION</v>
      </c>
      <c r="L1176" s="12"/>
      <c r="M1176" s="18" t="str">
        <f t="shared" ref="M1176:M1185" si="482">CONCATENATE(B1176,",")</f>
        <v>ID,</v>
      </c>
      <c r="N1176" s="5" t="str">
        <f>CONCATENATE(B1176," ",C1176,"(",D1176,") ",E1176," ,")</f>
        <v>ID VARCHAR(30) NOT NULL ,</v>
      </c>
      <c r="O1176" s="1" t="s">
        <v>2</v>
      </c>
      <c r="P1176" s="6"/>
      <c r="Q1176" s="6"/>
      <c r="R1176" s="6"/>
      <c r="S1176" s="6"/>
      <c r="T1176" s="6"/>
      <c r="U1176" s="6"/>
      <c r="V1176" s="6"/>
      <c r="W1176" s="17" t="str">
        <f t="shared" ref="W1176:W1184" si="483">CONCATENATE(,LOWER(O1176),UPPER(LEFT(P1176,1)),LOWER(RIGHT(P1176,LEN(P1176)-IF(LEN(P1176)&gt;0,1,LEN(P1176)))),UPPER(LEFT(Q1176,1)),LOWER(RIGHT(Q1176,LEN(Q1176)-IF(LEN(Q1176)&gt;0,1,LEN(Q1176)))),UPPER(LEFT(R1176,1)),LOWER(RIGHT(R1176,LEN(R1176)-IF(LEN(R1176)&gt;0,1,LEN(R1176)))),UPPER(LEFT(S1176,1)),LOWER(RIGHT(S1176,LEN(S1176)-IF(LEN(S1176)&gt;0,1,LEN(S1176)))),UPPER(LEFT(T1176,1)),LOWER(RIGHT(T1176,LEN(T1176)-IF(LEN(T1176)&gt;0,1,LEN(T1176)))),UPPER(LEFT(U1176,1)),LOWER(RIGHT(U1176,LEN(U1176)-IF(LEN(U1176)&gt;0,1,LEN(U1176)))),UPPER(LEFT(V1176,1)),LOWER(RIGHT(V1176,LEN(V1176)-IF(LEN(V1176)&gt;0,1,LEN(V1176)))))</f>
        <v>id</v>
      </c>
      <c r="X1176" s="3" t="str">
        <f t="shared" ref="X1176:X1184" si="484">CONCATENATE("""",W1176,"""",":","""","""",",")</f>
        <v>"id":"",</v>
      </c>
      <c r="Y1176" s="22" t="str">
        <f t="shared" ref="Y1176:Y1184" si="485">CONCATENATE("public static String ",,B1176,,"=","""",W1176,""";")</f>
        <v>public static String ID="id";</v>
      </c>
      <c r="Z1176" s="7" t="str">
        <f t="shared" ref="Z1176:Z1184" si="486">CONCATENATE("private String ",W1176,"=","""""",";")</f>
        <v>private String id="";</v>
      </c>
    </row>
    <row r="1177" spans="2:26" ht="19.2" x14ac:dyDescent="0.45">
      <c r="B1177" s="1" t="s">
        <v>3</v>
      </c>
      <c r="C1177" s="1" t="s">
        <v>1</v>
      </c>
      <c r="D1177" s="4">
        <v>10</v>
      </c>
      <c r="I1177" t="str">
        <f>I1176</f>
        <v>ALTER TABLE TM_FIELD_RELATION</v>
      </c>
      <c r="K1177" s="21" t="s">
        <v>436</v>
      </c>
      <c r="L1177" s="12"/>
      <c r="M1177" s="18" t="str">
        <f t="shared" si="482"/>
        <v>STATUS,</v>
      </c>
      <c r="N1177" s="5" t="str">
        <f t="shared" ref="N1177:N1184" si="487">CONCATENATE(B1177," ",C1177,"(",D1177,")",",")</f>
        <v>STATUS VARCHAR(10),</v>
      </c>
      <c r="O1177" s="1" t="s">
        <v>3</v>
      </c>
      <c r="W1177" s="17" t="str">
        <f t="shared" si="483"/>
        <v>status</v>
      </c>
      <c r="X1177" s="3" t="str">
        <f t="shared" si="484"/>
        <v>"status":"",</v>
      </c>
      <c r="Y1177" s="22" t="str">
        <f t="shared" si="485"/>
        <v>public static String STATUS="status";</v>
      </c>
      <c r="Z1177" s="7" t="str">
        <f t="shared" si="486"/>
        <v>private String status="";</v>
      </c>
    </row>
    <row r="1178" spans="2:26" ht="19.2" x14ac:dyDescent="0.45">
      <c r="B1178" s="1" t="s">
        <v>4</v>
      </c>
      <c r="C1178" s="1" t="s">
        <v>1</v>
      </c>
      <c r="D1178" s="4">
        <v>30</v>
      </c>
      <c r="I1178">
        <f>I1170</f>
        <v>0</v>
      </c>
      <c r="J1178" t="str">
        <f t="shared" ref="J1178:J1184" si="488">CONCATENATE(LEFT(CONCATENATE(" ADD "," ",N1178,";"),LEN(CONCATENATE(" ADD "," ",N1178,";"))-2),";")</f>
        <v xml:space="preserve"> ADD  INSERT_DATE VARCHAR(30);</v>
      </c>
      <c r="K1178" s="21" t="str">
        <f t="shared" ref="K1178:K1184" si="489">CONCATENATE(LEFT(CONCATENATE("  ALTER COLUMN  "," ",N1178,";"),LEN(CONCATENATE("  ALTER COLUMN  "," ",N1178,";"))-2),";")</f>
        <v xml:space="preserve">  ALTER COLUMN   INSERT_DATE VARCHAR(30);</v>
      </c>
      <c r="L1178" s="12"/>
      <c r="M1178" s="18" t="str">
        <f t="shared" si="482"/>
        <v>INSERT_DATE,</v>
      </c>
      <c r="N1178" s="5" t="str">
        <f t="shared" si="487"/>
        <v>INSERT_DATE VARCHAR(30),</v>
      </c>
      <c r="O1178" s="1" t="s">
        <v>7</v>
      </c>
      <c r="P1178" t="s">
        <v>8</v>
      </c>
      <c r="W1178" s="17" t="str">
        <f t="shared" si="483"/>
        <v>insertDate</v>
      </c>
      <c r="X1178" s="3" t="str">
        <f t="shared" si="484"/>
        <v>"insertDate":"",</v>
      </c>
      <c r="Y1178" s="22" t="str">
        <f t="shared" si="485"/>
        <v>public static String INSERT_DATE="insertDate";</v>
      </c>
      <c r="Z1178" s="7" t="str">
        <f t="shared" si="486"/>
        <v>private String insertDate="";</v>
      </c>
    </row>
    <row r="1179" spans="2:26" ht="19.2" x14ac:dyDescent="0.45">
      <c r="B1179" s="1" t="s">
        <v>5</v>
      </c>
      <c r="C1179" s="1" t="s">
        <v>1</v>
      </c>
      <c r="D1179" s="4">
        <v>30</v>
      </c>
      <c r="I1179">
        <f>I1178</f>
        <v>0</v>
      </c>
      <c r="J1179" t="str">
        <f t="shared" si="488"/>
        <v xml:space="preserve"> ADD  MODIFICATION_DATE VARCHAR(30);</v>
      </c>
      <c r="K1179" s="21" t="str">
        <f t="shared" si="489"/>
        <v xml:space="preserve">  ALTER COLUMN   MODIFICATION_DATE VARCHAR(30);</v>
      </c>
      <c r="L1179" s="12"/>
      <c r="M1179" s="18" t="str">
        <f t="shared" si="482"/>
        <v>MODIFICATION_DATE,</v>
      </c>
      <c r="N1179" s="5" t="str">
        <f t="shared" si="487"/>
        <v>MODIFICATION_DATE VARCHAR(30),</v>
      </c>
      <c r="O1179" s="1" t="s">
        <v>9</v>
      </c>
      <c r="P1179" t="s">
        <v>8</v>
      </c>
      <c r="W1179" s="17" t="str">
        <f t="shared" si="483"/>
        <v>modificationDate</v>
      </c>
      <c r="X1179" s="3" t="str">
        <f t="shared" si="484"/>
        <v>"modificationDate":"",</v>
      </c>
      <c r="Y1179" s="22" t="str">
        <f t="shared" si="485"/>
        <v>public static String MODIFICATION_DATE="modificationDate";</v>
      </c>
      <c r="Z1179" s="7" t="str">
        <f t="shared" si="486"/>
        <v>private String modificationDate="";</v>
      </c>
    </row>
    <row r="1180" spans="2:26" ht="19.2" x14ac:dyDescent="0.45">
      <c r="B1180" s="1" t="s">
        <v>28</v>
      </c>
      <c r="C1180" s="1" t="s">
        <v>1</v>
      </c>
      <c r="D1180" s="4">
        <v>500</v>
      </c>
      <c r="I1180">
        <f>I1179</f>
        <v>0</v>
      </c>
      <c r="J1180" t="str">
        <f t="shared" si="488"/>
        <v xml:space="preserve"> ADD  FIELD_NAME VARCHAR(500);</v>
      </c>
      <c r="K1180" s="21" t="str">
        <f t="shared" si="489"/>
        <v xml:space="preserve">  ALTER COLUMN   FIELD_NAME VARCHAR(500);</v>
      </c>
      <c r="L1180" s="12"/>
      <c r="M1180" s="18" t="str">
        <f t="shared" si="482"/>
        <v>FIELD_NAME,</v>
      </c>
      <c r="N1180" s="5" t="str">
        <f t="shared" si="487"/>
        <v>FIELD_NAME VARCHAR(500),</v>
      </c>
      <c r="O1180" s="1" t="s">
        <v>60</v>
      </c>
      <c r="P1180" t="s">
        <v>0</v>
      </c>
      <c r="W1180" s="17" t="str">
        <f t="shared" si="483"/>
        <v>fieldName</v>
      </c>
      <c r="X1180" s="3" t="str">
        <f t="shared" si="484"/>
        <v>"fieldName":"",</v>
      </c>
      <c r="Y1180" s="22" t="str">
        <f t="shared" si="485"/>
        <v>public static String FIELD_NAME="fieldName";</v>
      </c>
      <c r="Z1180" s="7" t="str">
        <f t="shared" si="486"/>
        <v>private String fieldName="";</v>
      </c>
    </row>
    <row r="1181" spans="2:26" ht="19.2" x14ac:dyDescent="0.45">
      <c r="B1181" s="39" t="s">
        <v>760</v>
      </c>
      <c r="C1181" s="1" t="s">
        <v>1</v>
      </c>
      <c r="D1181" s="4">
        <v>30</v>
      </c>
      <c r="I1181">
        <f>I1179</f>
        <v>0</v>
      </c>
      <c r="J1181" t="str">
        <f>CONCATENATE(LEFT(CONCATENATE(" ADD "," ",N1181,";"),LEN(CONCATENATE(" ADD "," ",N1181,";"))-2),";")</f>
        <v xml:space="preserve"> ADD  FK_TABLE_ID VARCHAR(30);</v>
      </c>
      <c r="K1181" s="21" t="str">
        <f>CONCATENATE(LEFT(CONCATENATE("  ALTER COLUMN  "," ",N1181,";"),LEN(CONCATENATE("  ALTER COLUMN  "," ",N1181,";"))-2),";")</f>
        <v xml:space="preserve">  ALTER COLUMN   FK_TABLE_ID VARCHAR(30);</v>
      </c>
      <c r="L1181" s="12"/>
      <c r="M1181" s="18" t="str">
        <f>CONCATENATE(B1181,",")</f>
        <v>FK_TABLE_ID,</v>
      </c>
      <c r="N1181" s="5" t="str">
        <f>CONCATENATE(B1181," ",C1181,"(",D1181,")",",")</f>
        <v>FK_TABLE_ID VARCHAR(30),</v>
      </c>
      <c r="O1181" s="1" t="s">
        <v>10</v>
      </c>
      <c r="P1181" t="s">
        <v>220</v>
      </c>
      <c r="Q1181" t="s">
        <v>819</v>
      </c>
      <c r="W1181" s="17" t="str">
        <f>CONCATENATE(,LOWER(O1181),UPPER(LEFT(P1181,1)),LOWER(RIGHT(P1181,LEN(P1181)-IF(LEN(P1181)&gt;0,1,LEN(P1181)))),UPPER(LEFT(Q1181,1)),LOWER(RIGHT(Q1181,LEN(Q1181)-IF(LEN(Q1181)&gt;0,1,LEN(Q1181)))),UPPER(LEFT(R1181,1)),LOWER(RIGHT(R1181,LEN(R1181)-IF(LEN(R1181)&gt;0,1,LEN(R1181)))),UPPER(LEFT(S1181,1)),LOWER(RIGHT(S1181,LEN(S1181)-IF(LEN(S1181)&gt;0,1,LEN(S1181)))),UPPER(LEFT(T1181,1)),LOWER(RIGHT(T1181,LEN(T1181)-IF(LEN(T1181)&gt;0,1,LEN(T1181)))),UPPER(LEFT(U1181,1)),LOWER(RIGHT(U1181,LEN(U1181)-IF(LEN(U1181)&gt;0,1,LEN(U1181)))),UPPER(LEFT(V1181,1)),LOWER(RIGHT(V1181,LEN(V1181)-IF(LEN(V1181)&gt;0,1,LEN(V1181)))))</f>
        <v>fkTableIf</v>
      </c>
      <c r="X1181" s="3" t="str">
        <f>CONCATENATE("""",W1181,"""",":","""","""",",")</f>
        <v>"fkTableIf":"",</v>
      </c>
      <c r="Y1181" s="22" t="str">
        <f>CONCATENATE("public static String ",,B1181,,"=","""",W1181,""";")</f>
        <v>public static String FK_TABLE_ID="fkTableIf";</v>
      </c>
      <c r="Z1181" s="7" t="str">
        <f>CONCATENATE("private String ",W1181,"=","""""",";")</f>
        <v>private String fkTableIf="";</v>
      </c>
    </row>
    <row r="1182" spans="2:26" ht="19.2" x14ac:dyDescent="0.45">
      <c r="B1182" s="38" t="s">
        <v>816</v>
      </c>
      <c r="C1182" s="1" t="s">
        <v>1</v>
      </c>
      <c r="D1182" s="4">
        <v>30</v>
      </c>
      <c r="I1182">
        <f>I1180</f>
        <v>0</v>
      </c>
      <c r="J1182" t="str">
        <f t="shared" ref="J1182:J1187" si="490">CONCATENATE(LEFT(CONCATENATE(" ADD "," ",N1182,";"),LEN(CONCATENATE(" ADD "," ",N1182,";"))-2),";")</f>
        <v xml:space="preserve"> ADD  FK_DB_ID VARCHAR(30);</v>
      </c>
      <c r="K1182" s="21" t="str">
        <f t="shared" ref="K1182:K1187" si="491">CONCATENATE(LEFT(CONCATENATE("  ALTER COLUMN  "," ",N1182,";"),LEN(CONCATENATE("  ALTER COLUMN  "," ",N1182,";"))-2),";")</f>
        <v xml:space="preserve">  ALTER COLUMN   FK_DB_ID VARCHAR(30);</v>
      </c>
      <c r="L1182" s="12"/>
      <c r="M1182" s="18" t="str">
        <f t="shared" ref="M1182:M1187" si="492">CONCATENATE(B1182,",")</f>
        <v>FK_DB_ID,</v>
      </c>
      <c r="N1182" s="5" t="str">
        <f t="shared" ref="N1182:N1187" si="493">CONCATENATE(B1182," ",C1182,"(",D1182,")",",")</f>
        <v>FK_DB_ID VARCHAR(30),</v>
      </c>
      <c r="O1182" s="1" t="s">
        <v>10</v>
      </c>
      <c r="P1182" t="s">
        <v>210</v>
      </c>
      <c r="Q1182" t="s">
        <v>2</v>
      </c>
      <c r="W1182" s="17" t="str">
        <f t="shared" ref="W1182:W1187" si="494"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fkDbId</v>
      </c>
      <c r="X1182" s="3" t="str">
        <f t="shared" ref="X1182:X1187" si="495">CONCATENATE("""",W1182,"""",":","""","""",",")</f>
        <v>"fkDbId":"",</v>
      </c>
      <c r="Y1182" s="22" t="str">
        <f t="shared" ref="Y1182:Y1187" si="496">CONCATENATE("public static String ",,B1182,,"=","""",W1182,""";")</f>
        <v>public static String FK_DB_ID="fkDbId";</v>
      </c>
      <c r="Z1182" s="7" t="str">
        <f t="shared" ref="Z1182:Z1187" si="497">CONCATENATE("private String ",W1182,"=","""""",";")</f>
        <v>private String fkDbId="";</v>
      </c>
    </row>
    <row r="1183" spans="2:26" ht="19.2" x14ac:dyDescent="0.45">
      <c r="B1183" s="1" t="s">
        <v>258</v>
      </c>
      <c r="C1183" s="1" t="s">
        <v>1</v>
      </c>
      <c r="D1183" s="4">
        <v>30</v>
      </c>
      <c r="I1183">
        <f>I1182</f>
        <v>0</v>
      </c>
      <c r="J1183" t="str">
        <f t="shared" si="490"/>
        <v xml:space="preserve"> ADD  ORDER_NO VARCHAR(30);</v>
      </c>
      <c r="K1183" s="21" t="str">
        <f t="shared" si="491"/>
        <v xml:space="preserve">  ALTER COLUMN   ORDER_NO VARCHAR(30);</v>
      </c>
      <c r="L1183" s="12"/>
      <c r="M1183" s="18" t="str">
        <f t="shared" si="492"/>
        <v>ORDER_NO,</v>
      </c>
      <c r="N1183" s="5" t="str">
        <f t="shared" si="493"/>
        <v>ORDER_NO VARCHAR(30),</v>
      </c>
      <c r="O1183" s="1" t="s">
        <v>259</v>
      </c>
      <c r="P1183" t="s">
        <v>173</v>
      </c>
      <c r="W1183" s="17" t="str">
        <f t="shared" si="494"/>
        <v>orderNo</v>
      </c>
      <c r="X1183" s="3" t="str">
        <f t="shared" si="495"/>
        <v>"orderNo":"",</v>
      </c>
      <c r="Y1183" s="22" t="str">
        <f t="shared" si="496"/>
        <v>public static String ORDER_NO="orderNo";</v>
      </c>
      <c r="Z1183" s="7" t="str">
        <f t="shared" si="497"/>
        <v>private String orderNo="";</v>
      </c>
    </row>
    <row r="1184" spans="2:26" ht="19.2" x14ac:dyDescent="0.45">
      <c r="B1184" s="1" t="s">
        <v>14</v>
      </c>
      <c r="C1184" s="1" t="s">
        <v>1</v>
      </c>
      <c r="D1184" s="4">
        <v>3000</v>
      </c>
      <c r="I1184">
        <f>I1179</f>
        <v>0</v>
      </c>
      <c r="J1184" t="str">
        <f t="shared" si="490"/>
        <v xml:space="preserve"> ADD  DESCRIPTION VARCHAR(3000);</v>
      </c>
      <c r="K1184" s="21" t="str">
        <f t="shared" si="491"/>
        <v xml:space="preserve">  ALTER COLUMN   DESCRIPTION VARCHAR(3000);</v>
      </c>
      <c r="L1184" s="12"/>
      <c r="M1184" s="18" t="str">
        <f t="shared" si="492"/>
        <v>DESCRIPTION,</v>
      </c>
      <c r="N1184" s="5" t="str">
        <f t="shared" si="493"/>
        <v>DESCRIPTION VARCHAR(3000),</v>
      </c>
      <c r="O1184" s="1" t="s">
        <v>14</v>
      </c>
      <c r="W1184" s="17" t="str">
        <f t="shared" si="494"/>
        <v>description</v>
      </c>
      <c r="X1184" s="3" t="str">
        <f t="shared" si="495"/>
        <v>"description":"",</v>
      </c>
      <c r="Y1184" s="22" t="str">
        <f t="shared" si="496"/>
        <v>public static String DESCRIPTION="description";</v>
      </c>
      <c r="Z1184" s="7" t="str">
        <f t="shared" si="497"/>
        <v>private String description="";</v>
      </c>
    </row>
    <row r="1185" spans="3:23" ht="19.2" x14ac:dyDescent="0.45">
      <c r="C1185" s="1"/>
      <c r="D1185" s="4"/>
      <c r="L1185" s="12"/>
      <c r="M1185" s="18" t="str">
        <f t="shared" si="492"/>
        <v>,</v>
      </c>
      <c r="N1185" s="33" t="s">
        <v>130</v>
      </c>
      <c r="O1185" s="1"/>
      <c r="W1185" s="17"/>
    </row>
    <row r="1186" spans="3:23" ht="19.2" x14ac:dyDescent="0.45">
      <c r="C1186" s="14"/>
      <c r="D1186" s="9"/>
      <c r="K1186" s="29"/>
      <c r="M1186" s="20"/>
      <c r="N1186" s="31" t="s">
        <v>126</v>
      </c>
      <c r="O1186" s="14"/>
      <c r="W1186" s="17"/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2020-09-12T12:04:38Z</dcterms:modified>
</cp:coreProperties>
</file>